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minaev\Desktop\Договора\Самара\Рогов\"/>
    </mc:Choice>
  </mc:AlternateContent>
  <bookViews>
    <workbookView xWindow="-120" yWindow="-120" windowWidth="29040" windowHeight="15840"/>
  </bookViews>
  <sheets>
    <sheet name="ССР " sheetId="5" r:id="rId1"/>
    <sheet name="01-01-01" sheetId="45" r:id="rId2"/>
    <sheet name="01-02-01" sheetId="44" r:id="rId3"/>
    <sheet name="01-03-01" sheetId="43" r:id="rId4"/>
    <sheet name="02-01-01" sheetId="42" r:id="rId5"/>
    <sheet name="02-02-01" sheetId="41" r:id="rId6"/>
    <sheet name="09-01-01" sheetId="46" r:id="rId7"/>
    <sheet name="ЛСР 15 граф с оборудованием" sheetId="2" state="hidden" r:id="rId8"/>
    <sheet name="ЛСР 17 граф" sheetId="3" state="hidden" r:id="rId9"/>
    <sheet name="ЛСР 17 граф с оборудованием" sheetId="4" state="hidden" r:id="rId10"/>
  </sheets>
  <externalReferences>
    <externalReference r:id="rId11"/>
    <externalReference r:id="rId12"/>
  </externalReferences>
  <definedNames>
    <definedName name="_FilterDatabase" localSheetId="0">'[1]сср  (18-07-18)'!#REF!</definedName>
    <definedName name="Excel_BuiltIn_Print_Area_12">"$#ССЫЛ!.$A$1:$F$51"</definedName>
    <definedName name="Excel_BuiltIn_Print_Area_13">"$#ССЫЛ!.$A$1:$F$53"</definedName>
    <definedName name="Excel_BuiltIn_Print_Area_2_1">"$#ССЫЛ!.$A$1:$E$54"</definedName>
    <definedName name="GS" localSheetId="0">#REF!</definedName>
    <definedName name="GS">#REF!</definedName>
    <definedName name="Language">[2]Финплан!$J$1</definedName>
    <definedName name="Print_Area_0" localSheetId="0">'ССР '!$A$7:$N$56</definedName>
    <definedName name="Print_Area_0_0" localSheetId="0">'ССР '!$A$7:$N$56</definedName>
    <definedName name="Print_Area_0_0_0" localSheetId="0">'ССР '!$A$7:$N$56</definedName>
    <definedName name="Print_Area_0_0_0_0" localSheetId="0">'ССР '!$A$7:$N$56</definedName>
    <definedName name="Print_Area_0_0_0_0_0" localSheetId="0">'ССР '!$A$7:$N$56</definedName>
    <definedName name="Print_Titles_0" localSheetId="0">'ССР '!$31:$31</definedName>
    <definedName name="Print_Titles_0_0" localSheetId="0">'ССР '!$31:$31</definedName>
    <definedName name="Print_Titles_0_0_0" localSheetId="0">'ССР '!$31:$31</definedName>
    <definedName name="Print_Titles_0_0_0_0" localSheetId="0">'ССР '!$31:$31</definedName>
    <definedName name="Print_Titles_0_0_0_0_0" localSheetId="0">'ССР '!$31:$31</definedName>
    <definedName name="_xlnm.Print_Titles" localSheetId="1">'01-01-01'!$40:$40</definedName>
    <definedName name="_xlnm.Print_Titles" localSheetId="2">'01-02-01'!$45:$45</definedName>
    <definedName name="_xlnm.Print_Titles" localSheetId="3">'01-03-01'!$45:$45</definedName>
    <definedName name="_xlnm.Print_Titles" localSheetId="4">'02-01-01'!$44:$44</definedName>
    <definedName name="_xlnm.Print_Titles" localSheetId="5">'02-02-01'!$45:$45</definedName>
    <definedName name="_xlnm.Print_Titles" localSheetId="6">'09-01-01'!$44:$44</definedName>
    <definedName name="_xlnm.Print_Titles" localSheetId="7">'ЛСР 15 граф с оборудованием'!24:24</definedName>
    <definedName name="_xlnm.Print_Titles" localSheetId="8">'ЛСР 17 граф'!24:24</definedName>
    <definedName name="_xlnm.Print_Titles" localSheetId="9">'ЛСР 17 граф с оборудованием'!24:24</definedName>
    <definedName name="_xlnm.Print_Titles" localSheetId="0">'ССР '!$31:$31</definedName>
    <definedName name="_xlnm.Print_Area" localSheetId="1">'01-01-01'!$A$1:$O$84</definedName>
    <definedName name="_xlnm.Print_Area" localSheetId="2">'01-02-01'!$A$1:$N$101</definedName>
    <definedName name="_xlnm.Print_Area" localSheetId="3">'01-03-01'!$A$1:$N$100</definedName>
    <definedName name="_xlnm.Print_Area" localSheetId="4">'02-01-01'!$A$1:$N$492</definedName>
    <definedName name="_xlnm.Print_Area" localSheetId="5">'02-02-01'!$A$1:$N$1246</definedName>
    <definedName name="_xlnm.Print_Area" localSheetId="6">'09-01-01'!$A$1:$N$345</definedName>
    <definedName name="_xlnm.Print_Area" localSheetId="0">'ССР '!$A$1:$N$56</definedName>
    <definedName name="Утилиз." localSheetId="0">#REF!</definedName>
    <definedName name="Утилиз.">#REF!</definedName>
    <definedName name="финансирование" localSheetId="0">#REF!</definedName>
    <definedName name="финансирование">#REF!</definedName>
    <definedName name="юж" localSheetId="0">#REF!</definedName>
    <definedName name="юж">#REF!</definedName>
  </definedNames>
  <calcPr calcId="162913" fullPrecision="0"/>
</workbook>
</file>

<file path=xl/calcChain.xml><?xml version="1.0" encoding="utf-8"?>
<calcChain xmlns="http://schemas.openxmlformats.org/spreadsheetml/2006/main">
  <c r="P1242" i="41" l="1"/>
  <c r="P488" i="42"/>
  <c r="P99" i="43"/>
  <c r="M44" i="5"/>
  <c r="L39" i="5"/>
  <c r="K39" i="5"/>
  <c r="J39" i="5"/>
  <c r="L38" i="5"/>
  <c r="K38" i="5"/>
  <c r="J38" i="5"/>
  <c r="J35" i="5"/>
  <c r="J34" i="5"/>
  <c r="G20" i="5"/>
  <c r="G21" i="5"/>
  <c r="G22" i="5"/>
  <c r="G23" i="5"/>
  <c r="G24" i="5"/>
  <c r="G25" i="5"/>
  <c r="G44" i="5"/>
  <c r="F39" i="5"/>
  <c r="E39" i="5"/>
  <c r="D39" i="5"/>
  <c r="F38" i="5"/>
  <c r="E38" i="5"/>
  <c r="D38" i="5"/>
  <c r="D35" i="5"/>
  <c r="D34" i="5"/>
  <c r="L59" i="45"/>
  <c r="L78" i="45"/>
  <c r="L80" i="45" s="1"/>
  <c r="L83" i="45" s="1"/>
  <c r="K40" i="5" l="1"/>
  <c r="G33" i="5"/>
  <c r="N83" i="45"/>
  <c r="H35" i="5"/>
  <c r="M40" i="5"/>
  <c r="G40" i="5"/>
  <c r="M33" i="5" l="1"/>
  <c r="E40" i="5"/>
  <c r="F40" i="5"/>
  <c r="D40" i="5"/>
  <c r="H39" i="5"/>
  <c r="H38" i="5"/>
  <c r="H34" i="5"/>
  <c r="L46" i="5"/>
  <c r="F46" i="5"/>
  <c r="G46" i="5"/>
  <c r="N39" i="5" l="1"/>
  <c r="H40" i="5"/>
  <c r="H33" i="5"/>
  <c r="G36" i="5"/>
  <c r="F36" i="5"/>
  <c r="E36" i="5"/>
  <c r="D36" i="5"/>
  <c r="L34" i="5"/>
  <c r="L35" i="5"/>
  <c r="L33" i="5"/>
  <c r="N33" i="5" s="1"/>
  <c r="L40" i="5"/>
  <c r="M35" i="5"/>
  <c r="M34" i="5"/>
  <c r="K36" i="5" l="1"/>
  <c r="H36" i="5"/>
  <c r="M36" i="5"/>
  <c r="N34" i="5"/>
  <c r="J36" i="5"/>
  <c r="L36" i="5"/>
  <c r="N35" i="5"/>
  <c r="N36" i="5" l="1"/>
  <c r="J40" i="5" l="1"/>
  <c r="N38" i="5" l="1"/>
  <c r="N40" i="5"/>
  <c r="M46" i="5"/>
  <c r="G41" i="5"/>
  <c r="G42" i="5" s="1"/>
  <c r="G47" i="5" s="1"/>
  <c r="F41" i="5" l="1"/>
  <c r="F42" i="5" s="1"/>
  <c r="F47" i="5" s="1"/>
  <c r="E41" i="5"/>
  <c r="E42" i="5" s="1"/>
  <c r="E45" i="5" s="1"/>
  <c r="E46" i="5" s="1"/>
  <c r="E47" i="5" s="1"/>
  <c r="D41" i="5"/>
  <c r="D42" i="5" s="1"/>
  <c r="D45" i="5" s="1"/>
  <c r="H45" i="5" l="1"/>
  <c r="D46" i="5"/>
  <c r="D47" i="5" s="1"/>
  <c r="H44" i="5"/>
  <c r="N44" i="5" l="1"/>
  <c r="G48" i="5"/>
  <c r="G50" i="5" s="1"/>
  <c r="J41" i="5" l="1"/>
  <c r="J42" i="5" s="1"/>
  <c r="J45" i="5" s="1"/>
  <c r="H53" i="5"/>
  <c r="N49" i="5"/>
  <c r="H49" i="5"/>
  <c r="L41" i="5"/>
  <c r="L42" i="5" s="1"/>
  <c r="L47" i="5" s="1"/>
  <c r="J46" i="5" l="1"/>
  <c r="J47" i="5" s="1"/>
  <c r="M41" i="5"/>
  <c r="M42" i="5" s="1"/>
  <c r="M47" i="5" s="1"/>
  <c r="M48" i="5" s="1"/>
  <c r="M50" i="5" s="1"/>
  <c r="L48" i="5"/>
  <c r="L50" i="5" s="1"/>
  <c r="F48" i="5"/>
  <c r="F50" i="5" s="1"/>
  <c r="E48" i="5"/>
  <c r="E50" i="5" s="1"/>
  <c r="E51" i="5" l="1"/>
  <c r="F51" i="5"/>
  <c r="F52" i="5" s="1"/>
  <c r="F54" i="5" l="1"/>
  <c r="F55" i="5" s="1"/>
  <c r="F56" i="5" s="1"/>
  <c r="E52" i="5"/>
  <c r="E54" i="5" s="1"/>
  <c r="E55" i="5" s="1"/>
  <c r="E56" i="5" s="1"/>
  <c r="K41" i="5"/>
  <c r="K42" i="5" s="1"/>
  <c r="K45" i="5" s="1"/>
  <c r="L51" i="5"/>
  <c r="L52" i="5" s="1"/>
  <c r="H41" i="5"/>
  <c r="L54" i="5" l="1"/>
  <c r="L55" i="5" s="1"/>
  <c r="K46" i="5"/>
  <c r="K47" i="5" s="1"/>
  <c r="K48" i="5" s="1"/>
  <c r="K50" i="5" s="1"/>
  <c r="N45" i="5"/>
  <c r="N41" i="5"/>
  <c r="H46" i="5"/>
  <c r="N42" i="5"/>
  <c r="H42" i="5"/>
  <c r="N46" i="5" l="1"/>
  <c r="L56" i="5"/>
  <c r="K51" i="5"/>
  <c r="K52" i="5" s="1"/>
  <c r="J48" i="5"/>
  <c r="J50" i="5" s="1"/>
  <c r="K54" i="5" l="1"/>
  <c r="K55" i="5" s="1"/>
  <c r="K56" i="5" s="1"/>
  <c r="D48" i="5"/>
  <c r="D50" i="5" s="1"/>
  <c r="H47" i="5"/>
  <c r="N47" i="5"/>
  <c r="H48" i="5" l="1"/>
  <c r="J51" i="5"/>
  <c r="J52" i="5" s="1"/>
  <c r="D51" i="5"/>
  <c r="D52" i="5" s="1"/>
  <c r="D54" i="5" s="1"/>
  <c r="D55" i="5" s="1"/>
  <c r="J54" i="5" l="1"/>
  <c r="J55" i="5" s="1"/>
  <c r="N48" i="5"/>
  <c r="N50" i="5" l="1"/>
  <c r="G51" i="5"/>
  <c r="G52" i="5" l="1"/>
  <c r="M51" i="5"/>
  <c r="M52" i="5" s="1"/>
  <c r="H51" i="5"/>
  <c r="H52" i="5" s="1"/>
  <c r="H50" i="5"/>
  <c r="J56" i="5"/>
  <c r="D56" i="5"/>
  <c r="M54" i="5" l="1"/>
  <c r="M55" i="5" s="1"/>
  <c r="H54" i="5"/>
  <c r="H55" i="5" s="1"/>
  <c r="G54" i="5"/>
  <c r="G55" i="5" s="1"/>
  <c r="G56" i="5" s="1"/>
  <c r="H56" i="5" s="1"/>
  <c r="N51" i="5"/>
  <c r="N52" i="5" s="1"/>
  <c r="N54" i="5" l="1"/>
  <c r="N55" i="5" s="1"/>
  <c r="N56" i="5" s="1"/>
  <c r="M56" i="5"/>
</calcChain>
</file>

<file path=xl/sharedStrings.xml><?xml version="1.0" encoding="utf-8"?>
<sst xmlns="http://schemas.openxmlformats.org/spreadsheetml/2006/main" count="6520" uniqueCount="1008">
  <si>
    <t>СОГЛАСОВАНО:</t>
  </si>
  <si>
    <t>УТВЕРЖДАЮ:</t>
  </si>
  <si>
    <t>" _____ " ________________ 2019 г.</t>
  </si>
  <si>
    <t>"______ " _______________2019 г.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</si>
  <si>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</si>
  <si>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</si>
  <si>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</si>
  <si>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</si>
  <si>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</si>
  <si>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</si>
  <si>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Обоснование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</si>
  <si>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</si>
  <si>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</si>
  <si>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</si>
  <si>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</si>
  <si>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</si>
  <si>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</si>
  <si>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</si>
  <si>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</si>
  <si>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З/пМех</t>
  </si>
  <si>
    <t>1</t>
  </si>
  <si>
    <t>2</t>
  </si>
  <si>
    <t>3</t>
  </si>
  <si>
    <t>шт.</t>
  </si>
  <si>
    <t>9</t>
  </si>
  <si>
    <t>12</t>
  </si>
  <si>
    <t>Итого прямые затраты по смете в базисных ценах</t>
  </si>
  <si>
    <t>Итоги по смете:</t>
  </si>
  <si>
    <t xml:space="preserve">  ВСЕГО по смете</t>
  </si>
  <si>
    <t>_______________</t>
  </si>
  <si>
    <t xml:space="preserve">ЛОКАЛЬНЫЙ СМЕТНЫЙ РАСЧЕТ № </t>
  </si>
  <si>
    <t>Сметная стоимость</t>
  </si>
  <si>
    <t>Средства на оплату труда</t>
  </si>
  <si>
    <t xml:space="preserve">Составлен(а) в </t>
  </si>
  <si>
    <t>Общая масса оборудо-
вания, т</t>
  </si>
  <si>
    <t>Обору-дование</t>
  </si>
  <si>
    <t>Эк.Маш</t>
  </si>
  <si>
    <t>_________________</t>
  </si>
  <si>
    <t>"____" ______________2019 г.</t>
  </si>
  <si>
    <t>Средства  на оплату труда</t>
  </si>
  <si>
    <t>Обосно-
вание</t>
  </si>
  <si>
    <t>Т/з осн.
раб.на ед.</t>
  </si>
  <si>
    <t>Т/з осн.
раб.
Всего</t>
  </si>
  <si>
    <t>Т/з мех. на ед.</t>
  </si>
  <si>
    <t>Т/з мех.
Всего</t>
  </si>
  <si>
    <t>Общая масса обору-дования, т</t>
  </si>
  <si>
    <t>Обору-
дование</t>
  </si>
  <si>
    <t>Оборудование</t>
  </si>
  <si>
    <t>прочие</t>
  </si>
  <si>
    <t>Сметная стоимость в текущем уровне цен, руб.</t>
  </si>
  <si>
    <t>монтажных работ</t>
  </si>
  <si>
    <t>прочих</t>
  </si>
  <si>
    <t>Глава 2. Основные объекты строительства</t>
  </si>
  <si>
    <t>Итого по главе 2:</t>
  </si>
  <si>
    <t>Итого по главам 1-7:</t>
  </si>
  <si>
    <t>Итого:</t>
  </si>
  <si>
    <t>Итого по главам 1-8:</t>
  </si>
  <si>
    <t>Глава 9. Прочие работы и затраты</t>
  </si>
  <si>
    <t>Итого по главе 9:</t>
  </si>
  <si>
    <t>Итого по главам 1-9:</t>
  </si>
  <si>
    <t>Итого по главам 1-12:</t>
  </si>
  <si>
    <t>Резерв средств на непредвиденные работы и затраты</t>
  </si>
  <si>
    <t>Налоги</t>
  </si>
  <si>
    <t>ФЗ РФ от 03.08.2018 № 303-ФЗ</t>
  </si>
  <si>
    <t>НДС 20%</t>
  </si>
  <si>
    <t>Всего по сводному сметному расчету:</t>
  </si>
  <si>
    <t>Итого прямые затраты по разделу в базисных ценах</t>
  </si>
  <si>
    <t>Глава 1. Подготовка территории строительства</t>
  </si>
  <si>
    <t>34</t>
  </si>
  <si>
    <t>4</t>
  </si>
  <si>
    <t>5</t>
  </si>
  <si>
    <t>6</t>
  </si>
  <si>
    <t>7</t>
  </si>
  <si>
    <t>8</t>
  </si>
  <si>
    <t>т</t>
  </si>
  <si>
    <t>10</t>
  </si>
  <si>
    <t>11</t>
  </si>
  <si>
    <t>1000 м</t>
  </si>
  <si>
    <t>13</t>
  </si>
  <si>
    <t>16</t>
  </si>
  <si>
    <t>17</t>
  </si>
  <si>
    <t>18</t>
  </si>
  <si>
    <t>100 м</t>
  </si>
  <si>
    <t>19</t>
  </si>
  <si>
    <t>20</t>
  </si>
  <si>
    <t>22</t>
  </si>
  <si>
    <t>24</t>
  </si>
  <si>
    <t>25</t>
  </si>
  <si>
    <t>26</t>
  </si>
  <si>
    <t>29</t>
  </si>
  <si>
    <t>30</t>
  </si>
  <si>
    <t>31</t>
  </si>
  <si>
    <t>32</t>
  </si>
  <si>
    <t>33</t>
  </si>
  <si>
    <t>35</t>
  </si>
  <si>
    <t>36</t>
  </si>
  <si>
    <t>37</t>
  </si>
  <si>
    <t>Пусконаладочные работы</t>
  </si>
  <si>
    <t>Устройство заземления опор ВЛ и подстанций</t>
  </si>
  <si>
    <t>Колпачки полиэтиленовые</t>
  </si>
  <si>
    <t>Измерение сопротивления растеканию тока: заземлителя</t>
  </si>
  <si>
    <t>м</t>
  </si>
  <si>
    <t>Проверка наличия цепи между заземлителями и заземленными элементами</t>
  </si>
  <si>
    <t>Развозка конструкций и материалов опор ВЛ 0,38-10 кВ по трассе: одностоечных железобетонных опор</t>
  </si>
  <si>
    <t>Разработка грунта вручную в траншеях глубиной до 2 м без креплений с откосами, группа грунтов: 2</t>
  </si>
  <si>
    <t>Скрепа размером 20 мм NC20 (СИП)</t>
  </si>
  <si>
    <t>ЛС 09-01-01</t>
  </si>
  <si>
    <t>Изыскания</t>
  </si>
  <si>
    <t>Развозка конструкций и материалов опор ВЛ 0,38-10 кВ по трассе: материалов оснастки сложных опор</t>
  </si>
  <si>
    <t>Засыпка вручную траншей, пазух котлованов и ям, группа грунтов: 1</t>
  </si>
  <si>
    <t>шт</t>
  </si>
  <si>
    <t>28</t>
  </si>
  <si>
    <t>Раздел 1. Строительно-монтажные работы</t>
  </si>
  <si>
    <t>Итоги по разделу 1 Строительно-монтажные работы :</t>
  </si>
  <si>
    <t xml:space="preserve">  Итого по разделу 1 Строительно-монтажные работы</t>
  </si>
  <si>
    <t>Непредвиденные затраты 3%</t>
  </si>
  <si>
    <t>Развозка конструкций и материалов опор ВЛ 0,38-10 кВ по трассе: материалов оснастки одностоечных опор</t>
  </si>
  <si>
    <t>Соединитель алюминиевых и сталеалюминиевых проводов (СОАС) 062-3</t>
  </si>
  <si>
    <t>Установка разъединителей: с помощью механизмов</t>
  </si>
  <si>
    <t>Установка разрядников: с помощью механизмов (ПРИМ. ОПН)</t>
  </si>
  <si>
    <t>Раздел 2. Заземление опор, рлнд, опн</t>
  </si>
  <si>
    <t>ОПОРЫ</t>
  </si>
  <si>
    <t>14</t>
  </si>
  <si>
    <t>15</t>
  </si>
  <si>
    <t>Итоги по разделу 2 Заземление опор, рлнд, опн :</t>
  </si>
  <si>
    <t xml:space="preserve">  Итого по разделу 2 Заземление опор, рлнд, опн</t>
  </si>
  <si>
    <t>КЛ</t>
  </si>
  <si>
    <t>Устройство постели при одном кабеле в траншее</t>
  </si>
  <si>
    <t>Кабель до 35 кВ в готовых траншеях без покрытий, масса 1 м: до 6 кг</t>
  </si>
  <si>
    <t>Короб металлический на конструкциях, кронштейнах, по фермам и колоннам, длина: 3 м</t>
  </si>
  <si>
    <t>кг</t>
  </si>
  <si>
    <t>38</t>
  </si>
  <si>
    <t>39</t>
  </si>
  <si>
    <t>40</t>
  </si>
  <si>
    <t>41</t>
  </si>
  <si>
    <t>Зажим аппаратный прессуемый А1А-120-2</t>
  </si>
  <si>
    <t>42</t>
  </si>
  <si>
    <t>Зажим аппаратный прессуемый А2А-70-2</t>
  </si>
  <si>
    <t>43</t>
  </si>
  <si>
    <t>44</t>
  </si>
  <si>
    <t>45</t>
  </si>
  <si>
    <t>46</t>
  </si>
  <si>
    <t>47</t>
  </si>
  <si>
    <t>48</t>
  </si>
  <si>
    <t>49</t>
  </si>
  <si>
    <t>Проволока вязальная</t>
  </si>
  <si>
    <t>Материалы КЛ-10</t>
  </si>
  <si>
    <t>51</t>
  </si>
  <si>
    <t>м3</t>
  </si>
  <si>
    <t>54</t>
  </si>
  <si>
    <t>55</t>
  </si>
  <si>
    <t>56</t>
  </si>
  <si>
    <t>57</t>
  </si>
  <si>
    <t>78</t>
  </si>
  <si>
    <t>79</t>
  </si>
  <si>
    <t>Линейная арматура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</si>
  <si>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</si>
  <si>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</si>
  <si>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</si>
  <si>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</si>
  <si>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</si>
  <si>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</si>
  <si>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</si>
  <si>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</si>
  <si>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</si>
  <si>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</si>
  <si>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</si>
  <si>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</si>
  <si>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</si>
  <si>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72</t>
  </si>
  <si>
    <t>73</t>
  </si>
  <si>
    <t>Строительство отпайки ЛЭП-10 кВ от опоры № 500/167 фидера НАД-5 до проектируемой КТП 10/0,4 кВ, установка КТП 10/0,4 кВ мощностью 25 кВА, строительство ВЛИ-0,4 кВ до границ участка заявителя в Кошкинском районе Самарской области с организацией коммерческого учета электроэнергии (пос. Гранновка)(Рогов И.Ф.)</t>
  </si>
  <si>
    <t>Итого по главе 1:</t>
  </si>
  <si>
    <t>Вынос трассы</t>
  </si>
  <si>
    <t>Подготовительные работы</t>
  </si>
  <si>
    <t>Рекультивация</t>
  </si>
  <si>
    <t>Дополнительные затраты при производстве строительно-монтажных работ в зимнее время, 2,9%х0, 9= 2,61%</t>
  </si>
  <si>
    <t>Вынос трассы в натуру</t>
  </si>
  <si>
    <t>Раздел 1. ВЛИ-0,4 кВ</t>
  </si>
  <si>
    <t>Плановая и высотная привязка при расстоянии между точками (геологическими выработками) до 50 м: 1 категория сложности</t>
  </si>
  <si>
    <t>точка (выработка)</t>
  </si>
  <si>
    <t>Изготовление и установка знаков: Рабочие пункты: металлические трубки (штыри), дюбель-гвоздь и др.: 2 категория грунта</t>
  </si>
  <si>
    <t>знак</t>
  </si>
  <si>
    <t>Раздел 2. ВЛЗ-10 кВ</t>
  </si>
  <si>
    <t>Раздел 1. Строительно-монтажные работы ВЛ-0,4кВ</t>
  </si>
  <si>
    <t>Срезка кустарника и мелколесья в грунтах естественного залегания кусторезами на тракторе мощностью: 79 кВт (108 л.с.), кустарник и мелколесье средние</t>
  </si>
  <si>
    <t>Сгребание срезанного или выкорчеванного кустарника и мелколесья корчевателями-собирателями на тракторе мощностью 79 кВт (108 л.с.) с перемещением до 20 м, кустарник и мелколесье: средние</t>
  </si>
  <si>
    <t>1 т груза</t>
  </si>
  <si>
    <t>Раздел 1. Техническая рекультивация.</t>
  </si>
  <si>
    <t>Разработка грунта с перемещением до 10 м бульдозерами мощностью: 79 кВт (108 л.с.), группа грунтов 1</t>
  </si>
  <si>
    <t>Засыпка траншей и котлованов с перемещением грунта до 5 м бульдозерами мощностью: 79 кВт (108 л.с.), группа грунтов 1</t>
  </si>
  <si>
    <t>Планировка площадей бульдозерами мощностью: 59 кВт (80 л.с.)</t>
  </si>
  <si>
    <t>Рекультивация.</t>
  </si>
  <si>
    <t>ЛС-02-01-01</t>
  </si>
  <si>
    <t>Электроснабжение 0,4 кВ.</t>
  </si>
  <si>
    <t>ЛС-02-02-01</t>
  </si>
  <si>
    <t>Электроснабжение 10 кВ.</t>
  </si>
  <si>
    <t>Установка разрядников: с помощью механизмов</t>
  </si>
  <si>
    <t>Раздел 2. Заземление опор</t>
  </si>
  <si>
    <t>Проводник заземляющий открыто по строительным основаниям: из круглой стали диаметром 12 мм</t>
  </si>
  <si>
    <t>Итоги по разделу 2 Заземление опор :</t>
  </si>
  <si>
    <t xml:space="preserve">  Итого по разделу 2 Заземление опор</t>
  </si>
  <si>
    <t>Раздел 3. Оборудование</t>
  </si>
  <si>
    <t>Итоги по разделу 3 Оборудование :</t>
  </si>
  <si>
    <t xml:space="preserve">  Итого по разделу 3 Оборудование</t>
  </si>
  <si>
    <t>Раздел 4. Материалы не учтенные ценником по разделу "Строительно-монтажные работы ВЛ-0,4кВ"</t>
  </si>
  <si>
    <t>21</t>
  </si>
  <si>
    <t>23</t>
  </si>
  <si>
    <t>Хомут стяжной (СИП) Е778</t>
  </si>
  <si>
    <t>27</t>
  </si>
  <si>
    <t>Итоги по разделу 4 Материалы не учтенные ценником по разделу "Строительно-монтажные работы ВЛ-0,4кВ" :</t>
  </si>
  <si>
    <t xml:space="preserve">  Итого по разделу 4 Материалы не учтенные ценником по разделу "Строительно-монтажные работы ВЛ-0,4кВ"</t>
  </si>
  <si>
    <t>РЛНД, ОПН</t>
  </si>
  <si>
    <t>Проводник заземляющий открыто по строительным основаниям: из полосовой стали сечением 160 мм2</t>
  </si>
  <si>
    <t>Раздел 3. Установка КТП</t>
  </si>
  <si>
    <t>Устройство фундаментов</t>
  </si>
  <si>
    <t>Устройство фундаментов для комплектных трансформаторных подстанций киоскового типа: с укладкой на горизонтальную поверхность 4-х лежней</t>
  </si>
  <si>
    <t>Гидроизоляция боковая обмазочная битумная в 2 слоя по выровненной поверхности бутовой кладки, кирпичу, бетону</t>
  </si>
  <si>
    <t>Монтаж КТПК</t>
  </si>
  <si>
    <t>Установка оборудования для комплектных трансформаторных подстанций киоскового типа: тупиковых подстанций с воздушными вводами</t>
  </si>
  <si>
    <t>Конфигурация и настройка сетевых компонентов (мост, маршрутизатор, модем и т.п.)</t>
  </si>
  <si>
    <t>Заземление КТПК</t>
  </si>
  <si>
    <t>Итоги по разделу 3 Установка КТП :</t>
  </si>
  <si>
    <t xml:space="preserve">  Итого по разделу 3 Установка КТП</t>
  </si>
  <si>
    <t>Раздел 4. Кабельная линия</t>
  </si>
  <si>
    <t>ГНБ</t>
  </si>
  <si>
    <t>Разработка грунта в траншеях экскаватором «обратная лопата» с ковшом вместимостью 0,5 (0,5-0,63) м3, в отвал группа грунтов: 2 (приемный котлован)</t>
  </si>
  <si>
    <t>Кабель до 35 кВ в проложенных трубах, блоках и коробах, масса 1 м кабеля: до 6 кг</t>
  </si>
  <si>
    <t>Засыпка траншей и котлованов с перемещением грунта до 5 м бульдозерами мощностью: 59 кВт (80 л.с.), группа грунтов 2 (приемный котлован)</t>
  </si>
  <si>
    <t>Разработка грунта в траншеях экскаватором «обратная лопата» с ковшом вместимостью 0,5 (0,5-0,63) м3, в отвал группа грунтов: 2</t>
  </si>
  <si>
    <t>Засыпка траншей и котлованов с перемещением грунта до 5 м бульдозерами мощностью: 59 кВт (80 л.с.), группа грунтов 2</t>
  </si>
  <si>
    <t>Уплотнение грунта пневматическими трамбовками, группа грунтов: 1-2</t>
  </si>
  <si>
    <t>Покрытие кабеля, проложенного в траншее: кирпичом одного кабеля</t>
  </si>
  <si>
    <t>Кабель до 35 кВ по установленным конструкциям и лоткам с креплением по всей длине, масса 1 м кабеля: до 6 кг (по опоре)</t>
  </si>
  <si>
    <t>Муфта мачтовая концевая металлическая для 3-4-жильного кабеля напряжением: до 10 кВ, сечение одной жилы до 120 мм2</t>
  </si>
  <si>
    <t>Муфта соединительная эпоксидная для 3-4-жильного кабеля напряжением: до 10 кВ, сечение жил до 120 мм2</t>
  </si>
  <si>
    <t>50</t>
  </si>
  <si>
    <t>100 м2</t>
  </si>
  <si>
    <t>Установка столбиков сигнальных: пластиковых  (прим. под информационный знак КЛ)</t>
  </si>
  <si>
    <t>Итоги по разделу 4 Кабельная линия :</t>
  </si>
  <si>
    <t xml:space="preserve">  Итого по разделу 4 Кабельная линия</t>
  </si>
  <si>
    <t>Раздел 6. Материалы не учтенные ценником по разделу "Строительно-монтажные работы ВЛ-10кВ"</t>
  </si>
  <si>
    <t>53</t>
  </si>
  <si>
    <t>Колпачки изолирующие</t>
  </si>
  <si>
    <t>Болты с гайками и шайбами строительные</t>
  </si>
  <si>
    <t>71</t>
  </si>
  <si>
    <t>Итоги по разделу 6 Материалы не учтенные ценником по разделу "Строительно-монтажные работы ВЛ-10кВ" :</t>
  </si>
  <si>
    <t xml:space="preserve">  Итого по разделу 6 Материалы не учтенные ценником по разделу "Строительно-монтажные работы ВЛ-10кВ"</t>
  </si>
  <si>
    <t>77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</si>
  <si>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</si>
  <si>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</si>
  <si>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</si>
  <si>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</si>
  <si>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</si>
  <si>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</si>
  <si>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</si>
  <si>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</si>
  <si>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</si>
  <si>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</si>
  <si>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</si>
  <si>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</si>
  <si>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</si>
  <si>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</si>
  <si>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</si>
  <si>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</si>
  <si>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</si>
  <si>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</si>
  <si>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</si>
  <si>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</si>
  <si>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</si>
  <si>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</si>
  <si>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</si>
  <si>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</si>
  <si>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</si>
  <si>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</si>
  <si>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</si>
  <si>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</si>
  <si>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</si>
  <si>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</si>
  <si>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</si>
  <si>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</si>
  <si>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</si>
  <si>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Раздел 1. КТП</t>
  </si>
  <si>
    <t>Фазировка электрической линии или трансформатора с сетью напряжением: свыше 1 кВ</t>
  </si>
  <si>
    <t>Определение удельного сопротивления грунта</t>
  </si>
  <si>
    <t>Измерение сопротивления растеканию тока: контура с диагональю до 20 м</t>
  </si>
  <si>
    <t>Трансформатор силовой трехфазный масляный двухобмоточный напряжением: до 11 кВ, мощностью до 0,32 МВА</t>
  </si>
  <si>
    <t>Испытание трансформаторного масла: на пробой</t>
  </si>
  <si>
    <t>Испытание: обмотки трансформатора силового</t>
  </si>
  <si>
    <t>Испытание: первичной обмотки трансформатора измерительного</t>
  </si>
  <si>
    <t>Испытание: вторичной обмотки трансформатора измерительного</t>
  </si>
  <si>
    <t>Трансформатор тока измерительный выносной напряжением: до 11 кВ, с твердой изоляцией</t>
  </si>
  <si>
    <t>Итоги по разделу 1 КТП :</t>
  </si>
  <si>
    <t xml:space="preserve">  Итого по разделу 1 КТП</t>
  </si>
  <si>
    <t>Раздел 2. ВЛЗ-10кВ</t>
  </si>
  <si>
    <t>Испытание кабеля силового длиной до 500 м напряжением: до 10 кВ</t>
  </si>
  <si>
    <t>За каждые последующие 500 м испытания силового кабеля напряжением: до 10 кВ добавлять к расценке 01-12-027-01</t>
  </si>
  <si>
    <t>500 м кабеля</t>
  </si>
  <si>
    <t>Итоги по разделу 2 ВЛЗ-10кВ :</t>
  </si>
  <si>
    <t xml:space="preserve">  Итого по разделу 2 ВЛЗ-10кВ</t>
  </si>
  <si>
    <t>Раздел 3. ПНР 0,38кВ</t>
  </si>
  <si>
    <t>Итоги по разделу 3 ПНР 0,38кВ :</t>
  </si>
  <si>
    <t xml:space="preserve">  Итого по разделу 3 ПНР 0,38кВ</t>
  </si>
  <si>
    <t xml:space="preserve">               оборудование, отсутствующее в ФРСН</t>
  </si>
  <si>
    <t xml:space="preserve">               материальные ресурсы, отсутствующие в ФРСН</t>
  </si>
  <si>
    <t xml:space="preserve">          в том числе:</t>
  </si>
  <si>
    <t xml:space="preserve">     Итого сметная прибыль (справочно)</t>
  </si>
  <si>
    <t xml:space="preserve">     Итого накладные расходы (справочно)</t>
  </si>
  <si>
    <t xml:space="preserve">     Итого ФОТ (справочно)</t>
  </si>
  <si>
    <t xml:space="preserve">          Инженерное оборудование</t>
  </si>
  <si>
    <t xml:space="preserve">          Оборудование</t>
  </si>
  <si>
    <t xml:space="preserve">     Оборудование</t>
  </si>
  <si>
    <t xml:space="preserve">               сметная прибыль</t>
  </si>
  <si>
    <t xml:space="preserve">               накладные расходы</t>
  </si>
  <si>
    <t xml:space="preserve">               материалы</t>
  </si>
  <si>
    <t xml:space="preserve">                    в том числе оплата труда машинистов (ОТм)</t>
  </si>
  <si>
    <t xml:space="preserve">               эксплуатация машин и механизмов</t>
  </si>
  <si>
    <t xml:space="preserve">               оплата труда</t>
  </si>
  <si>
    <t xml:space="preserve">     Монтажные работы</t>
  </si>
  <si>
    <t xml:space="preserve">     Строительные работы</t>
  </si>
  <si>
    <t xml:space="preserve">               Материалы</t>
  </si>
  <si>
    <t xml:space="preserve">                    в том числе оплата труда машинистов (Отм)</t>
  </si>
  <si>
    <t xml:space="preserve">               Эксплуатация машин</t>
  </si>
  <si>
    <t xml:space="preserve">               Оплата труда рабочих</t>
  </si>
  <si>
    <t xml:space="preserve">     Итого прямые затраты (справочно)</t>
  </si>
  <si>
    <t xml:space="preserve">  Итого по разделу 7 Материалы не учтенные ценником по Анализу по разделу "Строительно-монтажные работы ВЛ-10кВ"</t>
  </si>
  <si>
    <t>Итоги по разделу 7 Материалы не учтенные ценником по Анализу по разделу "Строительно-монтажные работы ВЛ-10кВ" :</t>
  </si>
  <si>
    <t>Всего по позиции</t>
  </si>
  <si>
    <t>Цена=803,89/1,2</t>
  </si>
  <si>
    <t>(Материалы для монтажных работ)</t>
  </si>
  <si>
    <t>Короб защитный GPC60</t>
  </si>
  <si>
    <t>133</t>
  </si>
  <si>
    <t>Цена=1164,66/1,2</t>
  </si>
  <si>
    <t>Огнезащитная краска Силотерм ЭП-6</t>
  </si>
  <si>
    <t>132</t>
  </si>
  <si>
    <t>Цена=100/1,2</t>
  </si>
  <si>
    <t>Герметик - прокладка силиконовый "Авто" 180гр.</t>
  </si>
  <si>
    <t>131</t>
  </si>
  <si>
    <t>Цена=10914,81/1,2</t>
  </si>
  <si>
    <t>уплотнитель ПРОТЕКТОРФЛЕКС УВК160</t>
  </si>
  <si>
    <t>130</t>
  </si>
  <si>
    <t>Цена=4228,25/1,2</t>
  </si>
  <si>
    <t>Заглушка защитная ПРОТЕКТОРФЛЕКС ЗУП160</t>
  </si>
  <si>
    <t>129</t>
  </si>
  <si>
    <t>Цена=3788,03/1,2</t>
  </si>
  <si>
    <t>Труба ПРОТЕКТОРФЛЕКС БК-ОМП 160/12,5 SN48F120 Т95</t>
  </si>
  <si>
    <t>128</t>
  </si>
  <si>
    <t>По КАЦ</t>
  </si>
  <si>
    <t>Цена=319,44/1,2</t>
  </si>
  <si>
    <t>Фиксатор BIC 50-90</t>
  </si>
  <si>
    <t>ТЦ_200_01.01.06.07_24.06.2022</t>
  </si>
  <si>
    <t>127</t>
  </si>
  <si>
    <t>По анализу цен от 24.06.2022</t>
  </si>
  <si>
    <t>Цена=170/1,2</t>
  </si>
  <si>
    <t>Объем=12+24</t>
  </si>
  <si>
    <t>Ушко UU 7-16</t>
  </si>
  <si>
    <t>126</t>
  </si>
  <si>
    <t>Цена=49,20/1,2</t>
  </si>
  <si>
    <t>Зажим ПА-70</t>
  </si>
  <si>
    <t>125</t>
  </si>
  <si>
    <t>Цена=640,20/1,2</t>
  </si>
  <si>
    <t>Объем=8+3+75+3+12+12</t>
  </si>
  <si>
    <t>Изолятор IF27</t>
  </si>
  <si>
    <t>124</t>
  </si>
  <si>
    <t>Цена=1020/1,2</t>
  </si>
  <si>
    <t>Анкерный зажим PAZ3</t>
  </si>
  <si>
    <t>ТЦ_2884_01.01.06.02_21.03.2022</t>
  </si>
  <si>
    <t>123</t>
  </si>
  <si>
    <t>Цена=3500/1,2</t>
  </si>
  <si>
    <t>Траверса ТМ-2012</t>
  </si>
  <si>
    <t>ТЦ_3998_н/д_н/д</t>
  </si>
  <si>
    <t>122</t>
  </si>
  <si>
    <t>Цена=552/1,2</t>
  </si>
  <si>
    <t>Объем=25+4</t>
  </si>
  <si>
    <t>Хомут Х51</t>
  </si>
  <si>
    <t>ТЦ_2875_01.01.06.02_29.03.2022</t>
  </si>
  <si>
    <t>121</t>
  </si>
  <si>
    <t>Объем=3+8+4</t>
  </si>
  <si>
    <t>Крепление подкоса У52</t>
  </si>
  <si>
    <t>ТЦ_3815_н/д_н/д</t>
  </si>
  <si>
    <t>120</t>
  </si>
  <si>
    <t>Цена=180/1,2</t>
  </si>
  <si>
    <t>Объем=6+8+25+9+12+4</t>
  </si>
  <si>
    <t>Зажим плашечный CD 150</t>
  </si>
  <si>
    <t>ТЦ_2878_01.01.06.02_21.03.2022</t>
  </si>
  <si>
    <t>119</t>
  </si>
  <si>
    <t>Цена=1758,25/1,2</t>
  </si>
  <si>
    <t>Кронштейн РА8</t>
  </si>
  <si>
    <t>ТЦ_3809_н/д_н/д</t>
  </si>
  <si>
    <t>118</t>
  </si>
  <si>
    <t>Цена=2922,15/1,2</t>
  </si>
  <si>
    <t>Кронштейн М3</t>
  </si>
  <si>
    <t>ТЦ_3293_04.02.09_12.07.2022</t>
  </si>
  <si>
    <t>117</t>
  </si>
  <si>
    <t>Цена=1823/1,2</t>
  </si>
  <si>
    <t>Зажим ответвительный RPN 150</t>
  </si>
  <si>
    <t>ТЦ_3704_н/д_н/д</t>
  </si>
  <si>
    <t>116</t>
  </si>
  <si>
    <t>По анализу цен от 08.07.2022</t>
  </si>
  <si>
    <t>Цена=1720,59/1,2</t>
  </si>
  <si>
    <t>Изолятор SML 70/20Г</t>
  </si>
  <si>
    <t>ТЦ_156_01.01.06.02_24.06.2022</t>
  </si>
  <si>
    <t>115</t>
  </si>
  <si>
    <t>Цена=7533/1,2</t>
  </si>
  <si>
    <t>Траверса ТМ-68</t>
  </si>
  <si>
    <t>ТЦ_26_04.02.09_24.06.2022</t>
  </si>
  <si>
    <t>114</t>
  </si>
  <si>
    <t>Цена=2232/1,2</t>
  </si>
  <si>
    <t>Траверса ТМ-67</t>
  </si>
  <si>
    <t>ТЦ_29_04.02.09_24.06.2022</t>
  </si>
  <si>
    <t>113</t>
  </si>
  <si>
    <t>Цена=6969,42/1,2</t>
  </si>
  <si>
    <t>Траверса ТМ-66</t>
  </si>
  <si>
    <t>ТЦ_9_04.02.09_24.06.2022</t>
  </si>
  <si>
    <t>Цена=9653,4/1,2</t>
  </si>
  <si>
    <t>Траверса ТМ-65</t>
  </si>
  <si>
    <t>ТЦ_28_04.02.09_24.06.2022</t>
  </si>
  <si>
    <t>Цена=16740/1,2</t>
  </si>
  <si>
    <t>Траверса ТМ-64</t>
  </si>
  <si>
    <t>ТЦ_114_04.02.21_24.06.2022</t>
  </si>
  <si>
    <t>Цена=604,26/1,2</t>
  </si>
  <si>
    <t>Объем=2+1</t>
  </si>
  <si>
    <t>Хомут Х1</t>
  </si>
  <si>
    <t>ТЦ_253_04.02.09_24.06.2022</t>
  </si>
  <si>
    <t>Цена=16186,5/1,2</t>
  </si>
  <si>
    <t>Траверса ТМ-2</t>
  </si>
  <si>
    <t>ТЦ_233_04.02.09_24.06.2022</t>
  </si>
  <si>
    <t>Цена=12443,4/1,2</t>
  </si>
  <si>
    <t>Траверса ТМ-63</t>
  </si>
  <si>
    <t>ТЦ_30_04.02.09_24.06.2022</t>
  </si>
  <si>
    <t>Цена=248,16/1,2</t>
  </si>
  <si>
    <t>Объем=16+6+150+6+24+24</t>
  </si>
  <si>
    <t>Спиральная вязка  CВ 70</t>
  </si>
  <si>
    <t>ТЦ_204_01.01.06.07_24.06.2022</t>
  </si>
  <si>
    <t>Цена=490,35/1,2</t>
  </si>
  <si>
    <t>Объем=10+1,2+5+6+2,8</t>
  </si>
  <si>
    <t>Проводник заземляющий ЗП-1</t>
  </si>
  <si>
    <t>ТЦ_255_01.01.06.02_24.06.2022</t>
  </si>
  <si>
    <t>Цена=356,61/1,2</t>
  </si>
  <si>
    <t>Хомут Х7</t>
  </si>
  <si>
    <t>ТЦ_246_04.02.09_24.06.2022</t>
  </si>
  <si>
    <t>Цена=401,19/1,2</t>
  </si>
  <si>
    <t>Хомут Х8</t>
  </si>
  <si>
    <t>ТЦ_247_04.02.09_24.06.2022</t>
  </si>
  <si>
    <t>Цена=1317/1,2</t>
  </si>
  <si>
    <t>Кронштейн РА4</t>
  </si>
  <si>
    <t>ТЦ_267_04.02.09_24.06.2022</t>
  </si>
  <si>
    <t>Цена=1672,5/1,2</t>
  </si>
  <si>
    <t>Кронштейн РА2</t>
  </si>
  <si>
    <t>ТЦ_265_04.02.09_24.06.2022</t>
  </si>
  <si>
    <t>Цена=7200/1,2</t>
  </si>
  <si>
    <t>Разрядник мультикамерный РМК-10-IV-УХЛ1</t>
  </si>
  <si>
    <t>ТЦ_2857_01.01.06.02_21.03.2022</t>
  </si>
  <si>
    <t>Цена=1528,9/1,2</t>
  </si>
  <si>
    <t>Объем=36+10</t>
  </si>
  <si>
    <t>Информационный знак</t>
  </si>
  <si>
    <t>ТЦ_2688_н/д_15.02.2022</t>
  </si>
  <si>
    <t>Цена=30,36/1,2</t>
  </si>
  <si>
    <t>ТЦ_150_01.01.06.02_24.06.2022</t>
  </si>
  <si>
    <t>Цена=16872,0/1,2</t>
  </si>
  <si>
    <t>Стойка опоры СВ 110-5</t>
  </si>
  <si>
    <t>ТЦ_8_01.01.09.01_24.06.2022</t>
  </si>
  <si>
    <t>Цена=198,05/1,2</t>
  </si>
  <si>
    <t>Провод СИП-3 1х70</t>
  </si>
  <si>
    <t>ТЦ_199_01.01.05.03.05_24.06.2022</t>
  </si>
  <si>
    <t>Раздел 7. Материалы не учтенные ценником по Анализу по разделу "Строительно-монтажные работы ВЛ-10кВ"</t>
  </si>
  <si>
    <t>Объем=17231 / 1000</t>
  </si>
  <si>
    <t>(Материалы)</t>
  </si>
  <si>
    <t>Кирпич керамический одинарный, марка 75, размер 250х120х65 мм</t>
  </si>
  <si>
    <t>1000 шт</t>
  </si>
  <si>
    <t>ФССЦ-06.1.01.05-0034</t>
  </si>
  <si>
    <t>Объем=2460 / 1000</t>
  </si>
  <si>
    <t>Кабель силовой с алюминиевыми жилами АСБл 3х95-10 (прим. ЦАСБл-10 3х95)</t>
  </si>
  <si>
    <t>ФССЦ-21.1.07.02-0056</t>
  </si>
  <si>
    <t>Муфта термоусаживаемая соединительная для кабеля на напряжение до 10 кВ марки Стп10-70/120 с болтовыми соединителями и комплектом пайки для присоединения заземления</t>
  </si>
  <si>
    <t>компл</t>
  </si>
  <si>
    <t>ФССЦ-20.2.09.04-0013</t>
  </si>
  <si>
    <t>Муфта термоусаживаемая концевая наружной установки для кабеля на напряжение до 10 кВ, марки КНТп10-70/120 с болтовыми наконечниками и комплектом пайки для присоединения заземления</t>
  </si>
  <si>
    <t>ФССЦ-20.2.09.08-0031</t>
  </si>
  <si>
    <t>Песок природный для строительных: работ средний с крупностью зерен размером свыше 5 мм-до 5% по массе</t>
  </si>
  <si>
    <t>ФССЦ-02.3.01.02-0016</t>
  </si>
  <si>
    <t>Объем=28/50</t>
  </si>
  <si>
    <t>Лента крепления, ширина 20 мм, толщина 0,7 мм, длина 50 м, из нержавеющей стали (в пластмассовой коробке с кабельной бухтой) F207 (СИП)</t>
  </si>
  <si>
    <t>ФССЦ-25.2.02.11-0021</t>
  </si>
  <si>
    <t>Гравий М 800, фракция 5(3)-10 мм</t>
  </si>
  <si>
    <t>ФССЦ-02.2.01.02-1044</t>
  </si>
  <si>
    <t>Щебень М 400, фракция 20-40 мм, группа 2</t>
  </si>
  <si>
    <t>ФССЦ-02.2.05.04-1767</t>
  </si>
  <si>
    <t>Блоки бетонные для стен подвалов полнотелые ФБС24-4-6-Т, бетон B7,5 (М100, объем 0,543 м3, расход арматуры 1,46 кг</t>
  </si>
  <si>
    <t>ФССЦ-05.2.02.01-0053</t>
  </si>
  <si>
    <t>Объем=36*0,22</t>
  </si>
  <si>
    <t>ФССЦ-08.3.03.06-0001</t>
  </si>
  <si>
    <t>Объем=129,5*1,57/1000</t>
  </si>
  <si>
    <t>Прокат полосовой, горячекатаный, марка стали ВСт3кп, размер 5х40 мм</t>
  </si>
  <si>
    <t>ФССЦ-08.3.07.01-0071</t>
  </si>
  <si>
    <t>Объем=325*2/1000</t>
  </si>
  <si>
    <t>Сталь арматурная, горячекатаная, гладкая, класс А-I, диаметр 16-18 мм</t>
  </si>
  <si>
    <t>ФССЦ-08.4.03.02-0006</t>
  </si>
  <si>
    <t>Объем=2*2*0,616/1000</t>
  </si>
  <si>
    <t>Сталь арматурная, горячекатаная, гладкая, класс А-I, диаметр 10 мм</t>
  </si>
  <si>
    <t>ФССЦ-08.4.03.02-0003</t>
  </si>
  <si>
    <t>Объем=6*0.03+6*0.03+12*0.01+12*0.01+18*0.71+25*0.063</t>
  </si>
  <si>
    <t>ФССЦ-01.7.15.03-0042</t>
  </si>
  <si>
    <t>Объем=22*0,05+22*0,02+22*0,01</t>
  </si>
  <si>
    <t>Объем=6/100</t>
  </si>
  <si>
    <t>100 шт</t>
  </si>
  <si>
    <t>ФССЦ-20.1.01.02-0041</t>
  </si>
  <si>
    <t>Объем=12/100</t>
  </si>
  <si>
    <t>ФССЦ-20.1.01.02-0047</t>
  </si>
  <si>
    <t>Объем=(8+3+75+3+12+12) / 100</t>
  </si>
  <si>
    <t>ФССЦ-20.2.02.04-0002</t>
  </si>
  <si>
    <t xml:space="preserve">  Итого по разделу 5 Оборудование по Анализу</t>
  </si>
  <si>
    <t>Итоги по разделу 5 Оборудование по Анализу :</t>
  </si>
  <si>
    <t>Цена=7149/1,2</t>
  </si>
  <si>
    <t>(Оборудование)</t>
  </si>
  <si>
    <t>Ограничитель перенапряжения ОПН</t>
  </si>
  <si>
    <t>ТЦ_3491_н/д_01.08.2022</t>
  </si>
  <si>
    <t>76
О</t>
  </si>
  <si>
    <t>Цена=27609,00/1,2</t>
  </si>
  <si>
    <t>Разъединитель РЛНД1-10/400 с приводом ПРНЗ</t>
  </si>
  <si>
    <t>ТЦ_2_01.01.04.02.01_24.06.2022</t>
  </si>
  <si>
    <t>75
О</t>
  </si>
  <si>
    <t>Цена=1048600/1,2</t>
  </si>
  <si>
    <t>(Инженерное оборудование)</t>
  </si>
  <si>
    <t>КТПК 25/10/0,4 тупиковая комплектно, 
(трансформатор ТМГ 25/10/0,4 )</t>
  </si>
  <si>
    <t>ТЦ_44_н/д_24.06.2022</t>
  </si>
  <si>
    <t>74
О</t>
  </si>
  <si>
    <t>Раздел 5. Оборудование по Анализу</t>
  </si>
  <si>
    <t>СП Автомобильные дороги</t>
  </si>
  <si>
    <t>%</t>
  </si>
  <si>
    <t>Приказ № 774/пр от 11.12.2020 Прил. п.21 (в ред. пр. № 317/пр от 22.04.2022)</t>
  </si>
  <si>
    <t>НР Автомобильные дороги</t>
  </si>
  <si>
    <t>Приказ № 812/пр от 21.12.2020 Прил. п.21 (в ред. пр. № 636/пр от 02.09.2021)</t>
  </si>
  <si>
    <t>ФОТ</t>
  </si>
  <si>
    <t>Итого по расценке</t>
  </si>
  <si>
    <t>ЗТм</t>
  </si>
  <si>
    <t>чел.-ч</t>
  </si>
  <si>
    <t>ЗТ</t>
  </si>
  <si>
    <t>М</t>
  </si>
  <si>
    <t>в т.ч. ОТм</t>
  </si>
  <si>
    <t>ЭМ</t>
  </si>
  <si>
    <t>ОТ</t>
  </si>
  <si>
    <t>Производство работ осуществляется в стесненных условиях застроенной части населенных пунктов ОЗП=1,15; ЭМ=1,15; ЗПМ=1,15; ТЗ=1,15; ТЗМ=1,15</t>
  </si>
  <si>
    <t>Приказ от 04.09.2019 № 519/пр прил.2 табл.1 п.5</t>
  </si>
  <si>
    <t>Объем=10 / 100</t>
  </si>
  <si>
    <t>ФЕР27-09-004-02</t>
  </si>
  <si>
    <t>СП Теплоизоляционные работы</t>
  </si>
  <si>
    <t>Приказ № 774/пр от 11.12.2020 Прил. п.20</t>
  </si>
  <si>
    <t>НР Теплоизоляционные работы</t>
  </si>
  <si>
    <t>Приказ № 812/пр от 21.12.2020 Прил. п.20</t>
  </si>
  <si>
    <t>Краска огнезащитная</t>
  </si>
  <si>
    <t>14.2.02.03</t>
  </si>
  <si>
    <t>Н</t>
  </si>
  <si>
    <t>Объем=3 / 100</t>
  </si>
  <si>
    <t>Огнезащитное покрытие кабелей составом «КЛ-1»</t>
  </si>
  <si>
    <t>ФЕР26-02-022-01</t>
  </si>
  <si>
    <t>(Электротехнические установки на других объектах)</t>
  </si>
  <si>
    <t>Состав уплотнительный</t>
  </si>
  <si>
    <t>ФССЦ-01.7.07.29-0221</t>
  </si>
  <si>
    <t>Шнур асбестовый общего назначения ШАОН, диаметр 3-5 мм</t>
  </si>
  <si>
    <t>ФССЦ-01.1.01.09-0024</t>
  </si>
  <si>
    <t>СП Электротехнические установки на других объектах</t>
  </si>
  <si>
    <t>Приказ № 774/пр от 11.12.2020 Прил. п.49.3</t>
  </si>
  <si>
    <t>НР Электротехнические установки на других объектах</t>
  </si>
  <si>
    <t>Приказ № 812/пр от 21.12.2020 Прил. п.49.3</t>
  </si>
  <si>
    <t>Герметизация проходов при вводе кабелей во взрывоопасные помещения уплотнительной массой</t>
  </si>
  <si>
    <t>ФЕРм08-02-155-01</t>
  </si>
  <si>
    <t>ФЕРм08-02-167-08</t>
  </si>
  <si>
    <t>ФЕРм08-02-164-09</t>
  </si>
  <si>
    <t>Объем=(2,75*2) / 100</t>
  </si>
  <si>
    <t>ФЕРм08-02-396-02</t>
  </si>
  <si>
    <t>Объем=20 / 100</t>
  </si>
  <si>
    <t>ФЕРм08-02-147-13</t>
  </si>
  <si>
    <t>Объем=2066 / 100</t>
  </si>
  <si>
    <t>ФЕРм08-02-143-01</t>
  </si>
  <si>
    <t>ФЕРм08-02-141-04</t>
  </si>
  <si>
    <t>ФЕРм08-02-142-01</t>
  </si>
  <si>
    <t>СП Земляные работы, выполняемые ручным способом</t>
  </si>
  <si>
    <t>Приказ № 774/пр от 11.12.2020 Прил. п.1.2</t>
  </si>
  <si>
    <t>НР Земляные работы, выполняемые ручным способом</t>
  </si>
  <si>
    <t>Приказ № 812/пр от 21.12.2020 Прил. п.1.2</t>
  </si>
  <si>
    <t>Объем=(588,81*0,1) / 100</t>
  </si>
  <si>
    <t>100 м3</t>
  </si>
  <si>
    <t>ФЕР01-02-061-01</t>
  </si>
  <si>
    <t>СП Земляные работы, выполняемые механизированным способом</t>
  </si>
  <si>
    <t>Приказ № 774/пр от 11.12.2020 Прил. п.1.1</t>
  </si>
  <si>
    <t>НР Земляные работы, выполняемые механизированным способом</t>
  </si>
  <si>
    <t>Приказ № 812/пр от 21.12.2020 Прил. п.1.1</t>
  </si>
  <si>
    <t>Объем=(588,81*0,9) / 100</t>
  </si>
  <si>
    <t>ФЕР01-02-005-01</t>
  </si>
  <si>
    <t>Объем=(588,81*0,9) / 1000</t>
  </si>
  <si>
    <t>1000 м3</t>
  </si>
  <si>
    <t>ФЕР01-01-033-02</t>
  </si>
  <si>
    <t>Доработка вручную, зачистка дна и стенок с выкидкой грунта в котлованах и траншеях, разработанных механизированным способом ОЗП=1,2; ТЗ=1,2</t>
  </si>
  <si>
    <t>Прил.1.12 п.3.187</t>
  </si>
  <si>
    <t>Объем=(1,25*0,3*2066*0,1) / 100</t>
  </si>
  <si>
    <t>ФЕР01-02-057-02</t>
  </si>
  <si>
    <t>Объем=(1,25*0,3*2066-0,9) / 1000</t>
  </si>
  <si>
    <t>ФЕР01-01-009-14</t>
  </si>
  <si>
    <t>Объем=61 / 1000</t>
  </si>
  <si>
    <t>Объем=143 / 100</t>
  </si>
  <si>
    <t>ФЕРм08-02-148-04</t>
  </si>
  <si>
    <t>(Сооружения связи, радиовещания и телевидения)</t>
  </si>
  <si>
    <t>Муфта полиэтиленовая для хризотилцементных труб, номинальный наружный диаметр 100 мм</t>
  </si>
  <si>
    <t>ФССЦ-24.3.05.07-0511</t>
  </si>
  <si>
    <t>Трубы хризотилцементные безнапорные, номинальный диаметр 100 мм</t>
  </si>
  <si>
    <t>ФССЦ-24.2.05.01-0001</t>
  </si>
  <si>
    <t>Пробка кабельная полиэтиленовая для асботруб 100 мм</t>
  </si>
  <si>
    <t>ФССЦ-20.2.02.07-0031</t>
  </si>
  <si>
    <t>52</t>
  </si>
  <si>
    <t>СП Сооружения связи, радиовещания и телевидения</t>
  </si>
  <si>
    <t>Приказ № 774/пр от 11.12.2020 Прил. п.28</t>
  </si>
  <si>
    <t>НР Сооружения связи, радиовещания и телевидения</t>
  </si>
  <si>
    <t>Приказ № 812/пр от 21.12.2020 Прил. п.28</t>
  </si>
  <si>
    <t>Длина 143м ПЗ=26,6 (ОЗП=26,6; ЭМ=26,6 к расх.; ЗПМ=26,6; МАТ=26,6 к расх.; ТЗ=26,6; ТЗМ=26,6)</t>
  </si>
  <si>
    <t>Устройство переходов подземных методом горизонтального прокола: на каждые последующие 5 м добавлять к расценке 34-02-017-03</t>
  </si>
  <si>
    <t>переход</t>
  </si>
  <si>
    <t>ФЕР34-02-017-04</t>
  </si>
  <si>
    <t>Устройство переходов подземных методом горизонтального прокола: последующими трубами до 10 м (143м)</t>
  </si>
  <si>
    <t>ФЕР34-02-017-03</t>
  </si>
  <si>
    <t>длина 143м ПЗ=26,6 (ОЗП=26,6; ЭМ=26,6 к расх.; ЗПМ=26,6; МАТ=26,6 к расх.; ТЗ=26,6; ТЗМ=26,6)</t>
  </si>
  <si>
    <t>Устройство переходов подземных методом горизонтального прокола: на каждые последующие 5 м добавлять к расценке 34-02-017-01</t>
  </si>
  <si>
    <t>ФЕР34-02-017-02</t>
  </si>
  <si>
    <t>Устройство переходов подземных методом горизонтального прокола: первой трубой до 10 м (143м)</t>
  </si>
  <si>
    <t>ФЕР34-02-017-01</t>
  </si>
  <si>
    <t>(Линии электропередачи)</t>
  </si>
  <si>
    <t>Сталь арматурная, горячекатаная, гладкая, класс А-I, диаметр 12 мм</t>
  </si>
  <si>
    <t>ФССЦ-08.4.03.02-0004</t>
  </si>
  <si>
    <t>СП Линии электропередачи</t>
  </si>
  <si>
    <t>Приказ № 774/пр от 11.12.2020 Прил. п.27</t>
  </si>
  <si>
    <t>НР Линии электропередачи</t>
  </si>
  <si>
    <t>Приказ № 812/пр от 21.12.2020 Прил. п.27</t>
  </si>
  <si>
    <t>Объем=8+3</t>
  </si>
  <si>
    <t>Забивка вертикальных заземлителей механизированная на глубину до 5 м</t>
  </si>
  <si>
    <t>ФЕР33-03-004-01</t>
  </si>
  <si>
    <t>Сталь стержневая диаметром до 10 мм</t>
  </si>
  <si>
    <t>08.3.04.02</t>
  </si>
  <si>
    <t>П,Н</t>
  </si>
  <si>
    <t>Объем=31 / 10</t>
  </si>
  <si>
    <t>10 м</t>
  </si>
  <si>
    <t>ФЕР33-04-015-01</t>
  </si>
  <si>
    <t>Объем=(07*0,3*31) / 100</t>
  </si>
  <si>
    <t>СП Оборудование связи (при составлении сметы необходимо задать вид работ: для городских сетей связи или междугородных линий связи)</t>
  </si>
  <si>
    <t>Приказ № 774/пр от 11.12.2020 Прил. пп.51.1,51.3</t>
  </si>
  <si>
    <t>НР Оборудование связи (при составлении сметы необходимо задать вид работ: для городских сетей связи или междугородных линий связи)</t>
  </si>
  <si>
    <t>Приказ № 812/пр от 21.12.2020 Прил. пп.51.1,51.3 (в ред. пр. № 636/пр от 02.09.2021)</t>
  </si>
  <si>
    <t>ФЕРм10-06-068-15</t>
  </si>
  <si>
    <t>Детали крепления стальные</t>
  </si>
  <si>
    <t>07.1.04.02</t>
  </si>
  <si>
    <t>ФЕР33-04-029-06</t>
  </si>
  <si>
    <t>СП Конструкции из кирпича и блоков</t>
  </si>
  <si>
    <t>Приказ № 774/пр от 11.12.2020 Прил. п.8</t>
  </si>
  <si>
    <t>НР Конструкции из кирпича и блоков</t>
  </si>
  <si>
    <t>Приказ № 812/пр от 21.12.2020 Прил. п.8</t>
  </si>
  <si>
    <t>Мастика</t>
  </si>
  <si>
    <t>01.2.03.03</t>
  </si>
  <si>
    <t>Битум</t>
  </si>
  <si>
    <t>01.2.01.02</t>
  </si>
  <si>
    <t>Объем=2,48 / 100</t>
  </si>
  <si>
    <t>ФЕР08-01-003-07</t>
  </si>
  <si>
    <t>Стойка железобетонная сборная под электрооборудование</t>
  </si>
  <si>
    <t>05.1.02.07-0038</t>
  </si>
  <si>
    <t>Смесь песчано-гравийная природная</t>
  </si>
  <si>
    <t>02.2.04.03-0003</t>
  </si>
  <si>
    <t>ФЕР33-04-029-03</t>
  </si>
  <si>
    <t>Объем=1,56 / 100</t>
  </si>
  <si>
    <t>Объем=60 / 100</t>
  </si>
  <si>
    <t>ФЕРм08-02-472-07</t>
  </si>
  <si>
    <t>Объем=6+1</t>
  </si>
  <si>
    <t>Объем=15 / 10</t>
  </si>
  <si>
    <t>Объем=(0,7*0,3*15) / 100</t>
  </si>
  <si>
    <t>Объем=23,5 / 10</t>
  </si>
  <si>
    <t>Объем=(0,7*0,3*23,5) / 100</t>
  </si>
  <si>
    <t>22.2.02.03</t>
  </si>
  <si>
    <t>Изоляторы линейные штыревые фарфоровые</t>
  </si>
  <si>
    <t>22.2.01.04</t>
  </si>
  <si>
    <t>Хомуты стальные</t>
  </si>
  <si>
    <t>07.2.07.13</t>
  </si>
  <si>
    <t>01.7.15.03-0042</t>
  </si>
  <si>
    <t>Объем=9/3</t>
  </si>
  <si>
    <t>ФЕР33-04-030-01</t>
  </si>
  <si>
    <t>Провода неизолированные для воздушных линий электропередач</t>
  </si>
  <si>
    <t>21.2.01.02</t>
  </si>
  <si>
    <t>ФЕР33-04-030-03</t>
  </si>
  <si>
    <t>ФССЦ-20.1.02.15-0011</t>
  </si>
  <si>
    <t>При увеличении количества опор на 1 км ВЛ добавлять: к расценке 33-04-009-06</t>
  </si>
  <si>
    <t>ФЕР33-04-009-14</t>
  </si>
  <si>
    <t>Арматура линейная</t>
  </si>
  <si>
    <t>22.2.02.23</t>
  </si>
  <si>
    <t>Изоляторы линейные подвесные тарельчатые</t>
  </si>
  <si>
    <t>22.2.01.08</t>
  </si>
  <si>
    <t>При производстве работ в усложненных условиях: в охранной зоне ВЛ, в местах прохождения коммуникаций электроснабжения или вблизи объектов, находящихся под напряжением ОЗП=1,2; ЭМ=1,2 к расх.; ЗПМ=1,2; ТЗ=1,2; ТЗМ=1,2</t>
  </si>
  <si>
    <t>Прил.33.4 п.3.17</t>
  </si>
  <si>
    <t>Подвеска проводов ВЛ 6-10 кВ в населенной местности сечением: свыше 35 мм2 с помощью механизмов, (3 провода) при 10 опорах на км линии</t>
  </si>
  <si>
    <t>км</t>
  </si>
  <si>
    <t>ФЕР33-04-009-06</t>
  </si>
  <si>
    <t>ФССЦ-20.2.02.04-0006</t>
  </si>
  <si>
    <t>Металлические плакаты</t>
  </si>
  <si>
    <t>Штыри</t>
  </si>
  <si>
    <t>22.2.02.21</t>
  </si>
  <si>
    <t>22.2.02.09</t>
  </si>
  <si>
    <t>22.2.02.07</t>
  </si>
  <si>
    <t>Изоляторы штыревые</t>
  </si>
  <si>
    <t>Траверсы стальные</t>
  </si>
  <si>
    <t>07.2.02.05</t>
  </si>
  <si>
    <t>Стойка железобетонная вибрированная для опор</t>
  </si>
  <si>
    <t>05.1.02.07-0021</t>
  </si>
  <si>
    <t>При бурении котлованов для опор ВЛ 0,38-10 кВ на глубину более 2х м к затратам на бурение (с последующим уточнением норм) ОЗП=1,25; ЭМ=1,25 к расх.; ЗПМ=1,25; ТЗ=1,25; ТЗМ=1,25</t>
  </si>
  <si>
    <t>Прил.33.4 п.3.6</t>
  </si>
  <si>
    <t>Установка железобетонных опор ВЛ 0,38; 6-10 кВ с траверсами без приставок: одностоечных с двумя подкосами</t>
  </si>
  <si>
    <t>ФЕР33-04-003-03</t>
  </si>
  <si>
    <t>Объем=3+4</t>
  </si>
  <si>
    <t>Установка железобетонных опор ВЛ 0,38; 6-10 кВ с траверсами без приставок: одностоечных с одним подкосом</t>
  </si>
  <si>
    <t>ФЕР33-04-003-02</t>
  </si>
  <si>
    <t>Установка железобетонных опор ВЛ 0,38; 6-10 кВ с траверсами без приставок: одностоечных</t>
  </si>
  <si>
    <t>ФЕР33-04-003-01</t>
  </si>
  <si>
    <t>Объем=3+4+4</t>
  </si>
  <si>
    <t>ФЕР33-04-016-06</t>
  </si>
  <si>
    <t>ФЕР33-04-016-05</t>
  </si>
  <si>
    <t>ФЕР33-04-016-02</t>
  </si>
  <si>
    <t>всего</t>
  </si>
  <si>
    <t>коэффициенты</t>
  </si>
  <si>
    <t>на единицу</t>
  </si>
  <si>
    <t>всего с учетом коэффициентов</t>
  </si>
  <si>
    <t>Индексы</t>
  </si>
  <si>
    <t>Сметная стоимость в базисном уровне цен (в текущем уровне цен (гр. 8) для ресурсов, отсутствующих в ФРСН), руб.</t>
  </si>
  <si>
    <t>Количество</t>
  </si>
  <si>
    <t>Единица измерения</t>
  </si>
  <si>
    <t>Наименование работ и затрат</t>
  </si>
  <si>
    <t>№ п/п</t>
  </si>
  <si>
    <t xml:space="preserve">  </t>
  </si>
  <si>
    <t>тыс.руб.</t>
  </si>
  <si>
    <t>(0)</t>
  </si>
  <si>
    <t>прочих затрат</t>
  </si>
  <si>
    <t>чел.час.</t>
  </si>
  <si>
    <t>Нормативные затраты труда машинистов</t>
  </si>
  <si>
    <t>(158,03)</t>
  </si>
  <si>
    <t>оборудования</t>
  </si>
  <si>
    <t>Нормативные затраты труда рабочих</t>
  </si>
  <si>
    <t>(498,64)</t>
  </si>
  <si>
    <t>(21,11)</t>
  </si>
  <si>
    <t>Средства на оплату труда рабочих</t>
  </si>
  <si>
    <t>(629,86)</t>
  </si>
  <si>
    <t>строительных работ</t>
  </si>
  <si>
    <t>в том числе:</t>
  </si>
  <si>
    <t>(1286,53)</t>
  </si>
  <si>
    <t xml:space="preserve">Сметная стоимость </t>
  </si>
  <si>
    <t>3 квартал 2022 года</t>
  </si>
  <si>
    <t xml:space="preserve">Составлен(а) в текущем (базисном) уровне цен </t>
  </si>
  <si>
    <t>(проектная и (или) иная техническая документация)</t>
  </si>
  <si>
    <t>198/2020-ЭС.С</t>
  </si>
  <si>
    <t>Основание</t>
  </si>
  <si>
    <t>методом</t>
  </si>
  <si>
    <t>базисно-индексным</t>
  </si>
  <si>
    <t xml:space="preserve">Составлен </t>
  </si>
  <si>
    <t>(наименование конструктивного решения)</t>
  </si>
  <si>
    <t>Электроснабжение 10 кВ</t>
  </si>
  <si>
    <t>ЛОКАЛЬНЫЙ СМЕТНЫЙ РАСЧЕТ (СМЕТА) № 02-02-01</t>
  </si>
  <si>
    <t>(наименование объекта капитального строительства)</t>
  </si>
  <si>
    <t>Строительство отпайки ЛЭП-10 кВ от опоры № 500/167 фидера НАД-5 до проектируемой КТП 10/0,4 кВ, установка КТП 10/0,4 кВ мощностью 25 кВА, строительство ВЛИ-0,4 кВ до границ участка заявителя в Кошкинском районе Самарской области с организацией коммерческого учета электроэнергии (пос. Гранновка) (Рогов И.Ф.)</t>
  </si>
  <si>
    <t xml:space="preserve">Наименование зоны субъекта Российской Федерации </t>
  </si>
  <si>
    <t xml:space="preserve">Наименование субъекта Российской Федерации </t>
  </si>
  <si>
    <t>Реквизиты нормативного правового  акта 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</si>
  <si>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</si>
  <si>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приказа Минстроя России об утверждении дополнений и изменений к сметным нормативам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</si>
  <si>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</si>
  <si>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 xml:space="preserve">Наименование редакции сметных нормативов  </t>
  </si>
  <si>
    <t>ГРАНД-Смета, версия 2022.2</t>
  </si>
  <si>
    <t>Наименование программного продукта</t>
  </si>
  <si>
    <t/>
  </si>
  <si>
    <t xml:space="preserve">  Итого по разделу 5 Материалы не учтенные ценником по АНАЛИЗУ по разделу "Строительно-монтажные работы ВЛ-0,4кВ"</t>
  </si>
  <si>
    <t>Итоги по разделу 5 Материалы не учтенные ценником по АНАЛИЗУ по разделу "Строительно-монтажные работы ВЛ-0,4кВ" :</t>
  </si>
  <si>
    <t>Цена=912/1,2</t>
  </si>
  <si>
    <t>Зажим РС 481</t>
  </si>
  <si>
    <t>ТЦ_2917_01.01.06.02_21.03.2022</t>
  </si>
  <si>
    <t>Цена=2056,48/1,2</t>
  </si>
  <si>
    <t>Ограничитель перенапряжения ОРТ 600/28</t>
  </si>
  <si>
    <t>ТЦ_4043_н/д_11.07.2022</t>
  </si>
  <si>
    <t>Цена=16,8/1,2</t>
  </si>
  <si>
    <t>Бугель NB20</t>
  </si>
  <si>
    <t>ТЦ_3482_н/д_01.08.2022</t>
  </si>
  <si>
    <t>Цена=500/1,2</t>
  </si>
  <si>
    <t>Зажим Р70</t>
  </si>
  <si>
    <t>ТЦ_3470_н/д_01.08.2022</t>
  </si>
  <si>
    <t>Цена=120,5/1,2</t>
  </si>
  <si>
    <t>Проводник заземляющий ЗП-6</t>
  </si>
  <si>
    <t>ТЦ_2694_н/д_09.02.2022</t>
  </si>
  <si>
    <t>Цена=108,24/1,2</t>
  </si>
  <si>
    <t>Дистанционный бандаж BIC-15-50</t>
  </si>
  <si>
    <t>ТЦ_201_01.01.06.07_24.06.2022</t>
  </si>
  <si>
    <t>Цена=35,64/1,2</t>
  </si>
  <si>
    <t>Колпачок СЕ 25-150</t>
  </si>
  <si>
    <t>ТЦ_188_01.01.06.07_24.06.2022</t>
  </si>
  <si>
    <t>Цена=1443,81/1,2</t>
  </si>
  <si>
    <t>Крепление подкоса У4</t>
  </si>
  <si>
    <t>ТЦ_171_01.01.06.07_24.06.2022</t>
  </si>
  <si>
    <t>Цена=419,76/1,2</t>
  </si>
  <si>
    <t>Зажим N70</t>
  </si>
  <si>
    <t>ТЦ_152_01.01.06.07_24.06.2022</t>
  </si>
  <si>
    <t>Цена=176,88/1,2</t>
  </si>
  <si>
    <t>Зажим плашечный  СD 35</t>
  </si>
  <si>
    <t>ТЦ_155_01.01.06.07_24.06.2022</t>
  </si>
  <si>
    <t>Цена=12909,6/1,2</t>
  </si>
  <si>
    <t>Стойка железобетонная вибрированная СВ 95-3</t>
  </si>
  <si>
    <t>ТЦ_11_01.01.09.01_24.06.2022</t>
  </si>
  <si>
    <t>Цена=15,84/1,2</t>
  </si>
  <si>
    <t>ТЦ_199_01.01.06.07_24.06.2022</t>
  </si>
  <si>
    <t>Цена=640,91/1,2</t>
  </si>
  <si>
    <t>Провод СИП-2 3 х70+1х70</t>
  </si>
  <si>
    <t>ТЦ_65_01.01.05.03.73_24.06.2022</t>
  </si>
  <si>
    <t>Анализ 24.06.2022</t>
  </si>
  <si>
    <t>Раздел 5. Материалы не учтенные ценником по АНАЛИЗУ по разделу "Строительно-монтажные работы ВЛ-0,4кВ"</t>
  </si>
  <si>
    <t>Комплект анкерный для двойного крепления в составе кронштейн предельная нагрузка 15 кН, зажим длина клиньев 165 мм, длина петли 290 мм (2 шт)</t>
  </si>
  <si>
    <t>ФССЦ-25.2.02.04-0001</t>
  </si>
  <si>
    <t>Объем=1*0,22</t>
  </si>
  <si>
    <t>Объем=1,5*1,18/1000</t>
  </si>
  <si>
    <t>Объем=9*1*0,616/1000</t>
  </si>
  <si>
    <t>Объем=3*5*1,997/1000</t>
  </si>
  <si>
    <t>Объем=(11+3)/50</t>
  </si>
  <si>
    <t>Объем=8 / 1000</t>
  </si>
  <si>
    <t>Провод самонесущий изолированный СИП-2 3х50+1х50-0,6/1</t>
  </si>
  <si>
    <t>ФССЦ-21.2.01.01-0027</t>
  </si>
  <si>
    <t>Цена=100062,75/1,2</t>
  </si>
  <si>
    <t>Щит учета (198/2020-ЭС.С п.2.8.)</t>
  </si>
  <si>
    <t>25
О</t>
  </si>
  <si>
    <t>Цена=116326,12/1,2</t>
  </si>
  <si>
    <t>Щит учета (198/2020-ЭС.С п.2.7.)</t>
  </si>
  <si>
    <t>24
О</t>
  </si>
  <si>
    <t>Объем=(9*1) / 100</t>
  </si>
  <si>
    <t>ФЕРм08-02-472-09</t>
  </si>
  <si>
    <t>Объем=1,5 / 10</t>
  </si>
  <si>
    <t>Устройство шин заземления опор ВЛ и подстанций</t>
  </si>
  <si>
    <t>Объем=(0,7*0,3*1,5) / 100</t>
  </si>
  <si>
    <t>При производстве работ на высоте свыше расстояний, указанных в общих положениях к разделам сборника: при высоте св. 2 до 8 м ОЗП=1,05; ТЗ=1,05</t>
  </si>
  <si>
    <t>ОП п.1.8.3</t>
  </si>
  <si>
    <t>Шкаф (пульт) управления навесной, высота, ширина и глубина: до 600х600х350 мм</t>
  </si>
  <si>
    <t>ФЕРм08-03-573-04</t>
  </si>
  <si>
    <t>Пульт управления напольный, высота до 1200 мм, глубина и ширина по фронту: до 700х1000 мм</t>
  </si>
  <si>
    <t>ФЕРм08-03-573-02</t>
  </si>
  <si>
    <t>Объем=8 / 100</t>
  </si>
  <si>
    <t>Кабель до 35 кВ по установленным конструкциям и лоткам с креплением по всей длине, масса 1 м кабеля: до 1 кг</t>
  </si>
  <si>
    <t>ФЕРм08-02-147-10</t>
  </si>
  <si>
    <t>Скрепа для фиксации на промежуточных опорах, размер 20 мм</t>
  </si>
  <si>
    <t>ФССЦ-25.2.02.11-0051</t>
  </si>
  <si>
    <t>Комплект промежуточной подвески в составе кронштейн предельная нагрузка 12-20 кН, зажим сечение 16-95 мм2</t>
  </si>
  <si>
    <t>ФССЦ-25.2.02.04-0003</t>
  </si>
  <si>
    <t>Хомут стяжной, диаметр 10-45 мм, длина 175 мм, разрушающая нагрузка 0,3 кН</t>
  </si>
  <si>
    <t>25.2.02.09-0011</t>
  </si>
  <si>
    <t>Зажим ответвительный с проводами ответвлений сечением 16-95 мм2</t>
  </si>
  <si>
    <t>20.1.01.08-0019</t>
  </si>
  <si>
    <t>При изменении количества опор на 1000 м добавлять или исключать: к расценке 33-04-017-01</t>
  </si>
  <si>
    <t>ФЕР33-04-017-03</t>
  </si>
  <si>
    <t>Комплект для простого анкерного крепления в составе кронштейн предельная нагрузка 15 кН, зажим длина клиньев 165 мм, длина петли 290 мм</t>
  </si>
  <si>
    <t>ФССЦ-25.2.02.04-0002</t>
  </si>
  <si>
    <t>Провода самонесущие изолированные</t>
  </si>
  <si>
    <t>21.2.01.01</t>
  </si>
  <si>
    <t>Колпачки герметичные для защиты жил площадью поперечного сечения от 6 до 35 мм2</t>
  </si>
  <si>
    <t>20.2.02.04-0001</t>
  </si>
  <si>
    <t>Объем=5 / 1000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</si>
  <si>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</si>
  <si>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ФЕР33-04-017-01</t>
  </si>
  <si>
    <t>(29,27)</t>
  </si>
  <si>
    <t>(7,04)</t>
  </si>
  <si>
    <t>(0,31)</t>
  </si>
  <si>
    <t>(1,83)</t>
  </si>
  <si>
    <t>(38,14)</t>
  </si>
  <si>
    <t>198/2020-ЭС</t>
  </si>
  <si>
    <t>Электроснабжение 0,4 кВ</t>
  </si>
  <si>
    <t>ЛОКАЛЬНЫЙ СМЕТНЫЙ РАСЧЕТ (СМЕТА) № 02-01-01</t>
  </si>
  <si>
    <t>Производство работ осуществляется в стесненных условиях населенных пунктов ОЗП=1,15; ЭМ=1,15 к расх.; ЗПМ=1,15; ТЗ=1,15; ТЗМ=1,15</t>
  </si>
  <si>
    <t>Приказ от 07.07.2022 № 557/пр прил.8 табл.1 п.5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</si>
  <si>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 ОЗП=1,2; ЭМ=1,2 к расх.; ЗПМ=1,2; ТЗ=1,2; ТЗМ=1,2</t>
  </si>
  <si>
    <t>Приказ от 07.07.2022 № 557/пр прил.8 табл.1 п.4</t>
  </si>
  <si>
    <t>Объем=(1381,40+37204,16) / 1000</t>
  </si>
  <si>
    <t>1000 м2</t>
  </si>
  <si>
    <t>ФЕР01-01-036-01</t>
  </si>
  <si>
    <t>Объем=414,42 / 1000</t>
  </si>
  <si>
    <t>ФЕР01-01-033-04</t>
  </si>
  <si>
    <t>ФЕР01-01-030-05</t>
  </si>
  <si>
    <t>(1,89)</t>
  </si>
  <si>
    <t>ЛОКАЛЬНЫЙ СМЕТНЫЙ РАСЧЕТ (СМЕТА) № 01-03</t>
  </si>
  <si>
    <t xml:space="preserve">          Транспортные расходы (перевозка), относимые на стоимость строительных работ</t>
  </si>
  <si>
    <t xml:space="preserve">                    сметная прибыль</t>
  </si>
  <si>
    <t xml:space="preserve">                    накладные расходы</t>
  </si>
  <si>
    <t xml:space="preserve">                    материалы</t>
  </si>
  <si>
    <t xml:space="preserve">                         в том числе оплата труда машинистов (ОТм)</t>
  </si>
  <si>
    <t xml:space="preserve">                    эксплуатация машин и механизмов</t>
  </si>
  <si>
    <t xml:space="preserve">               в том числе:</t>
  </si>
  <si>
    <t xml:space="preserve">          Строительные работы</t>
  </si>
  <si>
    <t>Объем=0,118*45*0,5</t>
  </si>
  <si>
    <t>Перевозка грузов автомобилями-самосвалами грузоподъемностью 10 т работающих вне карьера на расстояние: I класс груза до 30 км</t>
  </si>
  <si>
    <t>ФССЦпг-03-21-01-030</t>
  </si>
  <si>
    <t>(Погрузо-разгрузочные работы)</t>
  </si>
  <si>
    <t>Погрузо-разгрузочные работы при автомобильных перевозках: Погрузка леса пиленого, погонажа плотничного, шпал</t>
  </si>
  <si>
    <t>ФССЦпг-01-01-01-008</t>
  </si>
  <si>
    <t>СП Земляные работы, выполняемые по другим видам работ (подготовительным, сопутствующим, укрепительным)</t>
  </si>
  <si>
    <t>Приказ № 774/пр от 11.12.2020 Прил. п.1.4</t>
  </si>
  <si>
    <t>НР Земляные работы, выполняемые по другим видам работ (подготовительным, сопутствующим, укрепительным)</t>
  </si>
  <si>
    <t>Приказ № 812/пр от 21.12.2020 Прил. п.1.4</t>
  </si>
  <si>
    <t>Объем=1180/10000</t>
  </si>
  <si>
    <t>га</t>
  </si>
  <si>
    <t>ФЕР01-02-117-02</t>
  </si>
  <si>
    <t>ФЕР01-02-112-02</t>
  </si>
  <si>
    <t>(0,24)</t>
  </si>
  <si>
    <t>Подготовительные работы.</t>
  </si>
  <si>
    <t>ЛОКАЛЬНЫЙ СМЕТНЫЙ РАСЧЕТ (СМЕТА) № 01-01-01</t>
  </si>
  <si>
    <t xml:space="preserve">     Итого</t>
  </si>
  <si>
    <t>СП Инженерно-геодезические изыскания (2004)</t>
  </si>
  <si>
    <t>НР Инженерно-геодезические изыскания (2004)</t>
  </si>
  <si>
    <t>Расходы по внешнему транспорту в обоих направлениях при расстоянии проезда и перевозки в одном направлении св. 100 до 300 км: продолжительностью до 1 мес. - 19,6 % ПЗ=19%</t>
  </si>
  <si>
    <t>СБЦИ5 табл.5 п.2.</t>
  </si>
  <si>
    <t>Расходы по внутреннему транспорту при расстоянии от базы изыск. организации, партии, отряда до участка изысканий до 5 км, при сметной стоимости полевых изыскательских работ до 75 тыс. руб. ПЗ=8,75%</t>
  </si>
  <si>
    <t>СБЦИ5 табл.4 п.1.</t>
  </si>
  <si>
    <t>УБЦ2-46-11-2</t>
  </si>
  <si>
    <t>УБЦ2-48-1-1</t>
  </si>
  <si>
    <t xml:space="preserve">Расчетный измеритель конструктивного решения  </t>
  </si>
  <si>
    <t>(5,84)</t>
  </si>
  <si>
    <t xml:space="preserve">                    оплата труда</t>
  </si>
  <si>
    <t xml:space="preserve">          Пусконаладочные работы</t>
  </si>
  <si>
    <t xml:space="preserve">     Прочие затраты</t>
  </si>
  <si>
    <t>СП Пусконаладочные работы: 'вхолостую' - 80%, 'под нагрузкой' - 20%</t>
  </si>
  <si>
    <t>Приказ № 774/пр от 11.12.2020 Прил. п.83</t>
  </si>
  <si>
    <t>НР Пусконаладочные работы: 'вхолостую' - 80%, 'под нагрузкой' - 20%</t>
  </si>
  <si>
    <t>Приказ № 812/пр от 21.12.2020 Прил. п.83</t>
  </si>
  <si>
    <t>Пусконаладочные работы "вхолостую" ОЗП=0,8</t>
  </si>
  <si>
    <t>При выполнении пусконаладочных работ на высоте св. 2 до 8 м от уровня пола и над открытыми подвальными помещениями, траншеями и т. п. (при работе в зданиях и сооружениях, не имеющих постоянной площадки обслуживания) или от уровня земли (при работе вне зданий и сооружений ОЗП=1,1; ТЗ=1,1</t>
  </si>
  <si>
    <t>ОП п.1.1.6</t>
  </si>
  <si>
    <t>100 измерений</t>
  </si>
  <si>
    <t>ФЕРп01-11-011-01</t>
  </si>
  <si>
    <t>Измерение токов утечки: ограничителя напряжения</t>
  </si>
  <si>
    <t>измерение</t>
  </si>
  <si>
    <t>ФЕРп01-11-027-02</t>
  </si>
  <si>
    <t>ФЕРп01-11-012-01</t>
  </si>
  <si>
    <t>ФЕРп01-11-010-01</t>
  </si>
  <si>
    <t>ФЕРп01-12-027-04</t>
  </si>
  <si>
    <t>испытание</t>
  </si>
  <si>
    <t>ФЕРп01-12-027-01</t>
  </si>
  <si>
    <t>Объем=(34+9+2) / 100</t>
  </si>
  <si>
    <t>Измерение токов утечки: или пробивного напряжения разрядника</t>
  </si>
  <si>
    <t>ФЕРп01-11-027-01</t>
  </si>
  <si>
    <t>Объем=54 / 100</t>
  </si>
  <si>
    <t>Разъединитель трехполюсный напряжением: до 20 кВ</t>
  </si>
  <si>
    <t>ФЕРп01-03-005-01</t>
  </si>
  <si>
    <t>ФЕРп01-02-017-02</t>
  </si>
  <si>
    <t>ФЕРп01-12-010-03</t>
  </si>
  <si>
    <t>ФЕРп01-12-010-02</t>
  </si>
  <si>
    <t>ФЕРп01-12-010-01</t>
  </si>
  <si>
    <t>ФЕРп01-11-029-02</t>
  </si>
  <si>
    <t>ФЕРп01-02-002-01</t>
  </si>
  <si>
    <t>ФЕРп01-11-010-02</t>
  </si>
  <si>
    <t>Объем=(8+3) / 100</t>
  </si>
  <si>
    <t>ФЕРп01-11-024-02</t>
  </si>
  <si>
    <t>(9,97)</t>
  </si>
  <si>
    <t>(4,75)</t>
  </si>
  <si>
    <t>ЛОКАЛЬНЫЙ СМЕТНЫЙ РАСЧЕТ (СМЕТА) № 09-01-01</t>
  </si>
  <si>
    <t>ЛС-01-01-01</t>
  </si>
  <si>
    <t>ЛС-01-01-02</t>
  </si>
  <si>
    <t>ЛС-01-01-03</t>
  </si>
  <si>
    <t>СВОДНЫЙ СМЕТНЫЙ РАСЧЕТ СТОИМОСТИ СТРОИТЕЛЬСТВА   ССРСС</t>
  </si>
  <si>
    <t>Индекс-дефлятор</t>
  </si>
  <si>
    <t>МАТ</t>
  </si>
  <si>
    <t>№ 325/пр от 25.05.2021 , п.50 Прил. № 1, IV зона п.67 прил. 4</t>
  </si>
  <si>
    <t>N 421/пр от 4.08.2020, п.179</t>
  </si>
  <si>
    <t>Наименование глав, объектов капитального строительства, работ и затрат</t>
  </si>
  <si>
    <t>Сметная стоимость в базисном уровне цен 2000г., руб.</t>
  </si>
  <si>
    <t>Общая сметная стоимость в базисном уровне цен 2000г., руб.</t>
  </si>
  <si>
    <t>Стоимость НМЦ договора, руб.</t>
  </si>
  <si>
    <t>Общая стоимость НМЦ договора, руб.</t>
  </si>
  <si>
    <t>Индексы перевода в прогнозный уровень цен 2023 года</t>
  </si>
  <si>
    <t>Итоговое значение К</t>
  </si>
  <si>
    <t>К 3 квартал 2022 г</t>
  </si>
  <si>
    <t>ТЦ_102_63_6312183569_02.12.2022</t>
  </si>
  <si>
    <t>ТЦ_20.2.05.00_77_7720499636_01.12.2022_01</t>
  </si>
  <si>
    <t>ТЦ_14.2.02.03_63_6319230793_01.12.2022_01</t>
  </si>
  <si>
    <t>ТЦ_14.5.01.00_50_5032164233_01.12.2022_01</t>
  </si>
  <si>
    <t>ТЦ_24.0.00.00_77_7727338807_01.12.2022_01</t>
  </si>
  <si>
    <t>ТЦ_22.2.01.00_77_7720499636_01.12.2022_01</t>
  </si>
  <si>
    <t>ТЦ_20.1.01.00_77_7720499636_01.12.2022_01</t>
  </si>
  <si>
    <t>ТЦ_20.1.02.15_77_9710058756_01.12.2022_01</t>
  </si>
  <si>
    <t>Заказчик:</t>
  </si>
  <si>
    <t>Генеральный  директор</t>
  </si>
  <si>
    <t>АО «Энергосервис Волги»</t>
  </si>
  <si>
    <t>__________________/В.А. Решетников</t>
  </si>
  <si>
    <t>Приложение №2 к Договору подряда</t>
  </si>
  <si>
    <t>Подрядчик</t>
  </si>
  <si>
    <t>Приложение №2.1 к Договору подряда</t>
  </si>
  <si>
    <t>Приложение №2.2 к Договору подряда</t>
  </si>
  <si>
    <t>Приложение №2.3 к Договору подряда</t>
  </si>
  <si>
    <t>Приложение №2.4 к Договору подряда</t>
  </si>
  <si>
    <t>Приложение №2.5 к Договору подряда</t>
  </si>
  <si>
    <t>Приложение №2.6 к Договору подряда</t>
  </si>
  <si>
    <r>
      <t>Итого с учетом "Непредвиденные затраты</t>
    </r>
    <r>
      <rPr>
        <sz val="14"/>
        <rFont val="Arial"/>
        <family val="2"/>
        <charset val="204"/>
      </rPr>
      <t>":</t>
    </r>
  </si>
  <si>
    <t>№                    от ____   ___________2023г</t>
  </si>
  <si>
    <t>№               от ____   ___________2023г</t>
  </si>
  <si>
    <t>________________В. А. Решетников</t>
  </si>
  <si>
    <t>Генеральный директор</t>
  </si>
  <si>
    <t xml:space="preserve"> АО "Энергосервис Волги"</t>
  </si>
  <si>
    <t>№             от ____   ___________2023г</t>
  </si>
  <si>
    <t>АО "Энергосервис Волги"</t>
  </si>
  <si>
    <t>№            от ____   ___________2023г</t>
  </si>
  <si>
    <t>13110129/12416667</t>
  </si>
  <si>
    <t>К договорной цены К=0,95</t>
  </si>
  <si>
    <t>__________________</t>
  </si>
  <si>
    <t>№                 от ____   ___________2023г</t>
  </si>
  <si>
    <t xml:space="preserve">Генеральный  директор </t>
  </si>
  <si>
    <t>№           от ____   ___________2023г</t>
  </si>
  <si>
    <t xml:space="preserve"> АО "Энергосервис Волги2</t>
  </si>
  <si>
    <t>\\\\\\\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</si>
</sst>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000"/>
    <numFmt numFmtId="165" formatCode="0.000"/>
    <numFmt numFmtId="166" formatCode="#,##0.0000000000"/>
    <numFmt numFmtId="167" formatCode="0.0"/>
    <numFmt numFmtId="168" formatCode="0.000000"/>
    <numFmt numFmtId="169" formatCode="0.0000"/>
    <numFmt numFmtId="170" formatCode="0.00000"/>
    <numFmt numFmtId="171" formatCode="0.0000000"/>
  </numFmts>
  <fonts count="69" x14ac:knownFonts="1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11"/>
      <color rgb="FF1F2326"/>
      <name val="Segoe UI"/>
      <charset val="204"/>
    </font>
    <font>
      <i/>
      <sz val="8"/>
      <color rgb="FF000000"/>
      <name val="Arial"/>
      <charset val="204"/>
    </font>
    <font>
      <b/>
      <sz val="9"/>
      <color rgb="FF000000"/>
      <name val="Arial"/>
      <charset val="204"/>
    </font>
    <font>
      <b/>
      <i/>
      <sz val="8"/>
      <color rgb="FF000000"/>
      <name val="Arial"/>
      <charset val="204"/>
    </font>
    <font>
      <b/>
      <sz val="8"/>
      <name val="Arial"/>
      <charset val="204"/>
    </font>
    <font>
      <b/>
      <sz val="14"/>
      <name val="Arial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26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8" fillId="0" borderId="0"/>
    <xf numFmtId="0" fontId="34" fillId="0" borderId="0"/>
    <xf numFmtId="0" fontId="28" fillId="0" borderId="0"/>
    <xf numFmtId="0" fontId="3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33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9" fillId="0" borderId="0"/>
    <xf numFmtId="0" fontId="28" fillId="0" borderId="0"/>
    <xf numFmtId="0" fontId="68" fillId="0" borderId="0" applyNumberFormat="0" applyFill="0" applyBorder="0" applyAlignment="0" applyProtection="0"/>
  </cellStyleXfs>
  <cellXfs count="361">
    <xf numFmtId="0" fontId="0" fillId="0" borderId="0" xfId="0"/>
    <xf numFmtId="0" fontId="15" fillId="0" borderId="0" xfId="0" applyFont="1" applyAlignment="1">
      <alignment horizontal="center" vertical="top"/>
    </xf>
    <xf numFmtId="49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0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right" vertical="top"/>
    </xf>
    <xf numFmtId="0" fontId="21" fillId="0" borderId="2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3" fillId="0" borderId="0" xfId="0" applyFont="1" applyAlignment="1">
      <alignment horizontal="right" vertical="top"/>
    </xf>
    <xf numFmtId="0" fontId="25" fillId="0" borderId="2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16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49" fontId="15" fillId="0" borderId="0" xfId="0" applyNumberFormat="1" applyFont="1" applyAlignment="1">
      <alignment horizontal="center" vertical="top" wrapText="1"/>
    </xf>
    <xf numFmtId="0" fontId="16" fillId="0" borderId="1" xfId="0" applyFont="1" applyBorder="1" applyAlignment="1">
      <alignment horizontal="right" vertical="top"/>
    </xf>
    <xf numFmtId="0" fontId="16" fillId="0" borderId="2" xfId="0" applyFont="1" applyBorder="1" applyAlignment="1">
      <alignment horizontal="right" vertical="top" wrapText="1"/>
    </xf>
    <xf numFmtId="0" fontId="16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top"/>
    </xf>
    <xf numFmtId="49" fontId="23" fillId="0" borderId="0" xfId="0" applyNumberFormat="1" applyFont="1" applyAlignment="1">
      <alignment horizontal="center" vertical="top" wrapText="1"/>
    </xf>
    <xf numFmtId="0" fontId="27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right" vertical="top"/>
    </xf>
    <xf numFmtId="49" fontId="17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right" vertical="top"/>
    </xf>
    <xf numFmtId="0" fontId="17" fillId="0" borderId="2" xfId="0" applyFont="1" applyBorder="1" applyAlignment="1">
      <alignment horizontal="right"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right" vertical="top" wrapText="1"/>
    </xf>
    <xf numFmtId="0" fontId="17" fillId="0" borderId="1" xfId="0" applyFont="1" applyBorder="1" applyAlignment="1">
      <alignment horizontal="left" vertical="top"/>
    </xf>
    <xf numFmtId="0" fontId="17" fillId="0" borderId="0" xfId="0" applyFont="1" applyAlignment="1">
      <alignment horizontal="left"/>
    </xf>
    <xf numFmtId="0" fontId="17" fillId="0" borderId="2" xfId="0" applyFont="1" applyBorder="1"/>
    <xf numFmtId="0" fontId="25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right"/>
    </xf>
    <xf numFmtId="0" fontId="27" fillId="0" borderId="0" xfId="0" applyFont="1"/>
    <xf numFmtId="0" fontId="31" fillId="0" borderId="0" xfId="1" applyFont="1" applyAlignment="1">
      <alignment vertical="center"/>
    </xf>
    <xf numFmtId="0" fontId="29" fillId="0" borderId="0" xfId="13" applyFont="1" applyAlignment="1">
      <alignment horizontal="left" vertical="top"/>
    </xf>
    <xf numFmtId="0" fontId="30" fillId="0" borderId="0" xfId="13" applyFont="1" applyAlignment="1">
      <alignment horizontal="right" vertical="top"/>
    </xf>
    <xf numFmtId="0" fontId="31" fillId="0" borderId="0" xfId="13" applyFont="1" applyAlignment="1">
      <alignment horizontal="left" vertical="top"/>
    </xf>
    <xf numFmtId="0" fontId="31" fillId="0" borderId="0" xfId="1" applyFont="1"/>
    <xf numFmtId="0" fontId="32" fillId="0" borderId="0" xfId="1" applyFont="1" applyAlignment="1">
      <alignment horizontal="left" vertical="top" wrapText="1"/>
    </xf>
    <xf numFmtId="0" fontId="31" fillId="5" borderId="0" xfId="1" applyFont="1" applyFill="1" applyAlignment="1">
      <alignment vertical="center"/>
    </xf>
    <xf numFmtId="0" fontId="40" fillId="0" borderId="0" xfId="23" applyFont="1"/>
    <xf numFmtId="0" fontId="40" fillId="0" borderId="0" xfId="23" applyFont="1" applyAlignment="1">
      <alignment wrapText="1"/>
    </xf>
    <xf numFmtId="49" fontId="40" fillId="0" borderId="0" xfId="23" applyNumberFormat="1" applyFont="1"/>
    <xf numFmtId="0" fontId="39" fillId="0" borderId="0" xfId="23"/>
    <xf numFmtId="0" fontId="41" fillId="0" borderId="0" xfId="23" applyFont="1" applyAlignment="1">
      <alignment vertical="top" wrapText="1"/>
    </xf>
    <xf numFmtId="0" fontId="42" fillId="0" borderId="0" xfId="23" applyFont="1"/>
    <xf numFmtId="0" fontId="42" fillId="0" borderId="0" xfId="23" applyFont="1" applyAlignment="1">
      <alignment wrapText="1"/>
    </xf>
    <xf numFmtId="49" fontId="40" fillId="0" borderId="0" xfId="23" applyNumberFormat="1" applyFont="1" applyAlignment="1">
      <alignment vertical="top"/>
    </xf>
    <xf numFmtId="49" fontId="40" fillId="0" borderId="0" xfId="23" applyNumberFormat="1" applyFont="1" applyAlignment="1">
      <alignment horizontal="left" vertical="top" wrapText="1"/>
    </xf>
    <xf numFmtId="49" fontId="42" fillId="0" borderId="0" xfId="23" applyNumberFormat="1" applyFont="1"/>
    <xf numFmtId="0" fontId="41" fillId="0" borderId="0" xfId="23" applyFont="1" applyAlignment="1">
      <alignment horizontal="right" vertical="top"/>
    </xf>
    <xf numFmtId="2" fontId="41" fillId="0" borderId="0" xfId="23" applyNumberFormat="1" applyFont="1" applyAlignment="1">
      <alignment horizontal="center" vertical="top"/>
    </xf>
    <xf numFmtId="4" fontId="41" fillId="0" borderId="0" xfId="23" applyNumberFormat="1" applyFont="1" applyAlignment="1">
      <alignment horizontal="right" vertical="top"/>
    </xf>
    <xf numFmtId="0" fontId="41" fillId="0" borderId="0" xfId="23" applyFont="1" applyAlignment="1">
      <alignment horizontal="left" vertical="top" wrapText="1"/>
    </xf>
    <xf numFmtId="0" fontId="41" fillId="0" borderId="0" xfId="23" applyFont="1" applyAlignment="1">
      <alignment horizontal="right" vertical="top" wrapText="1"/>
    </xf>
    <xf numFmtId="0" fontId="41" fillId="0" borderId="0" xfId="23" applyFont="1" applyAlignment="1">
      <alignment wrapText="1"/>
    </xf>
    <xf numFmtId="0" fontId="44" fillId="0" borderId="0" xfId="23" applyFont="1"/>
    <xf numFmtId="4" fontId="40" fillId="0" borderId="20" xfId="23" applyNumberFormat="1" applyFont="1" applyBorder="1" applyAlignment="1">
      <alignment horizontal="right" vertical="top"/>
    </xf>
    <xf numFmtId="0" fontId="40" fillId="0" borderId="0" xfId="23" applyFont="1" applyAlignment="1">
      <alignment horizontal="center" vertical="top"/>
    </xf>
    <xf numFmtId="4" fontId="40" fillId="0" borderId="0" xfId="23" applyNumberFormat="1" applyFont="1" applyAlignment="1">
      <alignment horizontal="right" vertical="top"/>
    </xf>
    <xf numFmtId="49" fontId="40" fillId="0" borderId="0" xfId="23" applyNumberFormat="1" applyFont="1" applyAlignment="1">
      <alignment horizontal="right" vertical="top" wrapText="1"/>
    </xf>
    <xf numFmtId="49" fontId="40" fillId="0" borderId="21" xfId="23" applyNumberFormat="1" applyFont="1" applyBorder="1"/>
    <xf numFmtId="0" fontId="40" fillId="0" borderId="20" xfId="23" applyFont="1" applyBorder="1" applyAlignment="1">
      <alignment horizontal="right" vertical="top"/>
    </xf>
    <xf numFmtId="0" fontId="40" fillId="0" borderId="0" xfId="23" applyFont="1" applyAlignment="1">
      <alignment horizontal="right" vertical="top"/>
    </xf>
    <xf numFmtId="4" fontId="41" fillId="0" borderId="20" xfId="23" applyNumberFormat="1" applyFont="1" applyBorder="1" applyAlignment="1">
      <alignment horizontal="right" vertical="top"/>
    </xf>
    <xf numFmtId="0" fontId="41" fillId="0" borderId="0" xfId="23" applyFont="1" applyAlignment="1">
      <alignment horizontal="center" vertical="top"/>
    </xf>
    <xf numFmtId="49" fontId="41" fillId="0" borderId="0" xfId="23" applyNumberFormat="1" applyFont="1" applyAlignment="1">
      <alignment horizontal="right" vertical="top" wrapText="1"/>
    </xf>
    <xf numFmtId="0" fontId="41" fillId="0" borderId="22" xfId="23" applyFont="1" applyBorder="1" applyAlignment="1">
      <alignment horizontal="right" vertical="top"/>
    </xf>
    <xf numFmtId="0" fontId="41" fillId="0" borderId="2" xfId="23" applyFont="1" applyBorder="1" applyAlignment="1">
      <alignment horizontal="center" vertical="top"/>
    </xf>
    <xf numFmtId="0" fontId="41" fillId="0" borderId="2" xfId="23" applyFont="1" applyBorder="1" applyAlignment="1">
      <alignment horizontal="right" vertical="top"/>
    </xf>
    <xf numFmtId="49" fontId="41" fillId="0" borderId="2" xfId="23" applyNumberFormat="1" applyFont="1" applyBorder="1" applyAlignment="1">
      <alignment horizontal="right" vertical="top" wrapText="1"/>
    </xf>
    <xf numFmtId="49" fontId="40" fillId="0" borderId="23" xfId="23" applyNumberFormat="1" applyFont="1" applyBorder="1"/>
    <xf numFmtId="0" fontId="40" fillId="0" borderId="0" xfId="23" applyFont="1" applyAlignment="1">
      <alignment vertical="top"/>
    </xf>
    <xf numFmtId="0" fontId="45" fillId="0" borderId="0" xfId="23" applyFont="1" applyAlignment="1">
      <alignment wrapText="1"/>
    </xf>
    <xf numFmtId="0" fontId="46" fillId="0" borderId="0" xfId="23" applyFont="1" applyAlignment="1">
      <alignment wrapText="1"/>
    </xf>
    <xf numFmtId="0" fontId="40" fillId="0" borderId="0" xfId="23" applyFont="1" applyAlignment="1">
      <alignment horizontal="center" vertical="top" wrapText="1"/>
    </xf>
    <xf numFmtId="0" fontId="41" fillId="0" borderId="0" xfId="23" applyFont="1" applyAlignment="1">
      <alignment horizontal="center" vertical="top" wrapText="1"/>
    </xf>
    <xf numFmtId="49" fontId="41" fillId="0" borderId="0" xfId="23" applyNumberFormat="1" applyFont="1" applyAlignment="1">
      <alignment horizontal="center" vertical="top" wrapText="1"/>
    </xf>
    <xf numFmtId="4" fontId="41" fillId="0" borderId="22" xfId="23" applyNumberFormat="1" applyFont="1" applyBorder="1" applyAlignment="1">
      <alignment horizontal="right" vertical="top" wrapText="1"/>
    </xf>
    <xf numFmtId="0" fontId="40" fillId="0" borderId="2" xfId="23" applyFont="1" applyBorder="1" applyAlignment="1">
      <alignment horizontal="center" vertical="top" wrapText="1"/>
    </xf>
    <xf numFmtId="2" fontId="41" fillId="0" borderId="2" xfId="23" applyNumberFormat="1" applyFont="1" applyBorder="1" applyAlignment="1">
      <alignment horizontal="right" vertical="top" wrapText="1"/>
    </xf>
    <xf numFmtId="0" fontId="41" fillId="0" borderId="2" xfId="23" applyFont="1" applyBorder="1" applyAlignment="1">
      <alignment horizontal="center" vertical="top" wrapText="1"/>
    </xf>
    <xf numFmtId="0" fontId="41" fillId="0" borderId="2" xfId="23" applyFont="1" applyBorder="1" applyAlignment="1">
      <alignment horizontal="right" vertical="top" wrapText="1"/>
    </xf>
    <xf numFmtId="49" fontId="41" fillId="0" borderId="2" xfId="23" applyNumberFormat="1" applyFont="1" applyBorder="1" applyAlignment="1">
      <alignment horizontal="center" vertical="top" wrapText="1"/>
    </xf>
    <xf numFmtId="49" fontId="41" fillId="0" borderId="0" xfId="23" applyNumberFormat="1" applyFont="1" applyAlignment="1">
      <alignment horizontal="left" vertical="top" wrapText="1"/>
    </xf>
    <xf numFmtId="49" fontId="41" fillId="0" borderId="21" xfId="23" applyNumberFormat="1" applyFont="1" applyBorder="1" applyAlignment="1">
      <alignment horizontal="center" vertical="top" wrapText="1"/>
    </xf>
    <xf numFmtId="49" fontId="40" fillId="0" borderId="21" xfId="23" applyNumberFormat="1" applyFont="1" applyBorder="1" applyAlignment="1">
      <alignment horizontal="center" vertical="top" wrapText="1"/>
    </xf>
    <xf numFmtId="2" fontId="41" fillId="0" borderId="2" xfId="23" applyNumberFormat="1" applyFont="1" applyBorder="1" applyAlignment="1">
      <alignment horizontal="center" vertical="top" wrapText="1"/>
    </xf>
    <xf numFmtId="1" fontId="41" fillId="0" borderId="2" xfId="23" applyNumberFormat="1" applyFont="1" applyBorder="1" applyAlignment="1">
      <alignment horizontal="center" vertical="top" wrapText="1"/>
    </xf>
    <xf numFmtId="49" fontId="41" fillId="0" borderId="23" xfId="23" applyNumberFormat="1" applyFont="1" applyBorder="1" applyAlignment="1">
      <alignment horizontal="center" vertical="top" wrapText="1"/>
    </xf>
    <xf numFmtId="4" fontId="41" fillId="0" borderId="2" xfId="23" applyNumberFormat="1" applyFont="1" applyBorder="1" applyAlignment="1">
      <alignment horizontal="right" vertical="top" wrapText="1"/>
    </xf>
    <xf numFmtId="2" fontId="41" fillId="0" borderId="22" xfId="23" applyNumberFormat="1" applyFont="1" applyBorder="1" applyAlignment="1">
      <alignment horizontal="right" vertical="top" wrapText="1"/>
    </xf>
    <xf numFmtId="49" fontId="41" fillId="0" borderId="2" xfId="23" applyNumberFormat="1" applyFont="1" applyBorder="1" applyAlignment="1">
      <alignment horizontal="left" vertical="top" wrapText="1"/>
    </xf>
    <xf numFmtId="165" fontId="41" fillId="0" borderId="2" xfId="23" applyNumberFormat="1" applyFont="1" applyBorder="1" applyAlignment="1">
      <alignment horizontal="center" vertical="top" wrapText="1"/>
    </xf>
    <xf numFmtId="167" fontId="41" fillId="0" borderId="2" xfId="23" applyNumberFormat="1" applyFont="1" applyBorder="1" applyAlignment="1">
      <alignment horizontal="center" vertical="top" wrapText="1"/>
    </xf>
    <xf numFmtId="168" fontId="41" fillId="0" borderId="2" xfId="23" applyNumberFormat="1" applyFont="1" applyBorder="1" applyAlignment="1">
      <alignment horizontal="center" vertical="top" wrapText="1"/>
    </xf>
    <xf numFmtId="2" fontId="40" fillId="0" borderId="0" xfId="23" applyNumberFormat="1" applyFont="1" applyAlignment="1">
      <alignment horizontal="right" vertical="top"/>
    </xf>
    <xf numFmtId="2" fontId="40" fillId="0" borderId="20" xfId="23" applyNumberFormat="1" applyFont="1" applyBorder="1" applyAlignment="1">
      <alignment horizontal="right" vertical="top" wrapText="1"/>
    </xf>
    <xf numFmtId="2" fontId="40" fillId="0" borderId="0" xfId="23" applyNumberFormat="1" applyFont="1" applyAlignment="1">
      <alignment horizontal="right" vertical="top" wrapText="1"/>
    </xf>
    <xf numFmtId="0" fontId="40" fillId="0" borderId="0" xfId="23" applyFont="1" applyAlignment="1">
      <alignment horizontal="right" vertical="top" wrapText="1"/>
    </xf>
    <xf numFmtId="1" fontId="40" fillId="0" borderId="0" xfId="23" applyNumberFormat="1" applyFont="1" applyAlignment="1">
      <alignment horizontal="center" vertical="top" wrapText="1"/>
    </xf>
    <xf numFmtId="49" fontId="40" fillId="0" borderId="0" xfId="23" applyNumberFormat="1" applyFont="1" applyAlignment="1">
      <alignment horizontal="center" vertical="top" wrapText="1"/>
    </xf>
    <xf numFmtId="49" fontId="40" fillId="0" borderId="21" xfId="23" applyNumberFormat="1" applyFont="1" applyBorder="1" applyAlignment="1">
      <alignment horizontal="right" vertical="top" wrapText="1"/>
    </xf>
    <xf numFmtId="0" fontId="40" fillId="0" borderId="22" xfId="23" applyFont="1" applyBorder="1" applyAlignment="1">
      <alignment horizontal="right" vertical="top" wrapText="1"/>
    </xf>
    <xf numFmtId="2" fontId="40" fillId="0" borderId="2" xfId="23" applyNumberFormat="1" applyFont="1" applyBorder="1" applyAlignment="1">
      <alignment horizontal="right" vertical="top" wrapText="1"/>
    </xf>
    <xf numFmtId="4" fontId="40" fillId="0" borderId="2" xfId="23" applyNumberFormat="1" applyFont="1" applyBorder="1" applyAlignment="1">
      <alignment horizontal="right" vertical="top" wrapText="1"/>
    </xf>
    <xf numFmtId="49" fontId="40" fillId="0" borderId="2" xfId="23" applyNumberFormat="1" applyFont="1" applyBorder="1" applyAlignment="1">
      <alignment horizontal="center" vertical="top" wrapText="1"/>
    </xf>
    <xf numFmtId="0" fontId="40" fillId="0" borderId="20" xfId="23" applyFont="1" applyBorder="1" applyAlignment="1">
      <alignment horizontal="right" vertical="top" wrapText="1"/>
    </xf>
    <xf numFmtId="169" fontId="40" fillId="0" borderId="0" xfId="23" applyNumberFormat="1" applyFont="1" applyAlignment="1">
      <alignment horizontal="center" vertical="top" wrapText="1"/>
    </xf>
    <xf numFmtId="2" fontId="40" fillId="0" borderId="0" xfId="23" applyNumberFormat="1" applyFont="1" applyAlignment="1">
      <alignment horizontal="center" vertical="top" wrapText="1"/>
    </xf>
    <xf numFmtId="170" fontId="40" fillId="0" borderId="0" xfId="23" applyNumberFormat="1" applyFont="1" applyAlignment="1">
      <alignment horizontal="center" vertical="top" wrapText="1"/>
    </xf>
    <xf numFmtId="4" fontId="40" fillId="0" borderId="20" xfId="23" applyNumberFormat="1" applyFont="1" applyBorder="1" applyAlignment="1">
      <alignment horizontal="right" vertical="top" wrapText="1"/>
    </xf>
    <xf numFmtId="4" fontId="40" fillId="0" borderId="0" xfId="23" applyNumberFormat="1" applyFont="1" applyAlignment="1">
      <alignment horizontal="right" vertical="top" wrapText="1"/>
    </xf>
    <xf numFmtId="0" fontId="40" fillId="0" borderId="21" xfId="23" applyFont="1" applyBorder="1"/>
    <xf numFmtId="49" fontId="40" fillId="0" borderId="21" xfId="23" applyNumberFormat="1" applyFont="1" applyBorder="1" applyAlignment="1">
      <alignment vertical="center" wrapText="1"/>
    </xf>
    <xf numFmtId="0" fontId="41" fillId="0" borderId="22" xfId="23" applyFont="1" applyBorder="1" applyAlignment="1">
      <alignment horizontal="right" vertical="top" wrapText="1"/>
    </xf>
    <xf numFmtId="168" fontId="40" fillId="0" borderId="0" xfId="23" applyNumberFormat="1" applyFont="1" applyAlignment="1">
      <alignment horizontal="center" vertical="top" wrapText="1"/>
    </xf>
    <xf numFmtId="169" fontId="45" fillId="0" borderId="0" xfId="23" applyNumberFormat="1" applyFont="1" applyAlignment="1">
      <alignment horizontal="center" vertical="top" wrapText="1"/>
    </xf>
    <xf numFmtId="0" fontId="45" fillId="0" borderId="0" xfId="23" applyFont="1" applyAlignment="1">
      <alignment horizontal="center" vertical="top" wrapText="1"/>
    </xf>
    <xf numFmtId="2" fontId="45" fillId="0" borderId="0" xfId="23" applyNumberFormat="1" applyFont="1" applyAlignment="1">
      <alignment horizontal="center" vertical="top" wrapText="1"/>
    </xf>
    <xf numFmtId="49" fontId="45" fillId="0" borderId="0" xfId="23" applyNumberFormat="1" applyFont="1" applyAlignment="1">
      <alignment horizontal="center" vertical="top" wrapText="1"/>
    </xf>
    <xf numFmtId="49" fontId="45" fillId="0" borderId="0" xfId="23" applyNumberFormat="1" applyFont="1" applyAlignment="1">
      <alignment horizontal="right" vertical="top" wrapText="1"/>
    </xf>
    <xf numFmtId="170" fontId="41" fillId="0" borderId="2" xfId="23" applyNumberFormat="1" applyFont="1" applyBorder="1" applyAlignment="1">
      <alignment horizontal="center" vertical="top" wrapText="1"/>
    </xf>
    <xf numFmtId="165" fontId="40" fillId="0" borderId="0" xfId="23" applyNumberFormat="1" applyFont="1" applyAlignment="1">
      <alignment horizontal="center" vertical="top" wrapText="1"/>
    </xf>
    <xf numFmtId="167" fontId="40" fillId="0" borderId="0" xfId="23" applyNumberFormat="1" applyFont="1" applyAlignment="1">
      <alignment horizontal="center" vertical="top" wrapText="1"/>
    </xf>
    <xf numFmtId="171" fontId="40" fillId="0" borderId="0" xfId="23" applyNumberFormat="1" applyFont="1" applyAlignment="1">
      <alignment horizontal="center" vertical="top" wrapText="1"/>
    </xf>
    <xf numFmtId="2" fontId="40" fillId="0" borderId="20" xfId="23" applyNumberFormat="1" applyFont="1" applyBorder="1" applyAlignment="1">
      <alignment horizontal="right" vertical="top"/>
    </xf>
    <xf numFmtId="1" fontId="45" fillId="0" borderId="0" xfId="23" applyNumberFormat="1" applyFont="1" applyAlignment="1">
      <alignment horizontal="center" vertical="top" wrapText="1"/>
    </xf>
    <xf numFmtId="168" fontId="45" fillId="0" borderId="0" xfId="23" applyNumberFormat="1" applyFont="1" applyAlignment="1">
      <alignment horizontal="center" vertical="top" wrapText="1"/>
    </xf>
    <xf numFmtId="171" fontId="45" fillId="0" borderId="0" xfId="23" applyNumberFormat="1" applyFont="1" applyAlignment="1">
      <alignment horizontal="center" vertical="top" wrapText="1"/>
    </xf>
    <xf numFmtId="165" fontId="45" fillId="0" borderId="0" xfId="23" applyNumberFormat="1" applyFont="1" applyAlignment="1">
      <alignment horizontal="center" vertical="top" wrapText="1"/>
    </xf>
    <xf numFmtId="169" fontId="41" fillId="0" borderId="2" xfId="23" applyNumberFormat="1" applyFont="1" applyBorder="1" applyAlignment="1">
      <alignment horizontal="center" vertical="top" wrapText="1"/>
    </xf>
    <xf numFmtId="167" fontId="45" fillId="0" borderId="0" xfId="23" applyNumberFormat="1" applyFont="1" applyAlignment="1">
      <alignment horizontal="center" vertical="top" wrapText="1"/>
    </xf>
    <xf numFmtId="0" fontId="47" fillId="0" borderId="0" xfId="23" applyFont="1"/>
    <xf numFmtId="0" fontId="40" fillId="0" borderId="3" xfId="23" applyFont="1" applyBorder="1" applyAlignment="1">
      <alignment horizontal="center" vertical="center"/>
    </xf>
    <xf numFmtId="49" fontId="40" fillId="0" borderId="3" xfId="23" applyNumberFormat="1" applyFont="1" applyBorder="1" applyAlignment="1">
      <alignment horizontal="center" vertical="center"/>
    </xf>
    <xf numFmtId="0" fontId="40" fillId="0" borderId="3" xfId="23" applyFont="1" applyBorder="1" applyAlignment="1">
      <alignment horizontal="center" vertical="center" wrapText="1"/>
    </xf>
    <xf numFmtId="49" fontId="40" fillId="0" borderId="0" xfId="23" applyNumberFormat="1" applyFont="1" applyAlignment="1">
      <alignment vertical="center"/>
    </xf>
    <xf numFmtId="0" fontId="42" fillId="0" borderId="0" xfId="23" applyFont="1" applyAlignment="1">
      <alignment horizontal="left"/>
    </xf>
    <xf numFmtId="49" fontId="40" fillId="0" borderId="1" xfId="23" applyNumberFormat="1" applyFont="1" applyBorder="1" applyAlignment="1">
      <alignment horizontal="right"/>
    </xf>
    <xf numFmtId="2" fontId="42" fillId="0" borderId="1" xfId="23" applyNumberFormat="1" applyFont="1" applyBorder="1"/>
    <xf numFmtId="0" fontId="48" fillId="0" borderId="0" xfId="23" applyFont="1"/>
    <xf numFmtId="49" fontId="40" fillId="0" borderId="6" xfId="23" applyNumberFormat="1" applyFont="1" applyBorder="1" applyAlignment="1">
      <alignment horizontal="right"/>
    </xf>
    <xf numFmtId="49" fontId="42" fillId="0" borderId="1" xfId="23" applyNumberFormat="1" applyFont="1" applyBorder="1" applyAlignment="1">
      <alignment horizontal="right"/>
    </xf>
    <xf numFmtId="49" fontId="40" fillId="0" borderId="0" xfId="23" applyNumberFormat="1" applyFont="1" applyAlignment="1">
      <alignment horizontal="right"/>
    </xf>
    <xf numFmtId="2" fontId="42" fillId="0" borderId="0" xfId="23" applyNumberFormat="1" applyFont="1"/>
    <xf numFmtId="0" fontId="43" fillId="0" borderId="0" xfId="23" applyFont="1"/>
    <xf numFmtId="0" fontId="42" fillId="0" borderId="0" xfId="23" applyFont="1" applyAlignment="1">
      <alignment vertical="center" wrapText="1"/>
    </xf>
    <xf numFmtId="49" fontId="48" fillId="0" borderId="0" xfId="23" applyNumberFormat="1" applyFont="1" applyAlignment="1">
      <alignment horizontal="left"/>
    </xf>
    <xf numFmtId="0" fontId="42" fillId="0" borderId="0" xfId="23" applyFont="1" applyAlignment="1">
      <alignment horizontal="center"/>
    </xf>
    <xf numFmtId="49" fontId="42" fillId="0" borderId="0" xfId="23" applyNumberFormat="1" applyFont="1" applyAlignment="1">
      <alignment horizontal="center"/>
    </xf>
    <xf numFmtId="49" fontId="42" fillId="0" borderId="1" xfId="23" applyNumberFormat="1" applyFont="1" applyBorder="1" applyAlignment="1">
      <alignment horizontal="center"/>
    </xf>
    <xf numFmtId="49" fontId="40" fillId="0" borderId="1" xfId="23" applyNumberFormat="1" applyFont="1" applyBorder="1"/>
    <xf numFmtId="49" fontId="42" fillId="0" borderId="1" xfId="23" applyNumberFormat="1" applyFont="1" applyBorder="1"/>
    <xf numFmtId="49" fontId="43" fillId="0" borderId="0" xfId="23" applyNumberFormat="1" applyFont="1"/>
    <xf numFmtId="49" fontId="43" fillId="0" borderId="0" xfId="23" applyNumberFormat="1" applyFont="1" applyAlignment="1">
      <alignment horizontal="center"/>
    </xf>
    <xf numFmtId="49" fontId="40" fillId="0" borderId="0" xfId="23" applyNumberFormat="1" applyFont="1" applyAlignment="1">
      <alignment horizontal="right" vertical="top"/>
    </xf>
    <xf numFmtId="49" fontId="42" fillId="0" borderId="0" xfId="23" applyNumberFormat="1" applyFont="1" applyAlignment="1">
      <alignment wrapText="1"/>
    </xf>
    <xf numFmtId="49" fontId="40" fillId="0" borderId="1" xfId="23" applyNumberFormat="1" applyFont="1" applyBorder="1" applyAlignment="1">
      <alignment horizontal="center"/>
    </xf>
    <xf numFmtId="49" fontId="49" fillId="0" borderId="0" xfId="23" applyNumberFormat="1" applyFont="1" applyAlignment="1">
      <alignment horizontal="center"/>
    </xf>
    <xf numFmtId="49" fontId="43" fillId="0" borderId="0" xfId="23" applyNumberFormat="1" applyFont="1" applyAlignment="1">
      <alignment horizontal="center" vertical="top"/>
    </xf>
    <xf numFmtId="49" fontId="42" fillId="0" borderId="0" xfId="23" applyNumberFormat="1" applyFont="1" applyAlignment="1">
      <alignment vertical="top"/>
    </xf>
    <xf numFmtId="49" fontId="42" fillId="0" borderId="0" xfId="23" applyNumberFormat="1" applyFont="1" applyAlignment="1">
      <alignment horizontal="left"/>
    </xf>
    <xf numFmtId="49" fontId="42" fillId="0" borderId="0" xfId="23" applyNumberFormat="1" applyFont="1" applyAlignment="1">
      <alignment horizontal="left" vertical="top"/>
    </xf>
    <xf numFmtId="49" fontId="48" fillId="0" borderId="0" xfId="23" applyNumberFormat="1" applyFont="1" applyAlignment="1">
      <alignment horizontal="center"/>
    </xf>
    <xf numFmtId="2" fontId="41" fillId="0" borderId="0" xfId="23" applyNumberFormat="1" applyFont="1" applyAlignment="1">
      <alignment horizontal="right" vertical="top"/>
    </xf>
    <xf numFmtId="4" fontId="41" fillId="0" borderId="2" xfId="23" applyNumberFormat="1" applyFont="1" applyBorder="1" applyAlignment="1">
      <alignment horizontal="right" vertical="top"/>
    </xf>
    <xf numFmtId="2" fontId="41" fillId="0" borderId="2" xfId="23" applyNumberFormat="1" applyFont="1" applyBorder="1" applyAlignment="1">
      <alignment horizontal="right" vertical="top"/>
    </xf>
    <xf numFmtId="0" fontId="36" fillId="0" borderId="0" xfId="14" applyFont="1" applyAlignment="1">
      <alignment horizontal="center"/>
    </xf>
    <xf numFmtId="49" fontId="36" fillId="0" borderId="0" xfId="14" applyNumberFormat="1" applyFont="1" applyAlignment="1">
      <alignment horizontal="right" indent="2"/>
    </xf>
    <xf numFmtId="49" fontId="36" fillId="0" borderId="0" xfId="14" applyNumberFormat="1" applyFont="1" applyAlignment="1">
      <alignment horizontal="right"/>
    </xf>
    <xf numFmtId="0" fontId="32" fillId="0" borderId="0" xfId="14" applyFont="1"/>
    <xf numFmtId="0" fontId="37" fillId="0" borderId="0" xfId="14" applyFont="1" applyAlignment="1">
      <alignment horizontal="center"/>
    </xf>
    <xf numFmtId="49" fontId="37" fillId="0" borderId="0" xfId="14" applyNumberFormat="1" applyFont="1" applyAlignment="1">
      <alignment horizontal="right" indent="2"/>
    </xf>
    <xf numFmtId="49" fontId="37" fillId="0" borderId="0" xfId="14" applyNumberFormat="1" applyFont="1" applyAlignment="1">
      <alignment horizontal="right"/>
    </xf>
    <xf numFmtId="4" fontId="32" fillId="0" borderId="0" xfId="1" applyNumberFormat="1" applyFont="1" applyAlignment="1">
      <alignment horizontal="right" indent="15"/>
    </xf>
    <xf numFmtId="4" fontId="32" fillId="0" borderId="0" xfId="1" applyNumberFormat="1" applyFont="1" applyAlignment="1">
      <alignment horizontal="right"/>
    </xf>
    <xf numFmtId="0" fontId="32" fillId="0" borderId="0" xfId="1" applyFont="1"/>
    <xf numFmtId="0" fontId="31" fillId="5" borderId="0" xfId="1" applyFont="1" applyFill="1"/>
    <xf numFmtId="0" fontId="38" fillId="0" borderId="0" xfId="1" applyFont="1" applyAlignment="1">
      <alignment vertical="center"/>
    </xf>
    <xf numFmtId="4" fontId="38" fillId="0" borderId="0" xfId="1" applyNumberFormat="1" applyFont="1" applyAlignment="1">
      <alignment vertical="center"/>
    </xf>
    <xf numFmtId="0" fontId="32" fillId="0" borderId="0" xfId="1" applyFont="1" applyAlignment="1">
      <alignment vertical="top" wrapText="1"/>
    </xf>
    <xf numFmtId="4" fontId="32" fillId="0" borderId="0" xfId="1" applyNumberFormat="1" applyFont="1" applyAlignment="1">
      <alignment horizontal="right" vertical="top" wrapText="1" indent="15"/>
    </xf>
    <xf numFmtId="4" fontId="32" fillId="0" borderId="0" xfId="1" applyNumberFormat="1" applyFont="1" applyAlignment="1">
      <alignment horizontal="right" vertical="top"/>
    </xf>
    <xf numFmtId="4" fontId="32" fillId="0" borderId="0" xfId="1" applyNumberFormat="1" applyFont="1" applyAlignment="1">
      <alignment vertical="top" wrapText="1"/>
    </xf>
    <xf numFmtId="166" fontId="32" fillId="0" borderId="0" xfId="1" applyNumberFormat="1" applyFont="1" applyAlignment="1">
      <alignment horizontal="right" vertical="top" wrapText="1"/>
    </xf>
    <xf numFmtId="4" fontId="32" fillId="0" borderId="0" xfId="1" applyNumberFormat="1" applyFont="1" applyAlignment="1">
      <alignment horizontal="right" vertical="top" wrapText="1"/>
    </xf>
    <xf numFmtId="4" fontId="32" fillId="0" borderId="0" xfId="1" applyNumberFormat="1" applyFont="1" applyAlignment="1">
      <alignment horizontal="center" vertical="top" wrapText="1"/>
    </xf>
    <xf numFmtId="0" fontId="32" fillId="0" borderId="0" xfId="1" applyFont="1" applyAlignment="1">
      <alignment horizontal="center"/>
    </xf>
    <xf numFmtId="49" fontId="16" fillId="0" borderId="0" xfId="23" applyNumberFormat="1" applyFont="1" applyAlignment="1">
      <alignment vertical="top" wrapText="1"/>
    </xf>
    <xf numFmtId="49" fontId="40" fillId="0" borderId="0" xfId="23" applyNumberFormat="1" applyFont="1" applyAlignment="1">
      <alignment vertical="top" wrapText="1"/>
    </xf>
    <xf numFmtId="2" fontId="31" fillId="0" borderId="0" xfId="1" applyNumberFormat="1" applyFont="1" applyAlignment="1">
      <alignment vertical="center"/>
    </xf>
    <xf numFmtId="49" fontId="41" fillId="0" borderId="2" xfId="0" applyNumberFormat="1" applyFont="1" applyBorder="1" applyAlignment="1">
      <alignment horizontal="left" vertical="top" wrapText="1"/>
    </xf>
    <xf numFmtId="0" fontId="50" fillId="0" borderId="0" xfId="24" applyFont="1" applyAlignment="1">
      <alignment horizontal="left"/>
    </xf>
    <xf numFmtId="0" fontId="51" fillId="0" borderId="0" xfId="3" applyFont="1" applyAlignment="1">
      <alignment horizontal="left" vertical="top"/>
    </xf>
    <xf numFmtId="0" fontId="53" fillId="0" borderId="0" xfId="0" applyFont="1" applyAlignment="1">
      <alignment horizontal="right"/>
    </xf>
    <xf numFmtId="0" fontId="54" fillId="0" borderId="0" xfId="0" applyFont="1"/>
    <xf numFmtId="0" fontId="55" fillId="0" borderId="0" xfId="17" applyFont="1" applyAlignment="1">
      <alignment horizontal="right"/>
    </xf>
    <xf numFmtId="0" fontId="52" fillId="0" borderId="0" xfId="17" applyFont="1" applyAlignment="1">
      <alignment horizontal="right"/>
    </xf>
    <xf numFmtId="0" fontId="56" fillId="0" borderId="0" xfId="0" applyFont="1" applyAlignment="1">
      <alignment horizontal="right"/>
    </xf>
    <xf numFmtId="0" fontId="57" fillId="0" borderId="0" xfId="17" applyFont="1" applyAlignment="1">
      <alignment horizontal="right"/>
    </xf>
    <xf numFmtId="0" fontId="58" fillId="0" borderId="0" xfId="1" applyFont="1" applyAlignment="1">
      <alignment horizontal="center"/>
    </xf>
    <xf numFmtId="0" fontId="58" fillId="0" borderId="0" xfId="1" applyFont="1"/>
    <xf numFmtId="4" fontId="58" fillId="0" borderId="0" xfId="1" applyNumberFormat="1" applyFont="1" applyAlignment="1">
      <alignment horizontal="right" indent="15"/>
    </xf>
    <xf numFmtId="4" fontId="58" fillId="0" borderId="0" xfId="1" applyNumberFormat="1" applyFont="1" applyAlignment="1">
      <alignment horizontal="right"/>
    </xf>
    <xf numFmtId="0" fontId="59" fillId="0" borderId="0" xfId="17" applyFont="1" applyAlignment="1">
      <alignment horizontal="right"/>
    </xf>
    <xf numFmtId="0" fontId="60" fillId="0" borderId="0" xfId="0" applyFont="1" applyAlignment="1">
      <alignment horizontal="right"/>
    </xf>
    <xf numFmtId="0" fontId="60" fillId="0" borderId="0" xfId="0" applyFont="1"/>
    <xf numFmtId="0" fontId="61" fillId="0" borderId="0" xfId="24" applyFont="1" applyAlignment="1">
      <alignment horizontal="left"/>
    </xf>
    <xf numFmtId="0" fontId="62" fillId="0" borderId="0" xfId="0" applyFont="1" applyAlignment="1">
      <alignment horizontal="right"/>
    </xf>
    <xf numFmtId="0" fontId="63" fillId="0" borderId="0" xfId="14" applyFont="1" applyAlignment="1">
      <alignment horizontal="center"/>
    </xf>
    <xf numFmtId="49" fontId="63" fillId="0" borderId="0" xfId="14" applyNumberFormat="1" applyFont="1" applyAlignment="1">
      <alignment horizontal="right" indent="2"/>
    </xf>
    <xf numFmtId="49" fontId="63" fillId="0" borderId="0" xfId="14" applyNumberFormat="1" applyFont="1" applyAlignment="1">
      <alignment horizontal="right"/>
    </xf>
    <xf numFmtId="0" fontId="58" fillId="0" borderId="0" xfId="14" applyFont="1"/>
    <xf numFmtId="0" fontId="64" fillId="0" borderId="0" xfId="13" applyFont="1" applyAlignment="1">
      <alignment horizontal="left" vertical="top"/>
    </xf>
    <xf numFmtId="0" fontId="58" fillId="0" borderId="0" xfId="13" applyFont="1" applyAlignment="1">
      <alignment horizontal="right" vertical="top"/>
    </xf>
    <xf numFmtId="49" fontId="65" fillId="0" borderId="0" xfId="23" applyNumberFormat="1" applyFont="1" applyAlignment="1">
      <alignment vertical="top" wrapText="1"/>
    </xf>
    <xf numFmtId="0" fontId="58" fillId="0" borderId="0" xfId="13" applyFont="1" applyAlignment="1">
      <alignment horizontal="left" vertical="top"/>
    </xf>
    <xf numFmtId="49" fontId="58" fillId="0" borderId="0" xfId="13" applyNumberFormat="1" applyFont="1" applyAlignment="1">
      <alignment horizontal="left" vertical="top"/>
    </xf>
    <xf numFmtId="0" fontId="58" fillId="0" borderId="0" xfId="1" applyFont="1" applyAlignment="1">
      <alignment horizontal="left"/>
    </xf>
    <xf numFmtId="0" fontId="63" fillId="0" borderId="0" xfId="1" applyFont="1" applyAlignment="1">
      <alignment horizontal="center"/>
    </xf>
    <xf numFmtId="49" fontId="63" fillId="0" borderId="0" xfId="1" applyNumberFormat="1" applyFont="1" applyAlignment="1">
      <alignment horizontal="right" indent="15"/>
    </xf>
    <xf numFmtId="49" fontId="63" fillId="0" borderId="0" xfId="1" applyNumberFormat="1" applyFont="1" applyAlignment="1">
      <alignment horizontal="right"/>
    </xf>
    <xf numFmtId="0" fontId="58" fillId="0" borderId="0" xfId="1" applyFont="1" applyAlignment="1">
      <alignment vertical="center"/>
    </xf>
    <xf numFmtId="0" fontId="58" fillId="0" borderId="0" xfId="1" applyFont="1" applyAlignment="1">
      <alignment vertical="top"/>
    </xf>
    <xf numFmtId="0" fontId="63" fillId="0" borderId="0" xfId="1" applyFont="1" applyAlignment="1">
      <alignment horizontal="center" vertical="center"/>
    </xf>
    <xf numFmtId="0" fontId="63" fillId="0" borderId="0" xfId="1" applyFont="1" applyAlignment="1">
      <alignment horizontal="center" vertical="center" wrapText="1"/>
    </xf>
    <xf numFmtId="170" fontId="63" fillId="0" borderId="0" xfId="1" applyNumberFormat="1" applyFont="1" applyAlignment="1">
      <alignment horizontal="center" vertical="center"/>
    </xf>
    <xf numFmtId="4" fontId="63" fillId="0" borderId="0" xfId="1" applyNumberFormat="1" applyFont="1" applyAlignment="1">
      <alignment horizontal="center"/>
    </xf>
    <xf numFmtId="0" fontId="66" fillId="0" borderId="18" xfId="1" applyFont="1" applyBorder="1" applyAlignment="1">
      <alignment horizontal="center" vertical="center" wrapText="1"/>
    </xf>
    <xf numFmtId="0" fontId="66" fillId="0" borderId="0" xfId="1" applyFont="1" applyAlignment="1">
      <alignment horizontal="center" vertical="center" wrapText="1"/>
    </xf>
    <xf numFmtId="0" fontId="58" fillId="0" borderId="13" xfId="1" applyFont="1" applyBorder="1" applyAlignment="1">
      <alignment horizontal="center" vertical="center"/>
    </xf>
    <xf numFmtId="49" fontId="58" fillId="0" borderId="3" xfId="1" applyNumberFormat="1" applyFont="1" applyBorder="1" applyAlignment="1">
      <alignment horizontal="center" vertical="center"/>
    </xf>
    <xf numFmtId="0" fontId="58" fillId="0" borderId="3" xfId="1" applyFont="1" applyBorder="1" applyAlignment="1">
      <alignment horizontal="center" vertical="center"/>
    </xf>
    <xf numFmtId="0" fontId="64" fillId="0" borderId="14" xfId="1" applyFont="1" applyBorder="1" applyAlignment="1">
      <alignment horizontal="center" vertical="center"/>
    </xf>
    <xf numFmtId="0" fontId="66" fillId="0" borderId="0" xfId="1" applyFont="1" applyAlignment="1">
      <alignment horizontal="center" vertical="center"/>
    </xf>
    <xf numFmtId="49" fontId="64" fillId="0" borderId="3" xfId="1" applyNumberFormat="1" applyFont="1" applyBorder="1" applyAlignment="1">
      <alignment vertical="center" wrapText="1"/>
    </xf>
    <xf numFmtId="0" fontId="66" fillId="0" borderId="14" xfId="1" applyFont="1" applyBorder="1" applyAlignment="1">
      <alignment horizontal="center" vertical="center"/>
    </xf>
    <xf numFmtId="49" fontId="58" fillId="0" borderId="13" xfId="1" applyNumberFormat="1" applyFont="1" applyBorder="1" applyAlignment="1">
      <alignment horizontal="center" vertical="center" wrapText="1"/>
    </xf>
    <xf numFmtId="49" fontId="58" fillId="0" borderId="3" xfId="1" applyNumberFormat="1" applyFont="1" applyBorder="1" applyAlignment="1">
      <alignment horizontal="left" vertical="center" wrapText="1"/>
    </xf>
    <xf numFmtId="49" fontId="58" fillId="0" borderId="3" xfId="1" applyNumberFormat="1" applyFont="1" applyBorder="1" applyAlignment="1">
      <alignment vertical="center" wrapText="1"/>
    </xf>
    <xf numFmtId="4" fontId="58" fillId="0" borderId="3" xfId="1" applyNumberFormat="1" applyFont="1" applyBorder="1" applyAlignment="1">
      <alignment horizontal="right" vertical="center" wrapText="1"/>
    </xf>
    <xf numFmtId="4" fontId="58" fillId="0" borderId="3" xfId="1" applyNumberFormat="1" applyFont="1" applyBorder="1" applyAlignment="1">
      <alignment horizontal="right" vertical="center"/>
    </xf>
    <xf numFmtId="4" fontId="58" fillId="0" borderId="14" xfId="1" applyNumberFormat="1" applyFont="1" applyBorder="1" applyAlignment="1">
      <alignment horizontal="right" vertical="center" wrapText="1"/>
    </xf>
    <xf numFmtId="4" fontId="58" fillId="0" borderId="0" xfId="1" applyNumberFormat="1" applyFont="1" applyAlignment="1">
      <alignment horizontal="right" vertical="center"/>
    </xf>
    <xf numFmtId="4" fontId="58" fillId="0" borderId="13" xfId="1" applyNumberFormat="1" applyFont="1" applyBorder="1" applyAlignment="1">
      <alignment horizontal="right" vertical="center" wrapText="1"/>
    </xf>
    <xf numFmtId="0" fontId="58" fillId="0" borderId="13" xfId="1" applyFont="1" applyBorder="1" applyAlignment="1">
      <alignment horizontal="left" vertical="center" wrapText="1"/>
    </xf>
    <xf numFmtId="0" fontId="58" fillId="0" borderId="3" xfId="1" applyFont="1" applyBorder="1" applyAlignment="1">
      <alignment horizontal="left" vertical="center" wrapText="1"/>
    </xf>
    <xf numFmtId="49" fontId="58" fillId="0" borderId="3" xfId="0" applyNumberFormat="1" applyFont="1" applyBorder="1" applyAlignment="1">
      <alignment horizontal="left" vertical="top" wrapText="1"/>
    </xf>
    <xf numFmtId="49" fontId="58" fillId="0" borderId="3" xfId="0" applyNumberFormat="1" applyFont="1" applyBorder="1" applyAlignment="1">
      <alignment vertical="top" wrapText="1"/>
    </xf>
    <xf numFmtId="4" fontId="58" fillId="3" borderId="14" xfId="1" applyNumberFormat="1" applyFont="1" applyFill="1" applyBorder="1" applyAlignment="1">
      <alignment horizontal="right" vertical="center" wrapText="1"/>
    </xf>
    <xf numFmtId="0" fontId="64" fillId="0" borderId="13" xfId="1" applyFont="1" applyBorder="1" applyAlignment="1">
      <alignment horizontal="left" vertical="center" wrapText="1"/>
    </xf>
    <xf numFmtId="0" fontId="64" fillId="0" borderId="3" xfId="1" applyFont="1" applyBorder="1" applyAlignment="1">
      <alignment horizontal="left" vertical="center" wrapText="1"/>
    </xf>
    <xf numFmtId="4" fontId="64" fillId="0" borderId="3" xfId="1" applyNumberFormat="1" applyFont="1" applyBorder="1" applyAlignment="1">
      <alignment horizontal="right" vertical="center" wrapText="1"/>
    </xf>
    <xf numFmtId="4" fontId="64" fillId="0" borderId="14" xfId="1" applyNumberFormat="1" applyFont="1" applyBorder="1" applyAlignment="1">
      <alignment horizontal="right" vertical="center" wrapText="1"/>
    </xf>
    <xf numFmtId="4" fontId="64" fillId="0" borderId="0" xfId="1" applyNumberFormat="1" applyFont="1" applyAlignment="1">
      <alignment horizontal="right" vertical="center"/>
    </xf>
    <xf numFmtId="4" fontId="64" fillId="0" borderId="13" xfId="1" applyNumberFormat="1" applyFont="1" applyBorder="1" applyAlignment="1">
      <alignment horizontal="right" vertical="center" wrapText="1"/>
    </xf>
    <xf numFmtId="4" fontId="58" fillId="0" borderId="3" xfId="0" applyNumberFormat="1" applyFont="1" applyBorder="1" applyAlignment="1">
      <alignment horizontal="right" vertical="center" wrapText="1"/>
    </xf>
    <xf numFmtId="49" fontId="64" fillId="4" borderId="3" xfId="1" applyNumberFormat="1" applyFont="1" applyFill="1" applyBorder="1" applyAlignment="1">
      <alignment vertical="center" wrapText="1"/>
    </xf>
    <xf numFmtId="4" fontId="58" fillId="0" borderId="24" xfId="1" applyNumberFormat="1" applyFont="1" applyBorder="1" applyAlignment="1">
      <alignment horizontal="right" vertical="center" wrapText="1"/>
    </xf>
    <xf numFmtId="0" fontId="58" fillId="0" borderId="15" xfId="1" applyFont="1" applyBorder="1" applyAlignment="1">
      <alignment horizontal="left" vertical="center" wrapText="1"/>
    </xf>
    <xf numFmtId="0" fontId="58" fillId="0" borderId="16" xfId="1" applyFont="1" applyBorder="1" applyAlignment="1">
      <alignment horizontal="left" vertical="center" wrapText="1"/>
    </xf>
    <xf numFmtId="49" fontId="64" fillId="0" borderId="16" xfId="1" applyNumberFormat="1" applyFont="1" applyBorder="1" applyAlignment="1">
      <alignment vertical="center" wrapText="1"/>
    </xf>
    <xf numFmtId="4" fontId="64" fillId="0" borderId="16" xfId="1" applyNumberFormat="1" applyFont="1" applyBorder="1" applyAlignment="1">
      <alignment horizontal="right" vertical="center" wrapText="1"/>
    </xf>
    <xf numFmtId="4" fontId="64" fillId="0" borderId="17" xfId="1" applyNumberFormat="1" applyFont="1" applyBorder="1" applyAlignment="1">
      <alignment horizontal="right" vertical="center" wrapText="1"/>
    </xf>
    <xf numFmtId="4" fontId="58" fillId="0" borderId="19" xfId="1" applyNumberFormat="1" applyFont="1" applyBorder="1" applyAlignment="1">
      <alignment horizontal="right" vertical="center"/>
    </xf>
    <xf numFmtId="4" fontId="64" fillId="0" borderId="15" xfId="1" applyNumberFormat="1" applyFont="1" applyBorder="1" applyAlignment="1">
      <alignment horizontal="right" vertical="center" wrapText="1"/>
    </xf>
    <xf numFmtId="4" fontId="64" fillId="0" borderId="0" xfId="1" applyNumberFormat="1" applyFont="1" applyAlignment="1">
      <alignment horizontal="right" indent="15"/>
    </xf>
    <xf numFmtId="0" fontId="61" fillId="0" borderId="0" xfId="17" applyFont="1" applyAlignment="1">
      <alignment horizontal="right"/>
    </xf>
    <xf numFmtId="0" fontId="64" fillId="0" borderId="0" xfId="13" applyFont="1" applyAlignment="1">
      <alignment horizontal="right" vertical="top"/>
    </xf>
    <xf numFmtId="49" fontId="67" fillId="0" borderId="0" xfId="23" applyNumberFormat="1" applyFont="1" applyAlignment="1">
      <alignment vertical="top" wrapText="1"/>
    </xf>
    <xf numFmtId="4" fontId="68" fillId="0" borderId="0" xfId="25" applyNumberFormat="1" applyAlignment="1">
      <alignment horizontal="right"/>
    </xf>
    <xf numFmtId="0" fontId="66" fillId="0" borderId="12" xfId="1" applyFont="1" applyBorder="1" applyAlignment="1">
      <alignment horizontal="center" vertical="center" wrapText="1"/>
    </xf>
    <xf numFmtId="0" fontId="58" fillId="0" borderId="3" xfId="1" applyFont="1" applyBorder="1" applyAlignment="1">
      <alignment horizontal="center" vertical="center" wrapText="1"/>
    </xf>
    <xf numFmtId="0" fontId="58" fillId="0" borderId="10" xfId="1" applyFont="1" applyBorder="1" applyAlignment="1">
      <alignment horizontal="center" vertical="center"/>
    </xf>
    <xf numFmtId="0" fontId="58" fillId="0" borderId="11" xfId="1" applyFont="1" applyBorder="1" applyAlignment="1">
      <alignment horizontal="center" vertical="center"/>
    </xf>
    <xf numFmtId="49" fontId="64" fillId="2" borderId="0" xfId="1" applyNumberFormat="1" applyFont="1" applyFill="1" applyAlignment="1">
      <alignment horizontal="center"/>
    </xf>
    <xf numFmtId="164" fontId="64" fillId="0" borderId="1" xfId="1" applyNumberFormat="1" applyFont="1" applyBorder="1" applyAlignment="1">
      <alignment horizontal="center" vertical="center" wrapText="1"/>
    </xf>
    <xf numFmtId="0" fontId="63" fillId="0" borderId="2" xfId="1" applyFont="1" applyBorder="1" applyAlignment="1">
      <alignment horizontal="center"/>
    </xf>
    <xf numFmtId="0" fontId="63" fillId="0" borderId="0" xfId="1" applyFont="1" applyAlignment="1">
      <alignment horizontal="center" vertical="center"/>
    </xf>
    <xf numFmtId="0" fontId="58" fillId="0" borderId="10" xfId="1" applyFont="1" applyBorder="1" applyAlignment="1">
      <alignment horizontal="center" vertical="center" wrapText="1"/>
    </xf>
    <xf numFmtId="49" fontId="58" fillId="0" borderId="11" xfId="1" applyNumberFormat="1" applyFont="1" applyBorder="1" applyAlignment="1">
      <alignment horizontal="center" vertical="center" wrapText="1"/>
    </xf>
    <xf numFmtId="0" fontId="58" fillId="0" borderId="13" xfId="1" applyFont="1" applyBorder="1" applyAlignment="1">
      <alignment horizontal="center" vertical="center" wrapText="1"/>
    </xf>
    <xf numFmtId="49" fontId="41" fillId="0" borderId="0" xfId="23" applyNumberFormat="1" applyFont="1" applyAlignment="1">
      <alignment horizontal="left" vertical="top" wrapText="1"/>
    </xf>
    <xf numFmtId="49" fontId="40" fillId="0" borderId="0" xfId="23" applyNumberFormat="1" applyFont="1" applyAlignment="1">
      <alignment horizontal="left" vertical="top" wrapText="1"/>
    </xf>
    <xf numFmtId="49" fontId="40" fillId="0" borderId="20" xfId="23" applyNumberFormat="1" applyFont="1" applyBorder="1" applyAlignment="1">
      <alignment horizontal="left" vertical="top" wrapText="1"/>
    </xf>
    <xf numFmtId="49" fontId="40" fillId="0" borderId="2" xfId="23" applyNumberFormat="1" applyFont="1" applyBorder="1" applyAlignment="1">
      <alignment horizontal="left" vertical="top" wrapText="1"/>
    </xf>
    <xf numFmtId="49" fontId="41" fillId="0" borderId="2" xfId="23" applyNumberFormat="1" applyFont="1" applyBorder="1" applyAlignment="1">
      <alignment horizontal="left" vertical="top" wrapText="1"/>
    </xf>
    <xf numFmtId="49" fontId="46" fillId="0" borderId="5" xfId="23" applyNumberFormat="1" applyFont="1" applyBorder="1" applyAlignment="1">
      <alignment horizontal="left" vertical="center" wrapText="1"/>
    </xf>
    <xf numFmtId="49" fontId="46" fillId="0" borderId="6" xfId="23" applyNumberFormat="1" applyFont="1" applyBorder="1" applyAlignment="1">
      <alignment horizontal="left" vertical="center" wrapText="1"/>
    </xf>
    <xf numFmtId="49" fontId="46" fillId="0" borderId="7" xfId="23" applyNumberFormat="1" applyFont="1" applyBorder="1" applyAlignment="1">
      <alignment horizontal="left" vertical="center" wrapText="1"/>
    </xf>
    <xf numFmtId="0" fontId="40" fillId="0" borderId="3" xfId="23" applyFont="1" applyBorder="1" applyAlignment="1">
      <alignment horizontal="center" vertical="center" wrapText="1"/>
    </xf>
    <xf numFmtId="0" fontId="40" fillId="0" borderId="3" xfId="23" applyFont="1" applyBorder="1" applyAlignment="1">
      <alignment horizontal="center" vertical="center"/>
    </xf>
    <xf numFmtId="0" fontId="42" fillId="0" borderId="6" xfId="23" applyFont="1" applyBorder="1" applyAlignment="1">
      <alignment horizontal="center"/>
    </xf>
    <xf numFmtId="49" fontId="40" fillId="0" borderId="3" xfId="23" applyNumberFormat="1" applyFont="1" applyBorder="1" applyAlignment="1">
      <alignment horizontal="center" vertical="center" wrapText="1"/>
    </xf>
    <xf numFmtId="2" fontId="42" fillId="0" borderId="6" xfId="23" applyNumberFormat="1" applyFont="1" applyBorder="1" applyAlignment="1">
      <alignment horizontal="right"/>
    </xf>
    <xf numFmtId="49" fontId="42" fillId="0" borderId="0" xfId="23" applyNumberFormat="1" applyFont="1" applyAlignment="1">
      <alignment horizontal="left" wrapText="1"/>
    </xf>
    <xf numFmtId="49" fontId="42" fillId="0" borderId="0" xfId="23" applyNumberFormat="1" applyFont="1" applyAlignment="1">
      <alignment horizontal="center" wrapText="1"/>
    </xf>
    <xf numFmtId="49" fontId="43" fillId="0" borderId="2" xfId="23" applyNumberFormat="1" applyFont="1" applyBorder="1" applyAlignment="1">
      <alignment horizontal="center" vertical="top"/>
    </xf>
    <xf numFmtId="49" fontId="49" fillId="0" borderId="0" xfId="23" applyNumberFormat="1" applyFont="1" applyAlignment="1">
      <alignment horizontal="center"/>
    </xf>
    <xf numFmtId="49" fontId="42" fillId="0" borderId="1" xfId="23" applyNumberFormat="1" applyFont="1" applyBorder="1" applyAlignment="1">
      <alignment horizontal="center" wrapText="1"/>
    </xf>
    <xf numFmtId="49" fontId="42" fillId="0" borderId="1" xfId="23" applyNumberFormat="1" applyFont="1" applyBorder="1" applyAlignment="1">
      <alignment horizontal="left" wrapText="1"/>
    </xf>
    <xf numFmtId="49" fontId="43" fillId="0" borderId="2" xfId="23" applyNumberFormat="1" applyFont="1" applyBorder="1" applyAlignment="1">
      <alignment horizontal="center"/>
    </xf>
    <xf numFmtId="49" fontId="42" fillId="0" borderId="0" xfId="23" applyNumberFormat="1" applyFont="1" applyAlignment="1">
      <alignment horizontal="left" vertical="top" wrapText="1"/>
    </xf>
    <xf numFmtId="49" fontId="42" fillId="0" borderId="6" xfId="23" applyNumberFormat="1" applyFont="1" applyBorder="1" applyAlignment="1">
      <alignment horizontal="left" wrapText="1"/>
    </xf>
    <xf numFmtId="49" fontId="42" fillId="0" borderId="0" xfId="23" applyNumberFormat="1" applyFont="1" applyAlignment="1">
      <alignment horizontal="left" vertical="top"/>
    </xf>
    <xf numFmtId="0" fontId="51" fillId="0" borderId="0" xfId="3" applyFont="1" applyAlignment="1">
      <alignment horizontal="center" vertical="top"/>
    </xf>
    <xf numFmtId="49" fontId="41" fillId="0" borderId="5" xfId="23" applyNumberFormat="1" applyFont="1" applyBorder="1" applyAlignment="1">
      <alignment horizontal="left" vertical="center" wrapText="1"/>
    </xf>
    <xf numFmtId="49" fontId="41" fillId="0" borderId="6" xfId="23" applyNumberFormat="1" applyFont="1" applyBorder="1" applyAlignment="1">
      <alignment horizontal="left" vertical="center" wrapText="1"/>
    </xf>
    <xf numFmtId="49" fontId="41" fillId="0" borderId="7" xfId="23" applyNumberFormat="1" applyFont="1" applyBorder="1" applyAlignment="1">
      <alignment horizontal="left" vertical="center" wrapText="1"/>
    </xf>
    <xf numFmtId="49" fontId="45" fillId="0" borderId="0" xfId="23" applyNumberFormat="1" applyFont="1" applyAlignment="1">
      <alignment horizontal="left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6" fillId="0" borderId="4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 wrapText="1"/>
    </xf>
    <xf numFmtId="0" fontId="61" fillId="0" borderId="0" xfId="17" applyFont="1" applyAlignment="1">
      <alignment horizontal="left"/>
    </xf>
  </cellXfs>
  <cellStyles count="26">
    <cellStyle name="Гиперссылка" xfId="25" builtinId="8"/>
    <cellStyle name="Обычный" xfId="0" builtinId="0"/>
    <cellStyle name="Обычный 10" xfId="17"/>
    <cellStyle name="Обычный 11" xfId="12"/>
    <cellStyle name="Обычный 12" xfId="15"/>
    <cellStyle name="Обычный 13" xfId="11"/>
    <cellStyle name="Обычный 14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1"/>
    <cellStyle name="Обычный 2 2" xfId="14"/>
    <cellStyle name="Обычный 2 2 2 2" xfId="24"/>
    <cellStyle name="Обычный 24" xfId="10"/>
    <cellStyle name="Обычный 3" xfId="4"/>
    <cellStyle name="Обычный 3 2" xfId="2"/>
    <cellStyle name="Обычный 3 2 2" xfId="1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6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9;&#1089;&#1088;%20%20(18-07-18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1\Departments\Users\Victor\Downloads\ngdu_psb\DOCUME~1\N_KUPT~1.ORE\LOCALS~1\Temp\sobi_020318_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р  (18-07-18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результат"/>
      <sheetName val="Параметры_i"/>
      <sheetName val="Параметры_ii"/>
      <sheetName val="Параметры_iii"/>
      <sheetName val="Параметры_iv"/>
      <sheetName val="Финрез_Выручка_Эi"/>
      <sheetName val="Финрез_Выручка_Эii"/>
      <sheetName val="Финрез_Выручка_Эiii"/>
      <sheetName val="Финрез_Выручка_Эiv"/>
      <sheetName val="Финрез_Услуги_Эi"/>
      <sheetName val="Финрез_Услуги_Эii"/>
      <sheetName val="Финрез_Услуги_Эiii"/>
      <sheetName val="Финрез_Услуги_Эiv"/>
      <sheetName val="Финрез_Имущество_Эi"/>
      <sheetName val="Финрез_Имущество_Эii"/>
      <sheetName val="Финрез_Имущество_Эiii"/>
      <sheetName val="Финрез_Имущество_Эiv"/>
      <sheetName val="Финплан"/>
      <sheetName val="Финплан_Эi"/>
      <sheetName val="Финплан_Эii"/>
      <sheetName val="Финплан_Эiii"/>
      <sheetName val="Финплан_Эiv"/>
      <sheetName val="N04_1i"/>
      <sheetName val="N04_1ii"/>
      <sheetName val="N04_1iii"/>
      <sheetName val="N04_1iv"/>
      <sheetName val="N06_1i"/>
      <sheetName val="N06_1ii"/>
      <sheetName val="N06_1iii"/>
      <sheetName val="N06_1iv"/>
      <sheetName val="N06_2i"/>
      <sheetName val="N06_2ii"/>
      <sheetName val="N06_2iii"/>
      <sheetName val="N06_2iv"/>
      <sheetName val="N06_3i"/>
      <sheetName val="N06_3ii"/>
      <sheetName val="N06_3iii"/>
      <sheetName val="N06_3iv"/>
      <sheetName val="N11_1i"/>
      <sheetName val="N11_1ii"/>
      <sheetName val="N11_1iii"/>
      <sheetName val="N11_1iv"/>
      <sheetName val="N12_1i"/>
      <sheetName val="N12_1ii"/>
      <sheetName val="N12_1iii"/>
      <sheetName val="N12_1iv"/>
      <sheetName val="N13_1i"/>
      <sheetName val="N13_1ii"/>
      <sheetName val="N13_1iii"/>
      <sheetName val="N13_1iv"/>
      <sheetName val="N20_2i"/>
      <sheetName val="N20_2ii"/>
      <sheetName val="N20_2iii"/>
      <sheetName val="N20_2iv"/>
      <sheetName val="N20_5"/>
      <sheetName val="N20_6"/>
      <sheetName val="Checks_i"/>
      <sheetName val="Checks_ii"/>
      <sheetName val="Checks_iii"/>
      <sheetName val="Checks_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\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9"/>
  <sheetViews>
    <sheetView showGridLines="0" showZeros="0" tabSelected="1" view="pageBreakPreview" topLeftCell="A10" zoomScale="50" zoomScaleNormal="85" zoomScaleSheetLayoutView="50" zoomScalePageLayoutView="75" workbookViewId="0">
      <selection activeCell="N56" sqref="N56"/>
    </sheetView>
  </sheetViews>
  <sheetFormatPr defaultColWidth="9.109375" defaultRowHeight="13.2" x14ac:dyDescent="0.25"/>
  <cols>
    <col min="1" max="1" width="4.44140625" style="212" customWidth="1"/>
    <col min="2" max="2" width="17.6640625" style="212" customWidth="1"/>
    <col min="3" max="3" width="39.33203125" style="201" customWidth="1"/>
    <col min="4" max="5" width="15" style="199" customWidth="1"/>
    <col min="6" max="6" width="15" style="200" customWidth="1"/>
    <col min="7" max="7" width="15" style="199" customWidth="1"/>
    <col min="8" max="8" width="22.33203125" style="199" customWidth="1"/>
    <col min="9" max="9" width="6.44140625" style="61" hidden="1" customWidth="1"/>
    <col min="10" max="10" width="22.109375" style="199" customWidth="1"/>
    <col min="11" max="11" width="22" style="199" customWidth="1"/>
    <col min="12" max="12" width="23.109375" style="200" customWidth="1"/>
    <col min="13" max="13" width="15" style="199" customWidth="1"/>
    <col min="14" max="14" width="24" style="199" customWidth="1"/>
    <col min="15" max="15" width="16.88671875" style="61" customWidth="1"/>
    <col min="16" max="1019" width="9.109375" style="61" customWidth="1"/>
    <col min="1020" max="16384" width="9.109375" style="61"/>
  </cols>
  <sheetData>
    <row r="1" spans="1:18" x14ac:dyDescent="0.25">
      <c r="N1" s="222" t="s">
        <v>983</v>
      </c>
    </row>
    <row r="2" spans="1:18" ht="18" x14ac:dyDescent="0.35">
      <c r="A2" s="225"/>
      <c r="B2" s="225"/>
      <c r="C2" s="226"/>
      <c r="D2" s="227"/>
      <c r="E2" s="227"/>
      <c r="F2" s="228"/>
      <c r="G2" s="227"/>
      <c r="H2" s="227"/>
      <c r="I2" s="226"/>
      <c r="J2" s="227"/>
      <c r="K2" s="227"/>
      <c r="L2" s="228"/>
      <c r="M2" s="227"/>
      <c r="N2" s="229"/>
    </row>
    <row r="3" spans="1:18" ht="18" x14ac:dyDescent="0.35">
      <c r="A3" s="225"/>
      <c r="B3" s="225"/>
      <c r="C3" s="226"/>
      <c r="D3" s="227"/>
      <c r="E3" s="227"/>
      <c r="F3" s="228"/>
      <c r="G3" s="227"/>
      <c r="H3" s="227"/>
      <c r="I3" s="226"/>
      <c r="J3" s="227"/>
      <c r="K3" s="227"/>
      <c r="L3" s="228"/>
      <c r="M3" s="227"/>
      <c r="N3" s="230" t="s">
        <v>992</v>
      </c>
    </row>
    <row r="4" spans="1:18" ht="18" x14ac:dyDescent="0.35">
      <c r="A4" s="225"/>
      <c r="B4" s="225"/>
      <c r="C4" s="226"/>
      <c r="D4" s="227"/>
      <c r="E4" s="227"/>
      <c r="F4" s="228"/>
      <c r="G4" s="227"/>
      <c r="H4" s="227"/>
      <c r="I4" s="226"/>
      <c r="J4" s="227"/>
      <c r="K4" s="227"/>
      <c r="L4" s="228"/>
      <c r="M4" s="227"/>
      <c r="N4" s="231"/>
    </row>
    <row r="5" spans="1:18" ht="17.399999999999999" x14ac:dyDescent="0.3">
      <c r="B5" s="232" t="s">
        <v>979</v>
      </c>
      <c r="C5" s="226"/>
      <c r="D5" s="227"/>
      <c r="E5" s="227"/>
      <c r="F5" s="228"/>
      <c r="G5" s="227"/>
      <c r="H5" s="227"/>
      <c r="I5" s="226"/>
      <c r="J5" s="227"/>
      <c r="K5" s="227"/>
      <c r="L5" s="228"/>
      <c r="M5" s="227"/>
      <c r="N5" s="233" t="s">
        <v>984</v>
      </c>
    </row>
    <row r="6" spans="1:18" ht="18" x14ac:dyDescent="0.35">
      <c r="A6" s="291"/>
      <c r="B6" s="360" t="s">
        <v>980</v>
      </c>
      <c r="C6" s="226"/>
      <c r="D6" s="227"/>
      <c r="E6" s="227"/>
      <c r="F6" s="228"/>
      <c r="G6" s="227"/>
      <c r="H6" s="227"/>
      <c r="I6" s="226"/>
      <c r="J6" s="227"/>
      <c r="K6" s="227"/>
      <c r="L6" s="228"/>
      <c r="M6" s="227"/>
      <c r="N6" s="229"/>
    </row>
    <row r="7" spans="1:18" s="195" customFormat="1" ht="18" x14ac:dyDescent="0.35">
      <c r="A7" s="293"/>
      <c r="B7" s="360" t="s">
        <v>981</v>
      </c>
      <c r="C7" s="234"/>
      <c r="D7" s="235"/>
      <c r="E7" s="235"/>
      <c r="F7" s="236"/>
      <c r="G7" s="235"/>
      <c r="H7" s="235"/>
      <c r="I7" s="234"/>
      <c r="J7" s="237"/>
      <c r="K7" s="237"/>
      <c r="L7" s="238"/>
      <c r="M7" s="239"/>
      <c r="N7" s="229"/>
    </row>
    <row r="8" spans="1:18" s="195" customFormat="1" ht="18" x14ac:dyDescent="0.35">
      <c r="A8" s="294"/>
      <c r="B8" s="292"/>
      <c r="C8" s="234"/>
      <c r="D8" s="235"/>
      <c r="E8" s="235"/>
      <c r="F8" s="236"/>
      <c r="G8" s="235"/>
      <c r="H8" s="235"/>
      <c r="I8" s="234"/>
      <c r="J8" s="237"/>
      <c r="K8" s="237"/>
      <c r="L8" s="240"/>
      <c r="M8" s="240"/>
      <c r="N8" s="229"/>
      <c r="O8" s="214"/>
      <c r="P8" s="214"/>
      <c r="Q8" s="214"/>
      <c r="R8" s="214"/>
    </row>
    <row r="9" spans="1:18" s="195" customFormat="1" ht="18" x14ac:dyDescent="0.35">
      <c r="A9" s="293"/>
      <c r="B9" s="292"/>
      <c r="C9" s="234"/>
      <c r="D9" s="235"/>
      <c r="E9" s="235"/>
      <c r="F9" s="236"/>
      <c r="G9" s="235"/>
      <c r="H9" s="235"/>
      <c r="I9" s="234"/>
      <c r="J9" s="237"/>
      <c r="K9" s="237"/>
      <c r="L9" s="241"/>
      <c r="M9" s="239"/>
      <c r="N9" s="229"/>
      <c r="O9" s="214"/>
      <c r="P9" s="214"/>
      <c r="Q9" s="214"/>
      <c r="R9" s="214"/>
    </row>
    <row r="10" spans="1:18" s="195" customFormat="1" ht="18" x14ac:dyDescent="0.35">
      <c r="A10" s="293"/>
      <c r="B10" s="292" t="s">
        <v>982</v>
      </c>
      <c r="C10" s="234"/>
      <c r="D10" s="235"/>
      <c r="E10" s="235"/>
      <c r="F10" s="236"/>
      <c r="G10" s="235"/>
      <c r="H10" s="235"/>
      <c r="I10" s="234"/>
      <c r="J10" s="237"/>
      <c r="K10" s="237"/>
      <c r="L10" s="241"/>
      <c r="M10" s="239"/>
      <c r="N10" s="229"/>
    </row>
    <row r="11" spans="1:18" s="195" customFormat="1" ht="18" x14ac:dyDescent="0.35">
      <c r="A11" s="242"/>
      <c r="B11" s="234"/>
      <c r="C11" s="234"/>
      <c r="D11" s="235"/>
      <c r="E11" s="235"/>
      <c r="F11" s="236"/>
      <c r="G11" s="235"/>
      <c r="H11" s="235"/>
      <c r="I11" s="234"/>
      <c r="J11" s="237"/>
      <c r="K11" s="237"/>
      <c r="L11" s="241"/>
      <c r="M11" s="239"/>
      <c r="N11" s="237"/>
    </row>
    <row r="12" spans="1:18" ht="18" x14ac:dyDescent="0.35">
      <c r="A12" s="243"/>
      <c r="B12" s="244"/>
      <c r="C12" s="244"/>
      <c r="D12" s="245"/>
      <c r="E12" s="245"/>
      <c r="F12" s="246"/>
      <c r="G12" s="245"/>
      <c r="H12" s="245"/>
      <c r="I12" s="244"/>
      <c r="J12" s="227"/>
      <c r="K12" s="227"/>
      <c r="L12" s="228"/>
      <c r="M12" s="227"/>
      <c r="N12" s="227"/>
    </row>
    <row r="13" spans="1:18" ht="17.399999999999999" x14ac:dyDescent="0.3">
      <c r="A13" s="300" t="s">
        <v>958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</row>
    <row r="14" spans="1:18" ht="38.4" customHeight="1" x14ac:dyDescent="0.25">
      <c r="A14" s="301" t="s">
        <v>171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</row>
    <row r="15" spans="1:18" ht="18" x14ac:dyDescent="0.35">
      <c r="A15" s="302" t="s">
        <v>4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</row>
    <row r="16" spans="1:18" ht="5.4" customHeight="1" x14ac:dyDescent="0.35">
      <c r="A16" s="244"/>
      <c r="B16" s="244"/>
      <c r="C16" s="244"/>
      <c r="D16" s="245"/>
      <c r="E16" s="245"/>
      <c r="F16" s="246"/>
      <c r="G16" s="245"/>
      <c r="H16" s="245"/>
      <c r="I16" s="244"/>
      <c r="J16" s="226"/>
      <c r="K16" s="227"/>
      <c r="L16" s="227"/>
      <c r="M16" s="228"/>
      <c r="N16" s="227"/>
    </row>
    <row r="17" spans="1:14" ht="17.399999999999999" hidden="1" x14ac:dyDescent="0.3">
      <c r="A17" s="247"/>
      <c r="B17" s="248"/>
      <c r="C17" s="247"/>
      <c r="D17" s="247"/>
      <c r="E17" s="227"/>
      <c r="F17" s="247"/>
      <c r="G17" s="247"/>
      <c r="H17" s="247"/>
      <c r="I17" s="226"/>
      <c r="J17" s="227"/>
      <c r="K17" s="227"/>
      <c r="L17" s="228"/>
      <c r="M17" s="227"/>
      <c r="N17" s="227"/>
    </row>
    <row r="18" spans="1:14" ht="1.5" customHeight="1" x14ac:dyDescent="0.3">
      <c r="A18" s="247"/>
      <c r="B18" s="248"/>
      <c r="C18" s="247"/>
      <c r="D18" s="247"/>
      <c r="E18" s="227"/>
      <c r="F18" s="247"/>
      <c r="G18" s="247"/>
      <c r="H18" s="247"/>
      <c r="I18" s="226"/>
      <c r="J18" s="227"/>
      <c r="K18" s="227"/>
      <c r="L18" s="228"/>
      <c r="M18" s="227"/>
      <c r="N18" s="227"/>
    </row>
    <row r="19" spans="1:14" s="202" customFormat="1" ht="55.5" customHeight="1" x14ac:dyDescent="0.3">
      <c r="A19" s="303" t="s">
        <v>968</v>
      </c>
      <c r="B19" s="303"/>
      <c r="C19" s="303"/>
      <c r="D19" s="227"/>
      <c r="E19" s="250" t="s">
        <v>970</v>
      </c>
      <c r="F19" s="250" t="s">
        <v>959</v>
      </c>
      <c r="G19" s="250" t="s">
        <v>969</v>
      </c>
      <c r="H19" s="247"/>
      <c r="I19" s="226"/>
      <c r="J19" s="227"/>
      <c r="K19" s="227"/>
      <c r="L19" s="228"/>
      <c r="M19" s="227"/>
      <c r="N19" s="227"/>
    </row>
    <row r="20" spans="1:14" s="202" customFormat="1" ht="18" x14ac:dyDescent="0.3">
      <c r="A20" s="247"/>
      <c r="B20" s="248"/>
      <c r="C20" s="249" t="s">
        <v>541</v>
      </c>
      <c r="D20" s="227"/>
      <c r="E20" s="249">
        <v>29.37</v>
      </c>
      <c r="F20" s="250">
        <v>104.9</v>
      </c>
      <c r="G20" s="251">
        <f>E20*((100+$F$20)/200)</f>
        <v>30.089569999999998</v>
      </c>
      <c r="H20" s="227"/>
      <c r="I20" s="226"/>
      <c r="J20" s="227"/>
      <c r="K20" s="227"/>
      <c r="L20" s="228"/>
      <c r="M20" s="227"/>
      <c r="N20" s="227"/>
    </row>
    <row r="21" spans="1:14" s="202" customFormat="1" ht="18" x14ac:dyDescent="0.3">
      <c r="A21" s="247"/>
      <c r="B21" s="248"/>
      <c r="C21" s="249" t="s">
        <v>960</v>
      </c>
      <c r="D21" s="227"/>
      <c r="E21" s="249">
        <v>8.02</v>
      </c>
      <c r="F21" s="250">
        <v>104.9</v>
      </c>
      <c r="G21" s="251">
        <f t="shared" ref="G21:G25" si="0">E21*((100+$F$20)/200)</f>
        <v>8.2164900000000003</v>
      </c>
      <c r="H21" s="227"/>
      <c r="I21" s="226"/>
      <c r="J21" s="227"/>
      <c r="K21" s="227"/>
      <c r="L21" s="228"/>
      <c r="M21" s="227"/>
      <c r="N21" s="227"/>
    </row>
    <row r="22" spans="1:14" s="202" customFormat="1" ht="18" x14ac:dyDescent="0.3">
      <c r="A22" s="247"/>
      <c r="B22" s="248"/>
      <c r="C22" s="249" t="s">
        <v>540</v>
      </c>
      <c r="D22" s="227"/>
      <c r="E22" s="249">
        <v>11.01</v>
      </c>
      <c r="F22" s="250">
        <v>104.9</v>
      </c>
      <c r="G22" s="251">
        <f t="shared" si="0"/>
        <v>11.27975</v>
      </c>
      <c r="H22" s="227"/>
      <c r="I22" s="226"/>
      <c r="J22" s="227"/>
      <c r="K22" s="227"/>
      <c r="L22" s="228"/>
      <c r="M22" s="227"/>
      <c r="N22" s="227"/>
    </row>
    <row r="23" spans="1:14" s="202" customFormat="1" ht="18" x14ac:dyDescent="0.3">
      <c r="A23" s="247"/>
      <c r="B23" s="248"/>
      <c r="C23" s="249" t="s">
        <v>47</v>
      </c>
      <c r="D23" s="227"/>
      <c r="E23" s="249">
        <v>6.16</v>
      </c>
      <c r="F23" s="250">
        <v>104.9</v>
      </c>
      <c r="G23" s="251">
        <f t="shared" si="0"/>
        <v>6.3109200000000003</v>
      </c>
      <c r="H23" s="227"/>
      <c r="I23" s="226"/>
      <c r="J23" s="227"/>
      <c r="K23" s="227"/>
      <c r="L23" s="228"/>
      <c r="M23" s="227"/>
      <c r="N23" s="227"/>
    </row>
    <row r="24" spans="1:14" s="202" customFormat="1" ht="18" x14ac:dyDescent="0.3">
      <c r="A24" s="247"/>
      <c r="B24" s="248"/>
      <c r="C24" s="249" t="s">
        <v>48</v>
      </c>
      <c r="D24" s="227"/>
      <c r="E24" s="249">
        <v>12.21</v>
      </c>
      <c r="F24" s="250">
        <v>104.9</v>
      </c>
      <c r="G24" s="251">
        <f t="shared" si="0"/>
        <v>12.50915</v>
      </c>
      <c r="H24" s="227"/>
      <c r="I24" s="226"/>
      <c r="J24" s="227"/>
      <c r="K24" s="227"/>
      <c r="L24" s="228"/>
      <c r="M24" s="227"/>
      <c r="N24" s="227"/>
    </row>
    <row r="25" spans="1:14" s="202" customFormat="1" ht="33.75" customHeight="1" x14ac:dyDescent="0.3">
      <c r="A25" s="247"/>
      <c r="B25" s="248"/>
      <c r="C25" s="249" t="s">
        <v>107</v>
      </c>
      <c r="D25" s="227"/>
      <c r="E25" s="249">
        <v>5.27</v>
      </c>
      <c r="F25" s="250">
        <v>104.9</v>
      </c>
      <c r="G25" s="251">
        <f t="shared" si="0"/>
        <v>5.3991199999999999</v>
      </c>
      <c r="H25" s="227"/>
      <c r="I25" s="226"/>
      <c r="J25" s="227"/>
      <c r="K25" s="227"/>
      <c r="L25" s="228"/>
      <c r="M25" s="227"/>
      <c r="N25" s="227"/>
    </row>
    <row r="26" spans="1:14" s="202" customFormat="1" ht="4.95" customHeight="1" thickBot="1" x14ac:dyDescent="0.4">
      <c r="A26" s="225"/>
      <c r="B26" s="225"/>
      <c r="C26" s="249"/>
      <c r="D26" s="227"/>
      <c r="E26" s="252"/>
      <c r="F26" s="228"/>
      <c r="G26" s="227"/>
      <c r="H26" s="227"/>
      <c r="I26" s="226"/>
      <c r="J26" s="227"/>
      <c r="K26" s="227"/>
      <c r="L26" s="228"/>
      <c r="M26" s="227"/>
      <c r="N26" s="227"/>
    </row>
    <row r="27" spans="1:14" s="63" customFormat="1" ht="42.75" customHeight="1" thickBot="1" x14ac:dyDescent="0.35">
      <c r="A27" s="304" t="s">
        <v>9</v>
      </c>
      <c r="B27" s="305" t="s">
        <v>10</v>
      </c>
      <c r="C27" s="305" t="s">
        <v>963</v>
      </c>
      <c r="D27" s="299" t="s">
        <v>964</v>
      </c>
      <c r="E27" s="299"/>
      <c r="F27" s="299"/>
      <c r="G27" s="299"/>
      <c r="H27" s="296" t="s">
        <v>965</v>
      </c>
      <c r="I27" s="253"/>
      <c r="J27" s="298" t="s">
        <v>966</v>
      </c>
      <c r="K27" s="299"/>
      <c r="L27" s="299"/>
      <c r="M27" s="299"/>
      <c r="N27" s="296" t="s">
        <v>967</v>
      </c>
    </row>
    <row r="28" spans="1:14" s="63" customFormat="1" ht="12.75" customHeight="1" thickBot="1" x14ac:dyDescent="0.35">
      <c r="A28" s="304"/>
      <c r="B28" s="305"/>
      <c r="C28" s="305"/>
      <c r="D28" s="297" t="s">
        <v>743</v>
      </c>
      <c r="E28" s="297" t="s">
        <v>50</v>
      </c>
      <c r="F28" s="297" t="s">
        <v>737</v>
      </c>
      <c r="G28" s="297" t="s">
        <v>51</v>
      </c>
      <c r="H28" s="296"/>
      <c r="I28" s="254"/>
      <c r="J28" s="306" t="s">
        <v>743</v>
      </c>
      <c r="K28" s="297" t="s">
        <v>50</v>
      </c>
      <c r="L28" s="297" t="s">
        <v>737</v>
      </c>
      <c r="M28" s="297" t="s">
        <v>51</v>
      </c>
      <c r="N28" s="296"/>
    </row>
    <row r="29" spans="1:14" s="63" customFormat="1" ht="27.75" customHeight="1" thickBot="1" x14ac:dyDescent="0.35">
      <c r="A29" s="304"/>
      <c r="B29" s="305"/>
      <c r="C29" s="305"/>
      <c r="D29" s="297"/>
      <c r="E29" s="297"/>
      <c r="F29" s="297"/>
      <c r="G29" s="297"/>
      <c r="H29" s="296"/>
      <c r="I29" s="254"/>
      <c r="J29" s="306"/>
      <c r="K29" s="297"/>
      <c r="L29" s="297"/>
      <c r="M29" s="297"/>
      <c r="N29" s="296"/>
    </row>
    <row r="30" spans="1:14" s="57" customFormat="1" ht="46.5" customHeight="1" x14ac:dyDescent="0.3">
      <c r="A30" s="304"/>
      <c r="B30" s="305"/>
      <c r="C30" s="305"/>
      <c r="D30" s="297"/>
      <c r="E30" s="297"/>
      <c r="F30" s="297"/>
      <c r="G30" s="297"/>
      <c r="H30" s="296"/>
      <c r="I30" s="254"/>
      <c r="J30" s="306"/>
      <c r="K30" s="297"/>
      <c r="L30" s="297"/>
      <c r="M30" s="297"/>
      <c r="N30" s="296"/>
    </row>
    <row r="31" spans="1:14" s="57" customFormat="1" ht="17.399999999999999" x14ac:dyDescent="0.3">
      <c r="A31" s="255">
        <v>1</v>
      </c>
      <c r="B31" s="256">
        <v>2</v>
      </c>
      <c r="C31" s="256">
        <v>3</v>
      </c>
      <c r="D31" s="257">
        <v>4</v>
      </c>
      <c r="E31" s="257">
        <v>5</v>
      </c>
      <c r="F31" s="257">
        <v>6</v>
      </c>
      <c r="G31" s="257">
        <v>7</v>
      </c>
      <c r="H31" s="258">
        <v>8</v>
      </c>
      <c r="I31" s="259"/>
      <c r="J31" s="255">
        <v>9</v>
      </c>
      <c r="K31" s="257">
        <v>10</v>
      </c>
      <c r="L31" s="257">
        <v>11</v>
      </c>
      <c r="M31" s="257">
        <v>12</v>
      </c>
      <c r="N31" s="258">
        <v>13</v>
      </c>
    </row>
    <row r="32" spans="1:14" s="57" customFormat="1" ht="34.799999999999997" x14ac:dyDescent="0.3">
      <c r="A32" s="255"/>
      <c r="B32" s="256"/>
      <c r="C32" s="260" t="s">
        <v>67</v>
      </c>
      <c r="D32" s="257"/>
      <c r="E32" s="257"/>
      <c r="F32" s="257"/>
      <c r="G32" s="257"/>
      <c r="H32" s="261"/>
      <c r="I32" s="259"/>
      <c r="J32" s="255"/>
      <c r="K32" s="257"/>
      <c r="L32" s="257"/>
      <c r="M32" s="257"/>
      <c r="N32" s="261"/>
    </row>
    <row r="33" spans="1:14" s="57" customFormat="1" ht="17.399999999999999" x14ac:dyDescent="0.3">
      <c r="A33" s="262">
        <v>1</v>
      </c>
      <c r="B33" s="263" t="s">
        <v>955</v>
      </c>
      <c r="C33" s="264" t="s">
        <v>173</v>
      </c>
      <c r="D33" s="265"/>
      <c r="E33" s="265"/>
      <c r="F33" s="266"/>
      <c r="G33" s="265">
        <f>'01-01-01'!L83</f>
        <v>5841.56</v>
      </c>
      <c r="H33" s="267">
        <f>SUM(D33:G33)</f>
        <v>5841.56</v>
      </c>
      <c r="I33" s="268"/>
      <c r="J33" s="269"/>
      <c r="K33" s="265"/>
      <c r="L33" s="265">
        <f>F33*$E$23</f>
        <v>0</v>
      </c>
      <c r="M33" s="265">
        <f>'01-01-01'!N83*((100+$F$20)/200)</f>
        <v>31539.25</v>
      </c>
      <c r="N33" s="267">
        <f>SUM(J33:M33)</f>
        <v>31539.25</v>
      </c>
    </row>
    <row r="34" spans="1:14" s="57" customFormat="1" ht="17.399999999999999" x14ac:dyDescent="0.3">
      <c r="A34" s="262">
        <v>2</v>
      </c>
      <c r="B34" s="263" t="s">
        <v>956</v>
      </c>
      <c r="C34" s="264" t="s">
        <v>174</v>
      </c>
      <c r="D34" s="265">
        <f>'01-02-01'!L100</f>
        <v>240.31</v>
      </c>
      <c r="E34" s="265"/>
      <c r="F34" s="266"/>
      <c r="G34" s="265"/>
      <c r="H34" s="267">
        <f>SUM(D34:G34)</f>
        <v>240.31</v>
      </c>
      <c r="I34" s="268"/>
      <c r="J34" s="269">
        <f>'01-02-01'!N100*((100+$F$20)/200)</f>
        <v>3082.59</v>
      </c>
      <c r="K34" s="265"/>
      <c r="L34" s="265">
        <f t="shared" ref="L34:L35" si="1">F34*$E$23</f>
        <v>0</v>
      </c>
      <c r="M34" s="265">
        <f>G34*$E$25</f>
        <v>0</v>
      </c>
      <c r="N34" s="267">
        <f>SUM(J34:M34)</f>
        <v>3082.59</v>
      </c>
    </row>
    <row r="35" spans="1:14" s="57" customFormat="1" ht="17.399999999999999" x14ac:dyDescent="0.3">
      <c r="A35" s="262">
        <v>3</v>
      </c>
      <c r="B35" s="263" t="s">
        <v>957</v>
      </c>
      <c r="C35" s="264" t="s">
        <v>175</v>
      </c>
      <c r="D35" s="265">
        <f>'01-03-01'!L99</f>
        <v>1891.41</v>
      </c>
      <c r="E35" s="265"/>
      <c r="F35" s="266"/>
      <c r="G35" s="265"/>
      <c r="H35" s="267">
        <f>SUM(D35:G35)</f>
        <v>1891.41</v>
      </c>
      <c r="I35" s="268"/>
      <c r="J35" s="269">
        <f>'01-03-01'!N99*((100+$F$20)/200)</f>
        <v>28685.87</v>
      </c>
      <c r="K35" s="265"/>
      <c r="L35" s="265">
        <f t="shared" si="1"/>
        <v>0</v>
      </c>
      <c r="M35" s="265">
        <f>G35*$E$25</f>
        <v>0</v>
      </c>
      <c r="N35" s="267">
        <f>SUM(J35:M35)</f>
        <v>28685.87</v>
      </c>
    </row>
    <row r="36" spans="1:14" s="57" customFormat="1" ht="17.399999999999999" x14ac:dyDescent="0.3">
      <c r="A36" s="262"/>
      <c r="B36" s="263"/>
      <c r="C36" s="264" t="s">
        <v>172</v>
      </c>
      <c r="D36" s="265">
        <f>SUM(D33:D35)</f>
        <v>2131.7199999999998</v>
      </c>
      <c r="E36" s="265">
        <f>SUM(E33:E35)</f>
        <v>0</v>
      </c>
      <c r="F36" s="265">
        <f>SUM(F33:F35)</f>
        <v>0</v>
      </c>
      <c r="G36" s="265">
        <f>SUM(G33:G35)</f>
        <v>5841.56</v>
      </c>
      <c r="H36" s="267">
        <f>SUM(D36:G36)</f>
        <v>7973.28</v>
      </c>
      <c r="I36" s="268"/>
      <c r="J36" s="269">
        <f>SUM(J33:J35)</f>
        <v>31768.46</v>
      </c>
      <c r="K36" s="265">
        <f>SUM(K33:K35)</f>
        <v>0</v>
      </c>
      <c r="L36" s="265">
        <f>SUM(L33:L35)</f>
        <v>0</v>
      </c>
      <c r="M36" s="265">
        <f>SUM(M33:M35)</f>
        <v>31539.25</v>
      </c>
      <c r="N36" s="265">
        <f>SUM(N33:N35)</f>
        <v>63307.71</v>
      </c>
    </row>
    <row r="37" spans="1:14" s="57" customFormat="1" ht="15.6" customHeight="1" x14ac:dyDescent="0.3">
      <c r="A37" s="270"/>
      <c r="B37" s="271"/>
      <c r="C37" s="260" t="s">
        <v>52</v>
      </c>
      <c r="D37" s="265"/>
      <c r="E37" s="265"/>
      <c r="F37" s="266"/>
      <c r="G37" s="265"/>
      <c r="H37" s="267"/>
      <c r="I37" s="268"/>
      <c r="J37" s="269"/>
      <c r="K37" s="265"/>
      <c r="L37" s="266"/>
      <c r="M37" s="265"/>
      <c r="N37" s="267"/>
    </row>
    <row r="38" spans="1:14" s="57" customFormat="1" ht="17.399999999999999" x14ac:dyDescent="0.3">
      <c r="A38" s="262" t="s">
        <v>69</v>
      </c>
      <c r="B38" s="272" t="s">
        <v>193</v>
      </c>
      <c r="C38" s="273" t="s">
        <v>194</v>
      </c>
      <c r="D38" s="265">
        <f>'02-01-01'!L468</f>
        <v>1826.61</v>
      </c>
      <c r="E38" s="265">
        <f>'02-01-01'!L476</f>
        <v>7038.1</v>
      </c>
      <c r="F38" s="266">
        <f>'02-01-01'!L484</f>
        <v>29273.39</v>
      </c>
      <c r="G38" s="265"/>
      <c r="H38" s="267">
        <f>SUM(D38:G38)</f>
        <v>38138.1</v>
      </c>
      <c r="I38" s="268"/>
      <c r="J38" s="269">
        <f>'02-01-01'!N468*((100+$F$20)/200)</f>
        <v>35253.64</v>
      </c>
      <c r="K38" s="265">
        <f>'02-01-01'!N476*((100+$F$20)/200)</f>
        <v>63321.95</v>
      </c>
      <c r="L38" s="265">
        <f>'02-01-01'!N484*((100+$F$20)/200)</f>
        <v>184742</v>
      </c>
      <c r="M38" s="265"/>
      <c r="N38" s="267">
        <f>SUM(J38:M38)</f>
        <v>283317.59000000003</v>
      </c>
    </row>
    <row r="39" spans="1:14" s="57" customFormat="1" ht="17.399999999999999" x14ac:dyDescent="0.3">
      <c r="A39" s="262" t="s">
        <v>70</v>
      </c>
      <c r="B39" s="272" t="s">
        <v>195</v>
      </c>
      <c r="C39" s="273" t="s">
        <v>196</v>
      </c>
      <c r="D39" s="265">
        <f>'02-02-01'!L1220</f>
        <v>629859.07999999996</v>
      </c>
      <c r="E39" s="265">
        <f>'02-02-01'!L1228</f>
        <v>498636.95</v>
      </c>
      <c r="F39" s="266">
        <f>'02-02-01'!L1236</f>
        <v>158030.17000000001</v>
      </c>
      <c r="G39" s="265"/>
      <c r="H39" s="267">
        <f>SUM(D39:G39)</f>
        <v>1286526.2</v>
      </c>
      <c r="I39" s="268"/>
      <c r="J39" s="269">
        <f>'02-02-01'!N1220*((100+$F$20)/200)</f>
        <v>6268288.9100000001</v>
      </c>
      <c r="K39" s="265">
        <f>'02-02-01'!N1228*((100+$F$20)/200)</f>
        <v>4701609.74</v>
      </c>
      <c r="L39" s="265">
        <f>'02-02-01'!N1236*((100+$F$20)/200)</f>
        <v>997315.74</v>
      </c>
      <c r="M39" s="265"/>
      <c r="N39" s="267">
        <f>SUM(J39:M39)</f>
        <v>11967214.390000001</v>
      </c>
    </row>
    <row r="40" spans="1:14" s="57" customFormat="1" ht="17.399999999999999" x14ac:dyDescent="0.3">
      <c r="A40" s="262"/>
      <c r="B40" s="263"/>
      <c r="C40" s="264" t="s">
        <v>53</v>
      </c>
      <c r="D40" s="265">
        <f>SUM(D38:D39)</f>
        <v>631685.68999999994</v>
      </c>
      <c r="E40" s="265">
        <f t="shared" ref="E40:G40" si="2">SUM(E38:E39)</f>
        <v>505675.05</v>
      </c>
      <c r="F40" s="265">
        <f t="shared" si="2"/>
        <v>187303.56</v>
      </c>
      <c r="G40" s="265">
        <f t="shared" si="2"/>
        <v>0</v>
      </c>
      <c r="H40" s="274">
        <f>SUM(D40:G40)</f>
        <v>1324664.3</v>
      </c>
      <c r="I40" s="268"/>
      <c r="J40" s="269">
        <f>SUM(J38:J39)</f>
        <v>6303542.5499999998</v>
      </c>
      <c r="K40" s="265">
        <f>SUM(K38:K39)</f>
        <v>4764931.6900000004</v>
      </c>
      <c r="L40" s="265">
        <f t="shared" ref="L40" si="3">SUM(L38:L39)</f>
        <v>1182057.74</v>
      </c>
      <c r="M40" s="265">
        <f t="shared" ref="M40" si="4">SUM(M38:M39)</f>
        <v>0</v>
      </c>
      <c r="N40" s="267">
        <f>SUM(J40:M40)</f>
        <v>12250531.98</v>
      </c>
    </row>
    <row r="41" spans="1:14" s="57" customFormat="1" ht="17.399999999999999" x14ac:dyDescent="0.3">
      <c r="A41" s="262"/>
      <c r="B41" s="263"/>
      <c r="C41" s="264" t="s">
        <v>54</v>
      </c>
      <c r="D41" s="265">
        <f>D40+D36</f>
        <v>633817.41</v>
      </c>
      <c r="E41" s="265">
        <f>E40+E36</f>
        <v>505675.05</v>
      </c>
      <c r="F41" s="265">
        <f>F40+F36</f>
        <v>187303.56</v>
      </c>
      <c r="G41" s="265">
        <f>G40+G36</f>
        <v>5841.56</v>
      </c>
      <c r="H41" s="274">
        <f>SUM(D41:G41)</f>
        <v>1332637.58</v>
      </c>
      <c r="I41" s="268"/>
      <c r="J41" s="269">
        <f>J40+J36</f>
        <v>6335311.0099999998</v>
      </c>
      <c r="K41" s="265">
        <f>K40+K36</f>
        <v>4764931.6900000004</v>
      </c>
      <c r="L41" s="265">
        <f>L40+L36</f>
        <v>1182057.74</v>
      </c>
      <c r="M41" s="265">
        <f>M40+M36</f>
        <v>31539.25</v>
      </c>
      <c r="N41" s="267">
        <f>SUM(J41:M41)</f>
        <v>12313839.689999999</v>
      </c>
    </row>
    <row r="42" spans="1:14" s="203" customFormat="1" ht="17.399999999999999" x14ac:dyDescent="0.3">
      <c r="A42" s="275"/>
      <c r="B42" s="276"/>
      <c r="C42" s="260" t="s">
        <v>56</v>
      </c>
      <c r="D42" s="277">
        <f>D41</f>
        <v>633817.41</v>
      </c>
      <c r="E42" s="277">
        <f>E41</f>
        <v>505675.05</v>
      </c>
      <c r="F42" s="277">
        <f>F41</f>
        <v>187303.56</v>
      </c>
      <c r="G42" s="277">
        <f>G41</f>
        <v>5841.56</v>
      </c>
      <c r="H42" s="278">
        <f>SUM(D42:G42)</f>
        <v>1332637.58</v>
      </c>
      <c r="I42" s="279"/>
      <c r="J42" s="280">
        <f>J41</f>
        <v>6335311.0099999998</v>
      </c>
      <c r="K42" s="277">
        <f>K41</f>
        <v>4764931.6900000004</v>
      </c>
      <c r="L42" s="277">
        <f>L41</f>
        <v>1182057.74</v>
      </c>
      <c r="M42" s="277">
        <f>M41</f>
        <v>31539.25</v>
      </c>
      <c r="N42" s="278">
        <f>SUM(J42:M42)</f>
        <v>12313839.689999999</v>
      </c>
    </row>
    <row r="43" spans="1:14" s="57" customFormat="1" ht="34.799999999999997" x14ac:dyDescent="0.3">
      <c r="A43" s="270"/>
      <c r="B43" s="271"/>
      <c r="C43" s="260" t="s">
        <v>57</v>
      </c>
      <c r="D43" s="265"/>
      <c r="E43" s="265"/>
      <c r="F43" s="266"/>
      <c r="G43" s="265"/>
      <c r="H43" s="267"/>
      <c r="I43" s="268"/>
      <c r="J43" s="269"/>
      <c r="K43" s="265"/>
      <c r="L43" s="266"/>
      <c r="M43" s="265"/>
      <c r="N43" s="267"/>
    </row>
    <row r="44" spans="1:14" s="57" customFormat="1" ht="17.399999999999999" x14ac:dyDescent="0.3">
      <c r="A44" s="262" t="s">
        <v>71</v>
      </c>
      <c r="B44" s="263" t="s">
        <v>106</v>
      </c>
      <c r="C44" s="264" t="s">
        <v>97</v>
      </c>
      <c r="D44" s="265"/>
      <c r="E44" s="265"/>
      <c r="F44" s="266"/>
      <c r="G44" s="281">
        <f>'09-01-01'!L344</f>
        <v>9970.67</v>
      </c>
      <c r="H44" s="274">
        <f>D44+G44+E44+F44</f>
        <v>9970.67</v>
      </c>
      <c r="I44" s="268"/>
      <c r="J44" s="269"/>
      <c r="K44" s="265"/>
      <c r="L44" s="265"/>
      <c r="M44" s="265">
        <f>'09-01-01'!N344*((100+$F$20)/200)</f>
        <v>124724.56</v>
      </c>
      <c r="N44" s="274">
        <f>J44+M44+K44+L44</f>
        <v>124724.56</v>
      </c>
    </row>
    <row r="45" spans="1:14" s="57" customFormat="1" ht="104.25" customHeight="1" x14ac:dyDescent="0.3">
      <c r="A45" s="262" t="s">
        <v>72</v>
      </c>
      <c r="B45" s="263" t="s">
        <v>961</v>
      </c>
      <c r="C45" s="264" t="s">
        <v>176</v>
      </c>
      <c r="D45" s="265">
        <f>D42*0.0261</f>
        <v>16542.63</v>
      </c>
      <c r="E45" s="265">
        <f>E42*0.0261</f>
        <v>13198.12</v>
      </c>
      <c r="F45" s="265"/>
      <c r="G45" s="265"/>
      <c r="H45" s="274">
        <f>D45+G45+E45+F45</f>
        <v>29740.75</v>
      </c>
      <c r="I45" s="268"/>
      <c r="J45" s="269">
        <f>J42*0.0261</f>
        <v>165351.62</v>
      </c>
      <c r="K45" s="265">
        <f>K42*0.0261</f>
        <v>124364.72</v>
      </c>
      <c r="L45" s="265"/>
      <c r="M45" s="265"/>
      <c r="N45" s="274">
        <f>J45+M45+K45+L45</f>
        <v>289716.34000000003</v>
      </c>
    </row>
    <row r="46" spans="1:14" s="57" customFormat="1" ht="17.399999999999999" x14ac:dyDescent="0.3">
      <c r="A46" s="262"/>
      <c r="B46" s="263"/>
      <c r="C46" s="264" t="s">
        <v>58</v>
      </c>
      <c r="D46" s="265">
        <f>SUM(D44:D45)</f>
        <v>16542.63</v>
      </c>
      <c r="E46" s="265">
        <f t="shared" ref="E46:G46" si="5">SUM(E44:E45)</f>
        <v>13198.12</v>
      </c>
      <c r="F46" s="265">
        <f t="shared" si="5"/>
        <v>0</v>
      </c>
      <c r="G46" s="265">
        <f t="shared" si="5"/>
        <v>9970.67</v>
      </c>
      <c r="H46" s="274">
        <f>SUM(D46:G46)</f>
        <v>39711.42</v>
      </c>
      <c r="I46" s="268"/>
      <c r="J46" s="269">
        <f>SUM(J44:J45)</f>
        <v>165351.62</v>
      </c>
      <c r="K46" s="265">
        <f t="shared" ref="K46" si="6">SUM(K44:K45)</f>
        <v>124364.72</v>
      </c>
      <c r="L46" s="265">
        <f t="shared" ref="L46" si="7">SUM(L44:L45)</f>
        <v>0</v>
      </c>
      <c r="M46" s="265">
        <f t="shared" ref="M46" si="8">SUM(M44:M45)</f>
        <v>124724.56</v>
      </c>
      <c r="N46" s="274">
        <f t="shared" ref="N46:N50" si="9">SUM(J46:M46)</f>
        <v>414440.9</v>
      </c>
    </row>
    <row r="47" spans="1:14" s="203" customFormat="1" ht="17.399999999999999" collapsed="1" x14ac:dyDescent="0.3">
      <c r="A47" s="275"/>
      <c r="B47" s="276"/>
      <c r="C47" s="260" t="s">
        <v>59</v>
      </c>
      <c r="D47" s="277">
        <f>D46+D42</f>
        <v>650360.04</v>
      </c>
      <c r="E47" s="277">
        <f>E46+E42</f>
        <v>518873.17</v>
      </c>
      <c r="F47" s="277">
        <f>F46+F42</f>
        <v>187303.56</v>
      </c>
      <c r="G47" s="277">
        <f>G44+G42</f>
        <v>15812.23</v>
      </c>
      <c r="H47" s="278">
        <f>SUM(D47:G47)</f>
        <v>1372349</v>
      </c>
      <c r="I47" s="279"/>
      <c r="J47" s="280">
        <f>J46+J42</f>
        <v>6500662.6299999999</v>
      </c>
      <c r="K47" s="277">
        <f>K46+K42</f>
        <v>4889296.41</v>
      </c>
      <c r="L47" s="277">
        <f>L46+L42</f>
        <v>1182057.74</v>
      </c>
      <c r="M47" s="277">
        <f>M44+M42</f>
        <v>156263.81</v>
      </c>
      <c r="N47" s="278">
        <f t="shared" si="9"/>
        <v>12728280.59</v>
      </c>
    </row>
    <row r="48" spans="1:14" s="57" customFormat="1" ht="17.399999999999999" x14ac:dyDescent="0.3">
      <c r="A48" s="270"/>
      <c r="B48" s="271"/>
      <c r="C48" s="260" t="s">
        <v>60</v>
      </c>
      <c r="D48" s="277">
        <f>D47</f>
        <v>650360.04</v>
      </c>
      <c r="E48" s="277">
        <f t="shared" ref="E48:G48" si="10">E47</f>
        <v>518873.17</v>
      </c>
      <c r="F48" s="277">
        <f t="shared" si="10"/>
        <v>187303.56</v>
      </c>
      <c r="G48" s="277">
        <f t="shared" si="10"/>
        <v>15812.23</v>
      </c>
      <c r="H48" s="278">
        <f>SUM(D48:G48)</f>
        <v>1372349</v>
      </c>
      <c r="I48" s="268"/>
      <c r="J48" s="280">
        <f>J47</f>
        <v>6500662.6299999999</v>
      </c>
      <c r="K48" s="277">
        <f t="shared" ref="K48" si="11">K47</f>
        <v>4889296.41</v>
      </c>
      <c r="L48" s="277">
        <f t="shared" ref="L48" si="12">L47</f>
        <v>1182057.74</v>
      </c>
      <c r="M48" s="277">
        <f>M47</f>
        <v>156263.81</v>
      </c>
      <c r="N48" s="278">
        <f t="shared" si="9"/>
        <v>12728280.59</v>
      </c>
    </row>
    <row r="49" spans="1:15" s="57" customFormat="1" ht="52.2" x14ac:dyDescent="0.3">
      <c r="A49" s="270"/>
      <c r="B49" s="271"/>
      <c r="C49" s="282" t="s">
        <v>61</v>
      </c>
      <c r="D49" s="265"/>
      <c r="E49" s="265"/>
      <c r="F49" s="265"/>
      <c r="G49" s="265"/>
      <c r="H49" s="267">
        <f>SUM(D49:G49)</f>
        <v>0</v>
      </c>
      <c r="I49" s="268"/>
      <c r="J49" s="269"/>
      <c r="K49" s="265"/>
      <c r="L49" s="265"/>
      <c r="M49" s="265"/>
      <c r="N49" s="267">
        <f t="shared" si="9"/>
        <v>0</v>
      </c>
    </row>
    <row r="50" spans="1:15" s="57" customFormat="1" ht="52.2" x14ac:dyDescent="0.3">
      <c r="A50" s="262" t="s">
        <v>73</v>
      </c>
      <c r="B50" s="263" t="s">
        <v>962</v>
      </c>
      <c r="C50" s="264" t="s">
        <v>115</v>
      </c>
      <c r="D50" s="265">
        <f>D48*$O$50</f>
        <v>19510.8</v>
      </c>
      <c r="E50" s="265">
        <f t="shared" ref="E50:G50" si="13">E48*$O$50</f>
        <v>15566.2</v>
      </c>
      <c r="F50" s="265">
        <f t="shared" si="13"/>
        <v>5619.11</v>
      </c>
      <c r="G50" s="265">
        <f t="shared" si="13"/>
        <v>474.37</v>
      </c>
      <c r="H50" s="274">
        <f>SUM(D50:G50)</f>
        <v>41170.480000000003</v>
      </c>
      <c r="I50" s="268"/>
      <c r="J50" s="269">
        <f>J48*$O$50</f>
        <v>195019.88</v>
      </c>
      <c r="K50" s="265">
        <f t="shared" ref="K50:L50" si="14">K48*$O$50</f>
        <v>146678.89000000001</v>
      </c>
      <c r="L50" s="265">
        <f t="shared" si="14"/>
        <v>35461.730000000003</v>
      </c>
      <c r="M50" s="265">
        <f>M48*$O$50+0.01</f>
        <v>4687.92</v>
      </c>
      <c r="N50" s="267">
        <f t="shared" si="9"/>
        <v>381848.42</v>
      </c>
      <c r="O50" s="57">
        <v>0.03</v>
      </c>
    </row>
    <row r="51" spans="1:15" s="203" customFormat="1" ht="34.799999999999997" collapsed="1" x14ac:dyDescent="0.3">
      <c r="A51" s="275"/>
      <c r="B51" s="276"/>
      <c r="C51" s="260" t="s">
        <v>991</v>
      </c>
      <c r="D51" s="277">
        <f>D48+D50</f>
        <v>669870.84</v>
      </c>
      <c r="E51" s="277">
        <f>E48+E50</f>
        <v>534439.37</v>
      </c>
      <c r="F51" s="277">
        <f>F48+F50</f>
        <v>192922.67</v>
      </c>
      <c r="G51" s="277">
        <f>G48+G50</f>
        <v>16286.6</v>
      </c>
      <c r="H51" s="278">
        <f t="shared" ref="H51:H56" si="15">SUM(D51:G51)</f>
        <v>1413519.48</v>
      </c>
      <c r="I51" s="279"/>
      <c r="J51" s="280">
        <f>J48+J50</f>
        <v>6695682.5099999998</v>
      </c>
      <c r="K51" s="277">
        <f>K48+K50</f>
        <v>5035975.3</v>
      </c>
      <c r="L51" s="277">
        <f>L48+L50</f>
        <v>1217519.47</v>
      </c>
      <c r="M51" s="277">
        <f>M48+M50</f>
        <v>160951.73000000001</v>
      </c>
      <c r="N51" s="278">
        <f>SUM(J51:M51)</f>
        <v>13110129.01</v>
      </c>
      <c r="O51" s="204"/>
    </row>
    <row r="52" spans="1:15" s="203" customFormat="1" ht="17.399999999999999" x14ac:dyDescent="0.3">
      <c r="A52" s="275"/>
      <c r="B52" s="276"/>
      <c r="C52" s="260" t="s">
        <v>1001</v>
      </c>
      <c r="D52" s="277">
        <f>D51*0.95</f>
        <v>636377.30000000005</v>
      </c>
      <c r="E52" s="277">
        <f>E51*0.95</f>
        <v>507717.4</v>
      </c>
      <c r="F52" s="277">
        <f>F51*0.95</f>
        <v>183276.54</v>
      </c>
      <c r="G52" s="277">
        <f>G51*0.95</f>
        <v>15472.27</v>
      </c>
      <c r="H52" s="278">
        <f>H51*0.95</f>
        <v>1342843.51</v>
      </c>
      <c r="I52" s="279"/>
      <c r="J52" s="280">
        <f>J51*0.95</f>
        <v>6360898.3799999999</v>
      </c>
      <c r="K52" s="277">
        <f>K51*0.95</f>
        <v>4784176.54</v>
      </c>
      <c r="L52" s="277">
        <f>L51*0.95</f>
        <v>1156643.5</v>
      </c>
      <c r="M52" s="277">
        <f>M51*0.95</f>
        <v>152904.14000000001</v>
      </c>
      <c r="N52" s="278">
        <f>N51*0.95</f>
        <v>12454622.560000001</v>
      </c>
      <c r="O52" s="204"/>
    </row>
    <row r="53" spans="1:15" s="57" customFormat="1" ht="17.399999999999999" x14ac:dyDescent="0.3">
      <c r="A53" s="270"/>
      <c r="B53" s="271"/>
      <c r="C53" s="260" t="s">
        <v>62</v>
      </c>
      <c r="D53" s="265"/>
      <c r="E53" s="265"/>
      <c r="F53" s="265"/>
      <c r="G53" s="265"/>
      <c r="H53" s="267">
        <f t="shared" si="15"/>
        <v>0</v>
      </c>
      <c r="I53" s="268"/>
      <c r="J53" s="269"/>
      <c r="K53" s="265"/>
      <c r="L53" s="265"/>
      <c r="M53" s="265"/>
      <c r="N53" s="267"/>
    </row>
    <row r="54" spans="1:15" s="57" customFormat="1" ht="69" customHeight="1" x14ac:dyDescent="0.3">
      <c r="A54" s="262" t="s">
        <v>24</v>
      </c>
      <c r="B54" s="263" t="s">
        <v>63</v>
      </c>
      <c r="C54" s="264" t="s">
        <v>64</v>
      </c>
      <c r="D54" s="265">
        <f>D52*20%</f>
        <v>127275.46</v>
      </c>
      <c r="E54" s="265">
        <f>E52*20%</f>
        <v>101543.48</v>
      </c>
      <c r="F54" s="266">
        <f>F52*20%</f>
        <v>36655.31</v>
      </c>
      <c r="G54" s="265">
        <f>G52*20%</f>
        <v>3094.45</v>
      </c>
      <c r="H54" s="274">
        <f>H52*20%</f>
        <v>268568.7</v>
      </c>
      <c r="I54" s="268"/>
      <c r="J54" s="283">
        <f>J52*20%</f>
        <v>1272179.68</v>
      </c>
      <c r="K54" s="265">
        <f>K52*20%</f>
        <v>956835.31</v>
      </c>
      <c r="L54" s="265">
        <f>L52*20%</f>
        <v>231328.7</v>
      </c>
      <c r="M54" s="265">
        <f>M52*20%</f>
        <v>30580.83</v>
      </c>
      <c r="N54" s="267">
        <f>N52*20%</f>
        <v>2490924.5099999998</v>
      </c>
      <c r="O54" s="204"/>
    </row>
    <row r="55" spans="1:15" s="57" customFormat="1" ht="17.399999999999999" x14ac:dyDescent="0.3">
      <c r="A55" s="270"/>
      <c r="B55" s="271"/>
      <c r="C55" s="264" t="s">
        <v>55</v>
      </c>
      <c r="D55" s="265">
        <f>D54+D52</f>
        <v>763652.76</v>
      </c>
      <c r="E55" s="265">
        <f>E52+E54</f>
        <v>609260.88</v>
      </c>
      <c r="F55" s="265">
        <f>F52+F54</f>
        <v>219931.85</v>
      </c>
      <c r="G55" s="265">
        <f>G52+G54</f>
        <v>18566.72</v>
      </c>
      <c r="H55" s="267">
        <f>H52+H54</f>
        <v>1611412.21</v>
      </c>
      <c r="I55" s="268"/>
      <c r="J55" s="269">
        <f>J52+J54</f>
        <v>7633078.0599999996</v>
      </c>
      <c r="K55" s="265">
        <f>K52+K54</f>
        <v>5741011.8499999996</v>
      </c>
      <c r="L55" s="265">
        <f>L52+L54</f>
        <v>1387972.2</v>
      </c>
      <c r="M55" s="265">
        <f>M52+M54</f>
        <v>183484.97</v>
      </c>
      <c r="N55" s="267">
        <f>N52+N54</f>
        <v>14945547.07</v>
      </c>
    </row>
    <row r="56" spans="1:15" s="57" customFormat="1" ht="35.4" thickBot="1" x14ac:dyDescent="0.35">
      <c r="A56" s="284"/>
      <c r="B56" s="285"/>
      <c r="C56" s="286" t="s">
        <v>65</v>
      </c>
      <c r="D56" s="287">
        <f>D55</f>
        <v>763652.76</v>
      </c>
      <c r="E56" s="287">
        <f>E55</f>
        <v>609260.88</v>
      </c>
      <c r="F56" s="287">
        <f>F55</f>
        <v>219931.85</v>
      </c>
      <c r="G56" s="287">
        <f>G55</f>
        <v>18566.72</v>
      </c>
      <c r="H56" s="288">
        <f t="shared" si="15"/>
        <v>1611412.21</v>
      </c>
      <c r="I56" s="289"/>
      <c r="J56" s="290">
        <f>J55</f>
        <v>7633078.0599999996</v>
      </c>
      <c r="K56" s="287">
        <f>K55</f>
        <v>5741011.8499999996</v>
      </c>
      <c r="L56" s="287">
        <f>L55</f>
        <v>1387972.2</v>
      </c>
      <c r="M56" s="287">
        <f>M55</f>
        <v>183484.97</v>
      </c>
      <c r="N56" s="278">
        <f>N53+N55</f>
        <v>14945547.07</v>
      </c>
      <c r="O56" s="215"/>
    </row>
    <row r="57" spans="1:15" x14ac:dyDescent="0.25">
      <c r="A57" s="62"/>
      <c r="B57" s="62"/>
      <c r="C57" s="205"/>
      <c r="D57" s="206"/>
      <c r="E57" s="206"/>
      <c r="F57" s="207"/>
      <c r="G57" s="206"/>
      <c r="H57" s="206"/>
      <c r="N57" s="208"/>
    </row>
    <row r="58" spans="1:15" x14ac:dyDescent="0.25">
      <c r="A58" s="62"/>
      <c r="B58" s="62"/>
      <c r="C58" s="205"/>
      <c r="D58" s="206"/>
      <c r="E58" s="206"/>
      <c r="F58" s="207"/>
      <c r="G58" s="206"/>
      <c r="H58" s="209"/>
      <c r="J58" s="206"/>
      <c r="K58" s="206"/>
      <c r="L58" s="207"/>
      <c r="M58" s="210"/>
      <c r="N58" s="211"/>
    </row>
    <row r="59" spans="1:15" ht="14.4" x14ac:dyDescent="0.3">
      <c r="L59" s="295" t="s">
        <v>1007</v>
      </c>
      <c r="M59" s="199" t="s">
        <v>1000</v>
      </c>
    </row>
  </sheetData>
  <mergeCells count="19">
    <mergeCell ref="J28:J30"/>
    <mergeCell ref="K28:K30"/>
    <mergeCell ref="L28:L30"/>
    <mergeCell ref="H27:H30"/>
    <mergeCell ref="M28:M30"/>
    <mergeCell ref="J27:M27"/>
    <mergeCell ref="A13:N13"/>
    <mergeCell ref="A14:N14"/>
    <mergeCell ref="A15:N15"/>
    <mergeCell ref="A19:C19"/>
    <mergeCell ref="A27:A30"/>
    <mergeCell ref="N27:N30"/>
    <mergeCell ref="B27:B30"/>
    <mergeCell ref="C27:C30"/>
    <mergeCell ref="D27:G27"/>
    <mergeCell ref="D28:D30"/>
    <mergeCell ref="E28:E30"/>
    <mergeCell ref="F28:F30"/>
    <mergeCell ref="G28:G30"/>
  </mergeCells>
  <hyperlinks>
    <hyperlink ref="L59" r:id="rId1"/>
  </hyperlinks>
  <printOptions horizontalCentered="1"/>
  <pageMargins left="0.73" right="0.31496062992125984" top="0.23622047244094491" bottom="0.15748031496062992" header="0.51181102362204722" footer="0.51181102362204722"/>
  <pageSetup paperSize="9" scale="54" firstPageNumber="0" fitToHeight="0" orientation="landscape" r:id="rId2"/>
  <colBreaks count="1" manualBreakCount="1">
    <brk id="14" max="1048575" man="1"/>
  </colBreaks>
  <ignoredErrors>
    <ignoredError sqref="J36:N36 M38 J37:M37 J41:N43 J49:N49 J47:L48 N47:N48 L33 L34:N35 J45:N46 J44:L44 N44 J53:N53 J50:L50 N50 J51:N51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workbookViewId="0"/>
  </sheetViews>
  <sheetFormatPr defaultColWidth="9.109375" defaultRowHeight="12.75" customHeight="1" outlineLevelRow="2" outlineLevelCol="1" x14ac:dyDescent="0.25"/>
  <cols>
    <col min="1" max="1" width="3.33203125" style="1" customWidth="1"/>
    <col min="2" max="2" width="9" style="2" customWidth="1"/>
    <col min="3" max="3" width="34.33203125" style="3" customWidth="1"/>
    <col min="4" max="4" width="7.6640625" style="4" customWidth="1"/>
    <col min="5" max="5" width="16.44140625" style="5" customWidth="1"/>
    <col min="6" max="6" width="7.33203125" style="40" customWidth="1"/>
    <col min="7" max="9" width="6.6640625" style="40" customWidth="1"/>
    <col min="10" max="10" width="7.6640625" style="40" customWidth="1"/>
    <col min="11" max="11" width="7.33203125" style="40" customWidth="1"/>
    <col min="12" max="16" width="6.6640625" style="40" customWidth="1"/>
    <col min="17" max="17" width="5.6640625" style="56" customWidth="1" outlineLevel="1"/>
    <col min="18" max="18" width="9.109375" style="7" bestFit="1" customWidth="1"/>
    <col min="19" max="16384" width="9.109375" style="7"/>
  </cols>
  <sheetData>
    <row r="1" spans="1:17" s="8" customFormat="1" ht="14.4" outlineLevel="2" x14ac:dyDescent="0.3">
      <c r="A1" s="9" t="s">
        <v>0</v>
      </c>
      <c r="B1" s="45"/>
      <c r="C1" s="41"/>
      <c r="D1" s="42"/>
      <c r="E1" s="42"/>
      <c r="F1" s="44"/>
      <c r="G1" s="44"/>
      <c r="H1" s="44"/>
      <c r="I1" s="44"/>
      <c r="J1" s="44"/>
      <c r="K1" s="44"/>
      <c r="L1" s="44"/>
      <c r="M1" s="9" t="s">
        <v>1</v>
      </c>
      <c r="N1" s="44"/>
      <c r="O1" s="44"/>
      <c r="P1" s="44"/>
      <c r="Q1" s="7"/>
    </row>
    <row r="2" spans="1:17" s="8" customFormat="1" ht="14.4" outlineLevel="1" x14ac:dyDescent="0.3">
      <c r="A2" s="10"/>
      <c r="B2" s="45"/>
      <c r="C2" s="41"/>
      <c r="D2" s="42"/>
      <c r="E2" s="42"/>
      <c r="F2" s="44"/>
      <c r="G2" s="44"/>
      <c r="H2" s="44"/>
      <c r="I2" s="44"/>
      <c r="J2" s="44"/>
      <c r="K2" s="44"/>
      <c r="L2" s="44"/>
      <c r="M2" s="51"/>
      <c r="N2" s="55"/>
      <c r="O2" s="55"/>
      <c r="P2" s="55"/>
      <c r="Q2" s="7"/>
    </row>
    <row r="3" spans="1:17" s="8" customFormat="1" ht="24.75" customHeight="1" outlineLevel="1" x14ac:dyDescent="0.3">
      <c r="A3" s="41"/>
      <c r="B3" s="45"/>
      <c r="C3" s="41"/>
      <c r="D3" s="42"/>
      <c r="E3" s="42"/>
      <c r="F3" s="44"/>
      <c r="G3" s="44"/>
      <c r="H3" s="44"/>
      <c r="I3" s="44"/>
      <c r="J3" s="44"/>
      <c r="K3" s="44"/>
      <c r="L3" s="44"/>
      <c r="M3" s="356"/>
      <c r="N3" s="356"/>
      <c r="O3" s="356"/>
      <c r="P3" s="356"/>
      <c r="Q3" s="356"/>
    </row>
    <row r="4" spans="1:17" s="8" customFormat="1" ht="14.4" outlineLevel="1" x14ac:dyDescent="0.3">
      <c r="A4" s="10" t="s">
        <v>37</v>
      </c>
      <c r="B4" s="45"/>
      <c r="C4" s="41"/>
      <c r="D4" s="42"/>
      <c r="E4" s="42"/>
      <c r="F4" s="44"/>
      <c r="G4" s="44"/>
      <c r="H4" s="44"/>
      <c r="I4" s="44"/>
      <c r="J4" s="44"/>
      <c r="K4" s="44"/>
      <c r="L4" s="44"/>
      <c r="M4" s="51" t="s">
        <v>37</v>
      </c>
      <c r="N4" s="55"/>
      <c r="O4" s="55"/>
      <c r="P4" s="55"/>
      <c r="Q4" s="7"/>
    </row>
    <row r="5" spans="1:17" s="8" customFormat="1" ht="14.4" outlineLevel="1" x14ac:dyDescent="0.3">
      <c r="A5" s="10" t="s">
        <v>2</v>
      </c>
      <c r="B5" s="45"/>
      <c r="C5" s="41"/>
      <c r="D5" s="42"/>
      <c r="E5" s="42"/>
      <c r="F5" s="44"/>
      <c r="G5" s="44"/>
      <c r="H5" s="44"/>
      <c r="I5" s="44"/>
      <c r="J5" s="44"/>
      <c r="K5" s="44"/>
      <c r="L5" s="44"/>
      <c r="M5" s="10" t="s">
        <v>3</v>
      </c>
      <c r="N5" s="44"/>
      <c r="O5" s="44"/>
      <c r="P5" s="44"/>
      <c r="Q5" s="7"/>
    </row>
    <row r="6" spans="1:17" s="8" customFormat="1" ht="14.4" x14ac:dyDescent="0.3">
      <c r="A6" s="43"/>
      <c r="B6" s="45"/>
      <c r="C6" s="42"/>
      <c r="D6" s="7"/>
      <c r="E6" s="44"/>
      <c r="F6" s="44"/>
      <c r="G6" s="43"/>
      <c r="H6" s="44"/>
      <c r="I6" s="46"/>
      <c r="J6" s="44"/>
      <c r="K6" s="44"/>
      <c r="L6" s="44"/>
      <c r="M6" s="44"/>
      <c r="N6" s="44"/>
      <c r="O6" s="44"/>
      <c r="P6" s="44"/>
      <c r="Q6" s="7"/>
    </row>
    <row r="7" spans="1:17" s="8" customFormat="1" ht="14.4" x14ac:dyDescent="0.3">
      <c r="A7" s="43"/>
      <c r="B7" s="45"/>
      <c r="C7" s="42"/>
      <c r="D7" s="7"/>
      <c r="E7" s="47"/>
      <c r="F7" s="47"/>
      <c r="G7" s="21" t="s">
        <v>4</v>
      </c>
      <c r="H7" s="21"/>
      <c r="I7" s="53"/>
      <c r="J7" s="44"/>
      <c r="K7" s="44"/>
      <c r="L7" s="44"/>
      <c r="M7" s="44"/>
      <c r="N7" s="44"/>
      <c r="O7" s="44"/>
      <c r="P7" s="44"/>
      <c r="Q7" s="7"/>
    </row>
    <row r="8" spans="1:17" s="8" customFormat="1" ht="14.4" x14ac:dyDescent="0.3">
      <c r="A8" s="43"/>
      <c r="B8" s="45"/>
      <c r="C8" s="42"/>
      <c r="D8" s="7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7"/>
    </row>
    <row r="9" spans="1:17" s="8" customFormat="1" ht="14.4" x14ac:dyDescent="0.3">
      <c r="A9" s="43"/>
      <c r="B9" s="45"/>
      <c r="C9" s="42"/>
      <c r="D9" s="7"/>
      <c r="E9" s="44"/>
      <c r="F9" s="44"/>
      <c r="G9" s="48" t="s">
        <v>30</v>
      </c>
      <c r="H9" s="48"/>
      <c r="I9" s="48"/>
      <c r="J9" s="44"/>
      <c r="K9" s="44"/>
      <c r="L9" s="44"/>
      <c r="M9" s="44"/>
      <c r="N9" s="44"/>
      <c r="O9" s="44"/>
      <c r="P9" s="44"/>
      <c r="Q9" s="7"/>
    </row>
    <row r="10" spans="1:17" s="8" customFormat="1" ht="14.4" x14ac:dyDescent="0.3">
      <c r="A10" s="43"/>
      <c r="B10" s="45"/>
      <c r="C10" s="42"/>
      <c r="D10" s="7"/>
      <c r="E10" s="44"/>
      <c r="F10" s="44"/>
      <c r="G10" s="43" t="s">
        <v>5</v>
      </c>
      <c r="H10" s="43"/>
      <c r="I10" s="43"/>
      <c r="J10" s="44"/>
      <c r="K10" s="44"/>
      <c r="L10" s="44"/>
      <c r="M10" s="44"/>
      <c r="N10" s="44"/>
      <c r="O10" s="44"/>
      <c r="P10" s="44"/>
      <c r="Q10" s="7"/>
    </row>
    <row r="11" spans="1:17" s="8" customFormat="1" ht="14.4" x14ac:dyDescent="0.3">
      <c r="A11" s="43"/>
      <c r="B11" s="45"/>
      <c r="C11" s="42"/>
      <c r="D11" s="7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7"/>
    </row>
    <row r="12" spans="1:17" s="8" customFormat="1" ht="14.4" x14ac:dyDescent="0.3">
      <c r="A12" s="43"/>
      <c r="B12" s="45"/>
      <c r="C12" s="49" t="s">
        <v>6</v>
      </c>
      <c r="D12" s="51"/>
      <c r="E12" s="44"/>
      <c r="F12" s="44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7"/>
    </row>
    <row r="13" spans="1:17" s="8" customFormat="1" ht="14.4" x14ac:dyDescent="0.3">
      <c r="A13" s="43"/>
      <c r="B13" s="45"/>
      <c r="C13" s="42"/>
      <c r="D13" s="52"/>
      <c r="E13" s="47"/>
      <c r="F13" s="47"/>
      <c r="G13" s="21" t="s">
        <v>7</v>
      </c>
      <c r="H13" s="21"/>
      <c r="I13" s="21"/>
      <c r="J13" s="47"/>
      <c r="K13" s="44"/>
      <c r="L13" s="44"/>
      <c r="M13" s="44"/>
      <c r="N13" s="44"/>
      <c r="O13" s="44"/>
      <c r="P13" s="44"/>
      <c r="Q13" s="7"/>
    </row>
    <row r="14" spans="1:17" s="8" customFormat="1" ht="14.4" x14ac:dyDescent="0.3">
      <c r="A14" s="53"/>
      <c r="B14" s="54"/>
      <c r="C14" s="42"/>
      <c r="D14" s="7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7"/>
    </row>
    <row r="15" spans="1:17" s="8" customFormat="1" ht="14.4" x14ac:dyDescent="0.3">
      <c r="A15" s="43"/>
      <c r="B15" s="45"/>
      <c r="C15" s="42"/>
      <c r="D15" s="51" t="s">
        <v>8</v>
      </c>
      <c r="E15" s="44"/>
      <c r="F15" s="44"/>
      <c r="G15" s="44"/>
      <c r="H15" s="51"/>
      <c r="I15" s="51"/>
      <c r="J15" s="51"/>
      <c r="K15" s="44"/>
      <c r="L15" s="44"/>
      <c r="M15" s="44"/>
      <c r="N15" s="44"/>
      <c r="O15" s="44"/>
      <c r="P15" s="44"/>
      <c r="Q15" s="44"/>
    </row>
    <row r="16" spans="1:17" s="8" customFormat="1" ht="14.4" x14ac:dyDescent="0.3">
      <c r="A16" s="43"/>
      <c r="B16" s="45"/>
      <c r="C16" s="42"/>
      <c r="D16" s="51" t="s">
        <v>31</v>
      </c>
      <c r="E16" s="44"/>
      <c r="F16" s="44"/>
      <c r="G16" s="44"/>
      <c r="H16" s="51"/>
      <c r="I16" s="51"/>
      <c r="J16" s="55"/>
      <c r="K16" s="44"/>
      <c r="L16" s="44"/>
      <c r="M16" s="44"/>
      <c r="N16" s="44"/>
      <c r="O16" s="44"/>
      <c r="P16" s="44"/>
      <c r="Q16" s="7"/>
    </row>
    <row r="17" spans="1:17" s="8" customFormat="1" ht="14.4" x14ac:dyDescent="0.3">
      <c r="A17" s="43"/>
      <c r="B17" s="45"/>
      <c r="C17" s="42"/>
      <c r="D17" s="51" t="s">
        <v>32</v>
      </c>
      <c r="E17" s="44"/>
      <c r="F17" s="44"/>
      <c r="G17" s="44"/>
      <c r="H17" s="51"/>
      <c r="I17" s="51"/>
      <c r="J17" s="55"/>
      <c r="K17" s="44"/>
      <c r="L17" s="44"/>
      <c r="M17" s="44"/>
      <c r="N17" s="44"/>
      <c r="O17" s="44"/>
      <c r="P17" s="44"/>
      <c r="Q17" s="7"/>
    </row>
    <row r="18" spans="1:17" s="8" customFormat="1" ht="14.4" x14ac:dyDescent="0.3">
      <c r="A18" s="43"/>
      <c r="B18" s="45"/>
      <c r="C18" s="42"/>
      <c r="D18" s="7" t="s">
        <v>33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7"/>
    </row>
    <row r="19" spans="1:17" s="8" customFormat="1" ht="14.4" x14ac:dyDescent="0.3">
      <c r="A19" s="43"/>
      <c r="B19" s="45"/>
      <c r="C19" s="41"/>
      <c r="D19" s="42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7"/>
    </row>
    <row r="20" spans="1:17" s="8" customFormat="1" ht="14.4" x14ac:dyDescent="0.3">
      <c r="A20" s="43"/>
      <c r="B20" s="45"/>
      <c r="C20" s="41"/>
      <c r="D20" s="42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7"/>
    </row>
    <row r="21" spans="1:17" s="8" customFormat="1" ht="19.5" customHeight="1" x14ac:dyDescent="0.3">
      <c r="A21" s="335" t="s">
        <v>9</v>
      </c>
      <c r="B21" s="338" t="s">
        <v>40</v>
      </c>
      <c r="C21" s="335" t="s">
        <v>11</v>
      </c>
      <c r="D21" s="335" t="s">
        <v>12</v>
      </c>
      <c r="E21" s="335" t="s">
        <v>13</v>
      </c>
      <c r="F21" s="351" t="s">
        <v>14</v>
      </c>
      <c r="G21" s="352"/>
      <c r="H21" s="352"/>
      <c r="I21" s="352"/>
      <c r="J21" s="345" t="s">
        <v>15</v>
      </c>
      <c r="K21" s="346"/>
      <c r="L21" s="346"/>
      <c r="M21" s="346"/>
      <c r="N21" s="347"/>
      <c r="O21" s="335" t="s">
        <v>41</v>
      </c>
      <c r="P21" s="335" t="s">
        <v>42</v>
      </c>
      <c r="Q21" s="357" t="s">
        <v>45</v>
      </c>
    </row>
    <row r="22" spans="1:17" s="8" customFormat="1" ht="18.75" customHeight="1" x14ac:dyDescent="0.3">
      <c r="A22" s="336"/>
      <c r="B22" s="339"/>
      <c r="C22" s="341"/>
      <c r="D22" s="343"/>
      <c r="E22" s="343"/>
      <c r="F22" s="351" t="s">
        <v>16</v>
      </c>
      <c r="G22" s="351" t="s">
        <v>17</v>
      </c>
      <c r="H22" s="352"/>
      <c r="I22" s="352"/>
      <c r="J22" s="335" t="s">
        <v>46</v>
      </c>
      <c r="K22" s="351" t="s">
        <v>16</v>
      </c>
      <c r="L22" s="351" t="s">
        <v>17</v>
      </c>
      <c r="M22" s="352"/>
      <c r="N22" s="352"/>
      <c r="O22" s="343"/>
      <c r="P22" s="343"/>
      <c r="Q22" s="358"/>
    </row>
    <row r="23" spans="1:17" s="8" customFormat="1" ht="22.5" customHeight="1" x14ac:dyDescent="0.3">
      <c r="A23" s="337"/>
      <c r="B23" s="340"/>
      <c r="C23" s="342"/>
      <c r="D23" s="344"/>
      <c r="E23" s="344"/>
      <c r="F23" s="352"/>
      <c r="G23" s="27" t="s">
        <v>18</v>
      </c>
      <c r="H23" s="27" t="s">
        <v>36</v>
      </c>
      <c r="I23" s="27" t="s">
        <v>19</v>
      </c>
      <c r="J23" s="342"/>
      <c r="K23" s="352"/>
      <c r="L23" s="27" t="s">
        <v>18</v>
      </c>
      <c r="M23" s="27" t="s">
        <v>36</v>
      </c>
      <c r="N23" s="27" t="s">
        <v>19</v>
      </c>
      <c r="O23" s="344"/>
      <c r="P23" s="344"/>
      <c r="Q23" s="359"/>
    </row>
    <row r="24" spans="1:17" s="8" customFormat="1" ht="14.4" x14ac:dyDescent="0.3">
      <c r="A24" s="30">
        <v>1</v>
      </c>
      <c r="B24" s="29">
        <v>2</v>
      </c>
      <c r="C24" s="27">
        <v>3</v>
      </c>
      <c r="D24" s="27">
        <v>4</v>
      </c>
      <c r="E24" s="31">
        <v>5</v>
      </c>
      <c r="F24" s="28">
        <v>6</v>
      </c>
      <c r="G24" s="28">
        <v>7</v>
      </c>
      <c r="H24" s="28">
        <v>8</v>
      </c>
      <c r="I24" s="28">
        <v>9</v>
      </c>
      <c r="J24" s="28">
        <v>10</v>
      </c>
      <c r="K24" s="28">
        <v>11</v>
      </c>
      <c r="L24" s="28">
        <v>12</v>
      </c>
      <c r="M24" s="28">
        <v>13</v>
      </c>
      <c r="N24" s="28">
        <v>14</v>
      </c>
      <c r="O24" s="28">
        <v>15</v>
      </c>
      <c r="P24" s="28">
        <v>16</v>
      </c>
      <c r="Q24" s="28">
        <v>17</v>
      </c>
    </row>
  </sheetData>
  <mergeCells count="16">
    <mergeCell ref="J22:J23"/>
    <mergeCell ref="K22:K23"/>
    <mergeCell ref="L22:N22"/>
    <mergeCell ref="M3:Q3"/>
    <mergeCell ref="J21:N21"/>
    <mergeCell ref="O21:O23"/>
    <mergeCell ref="P21:P23"/>
    <mergeCell ref="Q21:Q23"/>
    <mergeCell ref="F21:I21"/>
    <mergeCell ref="A21:A23"/>
    <mergeCell ref="B21:B23"/>
    <mergeCell ref="C21:C23"/>
    <mergeCell ref="D21:D23"/>
    <mergeCell ref="E21:E23"/>
    <mergeCell ref="F22:F23"/>
    <mergeCell ref="G22:I22"/>
  </mergeCells>
  <pageMargins left="0.23622047901153601" right="0" top="0.51181101799011197" bottom="0.433070868253708" header="0.31496062874794001" footer="0.23622047901153601"/>
  <pageSetup paperSize="9" scale="94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5"/>
  <sheetViews>
    <sheetView view="pageBreakPreview" zoomScaleNormal="100" zoomScaleSheetLayoutView="100" workbookViewId="0">
      <selection activeCell="N2" sqref="N2"/>
    </sheetView>
  </sheetViews>
  <sheetFormatPr defaultColWidth="9.109375" defaultRowHeight="10.5" customHeight="1" x14ac:dyDescent="0.2"/>
  <cols>
    <col min="1" max="1" width="8.88671875" style="66" customWidth="1"/>
    <col min="2" max="2" width="20.109375" style="64" customWidth="1"/>
    <col min="3" max="4" width="10.44140625" style="64" customWidth="1"/>
    <col min="5" max="5" width="13.33203125" style="64" customWidth="1"/>
    <col min="6" max="6" width="10.6640625" style="64" customWidth="1"/>
    <col min="7" max="7" width="7.88671875" style="64" customWidth="1"/>
    <col min="8" max="8" width="8.44140625" style="64" customWidth="1"/>
    <col min="9" max="9" width="8.6640625" style="64" customWidth="1"/>
    <col min="10" max="10" width="8.109375" style="64" customWidth="1"/>
    <col min="11" max="11" width="8.5546875" style="64" customWidth="1"/>
    <col min="12" max="12" width="10" style="64" customWidth="1"/>
    <col min="13" max="13" width="7.88671875" style="64" customWidth="1"/>
    <col min="14" max="14" width="9.6640625" style="64" customWidth="1"/>
    <col min="15" max="15" width="11" style="64" hidden="1" customWidth="1"/>
    <col min="16" max="16" width="14.33203125" style="64" customWidth="1"/>
    <col min="17" max="20" width="9.109375" style="64"/>
    <col min="21" max="21" width="49.88671875" style="65" hidden="1" customWidth="1"/>
    <col min="22" max="22" width="44.33203125" style="65" hidden="1" customWidth="1"/>
    <col min="23" max="23" width="101.5546875" style="65" hidden="1" customWidth="1"/>
    <col min="24" max="27" width="141" style="65" hidden="1" customWidth="1"/>
    <col min="28" max="28" width="34.109375" style="65" hidden="1" customWidth="1"/>
    <col min="29" max="29" width="112" style="65" hidden="1" customWidth="1"/>
    <col min="30" max="32" width="34.109375" style="65" hidden="1" customWidth="1"/>
    <col min="33" max="38" width="84.44140625" style="65" hidden="1" customWidth="1"/>
    <col min="39" max="16384" width="9.109375" style="64"/>
  </cols>
  <sheetData>
    <row r="1" spans="1:24" s="61" customFormat="1" ht="13.2" x14ac:dyDescent="0.25">
      <c r="A1" s="212"/>
      <c r="B1" s="212"/>
      <c r="C1" s="201"/>
      <c r="D1" s="199"/>
      <c r="E1" s="199"/>
      <c r="F1" s="200"/>
      <c r="G1" s="199"/>
      <c r="H1" s="199"/>
      <c r="J1" s="199"/>
      <c r="K1" s="199"/>
      <c r="L1" s="200"/>
      <c r="M1" s="199"/>
      <c r="N1" s="222" t="s">
        <v>985</v>
      </c>
    </row>
    <row r="2" spans="1:24" s="61" customFormat="1" ht="13.2" x14ac:dyDescent="0.25">
      <c r="A2" s="212"/>
      <c r="B2" s="212"/>
      <c r="C2" s="201"/>
      <c r="D2" s="199"/>
      <c r="E2" s="199"/>
      <c r="F2" s="200"/>
      <c r="G2" s="199"/>
      <c r="H2" s="199"/>
      <c r="J2" s="199"/>
      <c r="K2" s="199"/>
      <c r="L2" s="200"/>
      <c r="M2" s="199"/>
      <c r="N2" s="222"/>
    </row>
    <row r="3" spans="1:24" s="61" customFormat="1" ht="13.8" x14ac:dyDescent="0.25">
      <c r="A3" s="212"/>
      <c r="B3" s="212"/>
      <c r="C3" s="201"/>
      <c r="D3" s="199"/>
      <c r="E3" s="199"/>
      <c r="F3" s="200"/>
      <c r="G3" s="199"/>
      <c r="H3" s="199"/>
      <c r="J3" s="199"/>
      <c r="K3" s="199"/>
      <c r="L3" s="200"/>
      <c r="M3" s="199"/>
      <c r="N3" s="219" t="s">
        <v>993</v>
      </c>
    </row>
    <row r="4" spans="1:24" s="61" customFormat="1" ht="13.2" x14ac:dyDescent="0.25">
      <c r="A4" s="212"/>
      <c r="B4" s="212"/>
      <c r="C4" s="201"/>
      <c r="D4" s="199"/>
      <c r="E4" s="199"/>
      <c r="F4" s="200"/>
      <c r="G4" s="199"/>
      <c r="H4" s="199"/>
      <c r="J4" s="199"/>
      <c r="K4" s="199"/>
      <c r="L4" s="200"/>
      <c r="M4" s="199"/>
      <c r="N4" s="220"/>
    </row>
    <row r="5" spans="1:24" s="61" customFormat="1" ht="13.8" x14ac:dyDescent="0.25">
      <c r="A5" s="217" t="s">
        <v>979</v>
      </c>
      <c r="B5" s="212"/>
      <c r="C5" s="201"/>
      <c r="D5" s="199"/>
      <c r="E5" s="199"/>
      <c r="F5" s="200"/>
      <c r="G5" s="199"/>
      <c r="H5" s="199"/>
      <c r="J5" s="199"/>
      <c r="K5" s="199"/>
      <c r="L5" s="200"/>
      <c r="M5" s="199"/>
      <c r="N5" s="223" t="s">
        <v>984</v>
      </c>
    </row>
    <row r="6" spans="1:24" s="61" customFormat="1" ht="15.6" x14ac:dyDescent="0.3">
      <c r="A6" s="218" t="s">
        <v>995</v>
      </c>
      <c r="B6" s="212"/>
      <c r="C6" s="201"/>
      <c r="D6" s="199"/>
      <c r="E6" s="199"/>
      <c r="F6" s="200"/>
      <c r="G6" s="199"/>
      <c r="H6" s="199"/>
      <c r="J6" s="199"/>
      <c r="K6" s="199"/>
      <c r="L6" s="200"/>
      <c r="M6" s="199"/>
      <c r="N6" s="221"/>
    </row>
    <row r="7" spans="1:24" s="195" customFormat="1" ht="15.6" x14ac:dyDescent="0.3">
      <c r="A7" s="218" t="s">
        <v>996</v>
      </c>
      <c r="B7" s="192"/>
      <c r="C7" s="192"/>
      <c r="D7" s="193"/>
      <c r="E7" s="193"/>
      <c r="F7" s="194"/>
      <c r="G7" s="193"/>
      <c r="H7" s="193"/>
      <c r="I7" s="192"/>
      <c r="L7" s="58"/>
      <c r="M7" s="59"/>
      <c r="N7" s="221"/>
    </row>
    <row r="8" spans="1:24" s="195" customFormat="1" ht="15.6" x14ac:dyDescent="0.3">
      <c r="A8" s="218"/>
      <c r="B8" s="192"/>
      <c r="C8" s="192"/>
      <c r="D8" s="193"/>
      <c r="E8" s="193"/>
      <c r="F8" s="194"/>
      <c r="G8" s="193"/>
      <c r="H8" s="193"/>
      <c r="I8" s="192"/>
      <c r="L8" s="213"/>
      <c r="M8" s="213"/>
      <c r="N8" s="221"/>
      <c r="O8" s="214"/>
      <c r="P8" s="214"/>
      <c r="Q8" s="214"/>
      <c r="R8" s="214"/>
    </row>
    <row r="9" spans="1:24" s="195" customFormat="1" ht="15.6" x14ac:dyDescent="0.3">
      <c r="A9" s="218"/>
      <c r="B9" s="192"/>
      <c r="C9" s="192"/>
      <c r="D9" s="193"/>
      <c r="E9" s="193"/>
      <c r="F9" s="194"/>
      <c r="G9" s="193"/>
      <c r="H9" s="193"/>
      <c r="I9" s="192"/>
      <c r="L9" s="60"/>
      <c r="M9" s="59"/>
      <c r="N9" s="221"/>
      <c r="O9" s="214"/>
      <c r="P9" s="214"/>
      <c r="Q9" s="214"/>
      <c r="R9" s="214"/>
    </row>
    <row r="10" spans="1:24" s="195" customFormat="1" ht="15.6" x14ac:dyDescent="0.3">
      <c r="A10" s="218" t="s">
        <v>994</v>
      </c>
      <c r="B10" s="196"/>
      <c r="C10" s="196"/>
      <c r="D10" s="197"/>
      <c r="E10" s="197"/>
      <c r="F10" s="198"/>
      <c r="G10" s="197"/>
      <c r="H10" s="197"/>
      <c r="I10" s="196"/>
      <c r="L10" s="60"/>
      <c r="M10" s="59"/>
      <c r="N10" s="221"/>
    </row>
    <row r="11" spans="1:24" s="195" customFormat="1" ht="15.6" x14ac:dyDescent="0.3">
      <c r="A11" s="218"/>
      <c r="B11" s="196"/>
      <c r="C11" s="196"/>
      <c r="D11" s="197"/>
      <c r="E11" s="197"/>
      <c r="F11" s="198"/>
      <c r="G11" s="197"/>
      <c r="H11" s="197"/>
      <c r="I11" s="196"/>
      <c r="L11" s="60"/>
      <c r="M11" s="59"/>
      <c r="N11" s="221"/>
    </row>
    <row r="12" spans="1:24" s="67" customFormat="1" ht="14.4" x14ac:dyDescent="0.3">
      <c r="A12" s="187" t="s">
        <v>766</v>
      </c>
      <c r="B12" s="185"/>
      <c r="C12" s="73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W12" s="70" t="s">
        <v>769</v>
      </c>
    </row>
    <row r="13" spans="1:24" s="67" customFormat="1" ht="14.25" customHeight="1" x14ac:dyDescent="0.3">
      <c r="A13" s="187" t="s">
        <v>768</v>
      </c>
      <c r="B13" s="185"/>
      <c r="C13" s="73"/>
      <c r="D13" s="177" t="s">
        <v>767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</row>
    <row r="14" spans="1:24" s="67" customFormat="1" ht="8.25" customHeight="1" x14ac:dyDescent="0.3">
      <c r="A14" s="186"/>
      <c r="B14" s="73"/>
      <c r="C14" s="73"/>
      <c r="D14" s="73"/>
      <c r="E14" s="73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1:24" s="67" customFormat="1" ht="21.6" x14ac:dyDescent="0.3">
      <c r="A15" s="321" t="s">
        <v>759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X15" s="70" t="s">
        <v>759</v>
      </c>
    </row>
    <row r="16" spans="1:24" s="67" customFormat="1" ht="14.4" x14ac:dyDescent="0.3">
      <c r="A16" s="322" t="s">
        <v>4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</row>
    <row r="17" spans="1:26" s="67" customFormat="1" ht="8.25" customHeight="1" x14ac:dyDescent="0.3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spans="1:26" s="67" customFormat="1" ht="21.6" x14ac:dyDescent="0.3">
      <c r="A18" s="321" t="s">
        <v>759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Y18" s="70" t="s">
        <v>759</v>
      </c>
    </row>
    <row r="19" spans="1:26" s="67" customFormat="1" ht="14.4" x14ac:dyDescent="0.3">
      <c r="A19" s="322" t="s">
        <v>758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</row>
    <row r="20" spans="1:26" s="67" customFormat="1" ht="24" customHeight="1" x14ac:dyDescent="0.3">
      <c r="A20" s="323" t="s">
        <v>905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</row>
    <row r="21" spans="1:26" s="67" customFormat="1" ht="8.25" customHeight="1" x14ac:dyDescent="0.3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</row>
    <row r="22" spans="1:26" s="67" customFormat="1" ht="14.4" x14ac:dyDescent="0.3">
      <c r="A22" s="324" t="s">
        <v>177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Z22" s="70" t="s">
        <v>177</v>
      </c>
    </row>
    <row r="23" spans="1:26" s="67" customFormat="1" ht="13.5" customHeight="1" x14ac:dyDescent="0.3">
      <c r="A23" s="322" t="s">
        <v>755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</row>
    <row r="24" spans="1:26" s="67" customFormat="1" ht="15" customHeight="1" x14ac:dyDescent="0.3">
      <c r="A24" s="73" t="s">
        <v>754</v>
      </c>
      <c r="B24" s="182" t="s">
        <v>753</v>
      </c>
      <c r="C24" s="66" t="s">
        <v>752</v>
      </c>
      <c r="D24" s="66"/>
      <c r="E24" s="66"/>
      <c r="F24" s="181"/>
      <c r="G24" s="181"/>
      <c r="H24" s="181"/>
      <c r="I24" s="181"/>
      <c r="J24" s="181"/>
      <c r="K24" s="181"/>
      <c r="L24" s="181"/>
      <c r="M24" s="181"/>
      <c r="N24" s="181"/>
    </row>
    <row r="25" spans="1:26" s="67" customFormat="1" ht="18" customHeight="1" x14ac:dyDescent="0.3">
      <c r="A25" s="73" t="s">
        <v>751</v>
      </c>
      <c r="B25" s="325" t="s">
        <v>866</v>
      </c>
      <c r="C25" s="325"/>
      <c r="D25" s="325"/>
      <c r="E25" s="325"/>
      <c r="F25" s="325"/>
      <c r="G25" s="181"/>
      <c r="H25" s="181"/>
      <c r="I25" s="181"/>
      <c r="J25" s="181"/>
      <c r="K25" s="181"/>
      <c r="L25" s="181"/>
      <c r="M25" s="181"/>
      <c r="N25" s="181"/>
    </row>
    <row r="26" spans="1:26" s="67" customFormat="1" ht="14.4" x14ac:dyDescent="0.3">
      <c r="A26" s="73"/>
      <c r="B26" s="326" t="s">
        <v>749</v>
      </c>
      <c r="C26" s="326"/>
      <c r="D26" s="326"/>
      <c r="E26" s="326"/>
      <c r="F26" s="326"/>
      <c r="G26" s="178"/>
      <c r="H26" s="178"/>
      <c r="I26" s="178"/>
      <c r="J26" s="178"/>
      <c r="K26" s="178"/>
      <c r="L26" s="178"/>
      <c r="M26" s="180"/>
      <c r="N26" s="178"/>
    </row>
    <row r="27" spans="1:26" s="67" customFormat="1" ht="9.75" customHeight="1" x14ac:dyDescent="0.3">
      <c r="A27" s="73"/>
      <c r="B27" s="73"/>
      <c r="C27" s="73"/>
      <c r="D27" s="179"/>
      <c r="E27" s="179"/>
      <c r="F27" s="179"/>
      <c r="G27" s="179"/>
      <c r="H27" s="179"/>
      <c r="I27" s="179"/>
      <c r="J27" s="179"/>
      <c r="K27" s="179"/>
      <c r="L27" s="179"/>
      <c r="M27" s="178"/>
      <c r="N27" s="178"/>
    </row>
    <row r="28" spans="1:26" s="67" customFormat="1" ht="14.4" x14ac:dyDescent="0.3">
      <c r="A28" s="172" t="s">
        <v>748</v>
      </c>
      <c r="B28" s="73"/>
      <c r="C28" s="73"/>
      <c r="D28" s="177" t="s">
        <v>747</v>
      </c>
      <c r="E28" s="176"/>
      <c r="F28" s="175"/>
      <c r="G28" s="174"/>
      <c r="H28" s="174"/>
      <c r="I28" s="174"/>
      <c r="J28" s="174"/>
      <c r="K28" s="174"/>
      <c r="L28" s="174"/>
      <c r="M28" s="174"/>
      <c r="N28" s="174"/>
    </row>
    <row r="29" spans="1:26" s="67" customFormat="1" ht="9.75" customHeight="1" x14ac:dyDescent="0.3">
      <c r="A29" s="73"/>
      <c r="B29" s="69"/>
      <c r="C29" s="69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</row>
    <row r="30" spans="1:26" s="67" customFormat="1" ht="12.75" customHeight="1" x14ac:dyDescent="0.3">
      <c r="A30" s="172" t="s">
        <v>746</v>
      </c>
      <c r="B30" s="69"/>
      <c r="C30" s="164">
        <v>5.84</v>
      </c>
      <c r="D30" s="163" t="s">
        <v>916</v>
      </c>
      <c r="E30" s="162" t="s">
        <v>731</v>
      </c>
      <c r="G30" s="69"/>
      <c r="H30" s="69"/>
      <c r="I30" s="69"/>
      <c r="J30" s="69"/>
      <c r="K30" s="69"/>
      <c r="L30" s="171"/>
      <c r="M30" s="171"/>
      <c r="N30" s="69"/>
    </row>
    <row r="31" spans="1:26" s="67" customFormat="1" ht="12.75" customHeight="1" x14ac:dyDescent="0.3">
      <c r="A31" s="73"/>
      <c r="B31" s="170" t="s">
        <v>744</v>
      </c>
      <c r="C31" s="169"/>
      <c r="D31" s="168"/>
      <c r="E31" s="162"/>
      <c r="G31" s="69"/>
    </row>
    <row r="32" spans="1:26" s="67" customFormat="1" ht="12.75" customHeight="1" x14ac:dyDescent="0.3">
      <c r="A32" s="73"/>
      <c r="B32" s="165" t="s">
        <v>743</v>
      </c>
      <c r="C32" s="164">
        <v>0</v>
      </c>
      <c r="D32" s="163" t="s">
        <v>732</v>
      </c>
      <c r="E32" s="162" t="s">
        <v>731</v>
      </c>
      <c r="G32" s="69" t="s">
        <v>741</v>
      </c>
      <c r="I32" s="69"/>
      <c r="J32" s="69"/>
      <c r="K32" s="69"/>
      <c r="L32" s="164">
        <v>0</v>
      </c>
      <c r="M32" s="167" t="s">
        <v>732</v>
      </c>
      <c r="N32" s="162" t="s">
        <v>731</v>
      </c>
    </row>
    <row r="33" spans="1:31" s="67" customFormat="1" ht="12.75" customHeight="1" x14ac:dyDescent="0.3">
      <c r="A33" s="73"/>
      <c r="B33" s="165" t="s">
        <v>50</v>
      </c>
      <c r="C33" s="164">
        <v>0</v>
      </c>
      <c r="D33" s="166" t="s">
        <v>732</v>
      </c>
      <c r="E33" s="162" t="s">
        <v>731</v>
      </c>
      <c r="G33" s="69" t="s">
        <v>738</v>
      </c>
      <c r="I33" s="69"/>
      <c r="J33" s="69"/>
      <c r="K33" s="69"/>
      <c r="L33" s="319"/>
      <c r="M33" s="319"/>
      <c r="N33" s="162" t="s">
        <v>734</v>
      </c>
    </row>
    <row r="34" spans="1:31" s="67" customFormat="1" ht="12.75" customHeight="1" x14ac:dyDescent="0.3">
      <c r="A34" s="73"/>
      <c r="B34" s="165" t="s">
        <v>737</v>
      </c>
      <c r="C34" s="164">
        <v>0</v>
      </c>
      <c r="D34" s="166" t="s">
        <v>732</v>
      </c>
      <c r="E34" s="162" t="s">
        <v>731</v>
      </c>
      <c r="G34" s="69" t="s">
        <v>735</v>
      </c>
      <c r="I34" s="69"/>
      <c r="J34" s="69"/>
      <c r="K34" s="69"/>
      <c r="L34" s="319"/>
      <c r="M34" s="319"/>
      <c r="N34" s="162" t="s">
        <v>734</v>
      </c>
    </row>
    <row r="35" spans="1:31" s="67" customFormat="1" ht="12.75" customHeight="1" x14ac:dyDescent="0.3">
      <c r="A35" s="73"/>
      <c r="B35" s="165" t="s">
        <v>733</v>
      </c>
      <c r="C35" s="164">
        <v>5.84</v>
      </c>
      <c r="D35" s="163" t="s">
        <v>916</v>
      </c>
      <c r="E35" s="162" t="s">
        <v>731</v>
      </c>
      <c r="G35" s="69" t="s">
        <v>915</v>
      </c>
      <c r="H35" s="69"/>
      <c r="I35" s="69"/>
      <c r="J35" s="69"/>
      <c r="K35" s="69"/>
      <c r="L35" s="317" t="s">
        <v>730</v>
      </c>
      <c r="M35" s="317"/>
      <c r="N35" s="69"/>
    </row>
    <row r="36" spans="1:31" s="67" customFormat="1" ht="9.75" customHeight="1" x14ac:dyDescent="0.3">
      <c r="A36" s="161"/>
    </row>
    <row r="37" spans="1:31" s="67" customFormat="1" ht="36" customHeight="1" x14ac:dyDescent="0.3">
      <c r="A37" s="318" t="s">
        <v>729</v>
      </c>
      <c r="B37" s="315" t="s">
        <v>10</v>
      </c>
      <c r="C37" s="315" t="s">
        <v>728</v>
      </c>
      <c r="D37" s="315"/>
      <c r="E37" s="315"/>
      <c r="F37" s="315" t="s">
        <v>727</v>
      </c>
      <c r="G37" s="315" t="s">
        <v>726</v>
      </c>
      <c r="H37" s="315"/>
      <c r="I37" s="315"/>
      <c r="J37" s="315" t="s">
        <v>725</v>
      </c>
      <c r="K37" s="315"/>
      <c r="L37" s="315"/>
      <c r="M37" s="315" t="s">
        <v>724</v>
      </c>
      <c r="N37" s="315" t="s">
        <v>49</v>
      </c>
    </row>
    <row r="38" spans="1:31" s="67" customFormat="1" ht="36.75" customHeight="1" x14ac:dyDescent="0.3">
      <c r="A38" s="318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</row>
    <row r="39" spans="1:31" s="67" customFormat="1" ht="40.799999999999997" x14ac:dyDescent="0.3">
      <c r="A39" s="318"/>
      <c r="B39" s="315"/>
      <c r="C39" s="315"/>
      <c r="D39" s="315"/>
      <c r="E39" s="315"/>
      <c r="F39" s="315"/>
      <c r="G39" s="160" t="s">
        <v>722</v>
      </c>
      <c r="H39" s="160" t="s">
        <v>721</v>
      </c>
      <c r="I39" s="160" t="s">
        <v>723</v>
      </c>
      <c r="J39" s="160" t="s">
        <v>722</v>
      </c>
      <c r="K39" s="160" t="s">
        <v>721</v>
      </c>
      <c r="L39" s="160" t="s">
        <v>720</v>
      </c>
      <c r="M39" s="315"/>
      <c r="N39" s="315"/>
    </row>
    <row r="40" spans="1:31" s="67" customFormat="1" ht="14.4" x14ac:dyDescent="0.3">
      <c r="A40" s="159">
        <v>1</v>
      </c>
      <c r="B40" s="158">
        <v>2</v>
      </c>
      <c r="C40" s="316">
        <v>3</v>
      </c>
      <c r="D40" s="316"/>
      <c r="E40" s="316"/>
      <c r="F40" s="158">
        <v>4</v>
      </c>
      <c r="G40" s="158">
        <v>5</v>
      </c>
      <c r="H40" s="158">
        <v>6</v>
      </c>
      <c r="I40" s="158">
        <v>7</v>
      </c>
      <c r="J40" s="158">
        <v>8</v>
      </c>
      <c r="K40" s="158">
        <v>9</v>
      </c>
      <c r="L40" s="158">
        <v>10</v>
      </c>
      <c r="M40" s="158">
        <v>11</v>
      </c>
      <c r="N40" s="158">
        <v>12</v>
      </c>
      <c r="O40" s="157"/>
      <c r="P40" s="157"/>
      <c r="Q40" s="157"/>
    </row>
    <row r="41" spans="1:31" s="67" customFormat="1" ht="14.4" x14ac:dyDescent="0.3">
      <c r="A41" s="312" t="s">
        <v>178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4"/>
      <c r="AA41" s="98" t="s">
        <v>178</v>
      </c>
    </row>
    <row r="42" spans="1:31" s="67" customFormat="1" ht="42" x14ac:dyDescent="0.3">
      <c r="A42" s="113" t="s">
        <v>20</v>
      </c>
      <c r="B42" s="116" t="s">
        <v>914</v>
      </c>
      <c r="C42" s="311" t="s">
        <v>179</v>
      </c>
      <c r="D42" s="311"/>
      <c r="E42" s="311"/>
      <c r="F42" s="107" t="s">
        <v>180</v>
      </c>
      <c r="G42" s="105"/>
      <c r="H42" s="105"/>
      <c r="I42" s="112">
        <v>1</v>
      </c>
      <c r="J42" s="106"/>
      <c r="K42" s="105"/>
      <c r="L42" s="106"/>
      <c r="M42" s="105"/>
      <c r="N42" s="139"/>
      <c r="AA42" s="98"/>
      <c r="AB42" s="79" t="s">
        <v>179</v>
      </c>
    </row>
    <row r="43" spans="1:31" s="67" customFormat="1" ht="21.6" x14ac:dyDescent="0.3">
      <c r="A43" s="138"/>
      <c r="B43" s="84" t="s">
        <v>912</v>
      </c>
      <c r="C43" s="308" t="s">
        <v>911</v>
      </c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9"/>
      <c r="AA43" s="98"/>
      <c r="AB43" s="79"/>
      <c r="AC43" s="65" t="s">
        <v>911</v>
      </c>
    </row>
    <row r="44" spans="1:31" s="67" customFormat="1" ht="21.6" x14ac:dyDescent="0.3">
      <c r="A44" s="138"/>
      <c r="B44" s="84" t="s">
        <v>910</v>
      </c>
      <c r="C44" s="308" t="s">
        <v>909</v>
      </c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9"/>
      <c r="AA44" s="98"/>
      <c r="AB44" s="79"/>
      <c r="AC44" s="65" t="s">
        <v>909</v>
      </c>
    </row>
    <row r="45" spans="1:31" s="67" customFormat="1" ht="14.4" x14ac:dyDescent="0.3">
      <c r="A45" s="110"/>
      <c r="B45" s="84"/>
      <c r="C45" s="310" t="s">
        <v>534</v>
      </c>
      <c r="D45" s="310"/>
      <c r="E45" s="310"/>
      <c r="F45" s="130"/>
      <c r="G45" s="103"/>
      <c r="H45" s="103"/>
      <c r="I45" s="103"/>
      <c r="J45" s="128">
        <v>81</v>
      </c>
      <c r="K45" s="103"/>
      <c r="L45" s="128">
        <v>104.82</v>
      </c>
      <c r="M45" s="103"/>
      <c r="N45" s="127"/>
      <c r="AA45" s="98"/>
      <c r="AB45" s="79"/>
      <c r="AD45" s="65" t="s">
        <v>534</v>
      </c>
    </row>
    <row r="46" spans="1:31" s="67" customFormat="1" ht="14.4" x14ac:dyDescent="0.3">
      <c r="A46" s="126"/>
      <c r="B46" s="84"/>
      <c r="C46" s="308" t="s">
        <v>533</v>
      </c>
      <c r="D46" s="308"/>
      <c r="E46" s="308"/>
      <c r="F46" s="125"/>
      <c r="G46" s="99"/>
      <c r="H46" s="99"/>
      <c r="I46" s="99"/>
      <c r="J46" s="123"/>
      <c r="K46" s="99"/>
      <c r="L46" s="123"/>
      <c r="M46" s="99"/>
      <c r="N46" s="131"/>
      <c r="AA46" s="98"/>
      <c r="AB46" s="79"/>
      <c r="AE46" s="65" t="s">
        <v>533</v>
      </c>
    </row>
    <row r="47" spans="1:31" s="67" customFormat="1" ht="14.4" x14ac:dyDescent="0.3">
      <c r="A47" s="126"/>
      <c r="B47" s="84"/>
      <c r="C47" s="308" t="s">
        <v>908</v>
      </c>
      <c r="D47" s="308"/>
      <c r="E47" s="308"/>
      <c r="F47" s="125" t="s">
        <v>529</v>
      </c>
      <c r="G47" s="124">
        <v>0</v>
      </c>
      <c r="H47" s="99"/>
      <c r="I47" s="124">
        <v>0</v>
      </c>
      <c r="J47" s="123"/>
      <c r="K47" s="99"/>
      <c r="L47" s="123"/>
      <c r="M47" s="99"/>
      <c r="N47" s="131"/>
      <c r="AA47" s="98"/>
      <c r="AB47" s="79"/>
      <c r="AE47" s="65" t="s">
        <v>908</v>
      </c>
    </row>
    <row r="48" spans="1:31" s="67" customFormat="1" ht="14.4" x14ac:dyDescent="0.3">
      <c r="A48" s="126"/>
      <c r="B48" s="84"/>
      <c r="C48" s="308" t="s">
        <v>907</v>
      </c>
      <c r="D48" s="308"/>
      <c r="E48" s="308"/>
      <c r="F48" s="125" t="s">
        <v>529</v>
      </c>
      <c r="G48" s="124">
        <v>0</v>
      </c>
      <c r="H48" s="99"/>
      <c r="I48" s="124">
        <v>0</v>
      </c>
      <c r="J48" s="123"/>
      <c r="K48" s="99"/>
      <c r="L48" s="123"/>
      <c r="M48" s="99"/>
      <c r="N48" s="131"/>
      <c r="AA48" s="98"/>
      <c r="AB48" s="79"/>
      <c r="AE48" s="65" t="s">
        <v>907</v>
      </c>
    </row>
    <row r="49" spans="1:35" s="67" customFormat="1" ht="14.4" x14ac:dyDescent="0.3">
      <c r="A49" s="109"/>
      <c r="B49" s="108"/>
      <c r="C49" s="311" t="s">
        <v>327</v>
      </c>
      <c r="D49" s="311"/>
      <c r="E49" s="311"/>
      <c r="F49" s="107"/>
      <c r="G49" s="105"/>
      <c r="H49" s="105"/>
      <c r="I49" s="105"/>
      <c r="J49" s="106"/>
      <c r="K49" s="105"/>
      <c r="L49" s="104">
        <v>104.82</v>
      </c>
      <c r="M49" s="103"/>
      <c r="N49" s="139"/>
      <c r="AA49" s="98"/>
      <c r="AB49" s="79"/>
      <c r="AF49" s="79" t="s">
        <v>327</v>
      </c>
    </row>
    <row r="50" spans="1:35" s="67" customFormat="1" ht="31.8" x14ac:dyDescent="0.3">
      <c r="A50" s="113" t="s">
        <v>21</v>
      </c>
      <c r="B50" s="116" t="s">
        <v>913</v>
      </c>
      <c r="C50" s="311" t="s">
        <v>181</v>
      </c>
      <c r="D50" s="311"/>
      <c r="E50" s="311"/>
      <c r="F50" s="107" t="s">
        <v>182</v>
      </c>
      <c r="G50" s="105"/>
      <c r="H50" s="105"/>
      <c r="I50" s="112">
        <v>1</v>
      </c>
      <c r="J50" s="106"/>
      <c r="K50" s="105"/>
      <c r="L50" s="106"/>
      <c r="M50" s="105"/>
      <c r="N50" s="139"/>
      <c r="AA50" s="98"/>
      <c r="AB50" s="79" t="s">
        <v>181</v>
      </c>
      <c r="AF50" s="79"/>
    </row>
    <row r="51" spans="1:35" s="67" customFormat="1" ht="21.6" x14ac:dyDescent="0.3">
      <c r="A51" s="138"/>
      <c r="B51" s="84" t="s">
        <v>912</v>
      </c>
      <c r="C51" s="308" t="s">
        <v>911</v>
      </c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9"/>
      <c r="AA51" s="98"/>
      <c r="AB51" s="79"/>
      <c r="AC51" s="65" t="s">
        <v>911</v>
      </c>
      <c r="AF51" s="79"/>
    </row>
    <row r="52" spans="1:35" s="67" customFormat="1" ht="21.6" x14ac:dyDescent="0.3">
      <c r="A52" s="138"/>
      <c r="B52" s="84" t="s">
        <v>910</v>
      </c>
      <c r="C52" s="308" t="s">
        <v>909</v>
      </c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9"/>
      <c r="AA52" s="98"/>
      <c r="AB52" s="79"/>
      <c r="AC52" s="65" t="s">
        <v>909</v>
      </c>
      <c r="AF52" s="79"/>
    </row>
    <row r="53" spans="1:35" s="67" customFormat="1" ht="14.4" x14ac:dyDescent="0.3">
      <c r="A53" s="110"/>
      <c r="B53" s="84"/>
      <c r="C53" s="310" t="s">
        <v>534</v>
      </c>
      <c r="D53" s="310"/>
      <c r="E53" s="310"/>
      <c r="F53" s="130"/>
      <c r="G53" s="103"/>
      <c r="H53" s="103"/>
      <c r="I53" s="103"/>
      <c r="J53" s="128">
        <v>41</v>
      </c>
      <c r="K53" s="103"/>
      <c r="L53" s="128">
        <v>53.06</v>
      </c>
      <c r="M53" s="103"/>
      <c r="N53" s="127"/>
      <c r="AA53" s="98"/>
      <c r="AB53" s="79"/>
      <c r="AD53" s="65" t="s">
        <v>534</v>
      </c>
      <c r="AF53" s="79"/>
    </row>
    <row r="54" spans="1:35" s="67" customFormat="1" ht="14.4" x14ac:dyDescent="0.3">
      <c r="A54" s="126"/>
      <c r="B54" s="84"/>
      <c r="C54" s="308" t="s">
        <v>533</v>
      </c>
      <c r="D54" s="308"/>
      <c r="E54" s="308"/>
      <c r="F54" s="125"/>
      <c r="G54" s="99"/>
      <c r="H54" s="99"/>
      <c r="I54" s="99"/>
      <c r="J54" s="123"/>
      <c r="K54" s="99"/>
      <c r="L54" s="123"/>
      <c r="M54" s="99"/>
      <c r="N54" s="131"/>
      <c r="AA54" s="98"/>
      <c r="AB54" s="79"/>
      <c r="AE54" s="65" t="s">
        <v>533</v>
      </c>
      <c r="AF54" s="79"/>
    </row>
    <row r="55" spans="1:35" s="67" customFormat="1" ht="14.4" x14ac:dyDescent="0.3">
      <c r="A55" s="126"/>
      <c r="B55" s="84"/>
      <c r="C55" s="308" t="s">
        <v>908</v>
      </c>
      <c r="D55" s="308"/>
      <c r="E55" s="308"/>
      <c r="F55" s="125" t="s">
        <v>529</v>
      </c>
      <c r="G55" s="124">
        <v>0</v>
      </c>
      <c r="H55" s="99"/>
      <c r="I55" s="124">
        <v>0</v>
      </c>
      <c r="J55" s="123"/>
      <c r="K55" s="99"/>
      <c r="L55" s="123"/>
      <c r="M55" s="99"/>
      <c r="N55" s="131"/>
      <c r="AA55" s="98"/>
      <c r="AB55" s="79"/>
      <c r="AE55" s="65" t="s">
        <v>908</v>
      </c>
      <c r="AF55" s="79"/>
    </row>
    <row r="56" spans="1:35" s="67" customFormat="1" ht="14.4" x14ac:dyDescent="0.3">
      <c r="A56" s="126"/>
      <c r="B56" s="84"/>
      <c r="C56" s="308" t="s">
        <v>907</v>
      </c>
      <c r="D56" s="308"/>
      <c r="E56" s="308"/>
      <c r="F56" s="125" t="s">
        <v>529</v>
      </c>
      <c r="G56" s="124">
        <v>0</v>
      </c>
      <c r="H56" s="99"/>
      <c r="I56" s="124">
        <v>0</v>
      </c>
      <c r="J56" s="123"/>
      <c r="K56" s="99"/>
      <c r="L56" s="123"/>
      <c r="M56" s="99"/>
      <c r="N56" s="131"/>
      <c r="AA56" s="98"/>
      <c r="AB56" s="79"/>
      <c r="AE56" s="65" t="s">
        <v>907</v>
      </c>
      <c r="AF56" s="79"/>
    </row>
    <row r="57" spans="1:35" s="67" customFormat="1" ht="14.4" x14ac:dyDescent="0.3">
      <c r="A57" s="109"/>
      <c r="B57" s="108"/>
      <c r="C57" s="311" t="s">
        <v>327</v>
      </c>
      <c r="D57" s="311"/>
      <c r="E57" s="311"/>
      <c r="F57" s="107"/>
      <c r="G57" s="105"/>
      <c r="H57" s="105"/>
      <c r="I57" s="105"/>
      <c r="J57" s="106"/>
      <c r="K57" s="105"/>
      <c r="L57" s="104">
        <v>53.06</v>
      </c>
      <c r="M57" s="103"/>
      <c r="N57" s="139"/>
      <c r="AA57" s="98"/>
      <c r="AB57" s="79"/>
      <c r="AF57" s="79" t="s">
        <v>327</v>
      </c>
    </row>
    <row r="58" spans="1:35" s="67" customFormat="1" ht="0" hidden="1" customHeight="1" x14ac:dyDescent="0.3">
      <c r="A58" s="101"/>
      <c r="B58" s="77"/>
      <c r="C58" s="77"/>
      <c r="D58" s="77"/>
      <c r="E58" s="77"/>
      <c r="F58" s="100"/>
      <c r="G58" s="100"/>
      <c r="H58" s="100"/>
      <c r="I58" s="100"/>
      <c r="J58" s="78"/>
      <c r="K58" s="100"/>
      <c r="L58" s="78"/>
      <c r="M58" s="99"/>
      <c r="N58" s="78"/>
      <c r="AA58" s="98"/>
      <c r="AB58" s="79"/>
      <c r="AF58" s="79"/>
    </row>
    <row r="59" spans="1:35" s="67" customFormat="1" ht="14.4" x14ac:dyDescent="0.3">
      <c r="A59" s="95"/>
      <c r="B59" s="94"/>
      <c r="C59" s="311" t="s">
        <v>66</v>
      </c>
      <c r="D59" s="311"/>
      <c r="E59" s="311"/>
      <c r="F59" s="311"/>
      <c r="G59" s="311"/>
      <c r="H59" s="311"/>
      <c r="I59" s="311"/>
      <c r="J59" s="311"/>
      <c r="K59" s="311"/>
      <c r="L59" s="191">
        <f>L57+L49</f>
        <v>157.88</v>
      </c>
      <c r="M59" s="92"/>
      <c r="N59" s="91"/>
      <c r="AA59" s="98"/>
      <c r="AB59" s="79"/>
      <c r="AF59" s="79"/>
      <c r="AG59" s="79" t="s">
        <v>66</v>
      </c>
    </row>
    <row r="60" spans="1:35" s="67" customFormat="1" ht="14.4" x14ac:dyDescent="0.3">
      <c r="A60" s="312" t="s">
        <v>183</v>
      </c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4"/>
      <c r="AA60" s="98" t="s">
        <v>183</v>
      </c>
      <c r="AB60" s="79"/>
      <c r="AF60" s="79"/>
      <c r="AG60" s="79"/>
      <c r="AI60" s="79"/>
    </row>
    <row r="61" spans="1:35" s="67" customFormat="1" ht="42" x14ac:dyDescent="0.3">
      <c r="A61" s="113" t="s">
        <v>70</v>
      </c>
      <c r="B61" s="116" t="s">
        <v>914</v>
      </c>
      <c r="C61" s="311" t="s">
        <v>179</v>
      </c>
      <c r="D61" s="311"/>
      <c r="E61" s="311"/>
      <c r="F61" s="107" t="s">
        <v>180</v>
      </c>
      <c r="G61" s="105"/>
      <c r="H61" s="105"/>
      <c r="I61" s="112">
        <v>36</v>
      </c>
      <c r="J61" s="106"/>
      <c r="K61" s="105"/>
      <c r="L61" s="106"/>
      <c r="M61" s="105"/>
      <c r="N61" s="139"/>
      <c r="AA61" s="98"/>
      <c r="AB61" s="79" t="s">
        <v>179</v>
      </c>
      <c r="AF61" s="79"/>
      <c r="AG61" s="79"/>
      <c r="AI61" s="79"/>
    </row>
    <row r="62" spans="1:35" s="67" customFormat="1" ht="21.6" x14ac:dyDescent="0.3">
      <c r="A62" s="138"/>
      <c r="B62" s="84" t="s">
        <v>912</v>
      </c>
      <c r="C62" s="308" t="s">
        <v>911</v>
      </c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9"/>
      <c r="AA62" s="98"/>
      <c r="AB62" s="79"/>
      <c r="AC62" s="65" t="s">
        <v>911</v>
      </c>
      <c r="AF62" s="79"/>
      <c r="AG62" s="79"/>
      <c r="AI62" s="79"/>
    </row>
    <row r="63" spans="1:35" s="67" customFormat="1" ht="21.6" x14ac:dyDescent="0.3">
      <c r="A63" s="138"/>
      <c r="B63" s="84" t="s">
        <v>910</v>
      </c>
      <c r="C63" s="308" t="s">
        <v>909</v>
      </c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9"/>
      <c r="AA63" s="98"/>
      <c r="AB63" s="79"/>
      <c r="AC63" s="65" t="s">
        <v>909</v>
      </c>
      <c r="AF63" s="79"/>
      <c r="AG63" s="79"/>
      <c r="AI63" s="79"/>
    </row>
    <row r="64" spans="1:35" s="67" customFormat="1" ht="14.4" x14ac:dyDescent="0.3">
      <c r="A64" s="110"/>
      <c r="B64" s="84"/>
      <c r="C64" s="310" t="s">
        <v>534</v>
      </c>
      <c r="D64" s="310"/>
      <c r="E64" s="310"/>
      <c r="F64" s="130"/>
      <c r="G64" s="103"/>
      <c r="H64" s="103"/>
      <c r="I64" s="103"/>
      <c r="J64" s="128">
        <v>81</v>
      </c>
      <c r="K64" s="103"/>
      <c r="L64" s="129">
        <v>3773.52</v>
      </c>
      <c r="M64" s="103"/>
      <c r="N64" s="127"/>
      <c r="AA64" s="98"/>
      <c r="AB64" s="79"/>
      <c r="AD64" s="65" t="s">
        <v>534</v>
      </c>
      <c r="AF64" s="79"/>
      <c r="AG64" s="79"/>
      <c r="AI64" s="79"/>
    </row>
    <row r="65" spans="1:36" s="67" customFormat="1" ht="14.4" x14ac:dyDescent="0.3">
      <c r="A65" s="126"/>
      <c r="B65" s="84"/>
      <c r="C65" s="308" t="s">
        <v>533</v>
      </c>
      <c r="D65" s="308"/>
      <c r="E65" s="308"/>
      <c r="F65" s="125"/>
      <c r="G65" s="99"/>
      <c r="H65" s="99"/>
      <c r="I65" s="99"/>
      <c r="J65" s="123"/>
      <c r="K65" s="99"/>
      <c r="L65" s="123"/>
      <c r="M65" s="99"/>
      <c r="N65" s="131"/>
      <c r="AA65" s="98"/>
      <c r="AB65" s="79"/>
      <c r="AE65" s="65" t="s">
        <v>533</v>
      </c>
      <c r="AF65" s="79"/>
      <c r="AG65" s="79"/>
      <c r="AI65" s="79"/>
    </row>
    <row r="66" spans="1:36" s="67" customFormat="1" ht="14.4" x14ac:dyDescent="0.3">
      <c r="A66" s="126"/>
      <c r="B66" s="84"/>
      <c r="C66" s="308" t="s">
        <v>908</v>
      </c>
      <c r="D66" s="308"/>
      <c r="E66" s="308"/>
      <c r="F66" s="125" t="s">
        <v>529</v>
      </c>
      <c r="G66" s="124">
        <v>0</v>
      </c>
      <c r="H66" s="99"/>
      <c r="I66" s="124">
        <v>0</v>
      </c>
      <c r="J66" s="123"/>
      <c r="K66" s="99"/>
      <c r="L66" s="123"/>
      <c r="M66" s="99"/>
      <c r="N66" s="131"/>
      <c r="AA66" s="98"/>
      <c r="AB66" s="79"/>
      <c r="AE66" s="65" t="s">
        <v>908</v>
      </c>
      <c r="AF66" s="79"/>
      <c r="AG66" s="79"/>
      <c r="AI66" s="79"/>
    </row>
    <row r="67" spans="1:36" s="67" customFormat="1" ht="14.4" x14ac:dyDescent="0.3">
      <c r="A67" s="126"/>
      <c r="B67" s="84"/>
      <c r="C67" s="308" t="s">
        <v>907</v>
      </c>
      <c r="D67" s="308"/>
      <c r="E67" s="308"/>
      <c r="F67" s="125" t="s">
        <v>529</v>
      </c>
      <c r="G67" s="124">
        <v>0</v>
      </c>
      <c r="H67" s="99"/>
      <c r="I67" s="124">
        <v>0</v>
      </c>
      <c r="J67" s="123"/>
      <c r="K67" s="99"/>
      <c r="L67" s="123"/>
      <c r="M67" s="99"/>
      <c r="N67" s="131"/>
      <c r="AA67" s="98"/>
      <c r="AB67" s="79"/>
      <c r="AE67" s="65" t="s">
        <v>907</v>
      </c>
      <c r="AF67" s="79"/>
      <c r="AG67" s="79"/>
      <c r="AI67" s="79"/>
    </row>
    <row r="68" spans="1:36" s="67" customFormat="1" ht="14.4" x14ac:dyDescent="0.3">
      <c r="A68" s="109"/>
      <c r="B68" s="108"/>
      <c r="C68" s="311" t="s">
        <v>327</v>
      </c>
      <c r="D68" s="311"/>
      <c r="E68" s="311"/>
      <c r="F68" s="107"/>
      <c r="G68" s="105"/>
      <c r="H68" s="105"/>
      <c r="I68" s="105"/>
      <c r="J68" s="106"/>
      <c r="K68" s="105"/>
      <c r="L68" s="114">
        <v>3773.52</v>
      </c>
      <c r="M68" s="103"/>
      <c r="N68" s="139"/>
      <c r="AA68" s="98"/>
      <c r="AB68" s="79"/>
      <c r="AF68" s="79" t="s">
        <v>327</v>
      </c>
      <c r="AG68" s="79"/>
      <c r="AI68" s="79"/>
    </row>
    <row r="69" spans="1:36" s="67" customFormat="1" ht="31.8" x14ac:dyDescent="0.3">
      <c r="A69" s="113" t="s">
        <v>71</v>
      </c>
      <c r="B69" s="116" t="s">
        <v>913</v>
      </c>
      <c r="C69" s="311" t="s">
        <v>181</v>
      </c>
      <c r="D69" s="311"/>
      <c r="E69" s="311"/>
      <c r="F69" s="107" t="s">
        <v>182</v>
      </c>
      <c r="G69" s="105"/>
      <c r="H69" s="105"/>
      <c r="I69" s="112">
        <v>36</v>
      </c>
      <c r="J69" s="106"/>
      <c r="K69" s="105"/>
      <c r="L69" s="106"/>
      <c r="M69" s="105"/>
      <c r="N69" s="139"/>
      <c r="AA69" s="98"/>
      <c r="AB69" s="79" t="s">
        <v>181</v>
      </c>
      <c r="AF69" s="79"/>
      <c r="AG69" s="79"/>
      <c r="AI69" s="79"/>
    </row>
    <row r="70" spans="1:36" s="67" customFormat="1" ht="21.6" x14ac:dyDescent="0.3">
      <c r="A70" s="138"/>
      <c r="B70" s="84" t="s">
        <v>912</v>
      </c>
      <c r="C70" s="308" t="s">
        <v>911</v>
      </c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AA70" s="98"/>
      <c r="AB70" s="79"/>
      <c r="AC70" s="65" t="s">
        <v>911</v>
      </c>
      <c r="AF70" s="79"/>
      <c r="AG70" s="79"/>
      <c r="AI70" s="79"/>
    </row>
    <row r="71" spans="1:36" s="67" customFormat="1" ht="21.6" x14ac:dyDescent="0.3">
      <c r="A71" s="138"/>
      <c r="B71" s="84" t="s">
        <v>910</v>
      </c>
      <c r="C71" s="308" t="s">
        <v>909</v>
      </c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9"/>
      <c r="AA71" s="98"/>
      <c r="AB71" s="79"/>
      <c r="AC71" s="65" t="s">
        <v>909</v>
      </c>
      <c r="AF71" s="79"/>
      <c r="AG71" s="79"/>
      <c r="AI71" s="79"/>
    </row>
    <row r="72" spans="1:36" s="67" customFormat="1" ht="14.4" x14ac:dyDescent="0.3">
      <c r="A72" s="110"/>
      <c r="B72" s="84"/>
      <c r="C72" s="310" t="s">
        <v>534</v>
      </c>
      <c r="D72" s="310"/>
      <c r="E72" s="310"/>
      <c r="F72" s="130"/>
      <c r="G72" s="103"/>
      <c r="H72" s="103"/>
      <c r="I72" s="103"/>
      <c r="J72" s="128">
        <v>41</v>
      </c>
      <c r="K72" s="103"/>
      <c r="L72" s="129">
        <v>1910.16</v>
      </c>
      <c r="M72" s="103"/>
      <c r="N72" s="127"/>
      <c r="AA72" s="98"/>
      <c r="AB72" s="79"/>
      <c r="AD72" s="65" t="s">
        <v>534</v>
      </c>
      <c r="AF72" s="79"/>
      <c r="AG72" s="79"/>
      <c r="AI72" s="79"/>
    </row>
    <row r="73" spans="1:36" s="67" customFormat="1" ht="14.4" x14ac:dyDescent="0.3">
      <c r="A73" s="126"/>
      <c r="B73" s="84"/>
      <c r="C73" s="308" t="s">
        <v>533</v>
      </c>
      <c r="D73" s="308"/>
      <c r="E73" s="308"/>
      <c r="F73" s="125"/>
      <c r="G73" s="99"/>
      <c r="H73" s="99"/>
      <c r="I73" s="99"/>
      <c r="J73" s="123"/>
      <c r="K73" s="99"/>
      <c r="L73" s="123"/>
      <c r="M73" s="99"/>
      <c r="N73" s="131"/>
      <c r="AA73" s="98"/>
      <c r="AB73" s="79"/>
      <c r="AE73" s="65" t="s">
        <v>533</v>
      </c>
      <c r="AF73" s="79"/>
      <c r="AG73" s="79"/>
      <c r="AI73" s="79"/>
    </row>
    <row r="74" spans="1:36" s="67" customFormat="1" ht="14.4" x14ac:dyDescent="0.3">
      <c r="A74" s="126"/>
      <c r="B74" s="84"/>
      <c r="C74" s="308" t="s">
        <v>908</v>
      </c>
      <c r="D74" s="308"/>
      <c r="E74" s="308"/>
      <c r="F74" s="125" t="s">
        <v>529</v>
      </c>
      <c r="G74" s="124">
        <v>0</v>
      </c>
      <c r="H74" s="99"/>
      <c r="I74" s="124">
        <v>0</v>
      </c>
      <c r="J74" s="123"/>
      <c r="K74" s="99"/>
      <c r="L74" s="123"/>
      <c r="M74" s="99"/>
      <c r="N74" s="131"/>
      <c r="AA74" s="98"/>
      <c r="AB74" s="79"/>
      <c r="AE74" s="65" t="s">
        <v>908</v>
      </c>
      <c r="AF74" s="79"/>
      <c r="AG74" s="79"/>
      <c r="AI74" s="79"/>
    </row>
    <row r="75" spans="1:36" s="67" customFormat="1" ht="14.4" x14ac:dyDescent="0.3">
      <c r="A75" s="126"/>
      <c r="B75" s="84"/>
      <c r="C75" s="308" t="s">
        <v>907</v>
      </c>
      <c r="D75" s="308"/>
      <c r="E75" s="308"/>
      <c r="F75" s="125" t="s">
        <v>529</v>
      </c>
      <c r="G75" s="124">
        <v>0</v>
      </c>
      <c r="H75" s="99"/>
      <c r="I75" s="124">
        <v>0</v>
      </c>
      <c r="J75" s="123"/>
      <c r="K75" s="99"/>
      <c r="L75" s="123"/>
      <c r="M75" s="99"/>
      <c r="N75" s="131"/>
      <c r="AA75" s="98"/>
      <c r="AB75" s="79"/>
      <c r="AE75" s="65" t="s">
        <v>907</v>
      </c>
      <c r="AF75" s="79"/>
      <c r="AG75" s="79"/>
      <c r="AI75" s="79"/>
    </row>
    <row r="76" spans="1:36" s="67" customFormat="1" ht="14.4" x14ac:dyDescent="0.3">
      <c r="A76" s="109"/>
      <c r="B76" s="108"/>
      <c r="C76" s="311" t="s">
        <v>327</v>
      </c>
      <c r="D76" s="311"/>
      <c r="E76" s="311"/>
      <c r="F76" s="107"/>
      <c r="G76" s="105"/>
      <c r="H76" s="105"/>
      <c r="I76" s="105"/>
      <c r="J76" s="106"/>
      <c r="K76" s="105"/>
      <c r="L76" s="114">
        <v>1910.16</v>
      </c>
      <c r="M76" s="103"/>
      <c r="N76" s="139"/>
      <c r="AA76" s="98"/>
      <c r="AB76" s="79"/>
      <c r="AF76" s="79" t="s">
        <v>327</v>
      </c>
      <c r="AG76" s="79"/>
      <c r="AI76" s="79"/>
    </row>
    <row r="77" spans="1:36" s="67" customFormat="1" ht="0" hidden="1" customHeight="1" x14ac:dyDescent="0.3">
      <c r="A77" s="101"/>
      <c r="B77" s="77"/>
      <c r="C77" s="77"/>
      <c r="D77" s="77"/>
      <c r="E77" s="77"/>
      <c r="F77" s="100"/>
      <c r="G77" s="100"/>
      <c r="H77" s="100"/>
      <c r="I77" s="100"/>
      <c r="J77" s="78"/>
      <c r="K77" s="100"/>
      <c r="L77" s="78"/>
      <c r="M77" s="99"/>
      <c r="N77" s="78"/>
      <c r="AA77" s="98"/>
      <c r="AB77" s="79"/>
      <c r="AF77" s="79"/>
      <c r="AG77" s="79"/>
      <c r="AI77" s="79"/>
    </row>
    <row r="78" spans="1:36" s="67" customFormat="1" ht="14.4" x14ac:dyDescent="0.3">
      <c r="A78" s="95"/>
      <c r="B78" s="94"/>
      <c r="C78" s="311" t="s">
        <v>66</v>
      </c>
      <c r="D78" s="311"/>
      <c r="E78" s="311"/>
      <c r="F78" s="311"/>
      <c r="G78" s="311"/>
      <c r="H78" s="311"/>
      <c r="I78" s="311"/>
      <c r="J78" s="311"/>
      <c r="K78" s="311"/>
      <c r="L78" s="190">
        <f>L76+L68</f>
        <v>5683.68</v>
      </c>
      <c r="M78" s="92"/>
      <c r="N78" s="91"/>
      <c r="AA78" s="98"/>
      <c r="AB78" s="79"/>
      <c r="AF78" s="79"/>
      <c r="AG78" s="79" t="s">
        <v>66</v>
      </c>
      <c r="AI78" s="79"/>
    </row>
    <row r="79" spans="1:36" s="67" customFormat="1" ht="10.5" hidden="1" customHeight="1" x14ac:dyDescent="0.3"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96"/>
      <c r="M79" s="96"/>
      <c r="N79" s="96"/>
    </row>
    <row r="80" spans="1:36" s="67" customFormat="1" ht="14.4" x14ac:dyDescent="0.3">
      <c r="A80" s="95"/>
      <c r="B80" s="94"/>
      <c r="C80" s="311" t="s">
        <v>26</v>
      </c>
      <c r="D80" s="311"/>
      <c r="E80" s="311"/>
      <c r="F80" s="311"/>
      <c r="G80" s="311"/>
      <c r="H80" s="311"/>
      <c r="I80" s="311"/>
      <c r="J80" s="311"/>
      <c r="K80" s="311"/>
      <c r="L80" s="190">
        <f>L78+L59</f>
        <v>5841.56</v>
      </c>
      <c r="M80" s="92"/>
      <c r="N80" s="91"/>
      <c r="AJ80" s="79" t="s">
        <v>26</v>
      </c>
    </row>
    <row r="81" spans="1:38" s="67" customFormat="1" ht="14.4" x14ac:dyDescent="0.3">
      <c r="A81" s="95"/>
      <c r="B81" s="94"/>
      <c r="C81" s="311" t="s">
        <v>27</v>
      </c>
      <c r="D81" s="311"/>
      <c r="E81" s="311"/>
      <c r="F81" s="311"/>
      <c r="G81" s="311"/>
      <c r="H81" s="311"/>
      <c r="I81" s="311"/>
      <c r="J81" s="311"/>
      <c r="K81" s="311"/>
      <c r="L81" s="93"/>
      <c r="M81" s="92"/>
      <c r="N81" s="91"/>
      <c r="AJ81" s="79" t="s">
        <v>27</v>
      </c>
    </row>
    <row r="82" spans="1:38" s="67" customFormat="1" ht="16.8" x14ac:dyDescent="0.4">
      <c r="A82" s="85"/>
      <c r="B82" s="84"/>
      <c r="C82" s="308" t="s">
        <v>906</v>
      </c>
      <c r="D82" s="308"/>
      <c r="E82" s="308"/>
      <c r="F82" s="308"/>
      <c r="G82" s="308"/>
      <c r="H82" s="308"/>
      <c r="I82" s="308"/>
      <c r="J82" s="308"/>
      <c r="K82" s="308"/>
      <c r="L82" s="87"/>
      <c r="M82" s="82"/>
      <c r="N82" s="86"/>
      <c r="O82" s="80"/>
      <c r="P82" s="80"/>
      <c r="Q82" s="80"/>
      <c r="AJ82" s="79"/>
      <c r="AK82" s="65" t="s">
        <v>906</v>
      </c>
    </row>
    <row r="83" spans="1:38" s="67" customFormat="1" ht="16.8" x14ac:dyDescent="0.4">
      <c r="A83" s="85"/>
      <c r="B83" s="90"/>
      <c r="C83" s="307" t="s">
        <v>28</v>
      </c>
      <c r="D83" s="307"/>
      <c r="E83" s="307"/>
      <c r="F83" s="307"/>
      <c r="G83" s="307"/>
      <c r="H83" s="307"/>
      <c r="I83" s="307"/>
      <c r="J83" s="307"/>
      <c r="K83" s="307"/>
      <c r="L83" s="76">
        <f>L80</f>
        <v>5841.56</v>
      </c>
      <c r="M83" s="89">
        <v>5.27</v>
      </c>
      <c r="N83" s="88">
        <f>L83*M83</f>
        <v>30785.02</v>
      </c>
      <c r="O83" s="80"/>
      <c r="P83" s="80"/>
      <c r="Q83" s="80"/>
      <c r="AJ83" s="79"/>
      <c r="AL83" s="79" t="s">
        <v>28</v>
      </c>
    </row>
    <row r="84" spans="1:38" s="67" customFormat="1" ht="1.5" customHeight="1" x14ac:dyDescent="0.3">
      <c r="B84" s="78"/>
      <c r="C84" s="77"/>
      <c r="D84" s="77"/>
      <c r="E84" s="77"/>
      <c r="F84" s="77"/>
      <c r="G84" s="77"/>
      <c r="H84" s="77"/>
      <c r="I84" s="77"/>
      <c r="J84" s="77"/>
      <c r="K84" s="77"/>
      <c r="L84" s="76"/>
      <c r="M84" s="75"/>
      <c r="N84" s="74"/>
    </row>
    <row r="85" spans="1:38" s="67" customFormat="1" ht="14.4" x14ac:dyDescent="0.3">
      <c r="B85" s="68"/>
      <c r="D85" s="68"/>
      <c r="F85" s="68"/>
    </row>
  </sheetData>
  <mergeCells count="62">
    <mergeCell ref="L34:M34"/>
    <mergeCell ref="D12:N12"/>
    <mergeCell ref="A15:N15"/>
    <mergeCell ref="A16:N16"/>
    <mergeCell ref="A18:N18"/>
    <mergeCell ref="A19:N19"/>
    <mergeCell ref="A20:N20"/>
    <mergeCell ref="A22:N22"/>
    <mergeCell ref="A23:N23"/>
    <mergeCell ref="B25:F25"/>
    <mergeCell ref="B26:F26"/>
    <mergeCell ref="L33:M33"/>
    <mergeCell ref="L35:M35"/>
    <mergeCell ref="A37:A39"/>
    <mergeCell ref="B37:B39"/>
    <mergeCell ref="C37:E39"/>
    <mergeCell ref="F37:F39"/>
    <mergeCell ref="G37:I38"/>
    <mergeCell ref="J37:L38"/>
    <mergeCell ref="M37:M39"/>
    <mergeCell ref="C50:E50"/>
    <mergeCell ref="N37:N39"/>
    <mergeCell ref="C40:E40"/>
    <mergeCell ref="A41:N41"/>
    <mergeCell ref="C42:E42"/>
    <mergeCell ref="C43:N43"/>
    <mergeCell ref="C44:N44"/>
    <mergeCell ref="C45:E45"/>
    <mergeCell ref="C46:E46"/>
    <mergeCell ref="C47:E47"/>
    <mergeCell ref="C48:E48"/>
    <mergeCell ref="C49:E49"/>
    <mergeCell ref="C51:N51"/>
    <mergeCell ref="C52:N52"/>
    <mergeCell ref="C53:E53"/>
    <mergeCell ref="A60:N60"/>
    <mergeCell ref="C61:E61"/>
    <mergeCell ref="C69:E69"/>
    <mergeCell ref="C63:N63"/>
    <mergeCell ref="C54:E54"/>
    <mergeCell ref="C55:E55"/>
    <mergeCell ref="C56:E56"/>
    <mergeCell ref="C57:E57"/>
    <mergeCell ref="C59:K59"/>
    <mergeCell ref="C62:N62"/>
    <mergeCell ref="C64:E64"/>
    <mergeCell ref="C65:E65"/>
    <mergeCell ref="C66:E66"/>
    <mergeCell ref="C67:E67"/>
    <mergeCell ref="C68:E68"/>
    <mergeCell ref="C83:K83"/>
    <mergeCell ref="C70:N70"/>
    <mergeCell ref="C71:N71"/>
    <mergeCell ref="C72:E72"/>
    <mergeCell ref="C73:E73"/>
    <mergeCell ref="C80:K80"/>
    <mergeCell ref="C82:K82"/>
    <mergeCell ref="C74:E74"/>
    <mergeCell ref="C75:E75"/>
    <mergeCell ref="C76:E76"/>
    <mergeCell ref="C78:K78"/>
    <mergeCell ref="C81:K81"/>
  </mergeCells>
  <printOptions horizontalCentered="1"/>
  <pageMargins left="0.39370077848434498" right="0.23622047901153601" top="0.35433071851730302" bottom="0.31496062874794001" header="0" footer="0"/>
  <pageSetup paperSize="9" scale="67" fitToHeight="0" orientation="portrait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2"/>
  <sheetViews>
    <sheetView view="pageBreakPreview" zoomScale="85" zoomScaleNormal="100" zoomScaleSheetLayoutView="85" workbookViewId="0">
      <selection activeCell="N2" sqref="N2"/>
    </sheetView>
  </sheetViews>
  <sheetFormatPr defaultColWidth="9.109375" defaultRowHeight="10.5" customHeight="1" x14ac:dyDescent="0.2"/>
  <cols>
    <col min="1" max="1" width="8.88671875" style="66" customWidth="1"/>
    <col min="2" max="2" width="20.109375" style="64" customWidth="1"/>
    <col min="3" max="4" width="10.44140625" style="64" customWidth="1"/>
    <col min="5" max="5" width="13.33203125" style="64" customWidth="1"/>
    <col min="6" max="6" width="8.5546875" style="64" customWidth="1"/>
    <col min="7" max="7" width="7.88671875" style="64" customWidth="1"/>
    <col min="8" max="8" width="8.44140625" style="64" customWidth="1"/>
    <col min="9" max="9" width="8.6640625" style="64" customWidth="1"/>
    <col min="10" max="10" width="8.109375" style="64" customWidth="1"/>
    <col min="11" max="11" width="8.5546875" style="64" customWidth="1"/>
    <col min="12" max="12" width="10" style="64" customWidth="1"/>
    <col min="13" max="13" width="7.88671875" style="64" customWidth="1"/>
    <col min="14" max="14" width="9.6640625" style="64" customWidth="1"/>
    <col min="15" max="15" width="11" style="64" hidden="1" customWidth="1"/>
    <col min="16" max="16" width="14.33203125" style="64" customWidth="1"/>
    <col min="17" max="20" width="9.109375" style="64"/>
    <col min="21" max="21" width="49.88671875" style="65" hidden="1" customWidth="1"/>
    <col min="22" max="22" width="44.33203125" style="65" hidden="1" customWidth="1"/>
    <col min="23" max="23" width="69.33203125" style="65" hidden="1" customWidth="1"/>
    <col min="24" max="27" width="141" style="65" hidden="1" customWidth="1"/>
    <col min="28" max="28" width="34.109375" style="65" hidden="1" customWidth="1"/>
    <col min="29" max="30" width="112" style="65" hidden="1" customWidth="1"/>
    <col min="31" max="34" width="34.109375" style="65" hidden="1" customWidth="1"/>
    <col min="35" max="35" width="112" style="65" hidden="1" customWidth="1"/>
    <col min="36" max="38" width="84.44140625" style="65" hidden="1" customWidth="1"/>
    <col min="39" max="16384" width="9.109375" style="64"/>
  </cols>
  <sheetData>
    <row r="1" spans="1:23" s="61" customFormat="1" ht="13.2" x14ac:dyDescent="0.25">
      <c r="A1" s="212"/>
      <c r="B1" s="212"/>
      <c r="C1" s="201"/>
      <c r="D1" s="199"/>
      <c r="E1" s="199"/>
      <c r="F1" s="200"/>
      <c r="G1" s="199"/>
      <c r="H1" s="199"/>
      <c r="J1" s="199"/>
      <c r="K1" s="199"/>
      <c r="L1" s="200"/>
      <c r="M1" s="199"/>
      <c r="N1" s="222" t="s">
        <v>986</v>
      </c>
    </row>
    <row r="2" spans="1:23" s="61" customFormat="1" ht="13.2" x14ac:dyDescent="0.25">
      <c r="A2" s="212"/>
      <c r="B2" s="212"/>
      <c r="C2" s="201"/>
      <c r="D2" s="199"/>
      <c r="E2" s="199"/>
      <c r="F2" s="200"/>
      <c r="G2" s="199"/>
      <c r="H2" s="199"/>
      <c r="J2" s="199"/>
      <c r="K2" s="199"/>
      <c r="L2" s="200"/>
      <c r="M2" s="199"/>
      <c r="N2" s="222"/>
    </row>
    <row r="3" spans="1:23" s="61" customFormat="1" ht="13.8" x14ac:dyDescent="0.25">
      <c r="A3" s="212"/>
      <c r="B3" s="212"/>
      <c r="C3" s="201"/>
      <c r="D3" s="199"/>
      <c r="E3" s="199"/>
      <c r="F3" s="200"/>
      <c r="G3" s="199"/>
      <c r="H3" s="199"/>
      <c r="J3" s="199"/>
      <c r="K3" s="199"/>
      <c r="L3" s="200"/>
      <c r="M3" s="199"/>
      <c r="N3" s="219" t="s">
        <v>997</v>
      </c>
    </row>
    <row r="4" spans="1:23" s="61" customFormat="1" ht="13.2" x14ac:dyDescent="0.25">
      <c r="A4" s="212"/>
      <c r="B4" s="212"/>
      <c r="C4" s="201"/>
      <c r="D4" s="199"/>
      <c r="E4" s="199"/>
      <c r="F4" s="200"/>
      <c r="G4" s="199"/>
      <c r="H4" s="199"/>
      <c r="J4" s="199"/>
      <c r="K4" s="199"/>
      <c r="L4" s="200"/>
      <c r="M4" s="199"/>
      <c r="N4" s="220"/>
    </row>
    <row r="5" spans="1:23" s="61" customFormat="1" ht="13.8" x14ac:dyDescent="0.25">
      <c r="A5" s="217" t="s">
        <v>979</v>
      </c>
      <c r="B5" s="212"/>
      <c r="C5" s="201"/>
      <c r="D5" s="199"/>
      <c r="E5" s="199"/>
      <c r="F5" s="200"/>
      <c r="G5" s="199"/>
      <c r="H5" s="199"/>
      <c r="J5" s="199"/>
      <c r="K5" s="199"/>
      <c r="L5" s="200"/>
      <c r="M5" s="199"/>
      <c r="N5" s="223" t="s">
        <v>984</v>
      </c>
    </row>
    <row r="6" spans="1:23" s="61" customFormat="1" ht="15.6" x14ac:dyDescent="0.3">
      <c r="A6" s="218" t="s">
        <v>995</v>
      </c>
      <c r="B6" s="212"/>
      <c r="C6" s="201"/>
      <c r="D6" s="199"/>
      <c r="E6" s="199"/>
      <c r="F6" s="200"/>
      <c r="G6" s="199"/>
      <c r="H6" s="199"/>
      <c r="J6" s="199"/>
      <c r="K6" s="199"/>
      <c r="L6" s="200"/>
      <c r="M6" s="199"/>
      <c r="N6" s="221"/>
    </row>
    <row r="7" spans="1:23" s="195" customFormat="1" ht="15.6" x14ac:dyDescent="0.3">
      <c r="A7" s="218" t="s">
        <v>998</v>
      </c>
      <c r="B7" s="192"/>
      <c r="C7" s="192"/>
      <c r="D7" s="193"/>
      <c r="E7" s="193"/>
      <c r="F7" s="194"/>
      <c r="G7" s="193"/>
      <c r="H7" s="193"/>
      <c r="I7" s="192"/>
      <c r="L7" s="58"/>
      <c r="M7" s="59"/>
      <c r="N7" s="221"/>
    </row>
    <row r="8" spans="1:23" s="195" customFormat="1" ht="15.6" x14ac:dyDescent="0.3">
      <c r="A8" s="218"/>
      <c r="B8" s="192"/>
      <c r="C8" s="192"/>
      <c r="D8" s="193"/>
      <c r="E8" s="193"/>
      <c r="F8" s="194"/>
      <c r="G8" s="193"/>
      <c r="H8" s="193"/>
      <c r="I8" s="192"/>
      <c r="L8" s="213"/>
      <c r="M8" s="213"/>
      <c r="N8" s="221"/>
      <c r="O8" s="214"/>
      <c r="P8" s="214"/>
      <c r="Q8" s="214"/>
      <c r="R8" s="214"/>
    </row>
    <row r="9" spans="1:23" s="195" customFormat="1" ht="15.6" x14ac:dyDescent="0.3">
      <c r="A9" s="218"/>
      <c r="B9" s="192"/>
      <c r="C9" s="192"/>
      <c r="D9" s="193"/>
      <c r="E9" s="193"/>
      <c r="F9" s="194"/>
      <c r="G9" s="193"/>
      <c r="H9" s="193"/>
      <c r="I9" s="192"/>
      <c r="L9" s="60"/>
      <c r="M9" s="59"/>
      <c r="N9" s="221"/>
      <c r="O9" s="214"/>
      <c r="P9" s="214"/>
      <c r="Q9" s="214"/>
      <c r="R9" s="214"/>
    </row>
    <row r="10" spans="1:23" s="195" customFormat="1" ht="15.6" x14ac:dyDescent="0.3">
      <c r="A10" s="218" t="s">
        <v>994</v>
      </c>
      <c r="B10" s="196"/>
      <c r="C10" s="196"/>
      <c r="D10" s="197"/>
      <c r="E10" s="197"/>
      <c r="F10" s="198"/>
      <c r="G10" s="197"/>
      <c r="H10" s="197"/>
      <c r="I10" s="196"/>
      <c r="L10" s="60"/>
      <c r="M10" s="59"/>
      <c r="N10" s="221"/>
    </row>
    <row r="11" spans="1:23" s="67" customFormat="1" ht="15.75" customHeight="1" x14ac:dyDescent="0.3">
      <c r="A11" s="73"/>
      <c r="B11" s="73"/>
      <c r="C11" s="73"/>
      <c r="D11" s="73"/>
      <c r="E11" s="73"/>
      <c r="F11" s="188"/>
      <c r="G11" s="73"/>
      <c r="H11" s="73"/>
      <c r="I11" s="73"/>
      <c r="J11" s="73"/>
      <c r="K11" s="73"/>
      <c r="L11" s="73"/>
      <c r="M11" s="73"/>
      <c r="N11" s="73"/>
    </row>
    <row r="12" spans="1:23" s="67" customFormat="1" ht="14.25" customHeight="1" x14ac:dyDescent="0.3">
      <c r="A12" s="187" t="s">
        <v>768</v>
      </c>
      <c r="B12" s="185"/>
      <c r="C12" s="73"/>
      <c r="E12" s="73"/>
      <c r="F12" s="73"/>
      <c r="G12" s="328" t="s">
        <v>767</v>
      </c>
      <c r="H12" s="328"/>
      <c r="I12" s="328"/>
      <c r="J12" s="328"/>
      <c r="K12" s="328"/>
      <c r="L12" s="328"/>
      <c r="M12" s="328"/>
      <c r="N12" s="328"/>
    </row>
    <row r="13" spans="1:23" s="67" customFormat="1" ht="62.4" x14ac:dyDescent="0.3">
      <c r="A13" s="187" t="s">
        <v>766</v>
      </c>
      <c r="B13" s="185"/>
      <c r="C13" s="73"/>
      <c r="E13" s="181"/>
      <c r="F13" s="181"/>
      <c r="G13" s="328" t="s">
        <v>765</v>
      </c>
      <c r="H13" s="328"/>
      <c r="I13" s="328"/>
      <c r="J13" s="328"/>
      <c r="K13" s="328"/>
      <c r="L13" s="328"/>
      <c r="M13" s="328"/>
      <c r="N13" s="328"/>
      <c r="W13" s="70" t="s">
        <v>765</v>
      </c>
    </row>
    <row r="14" spans="1:23" s="67" customFormat="1" ht="12" hidden="1" customHeight="1" x14ac:dyDescent="0.3">
      <c r="A14" s="327" t="s">
        <v>764</v>
      </c>
      <c r="B14" s="327"/>
      <c r="C14" s="327"/>
      <c r="D14" s="327"/>
      <c r="E14" s="327"/>
      <c r="F14" s="327"/>
      <c r="G14" s="328"/>
      <c r="H14" s="328"/>
      <c r="I14" s="328"/>
      <c r="J14" s="328"/>
      <c r="K14" s="328"/>
      <c r="L14" s="328"/>
      <c r="M14" s="328"/>
      <c r="N14" s="328"/>
    </row>
    <row r="15" spans="1:23" s="67" customFormat="1" ht="63.75" hidden="1" customHeight="1" x14ac:dyDescent="0.3">
      <c r="A15" s="327" t="s">
        <v>763</v>
      </c>
      <c r="B15" s="327"/>
      <c r="C15" s="327"/>
      <c r="D15" s="327"/>
      <c r="E15" s="327"/>
      <c r="F15" s="327"/>
      <c r="G15" s="328"/>
      <c r="H15" s="328"/>
      <c r="I15" s="328"/>
      <c r="J15" s="328"/>
      <c r="K15" s="328"/>
      <c r="L15" s="328"/>
      <c r="M15" s="328"/>
      <c r="N15" s="328"/>
    </row>
    <row r="16" spans="1:23" s="67" customFormat="1" ht="35.25" hidden="1" customHeight="1" x14ac:dyDescent="0.3">
      <c r="A16" s="327" t="s">
        <v>762</v>
      </c>
      <c r="B16" s="327"/>
      <c r="C16" s="327"/>
      <c r="D16" s="327"/>
      <c r="E16" s="327"/>
      <c r="F16" s="327"/>
      <c r="G16" s="328"/>
      <c r="H16" s="328"/>
      <c r="I16" s="328"/>
      <c r="J16" s="328"/>
      <c r="K16" s="328"/>
      <c r="L16" s="328"/>
      <c r="M16" s="328"/>
      <c r="N16" s="328"/>
    </row>
    <row r="17" spans="1:26" s="67" customFormat="1" ht="14.25" hidden="1" customHeight="1" x14ac:dyDescent="0.3">
      <c r="A17" s="329" t="s">
        <v>761</v>
      </c>
      <c r="B17" s="329"/>
      <c r="C17" s="329"/>
      <c r="D17" s="329"/>
      <c r="E17" s="329"/>
      <c r="F17" s="329"/>
      <c r="G17" s="328"/>
      <c r="H17" s="328"/>
      <c r="I17" s="328"/>
      <c r="J17" s="328"/>
      <c r="K17" s="328"/>
      <c r="L17" s="328"/>
      <c r="M17" s="328"/>
      <c r="N17" s="328"/>
    </row>
    <row r="18" spans="1:26" s="67" customFormat="1" ht="14.25" hidden="1" customHeight="1" x14ac:dyDescent="0.3">
      <c r="A18" s="329" t="s">
        <v>760</v>
      </c>
      <c r="B18" s="329"/>
      <c r="C18" s="329"/>
      <c r="D18" s="329"/>
      <c r="E18" s="329"/>
      <c r="F18" s="329"/>
      <c r="G18" s="328"/>
      <c r="H18" s="328"/>
      <c r="I18" s="328"/>
      <c r="J18" s="328"/>
      <c r="K18" s="328"/>
      <c r="L18" s="328"/>
      <c r="M18" s="328"/>
      <c r="N18" s="328"/>
    </row>
    <row r="19" spans="1:26" s="67" customFormat="1" ht="8.25" customHeight="1" x14ac:dyDescent="0.3">
      <c r="A19" s="186"/>
      <c r="B19" s="73"/>
      <c r="C19" s="73"/>
      <c r="D19" s="73"/>
      <c r="E19" s="73"/>
      <c r="F19" s="185"/>
      <c r="G19" s="185"/>
      <c r="H19" s="185"/>
      <c r="I19" s="185"/>
      <c r="J19" s="185"/>
      <c r="K19" s="185"/>
      <c r="L19" s="185"/>
      <c r="M19" s="185"/>
      <c r="N19" s="185"/>
    </row>
    <row r="20" spans="1:26" s="67" customFormat="1" ht="21.6" x14ac:dyDescent="0.3">
      <c r="A20" s="321" t="s">
        <v>759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X20" s="70" t="s">
        <v>759</v>
      </c>
    </row>
    <row r="21" spans="1:26" s="67" customFormat="1" ht="14.4" x14ac:dyDescent="0.3">
      <c r="A21" s="322" t="s">
        <v>4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</row>
    <row r="22" spans="1:26" s="67" customFormat="1" ht="8.25" customHeight="1" x14ac:dyDescent="0.3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</row>
    <row r="23" spans="1:26" s="67" customFormat="1" ht="21.6" x14ac:dyDescent="0.3">
      <c r="A23" s="321" t="s">
        <v>759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Y23" s="70" t="s">
        <v>759</v>
      </c>
    </row>
    <row r="24" spans="1:26" s="67" customFormat="1" ht="14.4" x14ac:dyDescent="0.3">
      <c r="A24" s="322" t="s">
        <v>758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</row>
    <row r="25" spans="1:26" s="67" customFormat="1" ht="24" customHeight="1" x14ac:dyDescent="0.3">
      <c r="A25" s="323" t="s">
        <v>905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</row>
    <row r="26" spans="1:26" s="67" customFormat="1" ht="8.25" customHeight="1" x14ac:dyDescent="0.3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</row>
    <row r="27" spans="1:26" s="67" customFormat="1" ht="14.4" x14ac:dyDescent="0.3">
      <c r="A27" s="324" t="s">
        <v>904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Z27" s="70" t="s">
        <v>904</v>
      </c>
    </row>
    <row r="28" spans="1:26" s="67" customFormat="1" ht="13.5" customHeight="1" x14ac:dyDescent="0.3">
      <c r="A28" s="322" t="s">
        <v>755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</row>
    <row r="29" spans="1:26" s="67" customFormat="1" ht="15" customHeight="1" x14ac:dyDescent="0.3">
      <c r="A29" s="73" t="s">
        <v>754</v>
      </c>
      <c r="B29" s="182" t="s">
        <v>753</v>
      </c>
      <c r="C29" s="66" t="s">
        <v>752</v>
      </c>
      <c r="D29" s="66"/>
      <c r="E29" s="66"/>
      <c r="F29" s="181"/>
      <c r="G29" s="181"/>
      <c r="H29" s="181"/>
      <c r="I29" s="181"/>
      <c r="J29" s="181"/>
      <c r="K29" s="181"/>
      <c r="L29" s="181"/>
      <c r="M29" s="181"/>
      <c r="N29" s="181"/>
    </row>
    <row r="30" spans="1:26" s="67" customFormat="1" ht="18" customHeight="1" x14ac:dyDescent="0.3">
      <c r="A30" s="73" t="s">
        <v>751</v>
      </c>
      <c r="B30" s="325" t="s">
        <v>866</v>
      </c>
      <c r="C30" s="325"/>
      <c r="D30" s="325"/>
      <c r="E30" s="325"/>
      <c r="F30" s="325"/>
      <c r="G30" s="181"/>
      <c r="H30" s="181"/>
      <c r="I30" s="181"/>
      <c r="J30" s="181"/>
      <c r="K30" s="181"/>
      <c r="L30" s="181"/>
      <c r="M30" s="181"/>
      <c r="N30" s="181"/>
    </row>
    <row r="31" spans="1:26" s="67" customFormat="1" ht="14.4" x14ac:dyDescent="0.3">
      <c r="A31" s="73"/>
      <c r="B31" s="326" t="s">
        <v>749</v>
      </c>
      <c r="C31" s="326"/>
      <c r="D31" s="326"/>
      <c r="E31" s="326"/>
      <c r="F31" s="326"/>
      <c r="G31" s="178"/>
      <c r="H31" s="178"/>
      <c r="I31" s="178"/>
      <c r="J31" s="178"/>
      <c r="K31" s="178"/>
      <c r="L31" s="178"/>
      <c r="M31" s="180"/>
      <c r="N31" s="178"/>
    </row>
    <row r="32" spans="1:26" s="67" customFormat="1" ht="9.75" customHeight="1" x14ac:dyDescent="0.3">
      <c r="A32" s="73"/>
      <c r="B32" s="73"/>
      <c r="C32" s="73"/>
      <c r="D32" s="179"/>
      <c r="E32" s="179"/>
      <c r="F32" s="179"/>
      <c r="G32" s="179"/>
      <c r="H32" s="179"/>
      <c r="I32" s="179"/>
      <c r="J32" s="179"/>
      <c r="K32" s="179"/>
      <c r="L32" s="179"/>
      <c r="M32" s="178"/>
      <c r="N32" s="178"/>
    </row>
    <row r="33" spans="1:29" s="67" customFormat="1" ht="14.4" x14ac:dyDescent="0.3">
      <c r="A33" s="172" t="s">
        <v>748</v>
      </c>
      <c r="B33" s="73"/>
      <c r="C33" s="73"/>
      <c r="D33" s="177" t="s">
        <v>747</v>
      </c>
      <c r="E33" s="176"/>
      <c r="F33" s="175"/>
      <c r="G33" s="174"/>
      <c r="H33" s="174"/>
      <c r="I33" s="174"/>
      <c r="J33" s="174"/>
      <c r="K33" s="174"/>
      <c r="L33" s="174"/>
      <c r="M33" s="174"/>
      <c r="N33" s="174"/>
    </row>
    <row r="34" spans="1:29" s="67" customFormat="1" ht="9.75" customHeight="1" x14ac:dyDescent="0.3">
      <c r="A34" s="73"/>
      <c r="B34" s="69"/>
      <c r="C34" s="69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</row>
    <row r="35" spans="1:29" s="67" customFormat="1" ht="12.75" customHeight="1" x14ac:dyDescent="0.3">
      <c r="A35" s="172" t="s">
        <v>746</v>
      </c>
      <c r="B35" s="69"/>
      <c r="C35" s="164">
        <v>3.01</v>
      </c>
      <c r="D35" s="163" t="s">
        <v>903</v>
      </c>
      <c r="E35" s="162" t="s">
        <v>731</v>
      </c>
      <c r="G35" s="69"/>
      <c r="H35" s="69"/>
      <c r="I35" s="69"/>
      <c r="J35" s="69"/>
      <c r="K35" s="69"/>
      <c r="L35" s="171"/>
      <c r="M35" s="171"/>
      <c r="N35" s="69"/>
    </row>
    <row r="36" spans="1:29" s="67" customFormat="1" ht="12.75" customHeight="1" x14ac:dyDescent="0.3">
      <c r="A36" s="73"/>
      <c r="B36" s="170" t="s">
        <v>744</v>
      </c>
      <c r="C36" s="169"/>
      <c r="D36" s="168"/>
      <c r="E36" s="162"/>
      <c r="G36" s="69"/>
    </row>
    <row r="37" spans="1:29" s="67" customFormat="1" ht="12.75" customHeight="1" x14ac:dyDescent="0.3">
      <c r="A37" s="73"/>
      <c r="B37" s="165" t="s">
        <v>743</v>
      </c>
      <c r="C37" s="164">
        <v>3.01</v>
      </c>
      <c r="D37" s="163" t="s">
        <v>903</v>
      </c>
      <c r="E37" s="162" t="s">
        <v>731</v>
      </c>
      <c r="G37" s="69" t="s">
        <v>741</v>
      </c>
      <c r="I37" s="69"/>
      <c r="J37" s="69"/>
      <c r="K37" s="69"/>
      <c r="L37" s="164">
        <v>0</v>
      </c>
      <c r="M37" s="167" t="s">
        <v>732</v>
      </c>
      <c r="N37" s="162" t="s">
        <v>731</v>
      </c>
    </row>
    <row r="38" spans="1:29" s="67" customFormat="1" ht="12.75" customHeight="1" x14ac:dyDescent="0.3">
      <c r="A38" s="73"/>
      <c r="B38" s="165" t="s">
        <v>50</v>
      </c>
      <c r="C38" s="164">
        <v>0</v>
      </c>
      <c r="D38" s="166" t="s">
        <v>732</v>
      </c>
      <c r="E38" s="162" t="s">
        <v>731</v>
      </c>
      <c r="G38" s="69" t="s">
        <v>738</v>
      </c>
      <c r="I38" s="69"/>
      <c r="J38" s="69"/>
      <c r="K38" s="69"/>
      <c r="L38" s="319"/>
      <c r="M38" s="319"/>
      <c r="N38" s="162" t="s">
        <v>734</v>
      </c>
    </row>
    <row r="39" spans="1:29" s="67" customFormat="1" ht="12.75" customHeight="1" x14ac:dyDescent="0.3">
      <c r="A39" s="73"/>
      <c r="B39" s="165" t="s">
        <v>737</v>
      </c>
      <c r="C39" s="164">
        <v>0</v>
      </c>
      <c r="D39" s="166" t="s">
        <v>732</v>
      </c>
      <c r="E39" s="162" t="s">
        <v>731</v>
      </c>
      <c r="G39" s="69" t="s">
        <v>735</v>
      </c>
      <c r="I39" s="69"/>
      <c r="J39" s="69"/>
      <c r="K39" s="69"/>
      <c r="L39" s="319">
        <v>1.31</v>
      </c>
      <c r="M39" s="319"/>
      <c r="N39" s="162" t="s">
        <v>734</v>
      </c>
    </row>
    <row r="40" spans="1:29" s="67" customFormat="1" ht="12.75" customHeight="1" x14ac:dyDescent="0.3">
      <c r="A40" s="73"/>
      <c r="B40" s="165" t="s">
        <v>733</v>
      </c>
      <c r="C40" s="164">
        <v>0</v>
      </c>
      <c r="D40" s="163" t="s">
        <v>732</v>
      </c>
      <c r="E40" s="162" t="s">
        <v>731</v>
      </c>
      <c r="G40" s="69"/>
      <c r="H40" s="69"/>
      <c r="I40" s="69"/>
      <c r="J40" s="69"/>
      <c r="K40" s="69"/>
      <c r="L40" s="317" t="s">
        <v>730</v>
      </c>
      <c r="M40" s="317"/>
      <c r="N40" s="69"/>
    </row>
    <row r="41" spans="1:29" s="67" customFormat="1" ht="9.75" customHeight="1" x14ac:dyDescent="0.3">
      <c r="A41" s="161"/>
    </row>
    <row r="42" spans="1:29" s="67" customFormat="1" ht="36" customHeight="1" x14ac:dyDescent="0.3">
      <c r="A42" s="318" t="s">
        <v>729</v>
      </c>
      <c r="B42" s="315" t="s">
        <v>10</v>
      </c>
      <c r="C42" s="315" t="s">
        <v>728</v>
      </c>
      <c r="D42" s="315"/>
      <c r="E42" s="315"/>
      <c r="F42" s="315" t="s">
        <v>727</v>
      </c>
      <c r="G42" s="315" t="s">
        <v>726</v>
      </c>
      <c r="H42" s="315"/>
      <c r="I42" s="315"/>
      <c r="J42" s="315" t="s">
        <v>725</v>
      </c>
      <c r="K42" s="315"/>
      <c r="L42" s="315"/>
      <c r="M42" s="315" t="s">
        <v>724</v>
      </c>
      <c r="N42" s="315" t="s">
        <v>49</v>
      </c>
    </row>
    <row r="43" spans="1:29" s="67" customFormat="1" ht="36.75" customHeight="1" x14ac:dyDescent="0.3">
      <c r="A43" s="31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</row>
    <row r="44" spans="1:29" s="67" customFormat="1" ht="40.799999999999997" x14ac:dyDescent="0.3">
      <c r="A44" s="318"/>
      <c r="B44" s="315"/>
      <c r="C44" s="315"/>
      <c r="D44" s="315"/>
      <c r="E44" s="315"/>
      <c r="F44" s="315"/>
      <c r="G44" s="160" t="s">
        <v>722</v>
      </c>
      <c r="H44" s="160" t="s">
        <v>721</v>
      </c>
      <c r="I44" s="160" t="s">
        <v>723</v>
      </c>
      <c r="J44" s="160" t="s">
        <v>722</v>
      </c>
      <c r="K44" s="160" t="s">
        <v>721</v>
      </c>
      <c r="L44" s="160" t="s">
        <v>720</v>
      </c>
      <c r="M44" s="315"/>
      <c r="N44" s="315"/>
    </row>
    <row r="45" spans="1:29" s="67" customFormat="1" ht="14.4" x14ac:dyDescent="0.3">
      <c r="A45" s="159">
        <v>1</v>
      </c>
      <c r="B45" s="158">
        <v>2</v>
      </c>
      <c r="C45" s="316">
        <v>3</v>
      </c>
      <c r="D45" s="316"/>
      <c r="E45" s="316"/>
      <c r="F45" s="158">
        <v>4</v>
      </c>
      <c r="G45" s="158">
        <v>5</v>
      </c>
      <c r="H45" s="158">
        <v>6</v>
      </c>
      <c r="I45" s="158">
        <v>7</v>
      </c>
      <c r="J45" s="158">
        <v>8</v>
      </c>
      <c r="K45" s="158">
        <v>9</v>
      </c>
      <c r="L45" s="158">
        <v>10</v>
      </c>
      <c r="M45" s="158">
        <v>11</v>
      </c>
      <c r="N45" s="158">
        <v>12</v>
      </c>
      <c r="O45" s="157"/>
      <c r="P45" s="157"/>
      <c r="Q45" s="157"/>
    </row>
    <row r="46" spans="1:29" s="67" customFormat="1" ht="14.4" x14ac:dyDescent="0.3">
      <c r="A46" s="312" t="s">
        <v>184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4"/>
      <c r="AA46" s="98" t="s">
        <v>184</v>
      </c>
    </row>
    <row r="47" spans="1:29" s="67" customFormat="1" ht="42" x14ac:dyDescent="0.3">
      <c r="A47" s="113" t="s">
        <v>20</v>
      </c>
      <c r="B47" s="116" t="s">
        <v>902</v>
      </c>
      <c r="C47" s="311" t="s">
        <v>185</v>
      </c>
      <c r="D47" s="311"/>
      <c r="E47" s="311"/>
      <c r="F47" s="107" t="s">
        <v>900</v>
      </c>
      <c r="G47" s="105"/>
      <c r="H47" s="105"/>
      <c r="I47" s="117">
        <v>0.11799999999999999</v>
      </c>
      <c r="J47" s="106"/>
      <c r="K47" s="105"/>
      <c r="L47" s="106"/>
      <c r="M47" s="105"/>
      <c r="N47" s="139"/>
      <c r="AA47" s="98"/>
      <c r="AB47" s="79" t="s">
        <v>185</v>
      </c>
    </row>
    <row r="48" spans="1:29" s="67" customFormat="1" ht="14.4" x14ac:dyDescent="0.3">
      <c r="A48" s="110"/>
      <c r="B48" s="72"/>
      <c r="C48" s="308" t="s">
        <v>899</v>
      </c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9"/>
      <c r="AA48" s="98"/>
      <c r="AB48" s="79"/>
      <c r="AC48" s="65" t="s">
        <v>899</v>
      </c>
    </row>
    <row r="49" spans="1:34" s="67" customFormat="1" ht="31.8" x14ac:dyDescent="0.3">
      <c r="A49" s="138"/>
      <c r="B49" s="84" t="s">
        <v>872</v>
      </c>
      <c r="C49" s="308" t="s">
        <v>871</v>
      </c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9"/>
      <c r="AA49" s="98"/>
      <c r="AB49" s="79"/>
      <c r="AD49" s="65" t="s">
        <v>871</v>
      </c>
    </row>
    <row r="50" spans="1:34" s="67" customFormat="1" ht="20.399999999999999" x14ac:dyDescent="0.3">
      <c r="A50" s="138"/>
      <c r="B50" s="84" t="s">
        <v>870</v>
      </c>
      <c r="C50" s="308" t="s">
        <v>869</v>
      </c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9"/>
      <c r="AA50" s="98"/>
      <c r="AB50" s="79"/>
      <c r="AD50" s="65" t="s">
        <v>869</v>
      </c>
    </row>
    <row r="51" spans="1:34" s="67" customFormat="1" ht="14.4" x14ac:dyDescent="0.3">
      <c r="A51" s="137"/>
      <c r="B51" s="84" t="s">
        <v>21</v>
      </c>
      <c r="C51" s="308" t="s">
        <v>540</v>
      </c>
      <c r="D51" s="308"/>
      <c r="E51" s="308"/>
      <c r="F51" s="125"/>
      <c r="G51" s="99"/>
      <c r="H51" s="99"/>
      <c r="I51" s="99"/>
      <c r="J51" s="122">
        <v>168.04</v>
      </c>
      <c r="K51" s="133">
        <v>1.38</v>
      </c>
      <c r="L51" s="122">
        <v>27.36</v>
      </c>
      <c r="M51" s="133">
        <v>11.01</v>
      </c>
      <c r="N51" s="121">
        <v>301.23</v>
      </c>
      <c r="AA51" s="98"/>
      <c r="AB51" s="79"/>
      <c r="AE51" s="65" t="s">
        <v>540</v>
      </c>
    </row>
    <row r="52" spans="1:34" s="67" customFormat="1" ht="14.4" x14ac:dyDescent="0.3">
      <c r="A52" s="137"/>
      <c r="B52" s="84" t="s">
        <v>22</v>
      </c>
      <c r="C52" s="308" t="s">
        <v>539</v>
      </c>
      <c r="D52" s="308"/>
      <c r="E52" s="308"/>
      <c r="F52" s="125"/>
      <c r="G52" s="99"/>
      <c r="H52" s="99"/>
      <c r="I52" s="99"/>
      <c r="J52" s="122">
        <v>27.22</v>
      </c>
      <c r="K52" s="133">
        <v>1.38</v>
      </c>
      <c r="L52" s="122">
        <v>4.43</v>
      </c>
      <c r="M52" s="133">
        <v>29.37</v>
      </c>
      <c r="N52" s="121">
        <v>130.11000000000001</v>
      </c>
      <c r="AA52" s="98"/>
      <c r="AB52" s="79"/>
      <c r="AE52" s="65" t="s">
        <v>539</v>
      </c>
    </row>
    <row r="53" spans="1:34" s="67" customFormat="1" ht="14.4" x14ac:dyDescent="0.3">
      <c r="A53" s="126"/>
      <c r="B53" s="84"/>
      <c r="C53" s="308" t="s">
        <v>535</v>
      </c>
      <c r="D53" s="308"/>
      <c r="E53" s="308"/>
      <c r="F53" s="125" t="s">
        <v>536</v>
      </c>
      <c r="G53" s="133">
        <v>1.89</v>
      </c>
      <c r="H53" s="133">
        <v>1.38</v>
      </c>
      <c r="I53" s="149">
        <v>0.30776759999999997</v>
      </c>
      <c r="J53" s="123"/>
      <c r="K53" s="99"/>
      <c r="L53" s="123"/>
      <c r="M53" s="99"/>
      <c r="N53" s="131"/>
      <c r="AA53" s="98"/>
      <c r="AB53" s="79"/>
      <c r="AF53" s="65" t="s">
        <v>535</v>
      </c>
    </row>
    <row r="54" spans="1:34" s="67" customFormat="1" ht="14.4" x14ac:dyDescent="0.3">
      <c r="A54" s="110"/>
      <c r="B54" s="84"/>
      <c r="C54" s="310" t="s">
        <v>534</v>
      </c>
      <c r="D54" s="310"/>
      <c r="E54" s="310"/>
      <c r="F54" s="130"/>
      <c r="G54" s="103"/>
      <c r="H54" s="103"/>
      <c r="I54" s="103"/>
      <c r="J54" s="128">
        <v>168.04</v>
      </c>
      <c r="K54" s="103"/>
      <c r="L54" s="128">
        <v>27.36</v>
      </c>
      <c r="M54" s="103"/>
      <c r="N54" s="127"/>
      <c r="AA54" s="98"/>
      <c r="AB54" s="79"/>
      <c r="AG54" s="65" t="s">
        <v>534</v>
      </c>
    </row>
    <row r="55" spans="1:34" s="67" customFormat="1" ht="14.4" x14ac:dyDescent="0.3">
      <c r="A55" s="126"/>
      <c r="B55" s="84"/>
      <c r="C55" s="308" t="s">
        <v>533</v>
      </c>
      <c r="D55" s="308"/>
      <c r="E55" s="308"/>
      <c r="F55" s="125"/>
      <c r="G55" s="99"/>
      <c r="H55" s="99"/>
      <c r="I55" s="99"/>
      <c r="J55" s="123"/>
      <c r="K55" s="99"/>
      <c r="L55" s="122">
        <v>4.43</v>
      </c>
      <c r="M55" s="99"/>
      <c r="N55" s="121">
        <v>130.11000000000001</v>
      </c>
      <c r="AA55" s="98"/>
      <c r="AB55" s="79"/>
      <c r="AF55" s="65" t="s">
        <v>533</v>
      </c>
    </row>
    <row r="56" spans="1:34" s="67" customFormat="1" ht="31.8" x14ac:dyDescent="0.3">
      <c r="A56" s="126"/>
      <c r="B56" s="84" t="s">
        <v>898</v>
      </c>
      <c r="C56" s="308" t="s">
        <v>897</v>
      </c>
      <c r="D56" s="308"/>
      <c r="E56" s="308"/>
      <c r="F56" s="125" t="s">
        <v>529</v>
      </c>
      <c r="G56" s="124">
        <v>89</v>
      </c>
      <c r="H56" s="99"/>
      <c r="I56" s="124">
        <v>89</v>
      </c>
      <c r="J56" s="123"/>
      <c r="K56" s="99"/>
      <c r="L56" s="122">
        <v>3.94</v>
      </c>
      <c r="M56" s="99"/>
      <c r="N56" s="121">
        <v>115.8</v>
      </c>
      <c r="AA56" s="98"/>
      <c r="AB56" s="79"/>
      <c r="AF56" s="65" t="s">
        <v>897</v>
      </c>
    </row>
    <row r="57" spans="1:34" s="67" customFormat="1" ht="31.8" x14ac:dyDescent="0.3">
      <c r="A57" s="126"/>
      <c r="B57" s="84" t="s">
        <v>896</v>
      </c>
      <c r="C57" s="308" t="s">
        <v>895</v>
      </c>
      <c r="D57" s="308"/>
      <c r="E57" s="308"/>
      <c r="F57" s="125" t="s">
        <v>529</v>
      </c>
      <c r="G57" s="124">
        <v>41</v>
      </c>
      <c r="H57" s="99"/>
      <c r="I57" s="124">
        <v>41</v>
      </c>
      <c r="J57" s="123"/>
      <c r="K57" s="99"/>
      <c r="L57" s="122">
        <v>1.82</v>
      </c>
      <c r="M57" s="99"/>
      <c r="N57" s="121">
        <v>53.35</v>
      </c>
      <c r="AA57" s="98"/>
      <c r="AB57" s="79"/>
      <c r="AF57" s="65" t="s">
        <v>895</v>
      </c>
    </row>
    <row r="58" spans="1:34" s="67" customFormat="1" ht="14.4" x14ac:dyDescent="0.3">
      <c r="A58" s="109"/>
      <c r="B58" s="108"/>
      <c r="C58" s="311" t="s">
        <v>327</v>
      </c>
      <c r="D58" s="311"/>
      <c r="E58" s="311"/>
      <c r="F58" s="107"/>
      <c r="G58" s="105"/>
      <c r="H58" s="105"/>
      <c r="I58" s="105"/>
      <c r="J58" s="106"/>
      <c r="K58" s="105"/>
      <c r="L58" s="104">
        <v>33.119999999999997</v>
      </c>
      <c r="M58" s="103"/>
      <c r="N58" s="115">
        <v>470.38</v>
      </c>
      <c r="AA58" s="98"/>
      <c r="AB58" s="79"/>
      <c r="AH58" s="79" t="s">
        <v>327</v>
      </c>
    </row>
    <row r="59" spans="1:34" s="67" customFormat="1" ht="52.2" x14ac:dyDescent="0.3">
      <c r="A59" s="113" t="s">
        <v>21</v>
      </c>
      <c r="B59" s="116" t="s">
        <v>901</v>
      </c>
      <c r="C59" s="311" t="s">
        <v>186</v>
      </c>
      <c r="D59" s="311"/>
      <c r="E59" s="311"/>
      <c r="F59" s="107" t="s">
        <v>900</v>
      </c>
      <c r="G59" s="105"/>
      <c r="H59" s="105"/>
      <c r="I59" s="117">
        <v>0.11799999999999999</v>
      </c>
      <c r="J59" s="106"/>
      <c r="K59" s="105"/>
      <c r="L59" s="106"/>
      <c r="M59" s="105"/>
      <c r="N59" s="139"/>
      <c r="AA59" s="98"/>
      <c r="AB59" s="79" t="s">
        <v>186</v>
      </c>
      <c r="AH59" s="79"/>
    </row>
    <row r="60" spans="1:34" s="67" customFormat="1" ht="14.4" x14ac:dyDescent="0.3">
      <c r="A60" s="110"/>
      <c r="B60" s="72"/>
      <c r="C60" s="308" t="s">
        <v>899</v>
      </c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9"/>
      <c r="AA60" s="98"/>
      <c r="AB60" s="79"/>
      <c r="AC60" s="65" t="s">
        <v>899</v>
      </c>
      <c r="AH60" s="79"/>
    </row>
    <row r="61" spans="1:34" s="67" customFormat="1" ht="31.8" x14ac:dyDescent="0.3">
      <c r="A61" s="138"/>
      <c r="B61" s="84" t="s">
        <v>872</v>
      </c>
      <c r="C61" s="308" t="s">
        <v>871</v>
      </c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9"/>
      <c r="AA61" s="98"/>
      <c r="AB61" s="79"/>
      <c r="AD61" s="65" t="s">
        <v>871</v>
      </c>
      <c r="AH61" s="79"/>
    </row>
    <row r="62" spans="1:34" s="67" customFormat="1" ht="20.399999999999999" x14ac:dyDescent="0.3">
      <c r="A62" s="138"/>
      <c r="B62" s="84" t="s">
        <v>870</v>
      </c>
      <c r="C62" s="308" t="s">
        <v>869</v>
      </c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9"/>
      <c r="AA62" s="98"/>
      <c r="AB62" s="79"/>
      <c r="AD62" s="65" t="s">
        <v>869</v>
      </c>
      <c r="AH62" s="79"/>
    </row>
    <row r="63" spans="1:34" s="67" customFormat="1" ht="14.4" x14ac:dyDescent="0.3">
      <c r="A63" s="137"/>
      <c r="B63" s="84" t="s">
        <v>21</v>
      </c>
      <c r="C63" s="308" t="s">
        <v>540</v>
      </c>
      <c r="D63" s="308"/>
      <c r="E63" s="308"/>
      <c r="F63" s="125"/>
      <c r="G63" s="99"/>
      <c r="H63" s="99"/>
      <c r="I63" s="99"/>
      <c r="J63" s="122">
        <v>545.91</v>
      </c>
      <c r="K63" s="133">
        <v>1.38</v>
      </c>
      <c r="L63" s="122">
        <v>88.9</v>
      </c>
      <c r="M63" s="133">
        <v>11.01</v>
      </c>
      <c r="N63" s="121">
        <v>978.79</v>
      </c>
      <c r="AA63" s="98"/>
      <c r="AB63" s="79"/>
      <c r="AE63" s="65" t="s">
        <v>540</v>
      </c>
      <c r="AH63" s="79"/>
    </row>
    <row r="64" spans="1:34" s="67" customFormat="1" ht="14.4" x14ac:dyDescent="0.3">
      <c r="A64" s="137"/>
      <c r="B64" s="84" t="s">
        <v>22</v>
      </c>
      <c r="C64" s="308" t="s">
        <v>539</v>
      </c>
      <c r="D64" s="308"/>
      <c r="E64" s="308"/>
      <c r="F64" s="125"/>
      <c r="G64" s="99"/>
      <c r="H64" s="99"/>
      <c r="I64" s="99"/>
      <c r="J64" s="122">
        <v>88.42</v>
      </c>
      <c r="K64" s="133">
        <v>1.38</v>
      </c>
      <c r="L64" s="122">
        <v>14.4</v>
      </c>
      <c r="M64" s="133">
        <v>29.37</v>
      </c>
      <c r="N64" s="121">
        <v>422.93</v>
      </c>
      <c r="AA64" s="98"/>
      <c r="AB64" s="79"/>
      <c r="AE64" s="65" t="s">
        <v>539</v>
      </c>
      <c r="AH64" s="79"/>
    </row>
    <row r="65" spans="1:35" s="67" customFormat="1" ht="14.4" x14ac:dyDescent="0.3">
      <c r="A65" s="126"/>
      <c r="B65" s="84"/>
      <c r="C65" s="308" t="s">
        <v>535</v>
      </c>
      <c r="D65" s="308"/>
      <c r="E65" s="308"/>
      <c r="F65" s="125" t="s">
        <v>536</v>
      </c>
      <c r="G65" s="133">
        <v>6.14</v>
      </c>
      <c r="H65" s="133">
        <v>1.38</v>
      </c>
      <c r="I65" s="149">
        <v>0.99983759999999999</v>
      </c>
      <c r="J65" s="123"/>
      <c r="K65" s="99"/>
      <c r="L65" s="123"/>
      <c r="M65" s="99"/>
      <c r="N65" s="131"/>
      <c r="AA65" s="98"/>
      <c r="AB65" s="79"/>
      <c r="AF65" s="65" t="s">
        <v>535</v>
      </c>
      <c r="AH65" s="79"/>
    </row>
    <row r="66" spans="1:35" s="67" customFormat="1" ht="14.4" x14ac:dyDescent="0.3">
      <c r="A66" s="110"/>
      <c r="B66" s="84"/>
      <c r="C66" s="310" t="s">
        <v>534</v>
      </c>
      <c r="D66" s="310"/>
      <c r="E66" s="310"/>
      <c r="F66" s="130"/>
      <c r="G66" s="103"/>
      <c r="H66" s="103"/>
      <c r="I66" s="103"/>
      <c r="J66" s="128">
        <v>545.91</v>
      </c>
      <c r="K66" s="103"/>
      <c r="L66" s="128">
        <v>88.9</v>
      </c>
      <c r="M66" s="103"/>
      <c r="N66" s="127"/>
      <c r="AA66" s="98"/>
      <c r="AB66" s="79"/>
      <c r="AG66" s="65" t="s">
        <v>534</v>
      </c>
      <c r="AH66" s="79"/>
    </row>
    <row r="67" spans="1:35" s="67" customFormat="1" ht="14.4" x14ac:dyDescent="0.3">
      <c r="A67" s="126"/>
      <c r="B67" s="84"/>
      <c r="C67" s="308" t="s">
        <v>533</v>
      </c>
      <c r="D67" s="308"/>
      <c r="E67" s="308"/>
      <c r="F67" s="125"/>
      <c r="G67" s="99"/>
      <c r="H67" s="99"/>
      <c r="I67" s="99"/>
      <c r="J67" s="123"/>
      <c r="K67" s="99"/>
      <c r="L67" s="122">
        <v>14.4</v>
      </c>
      <c r="M67" s="99"/>
      <c r="N67" s="121">
        <v>422.93</v>
      </c>
      <c r="AA67" s="98"/>
      <c r="AB67" s="79"/>
      <c r="AF67" s="65" t="s">
        <v>533</v>
      </c>
      <c r="AH67" s="79"/>
    </row>
    <row r="68" spans="1:35" s="67" customFormat="1" ht="31.8" x14ac:dyDescent="0.3">
      <c r="A68" s="126"/>
      <c r="B68" s="84" t="s">
        <v>898</v>
      </c>
      <c r="C68" s="308" t="s">
        <v>897</v>
      </c>
      <c r="D68" s="308"/>
      <c r="E68" s="308"/>
      <c r="F68" s="125" t="s">
        <v>529</v>
      </c>
      <c r="G68" s="124">
        <v>89</v>
      </c>
      <c r="H68" s="99"/>
      <c r="I68" s="124">
        <v>89</v>
      </c>
      <c r="J68" s="123"/>
      <c r="K68" s="99"/>
      <c r="L68" s="122">
        <v>12.82</v>
      </c>
      <c r="M68" s="99"/>
      <c r="N68" s="121">
        <v>376.41</v>
      </c>
      <c r="AA68" s="98"/>
      <c r="AB68" s="79"/>
      <c r="AF68" s="65" t="s">
        <v>897</v>
      </c>
      <c r="AH68" s="79"/>
    </row>
    <row r="69" spans="1:35" s="67" customFormat="1" ht="31.8" x14ac:dyDescent="0.3">
      <c r="A69" s="126"/>
      <c r="B69" s="84" t="s">
        <v>896</v>
      </c>
      <c r="C69" s="308" t="s">
        <v>895</v>
      </c>
      <c r="D69" s="308"/>
      <c r="E69" s="308"/>
      <c r="F69" s="125" t="s">
        <v>529</v>
      </c>
      <c r="G69" s="124">
        <v>41</v>
      </c>
      <c r="H69" s="99"/>
      <c r="I69" s="124">
        <v>41</v>
      </c>
      <c r="J69" s="123"/>
      <c r="K69" s="99"/>
      <c r="L69" s="122">
        <v>5.9</v>
      </c>
      <c r="M69" s="99"/>
      <c r="N69" s="121">
        <v>173.4</v>
      </c>
      <c r="AA69" s="98"/>
      <c r="AB69" s="79"/>
      <c r="AF69" s="65" t="s">
        <v>895</v>
      </c>
      <c r="AH69" s="79"/>
    </row>
    <row r="70" spans="1:35" s="67" customFormat="1" ht="14.4" x14ac:dyDescent="0.3">
      <c r="A70" s="109"/>
      <c r="B70" s="108"/>
      <c r="C70" s="311" t="s">
        <v>327</v>
      </c>
      <c r="D70" s="311"/>
      <c r="E70" s="311"/>
      <c r="F70" s="107"/>
      <c r="G70" s="105"/>
      <c r="H70" s="105"/>
      <c r="I70" s="105"/>
      <c r="J70" s="106"/>
      <c r="K70" s="105"/>
      <c r="L70" s="104">
        <v>107.62</v>
      </c>
      <c r="M70" s="103"/>
      <c r="N70" s="102">
        <v>1528.6</v>
      </c>
      <c r="AA70" s="98"/>
      <c r="AB70" s="79"/>
      <c r="AH70" s="79" t="s">
        <v>327</v>
      </c>
    </row>
    <row r="71" spans="1:35" s="67" customFormat="1" ht="31.8" x14ac:dyDescent="0.3">
      <c r="A71" s="113" t="s">
        <v>22</v>
      </c>
      <c r="B71" s="116" t="s">
        <v>894</v>
      </c>
      <c r="C71" s="311" t="s">
        <v>893</v>
      </c>
      <c r="D71" s="311"/>
      <c r="E71" s="311"/>
      <c r="F71" s="107" t="s">
        <v>187</v>
      </c>
      <c r="G71" s="105"/>
      <c r="H71" s="105"/>
      <c r="I71" s="117">
        <v>2.6549999999999998</v>
      </c>
      <c r="J71" s="104">
        <v>10.88</v>
      </c>
      <c r="K71" s="105"/>
      <c r="L71" s="104">
        <v>28.89</v>
      </c>
      <c r="M71" s="111">
        <v>8.02</v>
      </c>
      <c r="N71" s="115">
        <v>231.7</v>
      </c>
      <c r="AA71" s="98"/>
      <c r="AB71" s="79" t="s">
        <v>893</v>
      </c>
      <c r="AH71" s="79"/>
    </row>
    <row r="72" spans="1:35" s="67" customFormat="1" ht="14.4" x14ac:dyDescent="0.3">
      <c r="A72" s="109"/>
      <c r="B72" s="108"/>
      <c r="C72" s="308" t="s">
        <v>892</v>
      </c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9"/>
      <c r="AA72" s="98"/>
      <c r="AB72" s="79"/>
      <c r="AH72" s="79"/>
      <c r="AI72" s="65" t="s">
        <v>892</v>
      </c>
    </row>
    <row r="73" spans="1:35" s="67" customFormat="1" ht="14.4" x14ac:dyDescent="0.3">
      <c r="A73" s="110"/>
      <c r="B73" s="72"/>
      <c r="C73" s="308" t="s">
        <v>889</v>
      </c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9"/>
      <c r="AA73" s="98"/>
      <c r="AB73" s="79"/>
      <c r="AC73" s="65" t="s">
        <v>889</v>
      </c>
      <c r="AH73" s="79"/>
    </row>
    <row r="74" spans="1:35" s="67" customFormat="1" ht="14.4" x14ac:dyDescent="0.3">
      <c r="A74" s="109"/>
      <c r="B74" s="108"/>
      <c r="C74" s="311" t="s">
        <v>327</v>
      </c>
      <c r="D74" s="311"/>
      <c r="E74" s="311"/>
      <c r="F74" s="107"/>
      <c r="G74" s="105"/>
      <c r="H74" s="105"/>
      <c r="I74" s="105"/>
      <c r="J74" s="106"/>
      <c r="K74" s="105"/>
      <c r="L74" s="104">
        <v>28.89</v>
      </c>
      <c r="M74" s="103"/>
      <c r="N74" s="115">
        <v>231.7</v>
      </c>
      <c r="AA74" s="98"/>
      <c r="AB74" s="79"/>
      <c r="AH74" s="79" t="s">
        <v>327</v>
      </c>
    </row>
    <row r="75" spans="1:35" s="67" customFormat="1" ht="42" x14ac:dyDescent="0.3">
      <c r="A75" s="113" t="s">
        <v>69</v>
      </c>
      <c r="B75" s="116" t="s">
        <v>891</v>
      </c>
      <c r="C75" s="311" t="s">
        <v>890</v>
      </c>
      <c r="D75" s="311"/>
      <c r="E75" s="311"/>
      <c r="F75" s="107" t="s">
        <v>187</v>
      </c>
      <c r="G75" s="105"/>
      <c r="H75" s="105"/>
      <c r="I75" s="117">
        <v>2.6549999999999998</v>
      </c>
      <c r="J75" s="104">
        <v>19.29</v>
      </c>
      <c r="K75" s="111">
        <v>1.38</v>
      </c>
      <c r="L75" s="104">
        <v>70.680000000000007</v>
      </c>
      <c r="M75" s="111">
        <v>11.01</v>
      </c>
      <c r="N75" s="115">
        <v>778.19</v>
      </c>
      <c r="AA75" s="98"/>
      <c r="AB75" s="79" t="s">
        <v>890</v>
      </c>
      <c r="AH75" s="79"/>
    </row>
    <row r="76" spans="1:35" s="67" customFormat="1" ht="14.4" x14ac:dyDescent="0.3">
      <c r="A76" s="110"/>
      <c r="B76" s="72"/>
      <c r="C76" s="308" t="s">
        <v>889</v>
      </c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9"/>
      <c r="AA76" s="98"/>
      <c r="AB76" s="79"/>
      <c r="AC76" s="65" t="s">
        <v>889</v>
      </c>
      <c r="AH76" s="79"/>
    </row>
    <row r="77" spans="1:35" s="67" customFormat="1" ht="31.8" x14ac:dyDescent="0.3">
      <c r="A77" s="138"/>
      <c r="B77" s="84" t="s">
        <v>872</v>
      </c>
      <c r="C77" s="308" t="s">
        <v>871</v>
      </c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9"/>
      <c r="AA77" s="98"/>
      <c r="AB77" s="79"/>
      <c r="AD77" s="65" t="s">
        <v>871</v>
      </c>
      <c r="AH77" s="79"/>
    </row>
    <row r="78" spans="1:35" s="67" customFormat="1" ht="20.399999999999999" x14ac:dyDescent="0.3">
      <c r="A78" s="138"/>
      <c r="B78" s="84" t="s">
        <v>870</v>
      </c>
      <c r="C78" s="308" t="s">
        <v>869</v>
      </c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9"/>
      <c r="AA78" s="98"/>
      <c r="AB78" s="79"/>
      <c r="AD78" s="65" t="s">
        <v>869</v>
      </c>
      <c r="AH78" s="79"/>
    </row>
    <row r="79" spans="1:35" s="67" customFormat="1" ht="14.4" x14ac:dyDescent="0.3">
      <c r="A79" s="109"/>
      <c r="B79" s="108"/>
      <c r="C79" s="311" t="s">
        <v>327</v>
      </c>
      <c r="D79" s="311"/>
      <c r="E79" s="311"/>
      <c r="F79" s="107"/>
      <c r="G79" s="105"/>
      <c r="H79" s="105"/>
      <c r="I79" s="105"/>
      <c r="J79" s="106"/>
      <c r="K79" s="105"/>
      <c r="L79" s="104">
        <v>70.680000000000007</v>
      </c>
      <c r="M79" s="103"/>
      <c r="N79" s="115">
        <v>778.19</v>
      </c>
      <c r="AA79" s="98"/>
      <c r="AB79" s="79"/>
      <c r="AH79" s="79" t="s">
        <v>327</v>
      </c>
    </row>
    <row r="80" spans="1:35" s="67" customFormat="1" ht="0" hidden="1" customHeight="1" x14ac:dyDescent="0.3">
      <c r="A80" s="101"/>
      <c r="B80" s="77"/>
      <c r="C80" s="77"/>
      <c r="D80" s="77"/>
      <c r="E80" s="77"/>
      <c r="F80" s="100"/>
      <c r="G80" s="100"/>
      <c r="H80" s="100"/>
      <c r="I80" s="100"/>
      <c r="J80" s="78"/>
      <c r="K80" s="100"/>
      <c r="L80" s="78"/>
      <c r="M80" s="99"/>
      <c r="N80" s="78"/>
      <c r="AA80" s="98"/>
      <c r="AB80" s="79"/>
      <c r="AH80" s="79"/>
    </row>
    <row r="81" spans="1:37" s="67" customFormat="1" ht="10.5" hidden="1" customHeight="1" x14ac:dyDescent="0.3"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96"/>
      <c r="M81" s="96"/>
      <c r="N81" s="96"/>
    </row>
    <row r="82" spans="1:37" s="67" customFormat="1" ht="14.4" x14ac:dyDescent="0.3">
      <c r="A82" s="95"/>
      <c r="B82" s="94"/>
      <c r="C82" s="311" t="s">
        <v>27</v>
      </c>
      <c r="D82" s="311"/>
      <c r="E82" s="311"/>
      <c r="F82" s="311"/>
      <c r="G82" s="311"/>
      <c r="H82" s="311"/>
      <c r="I82" s="311"/>
      <c r="J82" s="311"/>
      <c r="K82" s="311"/>
      <c r="L82" s="93"/>
      <c r="M82" s="92"/>
      <c r="N82" s="91"/>
      <c r="AJ82" s="79" t="s">
        <v>27</v>
      </c>
    </row>
    <row r="83" spans="1:37" s="67" customFormat="1" ht="16.8" x14ac:dyDescent="0.4">
      <c r="A83" s="85"/>
      <c r="B83" s="84"/>
      <c r="C83" s="308" t="s">
        <v>324</v>
      </c>
      <c r="D83" s="308"/>
      <c r="E83" s="308"/>
      <c r="F83" s="308"/>
      <c r="G83" s="308"/>
      <c r="H83" s="308"/>
      <c r="I83" s="308"/>
      <c r="J83" s="308"/>
      <c r="K83" s="308"/>
      <c r="L83" s="120">
        <v>215.83</v>
      </c>
      <c r="M83" s="82"/>
      <c r="N83" s="81">
        <v>2289.91</v>
      </c>
      <c r="O83" s="80"/>
      <c r="P83" s="80"/>
      <c r="Q83" s="80"/>
      <c r="AJ83" s="79"/>
      <c r="AK83" s="65" t="s">
        <v>324</v>
      </c>
    </row>
    <row r="84" spans="1:37" s="67" customFormat="1" ht="16.8" x14ac:dyDescent="0.4">
      <c r="A84" s="85"/>
      <c r="B84" s="84"/>
      <c r="C84" s="308" t="s">
        <v>305</v>
      </c>
      <c r="D84" s="308"/>
      <c r="E84" s="308"/>
      <c r="F84" s="308"/>
      <c r="G84" s="308"/>
      <c r="H84" s="308"/>
      <c r="I84" s="308"/>
      <c r="J84" s="308"/>
      <c r="K84" s="308"/>
      <c r="L84" s="87"/>
      <c r="M84" s="82"/>
      <c r="N84" s="86"/>
      <c r="O84" s="80"/>
      <c r="P84" s="80"/>
      <c r="Q84" s="80"/>
      <c r="AJ84" s="79"/>
      <c r="AK84" s="65" t="s">
        <v>305</v>
      </c>
    </row>
    <row r="85" spans="1:37" s="67" customFormat="1" ht="16.8" x14ac:dyDescent="0.4">
      <c r="A85" s="85"/>
      <c r="B85" s="84"/>
      <c r="C85" s="308" t="s">
        <v>322</v>
      </c>
      <c r="D85" s="308"/>
      <c r="E85" s="308"/>
      <c r="F85" s="308"/>
      <c r="G85" s="308"/>
      <c r="H85" s="308"/>
      <c r="I85" s="308"/>
      <c r="J85" s="308"/>
      <c r="K85" s="308"/>
      <c r="L85" s="120">
        <v>186.94</v>
      </c>
      <c r="M85" s="82"/>
      <c r="N85" s="81">
        <v>2058.21</v>
      </c>
      <c r="O85" s="80"/>
      <c r="P85" s="80"/>
      <c r="Q85" s="80"/>
      <c r="AJ85" s="79"/>
      <c r="AK85" s="65" t="s">
        <v>322</v>
      </c>
    </row>
    <row r="86" spans="1:37" s="67" customFormat="1" ht="16.8" x14ac:dyDescent="0.4">
      <c r="A86" s="85"/>
      <c r="B86" s="84"/>
      <c r="C86" s="308" t="s">
        <v>321</v>
      </c>
      <c r="D86" s="308"/>
      <c r="E86" s="308"/>
      <c r="F86" s="308"/>
      <c r="G86" s="308"/>
      <c r="H86" s="308"/>
      <c r="I86" s="308"/>
      <c r="J86" s="308"/>
      <c r="K86" s="308"/>
      <c r="L86" s="120">
        <v>18.829999999999998</v>
      </c>
      <c r="M86" s="82"/>
      <c r="N86" s="150">
        <v>553.04</v>
      </c>
      <c r="O86" s="80"/>
      <c r="P86" s="80"/>
      <c r="Q86" s="80"/>
      <c r="AJ86" s="79"/>
      <c r="AK86" s="65" t="s">
        <v>321</v>
      </c>
    </row>
    <row r="87" spans="1:37" s="67" customFormat="1" ht="16.8" x14ac:dyDescent="0.4">
      <c r="A87" s="85"/>
      <c r="B87" s="84"/>
      <c r="C87" s="308" t="s">
        <v>320</v>
      </c>
      <c r="D87" s="308"/>
      <c r="E87" s="308"/>
      <c r="F87" s="308"/>
      <c r="G87" s="308"/>
      <c r="H87" s="308"/>
      <c r="I87" s="308"/>
      <c r="J87" s="308"/>
      <c r="K87" s="308"/>
      <c r="L87" s="120">
        <v>28.89</v>
      </c>
      <c r="M87" s="82"/>
      <c r="N87" s="150">
        <v>231.7</v>
      </c>
      <c r="O87" s="80"/>
      <c r="P87" s="80"/>
      <c r="Q87" s="80"/>
      <c r="AJ87" s="79"/>
      <c r="AK87" s="65" t="s">
        <v>320</v>
      </c>
    </row>
    <row r="88" spans="1:37" s="67" customFormat="1" ht="16.8" x14ac:dyDescent="0.4">
      <c r="A88" s="85"/>
      <c r="B88" s="84"/>
      <c r="C88" s="308" t="s">
        <v>319</v>
      </c>
      <c r="D88" s="308"/>
      <c r="E88" s="308"/>
      <c r="F88" s="308"/>
      <c r="G88" s="308"/>
      <c r="H88" s="308"/>
      <c r="I88" s="308"/>
      <c r="J88" s="308"/>
      <c r="K88" s="308"/>
      <c r="L88" s="120">
        <v>240.31</v>
      </c>
      <c r="M88" s="82"/>
      <c r="N88" s="81">
        <v>3008.87</v>
      </c>
      <c r="O88" s="80"/>
      <c r="P88" s="80"/>
      <c r="Q88" s="80"/>
      <c r="AJ88" s="79"/>
      <c r="AK88" s="65" t="s">
        <v>319</v>
      </c>
    </row>
    <row r="89" spans="1:37" s="67" customFormat="1" ht="16.8" x14ac:dyDescent="0.4">
      <c r="A89" s="85"/>
      <c r="B89" s="84"/>
      <c r="C89" s="308" t="s">
        <v>888</v>
      </c>
      <c r="D89" s="308"/>
      <c r="E89" s="308"/>
      <c r="F89" s="308"/>
      <c r="G89" s="308"/>
      <c r="H89" s="308"/>
      <c r="I89" s="308"/>
      <c r="J89" s="308"/>
      <c r="K89" s="308"/>
      <c r="L89" s="120">
        <v>169.63</v>
      </c>
      <c r="M89" s="82"/>
      <c r="N89" s="81">
        <v>2230.6799999999998</v>
      </c>
      <c r="O89" s="80"/>
      <c r="P89" s="80"/>
      <c r="Q89" s="80"/>
      <c r="AJ89" s="79"/>
      <c r="AK89" s="65" t="s">
        <v>888</v>
      </c>
    </row>
    <row r="90" spans="1:37" s="67" customFormat="1" ht="16.8" x14ac:dyDescent="0.4">
      <c r="A90" s="85"/>
      <c r="B90" s="84"/>
      <c r="C90" s="308" t="s">
        <v>887</v>
      </c>
      <c r="D90" s="308"/>
      <c r="E90" s="308"/>
      <c r="F90" s="308"/>
      <c r="G90" s="308"/>
      <c r="H90" s="308"/>
      <c r="I90" s="308"/>
      <c r="J90" s="308"/>
      <c r="K90" s="308"/>
      <c r="L90" s="87"/>
      <c r="M90" s="82"/>
      <c r="N90" s="86"/>
      <c r="O90" s="80"/>
      <c r="P90" s="80"/>
      <c r="Q90" s="80"/>
      <c r="AJ90" s="79"/>
      <c r="AK90" s="65" t="s">
        <v>887</v>
      </c>
    </row>
    <row r="91" spans="1:37" s="67" customFormat="1" ht="16.8" x14ac:dyDescent="0.4">
      <c r="A91" s="85"/>
      <c r="B91" s="84"/>
      <c r="C91" s="308" t="s">
        <v>886</v>
      </c>
      <c r="D91" s="308"/>
      <c r="E91" s="308"/>
      <c r="F91" s="308"/>
      <c r="G91" s="308"/>
      <c r="H91" s="308"/>
      <c r="I91" s="308"/>
      <c r="J91" s="308"/>
      <c r="K91" s="308"/>
      <c r="L91" s="120">
        <v>116.26</v>
      </c>
      <c r="M91" s="82"/>
      <c r="N91" s="81">
        <v>1280.02</v>
      </c>
      <c r="O91" s="80"/>
      <c r="P91" s="80"/>
      <c r="Q91" s="80"/>
      <c r="AJ91" s="79"/>
      <c r="AK91" s="65" t="s">
        <v>886</v>
      </c>
    </row>
    <row r="92" spans="1:37" s="67" customFormat="1" ht="16.8" x14ac:dyDescent="0.4">
      <c r="A92" s="85"/>
      <c r="B92" s="84"/>
      <c r="C92" s="308" t="s">
        <v>885</v>
      </c>
      <c r="D92" s="308"/>
      <c r="E92" s="308"/>
      <c r="F92" s="308"/>
      <c r="G92" s="308"/>
      <c r="H92" s="308"/>
      <c r="I92" s="308"/>
      <c r="J92" s="308"/>
      <c r="K92" s="308"/>
      <c r="L92" s="120">
        <v>18.829999999999998</v>
      </c>
      <c r="M92" s="82"/>
      <c r="N92" s="150">
        <v>553.04</v>
      </c>
      <c r="O92" s="80"/>
      <c r="P92" s="80"/>
      <c r="Q92" s="80"/>
      <c r="AJ92" s="79"/>
      <c r="AK92" s="65" t="s">
        <v>885</v>
      </c>
    </row>
    <row r="93" spans="1:37" s="67" customFormat="1" ht="16.8" x14ac:dyDescent="0.4">
      <c r="A93" s="85"/>
      <c r="B93" s="84"/>
      <c r="C93" s="308" t="s">
        <v>884</v>
      </c>
      <c r="D93" s="308"/>
      <c r="E93" s="308"/>
      <c r="F93" s="308"/>
      <c r="G93" s="308"/>
      <c r="H93" s="308"/>
      <c r="I93" s="308"/>
      <c r="J93" s="308"/>
      <c r="K93" s="308"/>
      <c r="L93" s="120">
        <v>28.89</v>
      </c>
      <c r="M93" s="82"/>
      <c r="N93" s="150">
        <v>231.7</v>
      </c>
      <c r="O93" s="80"/>
      <c r="P93" s="80"/>
      <c r="Q93" s="80"/>
      <c r="AJ93" s="79"/>
      <c r="AK93" s="65" t="s">
        <v>884</v>
      </c>
    </row>
    <row r="94" spans="1:37" s="67" customFormat="1" ht="16.8" x14ac:dyDescent="0.4">
      <c r="A94" s="85"/>
      <c r="B94" s="84"/>
      <c r="C94" s="308" t="s">
        <v>883</v>
      </c>
      <c r="D94" s="308"/>
      <c r="E94" s="308"/>
      <c r="F94" s="308"/>
      <c r="G94" s="308"/>
      <c r="H94" s="308"/>
      <c r="I94" s="308"/>
      <c r="J94" s="308"/>
      <c r="K94" s="308"/>
      <c r="L94" s="120">
        <v>16.760000000000002</v>
      </c>
      <c r="M94" s="82"/>
      <c r="N94" s="150">
        <v>492.21</v>
      </c>
      <c r="O94" s="80"/>
      <c r="P94" s="80"/>
      <c r="Q94" s="80"/>
      <c r="AJ94" s="79"/>
      <c r="AK94" s="65" t="s">
        <v>883</v>
      </c>
    </row>
    <row r="95" spans="1:37" s="67" customFormat="1" ht="16.8" x14ac:dyDescent="0.4">
      <c r="A95" s="85"/>
      <c r="B95" s="84"/>
      <c r="C95" s="308" t="s">
        <v>882</v>
      </c>
      <c r="D95" s="308"/>
      <c r="E95" s="308"/>
      <c r="F95" s="308"/>
      <c r="G95" s="308"/>
      <c r="H95" s="308"/>
      <c r="I95" s="308"/>
      <c r="J95" s="308"/>
      <c r="K95" s="308"/>
      <c r="L95" s="120">
        <v>7.72</v>
      </c>
      <c r="M95" s="82"/>
      <c r="N95" s="150">
        <v>226.75</v>
      </c>
      <c r="O95" s="80"/>
      <c r="P95" s="80"/>
      <c r="Q95" s="80"/>
      <c r="AJ95" s="79"/>
      <c r="AK95" s="65" t="s">
        <v>882</v>
      </c>
    </row>
    <row r="96" spans="1:37" s="67" customFormat="1" ht="16.8" x14ac:dyDescent="0.4">
      <c r="A96" s="85"/>
      <c r="B96" s="84"/>
      <c r="C96" s="308" t="s">
        <v>881</v>
      </c>
      <c r="D96" s="308"/>
      <c r="E96" s="308"/>
      <c r="F96" s="308"/>
      <c r="G96" s="308"/>
      <c r="H96" s="308"/>
      <c r="I96" s="308"/>
      <c r="J96" s="308"/>
      <c r="K96" s="308"/>
      <c r="L96" s="120">
        <v>70.680000000000007</v>
      </c>
      <c r="M96" s="82"/>
      <c r="N96" s="150">
        <v>778.19</v>
      </c>
      <c r="O96" s="80"/>
      <c r="P96" s="80"/>
      <c r="Q96" s="80"/>
      <c r="AJ96" s="79"/>
      <c r="AK96" s="65" t="s">
        <v>881</v>
      </c>
    </row>
    <row r="97" spans="1:38" s="67" customFormat="1" ht="16.8" x14ac:dyDescent="0.4">
      <c r="A97" s="85"/>
      <c r="B97" s="84"/>
      <c r="C97" s="308" t="s">
        <v>308</v>
      </c>
      <c r="D97" s="308"/>
      <c r="E97" s="308"/>
      <c r="F97" s="308"/>
      <c r="G97" s="308"/>
      <c r="H97" s="308"/>
      <c r="I97" s="308"/>
      <c r="J97" s="308"/>
      <c r="K97" s="308"/>
      <c r="L97" s="120">
        <v>18.829999999999998</v>
      </c>
      <c r="M97" s="82"/>
      <c r="N97" s="150">
        <v>553.04</v>
      </c>
      <c r="O97" s="80"/>
      <c r="P97" s="80"/>
      <c r="Q97" s="80"/>
      <c r="AJ97" s="79"/>
      <c r="AK97" s="65" t="s">
        <v>308</v>
      </c>
    </row>
    <row r="98" spans="1:38" s="67" customFormat="1" ht="16.8" x14ac:dyDescent="0.4">
      <c r="A98" s="85"/>
      <c r="B98" s="84"/>
      <c r="C98" s="308" t="s">
        <v>307</v>
      </c>
      <c r="D98" s="308"/>
      <c r="E98" s="308"/>
      <c r="F98" s="308"/>
      <c r="G98" s="308"/>
      <c r="H98" s="308"/>
      <c r="I98" s="308"/>
      <c r="J98" s="308"/>
      <c r="K98" s="308"/>
      <c r="L98" s="120">
        <v>16.760000000000002</v>
      </c>
      <c r="M98" s="82"/>
      <c r="N98" s="150">
        <v>492.21</v>
      </c>
      <c r="O98" s="80"/>
      <c r="P98" s="80"/>
      <c r="Q98" s="80"/>
      <c r="AJ98" s="79"/>
      <c r="AK98" s="65" t="s">
        <v>307</v>
      </c>
    </row>
    <row r="99" spans="1:38" s="67" customFormat="1" ht="16.8" x14ac:dyDescent="0.4">
      <c r="A99" s="85"/>
      <c r="B99" s="84"/>
      <c r="C99" s="308" t="s">
        <v>306</v>
      </c>
      <c r="D99" s="308"/>
      <c r="E99" s="308"/>
      <c r="F99" s="308"/>
      <c r="G99" s="308"/>
      <c r="H99" s="308"/>
      <c r="I99" s="308"/>
      <c r="J99" s="308"/>
      <c r="K99" s="308"/>
      <c r="L99" s="120">
        <v>7.72</v>
      </c>
      <c r="M99" s="82"/>
      <c r="N99" s="150">
        <v>226.75</v>
      </c>
      <c r="O99" s="80"/>
      <c r="P99" s="80"/>
      <c r="Q99" s="80"/>
      <c r="AJ99" s="79"/>
      <c r="AK99" s="65" t="s">
        <v>306</v>
      </c>
    </row>
    <row r="100" spans="1:38" s="67" customFormat="1" ht="16.8" x14ac:dyDescent="0.4">
      <c r="A100" s="85"/>
      <c r="B100" s="90"/>
      <c r="C100" s="307" t="s">
        <v>28</v>
      </c>
      <c r="D100" s="307"/>
      <c r="E100" s="307"/>
      <c r="F100" s="307"/>
      <c r="G100" s="307"/>
      <c r="H100" s="307"/>
      <c r="I100" s="307"/>
      <c r="J100" s="307"/>
      <c r="K100" s="307"/>
      <c r="L100" s="189">
        <v>240.31</v>
      </c>
      <c r="M100" s="89"/>
      <c r="N100" s="88">
        <v>3008.87</v>
      </c>
      <c r="O100" s="80"/>
      <c r="P100" s="80"/>
      <c r="Q100" s="80"/>
      <c r="AJ100" s="79"/>
      <c r="AL100" s="79" t="s">
        <v>28</v>
      </c>
    </row>
    <row r="101" spans="1:38" s="67" customFormat="1" ht="1.5" customHeight="1" x14ac:dyDescent="0.3">
      <c r="B101" s="78"/>
      <c r="C101" s="77"/>
      <c r="D101" s="77"/>
      <c r="E101" s="77"/>
      <c r="F101" s="77"/>
      <c r="G101" s="77"/>
      <c r="H101" s="77"/>
      <c r="I101" s="77"/>
      <c r="J101" s="77"/>
      <c r="K101" s="77"/>
      <c r="L101" s="76"/>
      <c r="M101" s="75"/>
      <c r="N101" s="74"/>
    </row>
    <row r="102" spans="1:38" s="67" customFormat="1" ht="14.4" x14ac:dyDescent="0.3">
      <c r="B102" s="68"/>
      <c r="D102" s="68"/>
      <c r="F102" s="68"/>
    </row>
  </sheetData>
  <mergeCells count="86">
    <mergeCell ref="G12:N12"/>
    <mergeCell ref="G13:N13"/>
    <mergeCell ref="A14:F14"/>
    <mergeCell ref="G14:N14"/>
    <mergeCell ref="A15:F15"/>
    <mergeCell ref="G15:N15"/>
    <mergeCell ref="A16:F16"/>
    <mergeCell ref="G16:N16"/>
    <mergeCell ref="A17:F17"/>
    <mergeCell ref="G17:N17"/>
    <mergeCell ref="A18:F18"/>
    <mergeCell ref="G18:N18"/>
    <mergeCell ref="L40:M40"/>
    <mergeCell ref="A20:N20"/>
    <mergeCell ref="A21:N21"/>
    <mergeCell ref="A23:N23"/>
    <mergeCell ref="A24:N24"/>
    <mergeCell ref="A25:N25"/>
    <mergeCell ref="A27:N27"/>
    <mergeCell ref="A28:N28"/>
    <mergeCell ref="B30:F30"/>
    <mergeCell ref="B31:F31"/>
    <mergeCell ref="L38:M38"/>
    <mergeCell ref="L39:M39"/>
    <mergeCell ref="C48:N48"/>
    <mergeCell ref="A42:A44"/>
    <mergeCell ref="B42:B44"/>
    <mergeCell ref="C42:E44"/>
    <mergeCell ref="F42:F44"/>
    <mergeCell ref="G42:I43"/>
    <mergeCell ref="J42:L43"/>
    <mergeCell ref="M42:M44"/>
    <mergeCell ref="N42:N44"/>
    <mergeCell ref="C45:E45"/>
    <mergeCell ref="A46:N46"/>
    <mergeCell ref="C47:E47"/>
    <mergeCell ref="C60:N60"/>
    <mergeCell ref="C49:N49"/>
    <mergeCell ref="C50:N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72:N72"/>
    <mergeCell ref="C61:N61"/>
    <mergeCell ref="C62:N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86:K86"/>
    <mergeCell ref="C73:N73"/>
    <mergeCell ref="C74:E74"/>
    <mergeCell ref="C75:E75"/>
    <mergeCell ref="C76:N76"/>
    <mergeCell ref="C77:N77"/>
    <mergeCell ref="C78:N78"/>
    <mergeCell ref="C79:E79"/>
    <mergeCell ref="C82:K82"/>
    <mergeCell ref="C83:K83"/>
    <mergeCell ref="C84:K84"/>
    <mergeCell ref="C85:K85"/>
    <mergeCell ref="C99:K99"/>
    <mergeCell ref="C100:K100"/>
    <mergeCell ref="C98:K98"/>
    <mergeCell ref="C87:K87"/>
    <mergeCell ref="C88:K88"/>
    <mergeCell ref="C89:K89"/>
    <mergeCell ref="C90:K90"/>
    <mergeCell ref="C91:K91"/>
    <mergeCell ref="C92:K92"/>
    <mergeCell ref="C93:K93"/>
    <mergeCell ref="C94:K94"/>
    <mergeCell ref="C95:K95"/>
    <mergeCell ref="C96:K96"/>
    <mergeCell ref="C97:K97"/>
  </mergeCells>
  <printOptions horizontalCentered="1"/>
  <pageMargins left="0.39370077848434498" right="0.23622047901153601" top="0.35433071851730302" bottom="0.31496062874794001" header="0" footer="0"/>
  <pageSetup paperSize="9" scale="69" fitToHeight="0" orientation="portrait" r:id="rId1"/>
  <headerFoot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1"/>
  <sheetViews>
    <sheetView view="pageBreakPreview" zoomScaleNormal="100" zoomScaleSheetLayoutView="100" workbookViewId="0">
      <selection activeCell="N2" sqref="N2"/>
    </sheetView>
  </sheetViews>
  <sheetFormatPr defaultColWidth="9.109375" defaultRowHeight="10.5" customHeight="1" x14ac:dyDescent="0.2"/>
  <cols>
    <col min="1" max="1" width="8.88671875" style="66" customWidth="1"/>
    <col min="2" max="2" width="20.109375" style="64" customWidth="1"/>
    <col min="3" max="4" width="10.44140625" style="64" customWidth="1"/>
    <col min="5" max="5" width="13.33203125" style="64" customWidth="1"/>
    <col min="6" max="6" width="8.5546875" style="64" customWidth="1"/>
    <col min="7" max="7" width="7.88671875" style="64" customWidth="1"/>
    <col min="8" max="8" width="8.44140625" style="64" customWidth="1"/>
    <col min="9" max="9" width="8.6640625" style="64" customWidth="1"/>
    <col min="10" max="10" width="8.109375" style="64" customWidth="1"/>
    <col min="11" max="11" width="8.5546875" style="64" customWidth="1"/>
    <col min="12" max="12" width="10" style="64" customWidth="1"/>
    <col min="13" max="13" width="7.88671875" style="64" customWidth="1"/>
    <col min="14" max="14" width="9.6640625" style="64" customWidth="1"/>
    <col min="15" max="15" width="11" style="64" hidden="1" customWidth="1"/>
    <col min="16" max="16" width="14.33203125" style="64" customWidth="1"/>
    <col min="17" max="20" width="9.109375" style="64"/>
    <col min="21" max="21" width="49.88671875" style="65" hidden="1" customWidth="1"/>
    <col min="22" max="22" width="44.33203125" style="65" hidden="1" customWidth="1"/>
    <col min="23" max="23" width="69.33203125" style="65" hidden="1" customWidth="1"/>
    <col min="24" max="27" width="141" style="65" hidden="1" customWidth="1"/>
    <col min="28" max="28" width="34.109375" style="65" hidden="1" customWidth="1"/>
    <col min="29" max="30" width="112" style="65" hidden="1" customWidth="1"/>
    <col min="31" max="34" width="34.109375" style="65" hidden="1" customWidth="1"/>
    <col min="35" max="37" width="84.44140625" style="65" hidden="1" customWidth="1"/>
    <col min="38" max="16384" width="9.109375" style="64"/>
  </cols>
  <sheetData>
    <row r="1" spans="1:23" s="61" customFormat="1" ht="13.2" x14ac:dyDescent="0.25">
      <c r="A1" s="212"/>
      <c r="B1" s="212"/>
      <c r="C1" s="201"/>
      <c r="D1" s="199"/>
      <c r="E1" s="199"/>
      <c r="F1" s="200"/>
      <c r="G1" s="199"/>
      <c r="H1" s="199"/>
      <c r="J1" s="199"/>
      <c r="K1" s="199"/>
      <c r="L1" s="200"/>
      <c r="M1" s="199"/>
      <c r="N1" s="222" t="s">
        <v>987</v>
      </c>
    </row>
    <row r="2" spans="1:23" s="61" customFormat="1" ht="13.2" x14ac:dyDescent="0.25">
      <c r="A2" s="212"/>
      <c r="B2" s="212"/>
      <c r="C2" s="201"/>
      <c r="D2" s="199"/>
      <c r="E2" s="199"/>
      <c r="F2" s="200"/>
      <c r="G2" s="199"/>
      <c r="H2" s="199"/>
      <c r="J2" s="199"/>
      <c r="K2" s="199"/>
      <c r="L2" s="200"/>
      <c r="M2" s="199"/>
      <c r="N2" s="222"/>
    </row>
    <row r="3" spans="1:23" s="61" customFormat="1" ht="13.8" x14ac:dyDescent="0.25">
      <c r="A3" s="212"/>
      <c r="B3" s="212"/>
      <c r="C3" s="201"/>
      <c r="D3" s="199"/>
      <c r="E3" s="199"/>
      <c r="F3" s="200"/>
      <c r="G3" s="199"/>
      <c r="H3" s="199"/>
      <c r="J3" s="199"/>
      <c r="K3" s="199"/>
      <c r="L3" s="200"/>
      <c r="M3" s="199"/>
      <c r="N3" s="219" t="s">
        <v>999</v>
      </c>
    </row>
    <row r="4" spans="1:23" s="61" customFormat="1" ht="13.2" x14ac:dyDescent="0.25">
      <c r="A4" s="212"/>
      <c r="B4" s="212"/>
      <c r="C4" s="201"/>
      <c r="D4" s="199"/>
      <c r="E4" s="199"/>
      <c r="F4" s="200"/>
      <c r="G4" s="199"/>
      <c r="H4" s="199"/>
      <c r="J4" s="199"/>
      <c r="K4" s="199"/>
      <c r="L4" s="200"/>
      <c r="M4" s="199"/>
      <c r="N4" s="220"/>
    </row>
    <row r="5" spans="1:23" s="61" customFormat="1" ht="13.8" x14ac:dyDescent="0.25">
      <c r="A5" s="217" t="s">
        <v>979</v>
      </c>
      <c r="B5" s="212"/>
      <c r="C5" s="201"/>
      <c r="D5" s="199"/>
      <c r="E5" s="199"/>
      <c r="F5" s="200"/>
      <c r="G5" s="199"/>
      <c r="H5" s="199"/>
      <c r="J5" s="199"/>
      <c r="K5" s="199"/>
      <c r="L5" s="200"/>
      <c r="M5" s="199"/>
      <c r="N5" s="223" t="s">
        <v>984</v>
      </c>
    </row>
    <row r="6" spans="1:23" s="61" customFormat="1" ht="15.6" x14ac:dyDescent="0.3">
      <c r="A6" s="330" t="s">
        <v>995</v>
      </c>
      <c r="B6" s="330"/>
      <c r="C6" s="201"/>
      <c r="D6" s="199"/>
      <c r="E6" s="199"/>
      <c r="F6" s="200"/>
      <c r="G6" s="199"/>
      <c r="H6" s="199"/>
      <c r="J6" s="199"/>
      <c r="K6" s="199"/>
      <c r="L6" s="200"/>
      <c r="M6" s="199"/>
      <c r="N6" s="221"/>
    </row>
    <row r="7" spans="1:23" s="195" customFormat="1" ht="15.6" x14ac:dyDescent="0.3">
      <c r="A7" s="330" t="s">
        <v>998</v>
      </c>
      <c r="B7" s="330"/>
      <c r="C7" s="192"/>
      <c r="D7" s="193"/>
      <c r="E7" s="193"/>
      <c r="F7" s="194"/>
      <c r="G7" s="193"/>
      <c r="H7" s="193"/>
      <c r="I7" s="192"/>
      <c r="L7" s="58"/>
      <c r="M7" s="59"/>
      <c r="N7" s="221"/>
    </row>
    <row r="8" spans="1:23" s="195" customFormat="1" ht="15.6" x14ac:dyDescent="0.3">
      <c r="A8" s="218"/>
      <c r="B8" s="192"/>
      <c r="C8" s="192"/>
      <c r="D8" s="193"/>
      <c r="E8" s="193"/>
      <c r="F8" s="194"/>
      <c r="G8" s="193"/>
      <c r="H8" s="193"/>
      <c r="I8" s="192"/>
      <c r="L8" s="213"/>
      <c r="M8" s="213"/>
      <c r="N8" s="221"/>
      <c r="O8" s="214"/>
      <c r="P8" s="214"/>
      <c r="Q8" s="214"/>
      <c r="R8" s="214"/>
    </row>
    <row r="9" spans="1:23" s="195" customFormat="1" ht="15.6" x14ac:dyDescent="0.3">
      <c r="A9" s="218"/>
      <c r="B9" s="192"/>
      <c r="C9" s="192"/>
      <c r="D9" s="193"/>
      <c r="E9" s="193"/>
      <c r="F9" s="194"/>
      <c r="G9" s="193"/>
      <c r="H9" s="193"/>
      <c r="I9" s="192"/>
      <c r="L9" s="60"/>
      <c r="M9" s="59"/>
      <c r="N9" s="221"/>
      <c r="O9" s="214"/>
      <c r="P9" s="214"/>
      <c r="Q9" s="214"/>
      <c r="R9" s="214"/>
    </row>
    <row r="10" spans="1:23" s="195" customFormat="1" ht="15.6" x14ac:dyDescent="0.3">
      <c r="A10" s="218" t="s">
        <v>994</v>
      </c>
      <c r="B10" s="196"/>
      <c r="C10" s="196"/>
      <c r="D10" s="197"/>
      <c r="E10" s="197"/>
      <c r="F10" s="198"/>
      <c r="G10" s="197"/>
      <c r="H10" s="197"/>
      <c r="I10" s="196"/>
      <c r="L10" s="60"/>
      <c r="M10" s="59"/>
      <c r="N10" s="221"/>
    </row>
    <row r="11" spans="1:23" s="67" customFormat="1" ht="15.75" customHeight="1" x14ac:dyDescent="0.3">
      <c r="A11" s="73"/>
      <c r="B11" s="73"/>
      <c r="C11" s="73"/>
      <c r="D11" s="73"/>
      <c r="E11" s="73"/>
      <c r="F11" s="188"/>
      <c r="G11" s="73"/>
      <c r="H11" s="73"/>
      <c r="I11" s="73"/>
      <c r="J11" s="73"/>
      <c r="K11" s="73"/>
      <c r="L11" s="73"/>
      <c r="M11" s="73"/>
      <c r="N11" s="73"/>
    </row>
    <row r="12" spans="1:23" s="67" customFormat="1" ht="14.25" customHeight="1" x14ac:dyDescent="0.3">
      <c r="A12" s="187" t="s">
        <v>768</v>
      </c>
      <c r="B12" s="185"/>
      <c r="C12" s="73"/>
      <c r="E12" s="73"/>
      <c r="F12" s="73"/>
      <c r="G12" s="328" t="s">
        <v>767</v>
      </c>
      <c r="H12" s="328"/>
      <c r="I12" s="328"/>
      <c r="J12" s="328"/>
      <c r="K12" s="328"/>
      <c r="L12" s="328"/>
      <c r="M12" s="328"/>
      <c r="N12" s="328"/>
    </row>
    <row r="13" spans="1:23" s="67" customFormat="1" ht="62.4" x14ac:dyDescent="0.3">
      <c r="A13" s="187" t="s">
        <v>766</v>
      </c>
      <c r="B13" s="185"/>
      <c r="C13" s="73"/>
      <c r="E13" s="181"/>
      <c r="F13" s="181"/>
      <c r="G13" s="328" t="s">
        <v>765</v>
      </c>
      <c r="H13" s="328"/>
      <c r="I13" s="328"/>
      <c r="J13" s="328"/>
      <c r="K13" s="328"/>
      <c r="L13" s="328"/>
      <c r="M13" s="328"/>
      <c r="N13" s="328"/>
      <c r="W13" s="70" t="s">
        <v>765</v>
      </c>
    </row>
    <row r="14" spans="1:23" s="67" customFormat="1" ht="12" hidden="1" customHeight="1" x14ac:dyDescent="0.3">
      <c r="A14" s="327" t="s">
        <v>764</v>
      </c>
      <c r="B14" s="327"/>
      <c r="C14" s="327"/>
      <c r="D14" s="327"/>
      <c r="E14" s="327"/>
      <c r="F14" s="327"/>
      <c r="G14" s="328"/>
      <c r="H14" s="328"/>
      <c r="I14" s="328"/>
      <c r="J14" s="328"/>
      <c r="K14" s="328"/>
      <c r="L14" s="328"/>
      <c r="M14" s="328"/>
      <c r="N14" s="328"/>
    </row>
    <row r="15" spans="1:23" s="67" customFormat="1" ht="63.75" hidden="1" customHeight="1" x14ac:dyDescent="0.3">
      <c r="A15" s="327" t="s">
        <v>763</v>
      </c>
      <c r="B15" s="327"/>
      <c r="C15" s="327"/>
      <c r="D15" s="327"/>
      <c r="E15" s="327"/>
      <c r="F15" s="327"/>
      <c r="G15" s="328"/>
      <c r="H15" s="328"/>
      <c r="I15" s="328"/>
      <c r="J15" s="328"/>
      <c r="K15" s="328"/>
      <c r="L15" s="328"/>
      <c r="M15" s="328"/>
      <c r="N15" s="328"/>
    </row>
    <row r="16" spans="1:23" s="67" customFormat="1" ht="35.25" hidden="1" customHeight="1" x14ac:dyDescent="0.3">
      <c r="A16" s="327" t="s">
        <v>762</v>
      </c>
      <c r="B16" s="327"/>
      <c r="C16" s="327"/>
      <c r="D16" s="327"/>
      <c r="E16" s="327"/>
      <c r="F16" s="327"/>
      <c r="G16" s="328"/>
      <c r="H16" s="328"/>
      <c r="I16" s="328"/>
      <c r="J16" s="328"/>
      <c r="K16" s="328"/>
      <c r="L16" s="328"/>
      <c r="M16" s="328"/>
      <c r="N16" s="328"/>
    </row>
    <row r="17" spans="1:26" s="67" customFormat="1" ht="14.25" hidden="1" customHeight="1" x14ac:dyDescent="0.3">
      <c r="A17" s="329" t="s">
        <v>761</v>
      </c>
      <c r="B17" s="329"/>
      <c r="C17" s="329"/>
      <c r="D17" s="329"/>
      <c r="E17" s="329"/>
      <c r="F17" s="329"/>
      <c r="G17" s="328"/>
      <c r="H17" s="328"/>
      <c r="I17" s="328"/>
      <c r="J17" s="328"/>
      <c r="K17" s="328"/>
      <c r="L17" s="328"/>
      <c r="M17" s="328"/>
      <c r="N17" s="328"/>
    </row>
    <row r="18" spans="1:26" s="67" customFormat="1" ht="14.25" hidden="1" customHeight="1" x14ac:dyDescent="0.3">
      <c r="A18" s="329" t="s">
        <v>760</v>
      </c>
      <c r="B18" s="329"/>
      <c r="C18" s="329"/>
      <c r="D18" s="329"/>
      <c r="E18" s="329"/>
      <c r="F18" s="329"/>
      <c r="G18" s="328"/>
      <c r="H18" s="328"/>
      <c r="I18" s="328"/>
      <c r="J18" s="328"/>
      <c r="K18" s="328"/>
      <c r="L18" s="328"/>
      <c r="M18" s="328"/>
      <c r="N18" s="328"/>
    </row>
    <row r="19" spans="1:26" s="67" customFormat="1" ht="8.25" customHeight="1" x14ac:dyDescent="0.3">
      <c r="A19" s="186"/>
      <c r="B19" s="73"/>
      <c r="C19" s="73"/>
      <c r="D19" s="73"/>
      <c r="E19" s="73"/>
      <c r="F19" s="185"/>
      <c r="G19" s="185"/>
      <c r="H19" s="185"/>
      <c r="I19" s="185"/>
      <c r="J19" s="185"/>
      <c r="K19" s="185"/>
      <c r="L19" s="185"/>
      <c r="M19" s="185"/>
      <c r="N19" s="185"/>
    </row>
    <row r="20" spans="1:26" s="67" customFormat="1" ht="21.6" x14ac:dyDescent="0.3">
      <c r="A20" s="321" t="s">
        <v>759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X20" s="70" t="s">
        <v>759</v>
      </c>
    </row>
    <row r="21" spans="1:26" s="67" customFormat="1" ht="14.4" x14ac:dyDescent="0.3">
      <c r="A21" s="322" t="s">
        <v>4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</row>
    <row r="22" spans="1:26" s="67" customFormat="1" ht="8.25" customHeight="1" x14ac:dyDescent="0.3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</row>
    <row r="23" spans="1:26" s="67" customFormat="1" ht="21.6" x14ac:dyDescent="0.3">
      <c r="A23" s="321" t="s">
        <v>759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Y23" s="70" t="s">
        <v>759</v>
      </c>
    </row>
    <row r="24" spans="1:26" s="67" customFormat="1" ht="14.4" x14ac:dyDescent="0.3">
      <c r="A24" s="322" t="s">
        <v>758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</row>
    <row r="25" spans="1:26" s="67" customFormat="1" ht="24" customHeight="1" x14ac:dyDescent="0.3">
      <c r="A25" s="323" t="s">
        <v>880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</row>
    <row r="26" spans="1:26" s="67" customFormat="1" ht="8.25" customHeight="1" x14ac:dyDescent="0.3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</row>
    <row r="27" spans="1:26" s="67" customFormat="1" ht="14.4" x14ac:dyDescent="0.3">
      <c r="A27" s="324" t="s">
        <v>192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Z27" s="70" t="s">
        <v>192</v>
      </c>
    </row>
    <row r="28" spans="1:26" s="67" customFormat="1" ht="13.5" customHeight="1" x14ac:dyDescent="0.3">
      <c r="A28" s="322" t="s">
        <v>755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</row>
    <row r="29" spans="1:26" s="67" customFormat="1" ht="15" customHeight="1" x14ac:dyDescent="0.3">
      <c r="A29" s="73" t="s">
        <v>754</v>
      </c>
      <c r="B29" s="182" t="s">
        <v>753</v>
      </c>
      <c r="C29" s="66" t="s">
        <v>752</v>
      </c>
      <c r="D29" s="66"/>
      <c r="E29" s="66"/>
      <c r="F29" s="181"/>
      <c r="G29" s="181"/>
      <c r="H29" s="181"/>
      <c r="I29" s="181"/>
      <c r="J29" s="181"/>
      <c r="K29" s="181"/>
      <c r="L29" s="181"/>
      <c r="M29" s="181"/>
      <c r="N29" s="181"/>
    </row>
    <row r="30" spans="1:26" s="67" customFormat="1" ht="18" customHeight="1" x14ac:dyDescent="0.3">
      <c r="A30" s="73" t="s">
        <v>751</v>
      </c>
      <c r="B30" s="325" t="s">
        <v>866</v>
      </c>
      <c r="C30" s="325"/>
      <c r="D30" s="325"/>
      <c r="E30" s="325"/>
      <c r="F30" s="325"/>
      <c r="G30" s="181"/>
      <c r="H30" s="181"/>
      <c r="I30" s="181"/>
      <c r="J30" s="181"/>
      <c r="K30" s="181"/>
      <c r="L30" s="181"/>
      <c r="M30" s="181"/>
      <c r="N30" s="181"/>
    </row>
    <row r="31" spans="1:26" s="67" customFormat="1" ht="14.4" x14ac:dyDescent="0.3">
      <c r="A31" s="73"/>
      <c r="B31" s="326" t="s">
        <v>749</v>
      </c>
      <c r="C31" s="326"/>
      <c r="D31" s="326"/>
      <c r="E31" s="326"/>
      <c r="F31" s="326"/>
      <c r="G31" s="178"/>
      <c r="H31" s="178"/>
      <c r="I31" s="178"/>
      <c r="J31" s="178"/>
      <c r="K31" s="178"/>
      <c r="L31" s="178"/>
      <c r="M31" s="180"/>
      <c r="N31" s="178"/>
    </row>
    <row r="32" spans="1:26" s="67" customFormat="1" ht="9.75" customHeight="1" x14ac:dyDescent="0.3">
      <c r="A32" s="73"/>
      <c r="B32" s="73"/>
      <c r="C32" s="73"/>
      <c r="D32" s="179"/>
      <c r="E32" s="179"/>
      <c r="F32" s="179"/>
      <c r="G32" s="179"/>
      <c r="H32" s="179"/>
      <c r="I32" s="179"/>
      <c r="J32" s="179"/>
      <c r="K32" s="179"/>
      <c r="L32" s="179"/>
      <c r="M32" s="178"/>
      <c r="N32" s="178"/>
    </row>
    <row r="33" spans="1:29" s="67" customFormat="1" ht="14.4" x14ac:dyDescent="0.3">
      <c r="A33" s="172" t="s">
        <v>748</v>
      </c>
      <c r="B33" s="73"/>
      <c r="C33" s="73"/>
      <c r="D33" s="177" t="s">
        <v>747</v>
      </c>
      <c r="E33" s="176"/>
      <c r="F33" s="175"/>
      <c r="G33" s="174"/>
      <c r="H33" s="174"/>
      <c r="I33" s="174"/>
      <c r="J33" s="174"/>
      <c r="K33" s="174"/>
      <c r="L33" s="174"/>
      <c r="M33" s="174"/>
      <c r="N33" s="174"/>
    </row>
    <row r="34" spans="1:29" s="67" customFormat="1" ht="9.75" customHeight="1" x14ac:dyDescent="0.3">
      <c r="A34" s="73"/>
      <c r="B34" s="69"/>
      <c r="C34" s="69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</row>
    <row r="35" spans="1:29" s="67" customFormat="1" ht="12.75" customHeight="1" x14ac:dyDescent="0.3">
      <c r="A35" s="172" t="s">
        <v>746</v>
      </c>
      <c r="B35" s="69"/>
      <c r="C35" s="164">
        <v>28</v>
      </c>
      <c r="D35" s="163" t="s">
        <v>879</v>
      </c>
      <c r="E35" s="162" t="s">
        <v>731</v>
      </c>
      <c r="G35" s="69"/>
      <c r="H35" s="69"/>
      <c r="I35" s="69"/>
      <c r="J35" s="69"/>
      <c r="K35" s="69"/>
      <c r="L35" s="171"/>
      <c r="M35" s="171"/>
      <c r="N35" s="69"/>
    </row>
    <row r="36" spans="1:29" s="67" customFormat="1" ht="12.75" customHeight="1" x14ac:dyDescent="0.3">
      <c r="A36" s="73"/>
      <c r="B36" s="170" t="s">
        <v>744</v>
      </c>
      <c r="C36" s="169"/>
      <c r="D36" s="168"/>
      <c r="E36" s="162"/>
      <c r="G36" s="69"/>
    </row>
    <row r="37" spans="1:29" s="67" customFormat="1" ht="12.75" customHeight="1" x14ac:dyDescent="0.3">
      <c r="A37" s="73"/>
      <c r="B37" s="165" t="s">
        <v>743</v>
      </c>
      <c r="C37" s="164">
        <v>28</v>
      </c>
      <c r="D37" s="163" t="s">
        <v>879</v>
      </c>
      <c r="E37" s="162" t="s">
        <v>731</v>
      </c>
      <c r="G37" s="69" t="s">
        <v>741</v>
      </c>
      <c r="I37" s="69"/>
      <c r="J37" s="69"/>
      <c r="K37" s="69"/>
      <c r="L37" s="164">
        <v>0</v>
      </c>
      <c r="M37" s="167" t="s">
        <v>732</v>
      </c>
      <c r="N37" s="162" t="s">
        <v>731</v>
      </c>
    </row>
    <row r="38" spans="1:29" s="67" customFormat="1" ht="12.75" customHeight="1" x14ac:dyDescent="0.3">
      <c r="A38" s="73"/>
      <c r="B38" s="165" t="s">
        <v>50</v>
      </c>
      <c r="C38" s="164">
        <v>0</v>
      </c>
      <c r="D38" s="166" t="s">
        <v>732</v>
      </c>
      <c r="E38" s="162" t="s">
        <v>731</v>
      </c>
      <c r="G38" s="69" t="s">
        <v>738</v>
      </c>
      <c r="I38" s="69"/>
      <c r="J38" s="69"/>
      <c r="K38" s="69"/>
      <c r="L38" s="319"/>
      <c r="M38" s="319"/>
      <c r="N38" s="162" t="s">
        <v>734</v>
      </c>
    </row>
    <row r="39" spans="1:29" s="67" customFormat="1" ht="12.75" customHeight="1" x14ac:dyDescent="0.3">
      <c r="A39" s="73"/>
      <c r="B39" s="165" t="s">
        <v>737</v>
      </c>
      <c r="C39" s="164">
        <v>0</v>
      </c>
      <c r="D39" s="166" t="s">
        <v>732</v>
      </c>
      <c r="E39" s="162" t="s">
        <v>731</v>
      </c>
      <c r="G39" s="69" t="s">
        <v>735</v>
      </c>
      <c r="I39" s="69"/>
      <c r="J39" s="69"/>
      <c r="K39" s="69"/>
      <c r="L39" s="319">
        <v>23.6</v>
      </c>
      <c r="M39" s="319"/>
      <c r="N39" s="162" t="s">
        <v>734</v>
      </c>
    </row>
    <row r="40" spans="1:29" s="67" customFormat="1" ht="12.75" customHeight="1" x14ac:dyDescent="0.3">
      <c r="A40" s="73"/>
      <c r="B40" s="165" t="s">
        <v>733</v>
      </c>
      <c r="C40" s="164">
        <v>0</v>
      </c>
      <c r="D40" s="163" t="s">
        <v>732</v>
      </c>
      <c r="E40" s="162" t="s">
        <v>731</v>
      </c>
      <c r="G40" s="69"/>
      <c r="H40" s="69"/>
      <c r="I40" s="69"/>
      <c r="J40" s="69"/>
      <c r="K40" s="69"/>
      <c r="L40" s="317" t="s">
        <v>730</v>
      </c>
      <c r="M40" s="317"/>
      <c r="N40" s="69"/>
    </row>
    <row r="41" spans="1:29" s="67" customFormat="1" ht="9.75" customHeight="1" x14ac:dyDescent="0.3">
      <c r="A41" s="161"/>
    </row>
    <row r="42" spans="1:29" s="67" customFormat="1" ht="36" customHeight="1" x14ac:dyDescent="0.3">
      <c r="A42" s="318" t="s">
        <v>729</v>
      </c>
      <c r="B42" s="315" t="s">
        <v>10</v>
      </c>
      <c r="C42" s="315" t="s">
        <v>728</v>
      </c>
      <c r="D42" s="315"/>
      <c r="E42" s="315"/>
      <c r="F42" s="315" t="s">
        <v>727</v>
      </c>
      <c r="G42" s="315" t="s">
        <v>726</v>
      </c>
      <c r="H42" s="315"/>
      <c r="I42" s="315"/>
      <c r="J42" s="315" t="s">
        <v>725</v>
      </c>
      <c r="K42" s="315"/>
      <c r="L42" s="315"/>
      <c r="M42" s="315" t="s">
        <v>724</v>
      </c>
      <c r="N42" s="315" t="s">
        <v>49</v>
      </c>
    </row>
    <row r="43" spans="1:29" s="67" customFormat="1" ht="36.75" customHeight="1" x14ac:dyDescent="0.3">
      <c r="A43" s="31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</row>
    <row r="44" spans="1:29" s="67" customFormat="1" ht="40.799999999999997" x14ac:dyDescent="0.3">
      <c r="A44" s="318"/>
      <c r="B44" s="315"/>
      <c r="C44" s="315"/>
      <c r="D44" s="315"/>
      <c r="E44" s="315"/>
      <c r="F44" s="315"/>
      <c r="G44" s="160" t="s">
        <v>722</v>
      </c>
      <c r="H44" s="160" t="s">
        <v>721</v>
      </c>
      <c r="I44" s="160" t="s">
        <v>723</v>
      </c>
      <c r="J44" s="160" t="s">
        <v>722</v>
      </c>
      <c r="K44" s="160" t="s">
        <v>721</v>
      </c>
      <c r="L44" s="160" t="s">
        <v>720</v>
      </c>
      <c r="M44" s="315"/>
      <c r="N44" s="315"/>
    </row>
    <row r="45" spans="1:29" s="67" customFormat="1" ht="14.4" x14ac:dyDescent="0.3">
      <c r="A45" s="159">
        <v>1</v>
      </c>
      <c r="B45" s="158">
        <v>2</v>
      </c>
      <c r="C45" s="316">
        <v>3</v>
      </c>
      <c r="D45" s="316"/>
      <c r="E45" s="316"/>
      <c r="F45" s="158">
        <v>4</v>
      </c>
      <c r="G45" s="158">
        <v>5</v>
      </c>
      <c r="H45" s="158">
        <v>6</v>
      </c>
      <c r="I45" s="158">
        <v>7</v>
      </c>
      <c r="J45" s="158">
        <v>8</v>
      </c>
      <c r="K45" s="158">
        <v>9</v>
      </c>
      <c r="L45" s="158">
        <v>10</v>
      </c>
      <c r="M45" s="158">
        <v>11</v>
      </c>
      <c r="N45" s="158">
        <v>12</v>
      </c>
      <c r="O45" s="157"/>
      <c r="P45" s="157"/>
      <c r="Q45" s="157"/>
    </row>
    <row r="46" spans="1:29" s="67" customFormat="1" ht="14.4" x14ac:dyDescent="0.3">
      <c r="A46" s="312" t="s">
        <v>188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4"/>
      <c r="AA46" s="98" t="s">
        <v>188</v>
      </c>
    </row>
    <row r="47" spans="1:29" s="67" customFormat="1" ht="31.8" x14ac:dyDescent="0.3">
      <c r="A47" s="113" t="s">
        <v>20</v>
      </c>
      <c r="B47" s="116" t="s">
        <v>878</v>
      </c>
      <c r="C47" s="311" t="s">
        <v>189</v>
      </c>
      <c r="D47" s="311"/>
      <c r="E47" s="311"/>
      <c r="F47" s="107" t="s">
        <v>591</v>
      </c>
      <c r="G47" s="105"/>
      <c r="H47" s="105"/>
      <c r="I47" s="146">
        <v>0.41442000000000001</v>
      </c>
      <c r="J47" s="106"/>
      <c r="K47" s="105"/>
      <c r="L47" s="106"/>
      <c r="M47" s="105"/>
      <c r="N47" s="139"/>
      <c r="AA47" s="98"/>
      <c r="AB47" s="79" t="s">
        <v>189</v>
      </c>
    </row>
    <row r="48" spans="1:29" s="67" customFormat="1" ht="14.4" x14ac:dyDescent="0.3">
      <c r="A48" s="110"/>
      <c r="B48" s="72"/>
      <c r="C48" s="308" t="s">
        <v>876</v>
      </c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9"/>
      <c r="AA48" s="98"/>
      <c r="AB48" s="79"/>
      <c r="AC48" s="65" t="s">
        <v>876</v>
      </c>
    </row>
    <row r="49" spans="1:34" s="67" customFormat="1" ht="31.8" x14ac:dyDescent="0.3">
      <c r="A49" s="138"/>
      <c r="B49" s="84" t="s">
        <v>872</v>
      </c>
      <c r="C49" s="308" t="s">
        <v>871</v>
      </c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9"/>
      <c r="AA49" s="98"/>
      <c r="AB49" s="79"/>
      <c r="AD49" s="65" t="s">
        <v>871</v>
      </c>
    </row>
    <row r="50" spans="1:34" s="67" customFormat="1" ht="20.399999999999999" x14ac:dyDescent="0.3">
      <c r="A50" s="138"/>
      <c r="B50" s="84" t="s">
        <v>870</v>
      </c>
      <c r="C50" s="308" t="s">
        <v>869</v>
      </c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9"/>
      <c r="AA50" s="98"/>
      <c r="AB50" s="79"/>
      <c r="AD50" s="65" t="s">
        <v>869</v>
      </c>
    </row>
    <row r="51" spans="1:34" s="67" customFormat="1" ht="14.4" x14ac:dyDescent="0.3">
      <c r="A51" s="137"/>
      <c r="B51" s="84" t="s">
        <v>21</v>
      </c>
      <c r="C51" s="308" t="s">
        <v>540</v>
      </c>
      <c r="D51" s="308"/>
      <c r="E51" s="308"/>
      <c r="F51" s="125"/>
      <c r="G51" s="99"/>
      <c r="H51" s="99"/>
      <c r="I51" s="99"/>
      <c r="J51" s="122">
        <v>434.89</v>
      </c>
      <c r="K51" s="133">
        <v>1.38</v>
      </c>
      <c r="L51" s="122">
        <v>248.71</v>
      </c>
      <c r="M51" s="133">
        <v>11.01</v>
      </c>
      <c r="N51" s="135">
        <v>2738.3</v>
      </c>
      <c r="AA51" s="98"/>
      <c r="AB51" s="79"/>
      <c r="AE51" s="65" t="s">
        <v>540</v>
      </c>
    </row>
    <row r="52" spans="1:34" s="67" customFormat="1" ht="14.4" x14ac:dyDescent="0.3">
      <c r="A52" s="137"/>
      <c r="B52" s="84" t="s">
        <v>22</v>
      </c>
      <c r="C52" s="308" t="s">
        <v>539</v>
      </c>
      <c r="D52" s="308"/>
      <c r="E52" s="308"/>
      <c r="F52" s="125"/>
      <c r="G52" s="99"/>
      <c r="H52" s="99"/>
      <c r="I52" s="99"/>
      <c r="J52" s="122">
        <v>74.25</v>
      </c>
      <c r="K52" s="133">
        <v>1.38</v>
      </c>
      <c r="L52" s="122">
        <v>42.46</v>
      </c>
      <c r="M52" s="133">
        <v>29.37</v>
      </c>
      <c r="N52" s="135">
        <v>1247.05</v>
      </c>
      <c r="AA52" s="98"/>
      <c r="AB52" s="79"/>
      <c r="AE52" s="65" t="s">
        <v>539</v>
      </c>
    </row>
    <row r="53" spans="1:34" s="67" customFormat="1" ht="14.4" x14ac:dyDescent="0.3">
      <c r="A53" s="126"/>
      <c r="B53" s="84"/>
      <c r="C53" s="308" t="s">
        <v>535</v>
      </c>
      <c r="D53" s="308"/>
      <c r="E53" s="308"/>
      <c r="F53" s="125" t="s">
        <v>536</v>
      </c>
      <c r="G53" s="148">
        <v>5.5</v>
      </c>
      <c r="H53" s="133">
        <v>1.38</v>
      </c>
      <c r="I53" s="149">
        <v>3.1454477999999999</v>
      </c>
      <c r="J53" s="123"/>
      <c r="K53" s="99"/>
      <c r="L53" s="123"/>
      <c r="M53" s="99"/>
      <c r="N53" s="131"/>
      <c r="AA53" s="98"/>
      <c r="AB53" s="79"/>
      <c r="AF53" s="65" t="s">
        <v>535</v>
      </c>
    </row>
    <row r="54" spans="1:34" s="67" customFormat="1" ht="14.4" x14ac:dyDescent="0.3">
      <c r="A54" s="110"/>
      <c r="B54" s="84"/>
      <c r="C54" s="310" t="s">
        <v>534</v>
      </c>
      <c r="D54" s="310"/>
      <c r="E54" s="310"/>
      <c r="F54" s="130"/>
      <c r="G54" s="103"/>
      <c r="H54" s="103"/>
      <c r="I54" s="103"/>
      <c r="J54" s="128">
        <v>434.89</v>
      </c>
      <c r="K54" s="103"/>
      <c r="L54" s="128">
        <v>248.71</v>
      </c>
      <c r="M54" s="103"/>
      <c r="N54" s="127"/>
      <c r="AA54" s="98"/>
      <c r="AB54" s="79"/>
      <c r="AG54" s="65" t="s">
        <v>534</v>
      </c>
    </row>
    <row r="55" spans="1:34" s="67" customFormat="1" ht="14.4" x14ac:dyDescent="0.3">
      <c r="A55" s="126"/>
      <c r="B55" s="84"/>
      <c r="C55" s="308" t="s">
        <v>533</v>
      </c>
      <c r="D55" s="308"/>
      <c r="E55" s="308"/>
      <c r="F55" s="125"/>
      <c r="G55" s="99"/>
      <c r="H55" s="99"/>
      <c r="I55" s="99"/>
      <c r="J55" s="123"/>
      <c r="K55" s="99"/>
      <c r="L55" s="122">
        <v>42.46</v>
      </c>
      <c r="M55" s="99"/>
      <c r="N55" s="135">
        <v>1247.05</v>
      </c>
      <c r="AA55" s="98"/>
      <c r="AB55" s="79"/>
      <c r="AF55" s="65" t="s">
        <v>533</v>
      </c>
    </row>
    <row r="56" spans="1:34" s="67" customFormat="1" ht="21.6" x14ac:dyDescent="0.3">
      <c r="A56" s="126"/>
      <c r="B56" s="84" t="s">
        <v>587</v>
      </c>
      <c r="C56" s="308" t="s">
        <v>586</v>
      </c>
      <c r="D56" s="308"/>
      <c r="E56" s="308"/>
      <c r="F56" s="125" t="s">
        <v>529</v>
      </c>
      <c r="G56" s="124">
        <v>92</v>
      </c>
      <c r="H56" s="99"/>
      <c r="I56" s="124">
        <v>92</v>
      </c>
      <c r="J56" s="123"/>
      <c r="K56" s="99"/>
      <c r="L56" s="122">
        <v>39.06</v>
      </c>
      <c r="M56" s="99"/>
      <c r="N56" s="135">
        <v>1147.29</v>
      </c>
      <c r="AA56" s="98"/>
      <c r="AB56" s="79"/>
      <c r="AF56" s="65" t="s">
        <v>586</v>
      </c>
    </row>
    <row r="57" spans="1:34" s="67" customFormat="1" ht="21.6" x14ac:dyDescent="0.3">
      <c r="A57" s="126"/>
      <c r="B57" s="84" t="s">
        <v>585</v>
      </c>
      <c r="C57" s="308" t="s">
        <v>584</v>
      </c>
      <c r="D57" s="308"/>
      <c r="E57" s="308"/>
      <c r="F57" s="125" t="s">
        <v>529</v>
      </c>
      <c r="G57" s="124">
        <v>46</v>
      </c>
      <c r="H57" s="99"/>
      <c r="I57" s="124">
        <v>46</v>
      </c>
      <c r="J57" s="123"/>
      <c r="K57" s="99"/>
      <c r="L57" s="122">
        <v>19.53</v>
      </c>
      <c r="M57" s="99"/>
      <c r="N57" s="121">
        <v>573.64</v>
      </c>
      <c r="AA57" s="98"/>
      <c r="AB57" s="79"/>
      <c r="AF57" s="65" t="s">
        <v>584</v>
      </c>
    </row>
    <row r="58" spans="1:34" s="67" customFormat="1" ht="14.4" x14ac:dyDescent="0.3">
      <c r="A58" s="109"/>
      <c r="B58" s="108"/>
      <c r="C58" s="311" t="s">
        <v>327</v>
      </c>
      <c r="D58" s="311"/>
      <c r="E58" s="311"/>
      <c r="F58" s="107"/>
      <c r="G58" s="105"/>
      <c r="H58" s="105"/>
      <c r="I58" s="105"/>
      <c r="J58" s="106"/>
      <c r="K58" s="105"/>
      <c r="L58" s="104">
        <v>307.3</v>
      </c>
      <c r="M58" s="103"/>
      <c r="N58" s="102">
        <v>4459.2299999999996</v>
      </c>
      <c r="AA58" s="98"/>
      <c r="AB58" s="79"/>
      <c r="AH58" s="79" t="s">
        <v>327</v>
      </c>
    </row>
    <row r="59" spans="1:34" s="67" customFormat="1" ht="42" x14ac:dyDescent="0.3">
      <c r="A59" s="113" t="s">
        <v>21</v>
      </c>
      <c r="B59" s="116" t="s">
        <v>877</v>
      </c>
      <c r="C59" s="311" t="s">
        <v>190</v>
      </c>
      <c r="D59" s="311"/>
      <c r="E59" s="311"/>
      <c r="F59" s="107" t="s">
        <v>591</v>
      </c>
      <c r="G59" s="105"/>
      <c r="H59" s="105"/>
      <c r="I59" s="146">
        <v>0.41442000000000001</v>
      </c>
      <c r="J59" s="106"/>
      <c r="K59" s="105"/>
      <c r="L59" s="106"/>
      <c r="M59" s="105"/>
      <c r="N59" s="139"/>
      <c r="AA59" s="98"/>
      <c r="AB59" s="79" t="s">
        <v>190</v>
      </c>
      <c r="AH59" s="79"/>
    </row>
    <row r="60" spans="1:34" s="67" customFormat="1" ht="14.4" x14ac:dyDescent="0.3">
      <c r="A60" s="110"/>
      <c r="B60" s="72"/>
      <c r="C60" s="308" t="s">
        <v>876</v>
      </c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9"/>
      <c r="AA60" s="98"/>
      <c r="AB60" s="79"/>
      <c r="AC60" s="65" t="s">
        <v>876</v>
      </c>
      <c r="AH60" s="79"/>
    </row>
    <row r="61" spans="1:34" s="67" customFormat="1" ht="31.8" x14ac:dyDescent="0.3">
      <c r="A61" s="138"/>
      <c r="B61" s="84" t="s">
        <v>872</v>
      </c>
      <c r="C61" s="308" t="s">
        <v>871</v>
      </c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9"/>
      <c r="AA61" s="98"/>
      <c r="AB61" s="79"/>
      <c r="AD61" s="65" t="s">
        <v>871</v>
      </c>
      <c r="AH61" s="79"/>
    </row>
    <row r="62" spans="1:34" s="67" customFormat="1" ht="20.399999999999999" x14ac:dyDescent="0.3">
      <c r="A62" s="138"/>
      <c r="B62" s="84" t="s">
        <v>870</v>
      </c>
      <c r="C62" s="308" t="s">
        <v>869</v>
      </c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9"/>
      <c r="AA62" s="98"/>
      <c r="AB62" s="79"/>
      <c r="AD62" s="65" t="s">
        <v>869</v>
      </c>
      <c r="AH62" s="79"/>
    </row>
    <row r="63" spans="1:34" s="67" customFormat="1" ht="14.4" x14ac:dyDescent="0.3">
      <c r="A63" s="137"/>
      <c r="B63" s="84" t="s">
        <v>21</v>
      </c>
      <c r="C63" s="308" t="s">
        <v>540</v>
      </c>
      <c r="D63" s="308"/>
      <c r="E63" s="308"/>
      <c r="F63" s="125"/>
      <c r="G63" s="99"/>
      <c r="H63" s="99"/>
      <c r="I63" s="99"/>
      <c r="J63" s="122">
        <v>251.44</v>
      </c>
      <c r="K63" s="133">
        <v>1.38</v>
      </c>
      <c r="L63" s="122">
        <v>143.80000000000001</v>
      </c>
      <c r="M63" s="133">
        <v>11.01</v>
      </c>
      <c r="N63" s="135">
        <v>1583.24</v>
      </c>
      <c r="AA63" s="98"/>
      <c r="AB63" s="79"/>
      <c r="AE63" s="65" t="s">
        <v>540</v>
      </c>
      <c r="AH63" s="79"/>
    </row>
    <row r="64" spans="1:34" s="67" customFormat="1" ht="14.4" x14ac:dyDescent="0.3">
      <c r="A64" s="137"/>
      <c r="B64" s="84" t="s">
        <v>22</v>
      </c>
      <c r="C64" s="308" t="s">
        <v>539</v>
      </c>
      <c r="D64" s="308"/>
      <c r="E64" s="308"/>
      <c r="F64" s="125"/>
      <c r="G64" s="99"/>
      <c r="H64" s="99"/>
      <c r="I64" s="99"/>
      <c r="J64" s="122">
        <v>42.93</v>
      </c>
      <c r="K64" s="133">
        <v>1.38</v>
      </c>
      <c r="L64" s="122">
        <v>24.55</v>
      </c>
      <c r="M64" s="133">
        <v>29.37</v>
      </c>
      <c r="N64" s="121">
        <v>721.03</v>
      </c>
      <c r="AA64" s="98"/>
      <c r="AB64" s="79"/>
      <c r="AE64" s="65" t="s">
        <v>539</v>
      </c>
      <c r="AH64" s="79"/>
    </row>
    <row r="65" spans="1:34" s="67" customFormat="1" ht="14.4" x14ac:dyDescent="0.3">
      <c r="A65" s="126"/>
      <c r="B65" s="84"/>
      <c r="C65" s="308" t="s">
        <v>535</v>
      </c>
      <c r="D65" s="308"/>
      <c r="E65" s="308"/>
      <c r="F65" s="125" t="s">
        <v>536</v>
      </c>
      <c r="G65" s="133">
        <v>3.18</v>
      </c>
      <c r="H65" s="133">
        <v>1.38</v>
      </c>
      <c r="I65" s="149">
        <v>1.8186407</v>
      </c>
      <c r="J65" s="123"/>
      <c r="K65" s="99"/>
      <c r="L65" s="123"/>
      <c r="M65" s="99"/>
      <c r="N65" s="131"/>
      <c r="AA65" s="98"/>
      <c r="AB65" s="79"/>
      <c r="AF65" s="65" t="s">
        <v>535</v>
      </c>
      <c r="AH65" s="79"/>
    </row>
    <row r="66" spans="1:34" s="67" customFormat="1" ht="14.4" x14ac:dyDescent="0.3">
      <c r="A66" s="110"/>
      <c r="B66" s="84"/>
      <c r="C66" s="310" t="s">
        <v>534</v>
      </c>
      <c r="D66" s="310"/>
      <c r="E66" s="310"/>
      <c r="F66" s="130"/>
      <c r="G66" s="103"/>
      <c r="H66" s="103"/>
      <c r="I66" s="103"/>
      <c r="J66" s="128">
        <v>251.44</v>
      </c>
      <c r="K66" s="103"/>
      <c r="L66" s="128">
        <v>143.80000000000001</v>
      </c>
      <c r="M66" s="103"/>
      <c r="N66" s="127"/>
      <c r="AA66" s="98"/>
      <c r="AB66" s="79"/>
      <c r="AG66" s="65" t="s">
        <v>534</v>
      </c>
      <c r="AH66" s="79"/>
    </row>
    <row r="67" spans="1:34" s="67" customFormat="1" ht="14.4" x14ac:dyDescent="0.3">
      <c r="A67" s="126"/>
      <c r="B67" s="84"/>
      <c r="C67" s="308" t="s">
        <v>533</v>
      </c>
      <c r="D67" s="308"/>
      <c r="E67" s="308"/>
      <c r="F67" s="125"/>
      <c r="G67" s="99"/>
      <c r="H67" s="99"/>
      <c r="I67" s="99"/>
      <c r="J67" s="123"/>
      <c r="K67" s="99"/>
      <c r="L67" s="122">
        <v>24.55</v>
      </c>
      <c r="M67" s="99"/>
      <c r="N67" s="121">
        <v>721.03</v>
      </c>
      <c r="AA67" s="98"/>
      <c r="AB67" s="79"/>
      <c r="AF67" s="65" t="s">
        <v>533</v>
      </c>
      <c r="AH67" s="79"/>
    </row>
    <row r="68" spans="1:34" s="67" customFormat="1" ht="21.6" x14ac:dyDescent="0.3">
      <c r="A68" s="126"/>
      <c r="B68" s="84" t="s">
        <v>587</v>
      </c>
      <c r="C68" s="308" t="s">
        <v>586</v>
      </c>
      <c r="D68" s="308"/>
      <c r="E68" s="308"/>
      <c r="F68" s="125" t="s">
        <v>529</v>
      </c>
      <c r="G68" s="124">
        <v>92</v>
      </c>
      <c r="H68" s="99"/>
      <c r="I68" s="124">
        <v>92</v>
      </c>
      <c r="J68" s="123"/>
      <c r="K68" s="99"/>
      <c r="L68" s="122">
        <v>22.59</v>
      </c>
      <c r="M68" s="99"/>
      <c r="N68" s="121">
        <v>663.35</v>
      </c>
      <c r="AA68" s="98"/>
      <c r="AB68" s="79"/>
      <c r="AF68" s="65" t="s">
        <v>586</v>
      </c>
      <c r="AH68" s="79"/>
    </row>
    <row r="69" spans="1:34" s="67" customFormat="1" ht="21.6" x14ac:dyDescent="0.3">
      <c r="A69" s="126"/>
      <c r="B69" s="84" t="s">
        <v>585</v>
      </c>
      <c r="C69" s="308" t="s">
        <v>584</v>
      </c>
      <c r="D69" s="308"/>
      <c r="E69" s="308"/>
      <c r="F69" s="125" t="s">
        <v>529</v>
      </c>
      <c r="G69" s="124">
        <v>46</v>
      </c>
      <c r="H69" s="99"/>
      <c r="I69" s="124">
        <v>46</v>
      </c>
      <c r="J69" s="123"/>
      <c r="K69" s="99"/>
      <c r="L69" s="122">
        <v>11.29</v>
      </c>
      <c r="M69" s="99"/>
      <c r="N69" s="121">
        <v>331.67</v>
      </c>
      <c r="AA69" s="98"/>
      <c r="AB69" s="79"/>
      <c r="AF69" s="65" t="s">
        <v>584</v>
      </c>
      <c r="AH69" s="79"/>
    </row>
    <row r="70" spans="1:34" s="67" customFormat="1" ht="14.4" x14ac:dyDescent="0.3">
      <c r="A70" s="109"/>
      <c r="B70" s="108"/>
      <c r="C70" s="311" t="s">
        <v>327</v>
      </c>
      <c r="D70" s="311"/>
      <c r="E70" s="311"/>
      <c r="F70" s="107"/>
      <c r="G70" s="105"/>
      <c r="H70" s="105"/>
      <c r="I70" s="105"/>
      <c r="J70" s="106"/>
      <c r="K70" s="105"/>
      <c r="L70" s="104">
        <v>177.68</v>
      </c>
      <c r="M70" s="103"/>
      <c r="N70" s="102">
        <v>2578.2600000000002</v>
      </c>
      <c r="AA70" s="98"/>
      <c r="AB70" s="79"/>
      <c r="AH70" s="79" t="s">
        <v>327</v>
      </c>
    </row>
    <row r="71" spans="1:34" s="67" customFormat="1" ht="21.6" x14ac:dyDescent="0.3">
      <c r="A71" s="113" t="s">
        <v>22</v>
      </c>
      <c r="B71" s="116" t="s">
        <v>875</v>
      </c>
      <c r="C71" s="311" t="s">
        <v>191</v>
      </c>
      <c r="D71" s="311"/>
      <c r="E71" s="311"/>
      <c r="F71" s="107" t="s">
        <v>874</v>
      </c>
      <c r="G71" s="105"/>
      <c r="H71" s="105"/>
      <c r="I71" s="146">
        <v>38.585560000000001</v>
      </c>
      <c r="J71" s="106"/>
      <c r="K71" s="105"/>
      <c r="L71" s="106"/>
      <c r="M71" s="105"/>
      <c r="N71" s="139"/>
      <c r="AA71" s="98"/>
      <c r="AB71" s="79" t="s">
        <v>191</v>
      </c>
      <c r="AH71" s="79"/>
    </row>
    <row r="72" spans="1:34" s="67" customFormat="1" ht="14.4" x14ac:dyDescent="0.3">
      <c r="A72" s="110"/>
      <c r="B72" s="72"/>
      <c r="C72" s="308" t="s">
        <v>873</v>
      </c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9"/>
      <c r="AA72" s="98"/>
      <c r="AB72" s="79"/>
      <c r="AC72" s="65" t="s">
        <v>873</v>
      </c>
      <c r="AH72" s="79"/>
    </row>
    <row r="73" spans="1:34" s="67" customFormat="1" ht="31.8" x14ac:dyDescent="0.3">
      <c r="A73" s="138"/>
      <c r="B73" s="84" t="s">
        <v>872</v>
      </c>
      <c r="C73" s="308" t="s">
        <v>871</v>
      </c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9"/>
      <c r="AA73" s="98"/>
      <c r="AB73" s="79"/>
      <c r="AD73" s="65" t="s">
        <v>871</v>
      </c>
      <c r="AH73" s="79"/>
    </row>
    <row r="74" spans="1:34" s="67" customFormat="1" ht="20.399999999999999" x14ac:dyDescent="0.3">
      <c r="A74" s="138"/>
      <c r="B74" s="84" t="s">
        <v>870</v>
      </c>
      <c r="C74" s="308" t="s">
        <v>869</v>
      </c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9"/>
      <c r="AA74" s="98"/>
      <c r="AB74" s="79"/>
      <c r="AD74" s="65" t="s">
        <v>869</v>
      </c>
      <c r="AH74" s="79"/>
    </row>
    <row r="75" spans="1:34" s="67" customFormat="1" ht="14.4" x14ac:dyDescent="0.3">
      <c r="A75" s="137"/>
      <c r="B75" s="84" t="s">
        <v>21</v>
      </c>
      <c r="C75" s="308" t="s">
        <v>540</v>
      </c>
      <c r="D75" s="308"/>
      <c r="E75" s="308"/>
      <c r="F75" s="125"/>
      <c r="G75" s="99"/>
      <c r="H75" s="99"/>
      <c r="I75" s="99"/>
      <c r="J75" s="122">
        <v>20.81</v>
      </c>
      <c r="K75" s="133">
        <v>1.38</v>
      </c>
      <c r="L75" s="136">
        <v>1108.0899999999999</v>
      </c>
      <c r="M75" s="133">
        <v>11.01</v>
      </c>
      <c r="N75" s="135">
        <v>12200.07</v>
      </c>
      <c r="AA75" s="98"/>
      <c r="AB75" s="79"/>
      <c r="AE75" s="65" t="s">
        <v>540</v>
      </c>
      <c r="AH75" s="79"/>
    </row>
    <row r="76" spans="1:34" s="67" customFormat="1" ht="14.4" x14ac:dyDescent="0.3">
      <c r="A76" s="137"/>
      <c r="B76" s="84" t="s">
        <v>22</v>
      </c>
      <c r="C76" s="308" t="s">
        <v>539</v>
      </c>
      <c r="D76" s="308"/>
      <c r="E76" s="308"/>
      <c r="F76" s="125"/>
      <c r="G76" s="99"/>
      <c r="H76" s="99"/>
      <c r="I76" s="99"/>
      <c r="J76" s="122">
        <v>4.0599999999999996</v>
      </c>
      <c r="K76" s="133">
        <v>1.38</v>
      </c>
      <c r="L76" s="122">
        <v>216.19</v>
      </c>
      <c r="M76" s="133">
        <v>29.37</v>
      </c>
      <c r="N76" s="135">
        <v>6349.5</v>
      </c>
      <c r="AA76" s="98"/>
      <c r="AB76" s="79"/>
      <c r="AE76" s="65" t="s">
        <v>539</v>
      </c>
      <c r="AH76" s="79"/>
    </row>
    <row r="77" spans="1:34" s="67" customFormat="1" ht="14.4" x14ac:dyDescent="0.3">
      <c r="A77" s="126"/>
      <c r="B77" s="84"/>
      <c r="C77" s="308" t="s">
        <v>535</v>
      </c>
      <c r="D77" s="308"/>
      <c r="E77" s="308"/>
      <c r="F77" s="125" t="s">
        <v>536</v>
      </c>
      <c r="G77" s="133">
        <v>0.35</v>
      </c>
      <c r="H77" s="133">
        <v>1.38</v>
      </c>
      <c r="I77" s="149">
        <v>18.6368255</v>
      </c>
      <c r="J77" s="123"/>
      <c r="K77" s="99"/>
      <c r="L77" s="123"/>
      <c r="M77" s="99"/>
      <c r="N77" s="131"/>
      <c r="AA77" s="98"/>
      <c r="AB77" s="79"/>
      <c r="AF77" s="65" t="s">
        <v>535</v>
      </c>
      <c r="AH77" s="79"/>
    </row>
    <row r="78" spans="1:34" s="67" customFormat="1" ht="14.4" x14ac:dyDescent="0.3">
      <c r="A78" s="110"/>
      <c r="B78" s="84"/>
      <c r="C78" s="310" t="s">
        <v>534</v>
      </c>
      <c r="D78" s="310"/>
      <c r="E78" s="310"/>
      <c r="F78" s="130"/>
      <c r="G78" s="103"/>
      <c r="H78" s="103"/>
      <c r="I78" s="103"/>
      <c r="J78" s="128">
        <v>20.81</v>
      </c>
      <c r="K78" s="103"/>
      <c r="L78" s="129">
        <v>1108.0899999999999</v>
      </c>
      <c r="M78" s="103"/>
      <c r="N78" s="127"/>
      <c r="AA78" s="98"/>
      <c r="AB78" s="79"/>
      <c r="AG78" s="65" t="s">
        <v>534</v>
      </c>
      <c r="AH78" s="79"/>
    </row>
    <row r="79" spans="1:34" s="67" customFormat="1" ht="14.4" x14ac:dyDescent="0.3">
      <c r="A79" s="126"/>
      <c r="B79" s="84"/>
      <c r="C79" s="308" t="s">
        <v>533</v>
      </c>
      <c r="D79" s="308"/>
      <c r="E79" s="308"/>
      <c r="F79" s="125"/>
      <c r="G79" s="99"/>
      <c r="H79" s="99"/>
      <c r="I79" s="99"/>
      <c r="J79" s="123"/>
      <c r="K79" s="99"/>
      <c r="L79" s="122">
        <v>216.19</v>
      </c>
      <c r="M79" s="99"/>
      <c r="N79" s="135">
        <v>6349.5</v>
      </c>
      <c r="AA79" s="98"/>
      <c r="AB79" s="79"/>
      <c r="AF79" s="65" t="s">
        <v>533</v>
      </c>
      <c r="AH79" s="79"/>
    </row>
    <row r="80" spans="1:34" s="67" customFormat="1" ht="21.6" x14ac:dyDescent="0.3">
      <c r="A80" s="126"/>
      <c r="B80" s="84" t="s">
        <v>587</v>
      </c>
      <c r="C80" s="308" t="s">
        <v>586</v>
      </c>
      <c r="D80" s="308"/>
      <c r="E80" s="308"/>
      <c r="F80" s="125" t="s">
        <v>529</v>
      </c>
      <c r="G80" s="124">
        <v>92</v>
      </c>
      <c r="H80" s="99"/>
      <c r="I80" s="124">
        <v>92</v>
      </c>
      <c r="J80" s="123"/>
      <c r="K80" s="99"/>
      <c r="L80" s="122">
        <v>198.89</v>
      </c>
      <c r="M80" s="99"/>
      <c r="N80" s="135">
        <v>5841.54</v>
      </c>
      <c r="AA80" s="98"/>
      <c r="AB80" s="79"/>
      <c r="AF80" s="65" t="s">
        <v>586</v>
      </c>
      <c r="AH80" s="79"/>
    </row>
    <row r="81" spans="1:36" s="67" customFormat="1" ht="21.6" x14ac:dyDescent="0.3">
      <c r="A81" s="126"/>
      <c r="B81" s="84" t="s">
        <v>585</v>
      </c>
      <c r="C81" s="308" t="s">
        <v>584</v>
      </c>
      <c r="D81" s="308"/>
      <c r="E81" s="308"/>
      <c r="F81" s="125" t="s">
        <v>529</v>
      </c>
      <c r="G81" s="124">
        <v>46</v>
      </c>
      <c r="H81" s="99"/>
      <c r="I81" s="124">
        <v>46</v>
      </c>
      <c r="J81" s="123"/>
      <c r="K81" s="99"/>
      <c r="L81" s="122">
        <v>99.45</v>
      </c>
      <c r="M81" s="99"/>
      <c r="N81" s="135">
        <v>2920.77</v>
      </c>
      <c r="AA81" s="98"/>
      <c r="AB81" s="79"/>
      <c r="AF81" s="65" t="s">
        <v>584</v>
      </c>
      <c r="AH81" s="79"/>
    </row>
    <row r="82" spans="1:36" s="67" customFormat="1" ht="14.4" x14ac:dyDescent="0.3">
      <c r="A82" s="109"/>
      <c r="B82" s="108"/>
      <c r="C82" s="311" t="s">
        <v>327</v>
      </c>
      <c r="D82" s="311"/>
      <c r="E82" s="311"/>
      <c r="F82" s="107"/>
      <c r="G82" s="105"/>
      <c r="H82" s="105"/>
      <c r="I82" s="105"/>
      <c r="J82" s="106"/>
      <c r="K82" s="105"/>
      <c r="L82" s="114">
        <v>1406.43</v>
      </c>
      <c r="M82" s="103"/>
      <c r="N82" s="102">
        <v>20962.38</v>
      </c>
      <c r="AA82" s="98"/>
      <c r="AB82" s="79"/>
      <c r="AH82" s="79" t="s">
        <v>327</v>
      </c>
    </row>
    <row r="83" spans="1:36" s="67" customFormat="1" ht="0" hidden="1" customHeight="1" x14ac:dyDescent="0.3">
      <c r="A83" s="101"/>
      <c r="B83" s="77"/>
      <c r="C83" s="77"/>
      <c r="D83" s="77"/>
      <c r="E83" s="77"/>
      <c r="F83" s="100"/>
      <c r="G83" s="100"/>
      <c r="H83" s="100"/>
      <c r="I83" s="100"/>
      <c r="J83" s="78"/>
      <c r="K83" s="100"/>
      <c r="L83" s="78"/>
      <c r="M83" s="99"/>
      <c r="N83" s="78"/>
      <c r="AA83" s="98"/>
      <c r="AB83" s="79"/>
      <c r="AH83" s="79"/>
    </row>
    <row r="84" spans="1:36" s="67" customFormat="1" ht="10.5" hidden="1" customHeight="1" x14ac:dyDescent="0.3"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96"/>
      <c r="M84" s="96"/>
      <c r="N84" s="96"/>
    </row>
    <row r="85" spans="1:36" s="67" customFormat="1" ht="14.4" x14ac:dyDescent="0.3">
      <c r="A85" s="95"/>
      <c r="B85" s="94"/>
      <c r="C85" s="311" t="s">
        <v>27</v>
      </c>
      <c r="D85" s="311"/>
      <c r="E85" s="311"/>
      <c r="F85" s="311"/>
      <c r="G85" s="311"/>
      <c r="H85" s="311"/>
      <c r="I85" s="311"/>
      <c r="J85" s="311"/>
      <c r="K85" s="311"/>
      <c r="L85" s="93"/>
      <c r="M85" s="92"/>
      <c r="N85" s="91"/>
      <c r="AI85" s="79" t="s">
        <v>27</v>
      </c>
    </row>
    <row r="86" spans="1:36" s="67" customFormat="1" ht="16.8" x14ac:dyDescent="0.4">
      <c r="A86" s="85"/>
      <c r="B86" s="84"/>
      <c r="C86" s="308" t="s">
        <v>324</v>
      </c>
      <c r="D86" s="308"/>
      <c r="E86" s="308"/>
      <c r="F86" s="308"/>
      <c r="G86" s="308"/>
      <c r="H86" s="308"/>
      <c r="I86" s="308"/>
      <c r="J86" s="308"/>
      <c r="K86" s="308"/>
      <c r="L86" s="83">
        <v>1500.6</v>
      </c>
      <c r="M86" s="82"/>
      <c r="N86" s="81">
        <v>16521.61</v>
      </c>
      <c r="O86" s="80"/>
      <c r="P86" s="80"/>
      <c r="Q86" s="80"/>
      <c r="AI86" s="79"/>
      <c r="AJ86" s="65" t="s">
        <v>324</v>
      </c>
    </row>
    <row r="87" spans="1:36" s="67" customFormat="1" ht="16.8" x14ac:dyDescent="0.4">
      <c r="A87" s="85"/>
      <c r="B87" s="84"/>
      <c r="C87" s="308" t="s">
        <v>305</v>
      </c>
      <c r="D87" s="308"/>
      <c r="E87" s="308"/>
      <c r="F87" s="308"/>
      <c r="G87" s="308"/>
      <c r="H87" s="308"/>
      <c r="I87" s="308"/>
      <c r="J87" s="308"/>
      <c r="K87" s="308"/>
      <c r="L87" s="87"/>
      <c r="M87" s="82"/>
      <c r="N87" s="86"/>
      <c r="O87" s="80"/>
      <c r="P87" s="80"/>
      <c r="Q87" s="80"/>
      <c r="AI87" s="79"/>
      <c r="AJ87" s="65" t="s">
        <v>305</v>
      </c>
    </row>
    <row r="88" spans="1:36" s="67" customFormat="1" ht="16.8" x14ac:dyDescent="0.4">
      <c r="A88" s="85"/>
      <c r="B88" s="84"/>
      <c r="C88" s="308" t="s">
        <v>322</v>
      </c>
      <c r="D88" s="308"/>
      <c r="E88" s="308"/>
      <c r="F88" s="308"/>
      <c r="G88" s="308"/>
      <c r="H88" s="308"/>
      <c r="I88" s="308"/>
      <c r="J88" s="308"/>
      <c r="K88" s="308"/>
      <c r="L88" s="83">
        <v>1500.6</v>
      </c>
      <c r="M88" s="82"/>
      <c r="N88" s="81">
        <v>16521.61</v>
      </c>
      <c r="O88" s="80"/>
      <c r="P88" s="80"/>
      <c r="Q88" s="80"/>
      <c r="AI88" s="79"/>
      <c r="AJ88" s="65" t="s">
        <v>322</v>
      </c>
    </row>
    <row r="89" spans="1:36" s="67" customFormat="1" ht="16.8" x14ac:dyDescent="0.4">
      <c r="A89" s="85"/>
      <c r="B89" s="84"/>
      <c r="C89" s="308" t="s">
        <v>321</v>
      </c>
      <c r="D89" s="308"/>
      <c r="E89" s="308"/>
      <c r="F89" s="308"/>
      <c r="G89" s="308"/>
      <c r="H89" s="308"/>
      <c r="I89" s="308"/>
      <c r="J89" s="308"/>
      <c r="K89" s="308"/>
      <c r="L89" s="120">
        <v>283.2</v>
      </c>
      <c r="M89" s="82"/>
      <c r="N89" s="81">
        <v>8317.58</v>
      </c>
      <c r="O89" s="80"/>
      <c r="P89" s="80"/>
      <c r="Q89" s="80"/>
      <c r="AI89" s="79"/>
      <c r="AJ89" s="65" t="s">
        <v>321</v>
      </c>
    </row>
    <row r="90" spans="1:36" s="67" customFormat="1" ht="16.8" x14ac:dyDescent="0.4">
      <c r="A90" s="85"/>
      <c r="B90" s="84"/>
      <c r="C90" s="308" t="s">
        <v>319</v>
      </c>
      <c r="D90" s="308"/>
      <c r="E90" s="308"/>
      <c r="F90" s="308"/>
      <c r="G90" s="308"/>
      <c r="H90" s="308"/>
      <c r="I90" s="308"/>
      <c r="J90" s="308"/>
      <c r="K90" s="308"/>
      <c r="L90" s="83">
        <v>1891.41</v>
      </c>
      <c r="M90" s="82"/>
      <c r="N90" s="81">
        <v>27999.87</v>
      </c>
      <c r="O90" s="80"/>
      <c r="P90" s="80"/>
      <c r="Q90" s="80"/>
      <c r="AI90" s="79"/>
      <c r="AJ90" s="65" t="s">
        <v>319</v>
      </c>
    </row>
    <row r="91" spans="1:36" s="67" customFormat="1" ht="16.8" x14ac:dyDescent="0.4">
      <c r="A91" s="85"/>
      <c r="B91" s="84"/>
      <c r="C91" s="308" t="s">
        <v>305</v>
      </c>
      <c r="D91" s="308"/>
      <c r="E91" s="308"/>
      <c r="F91" s="308"/>
      <c r="G91" s="308"/>
      <c r="H91" s="308"/>
      <c r="I91" s="308"/>
      <c r="J91" s="308"/>
      <c r="K91" s="308"/>
      <c r="L91" s="87"/>
      <c r="M91" s="82"/>
      <c r="N91" s="86"/>
      <c r="O91" s="80"/>
      <c r="P91" s="80"/>
      <c r="Q91" s="80"/>
      <c r="AI91" s="79"/>
      <c r="AJ91" s="65" t="s">
        <v>305</v>
      </c>
    </row>
    <row r="92" spans="1:36" s="67" customFormat="1" ht="16.8" x14ac:dyDescent="0.4">
      <c r="A92" s="85"/>
      <c r="B92" s="84"/>
      <c r="C92" s="308" t="s">
        <v>316</v>
      </c>
      <c r="D92" s="308"/>
      <c r="E92" s="308"/>
      <c r="F92" s="308"/>
      <c r="G92" s="308"/>
      <c r="H92" s="308"/>
      <c r="I92" s="308"/>
      <c r="J92" s="308"/>
      <c r="K92" s="308"/>
      <c r="L92" s="83">
        <v>1500.6</v>
      </c>
      <c r="M92" s="82"/>
      <c r="N92" s="81">
        <v>16521.61</v>
      </c>
      <c r="O92" s="80"/>
      <c r="P92" s="80"/>
      <c r="Q92" s="80"/>
      <c r="AI92" s="79"/>
      <c r="AJ92" s="65" t="s">
        <v>316</v>
      </c>
    </row>
    <row r="93" spans="1:36" s="67" customFormat="1" ht="16.8" x14ac:dyDescent="0.4">
      <c r="A93" s="85"/>
      <c r="B93" s="84"/>
      <c r="C93" s="308" t="s">
        <v>315</v>
      </c>
      <c r="D93" s="308"/>
      <c r="E93" s="308"/>
      <c r="F93" s="308"/>
      <c r="G93" s="308"/>
      <c r="H93" s="308"/>
      <c r="I93" s="308"/>
      <c r="J93" s="308"/>
      <c r="K93" s="308"/>
      <c r="L93" s="120">
        <v>283.2</v>
      </c>
      <c r="M93" s="82"/>
      <c r="N93" s="81">
        <v>8317.58</v>
      </c>
      <c r="O93" s="80"/>
      <c r="P93" s="80"/>
      <c r="Q93" s="80"/>
      <c r="AI93" s="79"/>
      <c r="AJ93" s="65" t="s">
        <v>315</v>
      </c>
    </row>
    <row r="94" spans="1:36" s="67" customFormat="1" ht="16.8" x14ac:dyDescent="0.4">
      <c r="A94" s="85"/>
      <c r="B94" s="84"/>
      <c r="C94" s="308" t="s">
        <v>313</v>
      </c>
      <c r="D94" s="308"/>
      <c r="E94" s="308"/>
      <c r="F94" s="308"/>
      <c r="G94" s="308"/>
      <c r="H94" s="308"/>
      <c r="I94" s="308"/>
      <c r="J94" s="308"/>
      <c r="K94" s="308"/>
      <c r="L94" s="120">
        <v>260.54000000000002</v>
      </c>
      <c r="M94" s="82"/>
      <c r="N94" s="81">
        <v>7652.18</v>
      </c>
      <c r="O94" s="80"/>
      <c r="P94" s="80"/>
      <c r="Q94" s="80"/>
      <c r="AI94" s="79"/>
      <c r="AJ94" s="65" t="s">
        <v>313</v>
      </c>
    </row>
    <row r="95" spans="1:36" s="67" customFormat="1" ht="16.8" x14ac:dyDescent="0.4">
      <c r="A95" s="85"/>
      <c r="B95" s="84"/>
      <c r="C95" s="308" t="s">
        <v>312</v>
      </c>
      <c r="D95" s="308"/>
      <c r="E95" s="308"/>
      <c r="F95" s="308"/>
      <c r="G95" s="308"/>
      <c r="H95" s="308"/>
      <c r="I95" s="308"/>
      <c r="J95" s="308"/>
      <c r="K95" s="308"/>
      <c r="L95" s="120">
        <v>130.27000000000001</v>
      </c>
      <c r="M95" s="82"/>
      <c r="N95" s="81">
        <v>3826.08</v>
      </c>
      <c r="O95" s="80"/>
      <c r="P95" s="80"/>
      <c r="Q95" s="80"/>
      <c r="AI95" s="79"/>
      <c r="AJ95" s="65" t="s">
        <v>312</v>
      </c>
    </row>
    <row r="96" spans="1:36" s="67" customFormat="1" ht="16.8" x14ac:dyDescent="0.4">
      <c r="A96" s="85"/>
      <c r="B96" s="84"/>
      <c r="C96" s="308" t="s">
        <v>308</v>
      </c>
      <c r="D96" s="308"/>
      <c r="E96" s="308"/>
      <c r="F96" s="308"/>
      <c r="G96" s="308"/>
      <c r="H96" s="308"/>
      <c r="I96" s="308"/>
      <c r="J96" s="308"/>
      <c r="K96" s="308"/>
      <c r="L96" s="120">
        <v>283.2</v>
      </c>
      <c r="M96" s="82"/>
      <c r="N96" s="81">
        <v>8317.58</v>
      </c>
      <c r="O96" s="80"/>
      <c r="P96" s="80"/>
      <c r="Q96" s="80"/>
      <c r="AI96" s="79"/>
      <c r="AJ96" s="65" t="s">
        <v>308</v>
      </c>
    </row>
    <row r="97" spans="1:37" s="67" customFormat="1" ht="16.8" x14ac:dyDescent="0.4">
      <c r="A97" s="85"/>
      <c r="B97" s="84"/>
      <c r="C97" s="308" t="s">
        <v>307</v>
      </c>
      <c r="D97" s="308"/>
      <c r="E97" s="308"/>
      <c r="F97" s="308"/>
      <c r="G97" s="308"/>
      <c r="H97" s="308"/>
      <c r="I97" s="308"/>
      <c r="J97" s="308"/>
      <c r="K97" s="308"/>
      <c r="L97" s="120">
        <v>260.54000000000002</v>
      </c>
      <c r="M97" s="82"/>
      <c r="N97" s="81">
        <v>7652.18</v>
      </c>
      <c r="O97" s="80"/>
      <c r="P97" s="80"/>
      <c r="Q97" s="80"/>
      <c r="AI97" s="79"/>
      <c r="AJ97" s="65" t="s">
        <v>307</v>
      </c>
    </row>
    <row r="98" spans="1:37" s="67" customFormat="1" ht="16.8" x14ac:dyDescent="0.4">
      <c r="A98" s="85"/>
      <c r="B98" s="84"/>
      <c r="C98" s="308" t="s">
        <v>306</v>
      </c>
      <c r="D98" s="308"/>
      <c r="E98" s="308"/>
      <c r="F98" s="308"/>
      <c r="G98" s="308"/>
      <c r="H98" s="308"/>
      <c r="I98" s="308"/>
      <c r="J98" s="308"/>
      <c r="K98" s="308"/>
      <c r="L98" s="120">
        <v>130.27000000000001</v>
      </c>
      <c r="M98" s="82"/>
      <c r="N98" s="81">
        <v>3826.08</v>
      </c>
      <c r="O98" s="80"/>
      <c r="P98" s="80"/>
      <c r="Q98" s="80"/>
      <c r="AI98" s="79"/>
      <c r="AJ98" s="65" t="s">
        <v>306</v>
      </c>
    </row>
    <row r="99" spans="1:37" s="67" customFormat="1" ht="16.8" x14ac:dyDescent="0.4">
      <c r="A99" s="85"/>
      <c r="B99" s="90"/>
      <c r="C99" s="307" t="s">
        <v>28</v>
      </c>
      <c r="D99" s="307"/>
      <c r="E99" s="307"/>
      <c r="F99" s="307"/>
      <c r="G99" s="307"/>
      <c r="H99" s="307"/>
      <c r="I99" s="307"/>
      <c r="J99" s="307"/>
      <c r="K99" s="307"/>
      <c r="L99" s="76">
        <v>1891.41</v>
      </c>
      <c r="M99" s="89"/>
      <c r="N99" s="88">
        <v>27999.87</v>
      </c>
      <c r="O99" s="80"/>
      <c r="P99" s="80">
        <f>N99*((100+'ССР '!$F$25)/200)</f>
        <v>28685.866815000001</v>
      </c>
      <c r="Q99" s="80"/>
      <c r="AI99" s="79"/>
      <c r="AK99" s="79" t="s">
        <v>28</v>
      </c>
    </row>
    <row r="100" spans="1:37" s="67" customFormat="1" ht="1.5" customHeight="1" x14ac:dyDescent="0.3">
      <c r="B100" s="78"/>
      <c r="C100" s="77"/>
      <c r="D100" s="77"/>
      <c r="E100" s="77"/>
      <c r="F100" s="77"/>
      <c r="G100" s="77"/>
      <c r="H100" s="77"/>
      <c r="I100" s="77"/>
      <c r="J100" s="77"/>
      <c r="K100" s="77"/>
      <c r="L100" s="76"/>
      <c r="M100" s="75"/>
      <c r="N100" s="74"/>
    </row>
    <row r="101" spans="1:37" s="67" customFormat="1" ht="14.4" x14ac:dyDescent="0.3">
      <c r="B101" s="68"/>
      <c r="D101" s="68"/>
      <c r="F101" s="68"/>
    </row>
  </sheetData>
  <mergeCells count="87">
    <mergeCell ref="G12:N12"/>
    <mergeCell ref="G13:N13"/>
    <mergeCell ref="A14:F14"/>
    <mergeCell ref="G14:N14"/>
    <mergeCell ref="A15:F15"/>
    <mergeCell ref="G15:N15"/>
    <mergeCell ref="A16:F16"/>
    <mergeCell ref="G16:N16"/>
    <mergeCell ref="A17:F17"/>
    <mergeCell ref="G17:N17"/>
    <mergeCell ref="A18:F18"/>
    <mergeCell ref="G18:N18"/>
    <mergeCell ref="L40:M40"/>
    <mergeCell ref="A20:N20"/>
    <mergeCell ref="A21:N21"/>
    <mergeCell ref="A23:N23"/>
    <mergeCell ref="A24:N24"/>
    <mergeCell ref="A25:N25"/>
    <mergeCell ref="A27:N27"/>
    <mergeCell ref="A28:N28"/>
    <mergeCell ref="B30:F30"/>
    <mergeCell ref="B31:F31"/>
    <mergeCell ref="L38:M38"/>
    <mergeCell ref="L39:M39"/>
    <mergeCell ref="C48:N48"/>
    <mergeCell ref="A42:A44"/>
    <mergeCell ref="B42:B44"/>
    <mergeCell ref="C42:E44"/>
    <mergeCell ref="F42:F44"/>
    <mergeCell ref="G42:I43"/>
    <mergeCell ref="J42:L43"/>
    <mergeCell ref="M42:M44"/>
    <mergeCell ref="N42:N44"/>
    <mergeCell ref="C45:E45"/>
    <mergeCell ref="A46:N46"/>
    <mergeCell ref="C47:E47"/>
    <mergeCell ref="C60:N60"/>
    <mergeCell ref="C49:N49"/>
    <mergeCell ref="C50:N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85:K85"/>
    <mergeCell ref="C72:N72"/>
    <mergeCell ref="C61:N61"/>
    <mergeCell ref="C62:N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8:E78"/>
    <mergeCell ref="C79:E79"/>
    <mergeCell ref="C80:E80"/>
    <mergeCell ref="C81:E81"/>
    <mergeCell ref="C82:E82"/>
    <mergeCell ref="C73:N73"/>
    <mergeCell ref="C74:N74"/>
    <mergeCell ref="C75:E75"/>
    <mergeCell ref="C76:E76"/>
    <mergeCell ref="C77:E77"/>
    <mergeCell ref="A6:B6"/>
    <mergeCell ref="A7:B7"/>
    <mergeCell ref="C99:K99"/>
    <mergeCell ref="C98:K98"/>
    <mergeCell ref="C87:K87"/>
    <mergeCell ref="C88:K88"/>
    <mergeCell ref="C89:K89"/>
    <mergeCell ref="C90:K90"/>
    <mergeCell ref="C91:K91"/>
    <mergeCell ref="C92:K92"/>
    <mergeCell ref="C93:K93"/>
    <mergeCell ref="C94:K94"/>
    <mergeCell ref="C95:K95"/>
    <mergeCell ref="C96:K96"/>
    <mergeCell ref="C97:K97"/>
    <mergeCell ref="C86:K86"/>
  </mergeCells>
  <printOptions horizontalCentered="1"/>
  <pageMargins left="0.39370077848434498" right="0.23622047901153601" top="0.35433071851730302" bottom="0.31496062874794001" header="0" footer="0"/>
  <pageSetup paperSize="9" scale="69" fitToHeight="0" orientation="portrait" r:id="rId1"/>
  <headerFooter>
    <oddFooter>&amp;RСтраница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92"/>
  <sheetViews>
    <sheetView view="pageBreakPreview" zoomScale="60" zoomScaleNormal="100" workbookViewId="0">
      <selection activeCell="G33" sqref="G33"/>
    </sheetView>
  </sheetViews>
  <sheetFormatPr defaultColWidth="9.109375" defaultRowHeight="10.5" customHeight="1" x14ac:dyDescent="0.2"/>
  <cols>
    <col min="1" max="1" width="8.88671875" style="66" customWidth="1"/>
    <col min="2" max="2" width="20.109375" style="64" customWidth="1"/>
    <col min="3" max="4" width="10.44140625" style="64" customWidth="1"/>
    <col min="5" max="5" width="13.33203125" style="64" customWidth="1"/>
    <col min="6" max="6" width="8.5546875" style="64" customWidth="1"/>
    <col min="7" max="7" width="7.88671875" style="64" customWidth="1"/>
    <col min="8" max="8" width="8.44140625" style="64" customWidth="1"/>
    <col min="9" max="9" width="8.6640625" style="64" customWidth="1"/>
    <col min="10" max="10" width="8.109375" style="64" customWidth="1"/>
    <col min="11" max="11" width="8.5546875" style="64" customWidth="1"/>
    <col min="12" max="12" width="10" style="64" customWidth="1"/>
    <col min="13" max="13" width="7.88671875" style="64" customWidth="1"/>
    <col min="14" max="14" width="9.6640625" style="64" customWidth="1"/>
    <col min="15" max="15" width="11" style="64" hidden="1" customWidth="1"/>
    <col min="16" max="16" width="14.33203125" style="64" customWidth="1"/>
    <col min="17" max="20" width="9.109375" style="64"/>
    <col min="21" max="21" width="49.88671875" style="65" hidden="1" customWidth="1"/>
    <col min="22" max="22" width="44.33203125" style="65" hidden="1" customWidth="1"/>
    <col min="23" max="23" width="69.33203125" style="65" hidden="1" customWidth="1"/>
    <col min="24" max="27" width="141" style="65" hidden="1" customWidth="1"/>
    <col min="28" max="28" width="34.109375" style="65" hidden="1" customWidth="1"/>
    <col min="29" max="29" width="112" style="65" hidden="1" customWidth="1"/>
    <col min="30" max="34" width="34.109375" style="65" hidden="1" customWidth="1"/>
    <col min="35" max="36" width="112" style="65" hidden="1" customWidth="1"/>
    <col min="37" max="39" width="84.44140625" style="65" hidden="1" customWidth="1"/>
    <col min="40" max="40" width="112" style="65" hidden="1" customWidth="1"/>
    <col min="41" max="41" width="141" style="65" hidden="1" customWidth="1"/>
    <col min="42" max="44" width="84.44140625" style="65" hidden="1" customWidth="1"/>
    <col min="45" max="16384" width="9.109375" style="64"/>
  </cols>
  <sheetData>
    <row r="1" spans="1:23" s="61" customFormat="1" ht="13.2" x14ac:dyDescent="0.25">
      <c r="A1" s="212"/>
      <c r="B1" s="212"/>
      <c r="C1" s="201"/>
      <c r="D1" s="199"/>
      <c r="E1" s="199"/>
      <c r="F1" s="200"/>
      <c r="G1" s="199"/>
      <c r="H1" s="199"/>
      <c r="J1" s="199"/>
      <c r="K1" s="199"/>
      <c r="L1" s="200"/>
      <c r="M1" s="199"/>
      <c r="N1" s="222" t="s">
        <v>988</v>
      </c>
    </row>
    <row r="2" spans="1:23" s="61" customFormat="1" ht="13.2" x14ac:dyDescent="0.25">
      <c r="A2" s="212"/>
      <c r="B2" s="212"/>
      <c r="C2" s="201"/>
      <c r="D2" s="199"/>
      <c r="E2" s="199"/>
      <c r="F2" s="200"/>
      <c r="G2" s="199"/>
      <c r="H2" s="199"/>
      <c r="J2" s="199"/>
      <c r="K2" s="199"/>
      <c r="L2" s="200"/>
      <c r="M2" s="199"/>
      <c r="N2" s="222"/>
    </row>
    <row r="3" spans="1:23" s="61" customFormat="1" ht="13.8" x14ac:dyDescent="0.25">
      <c r="A3" s="212"/>
      <c r="B3" s="212"/>
      <c r="C3" s="201"/>
      <c r="D3" s="199"/>
      <c r="E3" s="199"/>
      <c r="F3" s="200"/>
      <c r="G3" s="199"/>
      <c r="H3" s="199"/>
      <c r="J3" s="199"/>
      <c r="K3" s="199"/>
      <c r="L3" s="200"/>
      <c r="M3" s="199"/>
      <c r="N3" s="219" t="s">
        <v>992</v>
      </c>
    </row>
    <row r="4" spans="1:23" s="61" customFormat="1" ht="13.2" x14ac:dyDescent="0.25">
      <c r="A4" s="212"/>
      <c r="B4" s="212"/>
      <c r="C4" s="201"/>
      <c r="D4" s="199"/>
      <c r="E4" s="199"/>
      <c r="F4" s="200"/>
      <c r="G4" s="199"/>
      <c r="H4" s="199"/>
      <c r="J4" s="199"/>
      <c r="K4" s="199"/>
      <c r="L4" s="200"/>
      <c r="M4" s="199"/>
      <c r="N4" s="220"/>
    </row>
    <row r="5" spans="1:23" s="61" customFormat="1" ht="13.8" x14ac:dyDescent="0.25">
      <c r="A5" s="217" t="s">
        <v>979</v>
      </c>
      <c r="B5" s="212"/>
      <c r="C5" s="201"/>
      <c r="D5" s="199"/>
      <c r="E5" s="199"/>
      <c r="F5" s="200"/>
      <c r="G5" s="199"/>
      <c r="H5" s="199"/>
      <c r="J5" s="199"/>
      <c r="K5" s="199"/>
      <c r="L5" s="200"/>
      <c r="M5" s="199"/>
      <c r="N5" s="223" t="s">
        <v>984</v>
      </c>
    </row>
    <row r="6" spans="1:23" s="61" customFormat="1" ht="15.6" x14ac:dyDescent="0.3">
      <c r="A6" s="218" t="s">
        <v>995</v>
      </c>
      <c r="B6" s="212"/>
      <c r="C6" s="201"/>
      <c r="D6" s="199"/>
      <c r="E6" s="199"/>
      <c r="F6" s="200"/>
      <c r="G6" s="199"/>
      <c r="H6" s="199"/>
      <c r="J6" s="199"/>
      <c r="K6" s="199"/>
      <c r="L6" s="200"/>
      <c r="M6" s="199"/>
      <c r="N6" s="221"/>
    </row>
    <row r="7" spans="1:23" s="195" customFormat="1" ht="15.6" x14ac:dyDescent="0.3">
      <c r="A7" s="218" t="s">
        <v>998</v>
      </c>
      <c r="B7" s="192"/>
      <c r="C7" s="192"/>
      <c r="D7" s="193"/>
      <c r="E7" s="193"/>
      <c r="F7" s="194"/>
      <c r="G7" s="193"/>
      <c r="H7" s="193"/>
      <c r="I7" s="192"/>
      <c r="L7" s="58"/>
      <c r="M7" s="59"/>
      <c r="N7" s="221"/>
    </row>
    <row r="8" spans="1:23" s="195" customFormat="1" ht="15.6" x14ac:dyDescent="0.3">
      <c r="A8" s="218"/>
      <c r="B8" s="192"/>
      <c r="C8" s="192"/>
      <c r="D8" s="193"/>
      <c r="E8" s="193"/>
      <c r="F8" s="194"/>
      <c r="G8" s="193"/>
      <c r="H8" s="193"/>
      <c r="I8" s="192"/>
      <c r="L8" s="213"/>
      <c r="M8" s="213"/>
      <c r="N8" s="221"/>
      <c r="O8" s="214"/>
      <c r="P8" s="214"/>
      <c r="Q8" s="214"/>
      <c r="R8" s="214"/>
    </row>
    <row r="9" spans="1:23" s="195" customFormat="1" ht="15.6" x14ac:dyDescent="0.3">
      <c r="A9" s="218"/>
      <c r="B9" s="192"/>
      <c r="C9" s="192"/>
      <c r="D9" s="193"/>
      <c r="E9" s="193"/>
      <c r="F9" s="194"/>
      <c r="G9" s="193"/>
      <c r="H9" s="193"/>
      <c r="I9" s="192"/>
      <c r="L9" s="60"/>
      <c r="M9" s="59"/>
      <c r="N9" s="221"/>
      <c r="O9" s="214"/>
      <c r="P9" s="214"/>
      <c r="Q9" s="214"/>
      <c r="R9" s="214"/>
    </row>
    <row r="10" spans="1:23" s="195" customFormat="1" ht="15.6" x14ac:dyDescent="0.3">
      <c r="A10" s="218" t="s">
        <v>994</v>
      </c>
      <c r="B10" s="196"/>
      <c r="C10" s="196"/>
      <c r="D10" s="197"/>
      <c r="E10" s="197"/>
      <c r="F10" s="198"/>
      <c r="G10" s="197"/>
      <c r="H10" s="197"/>
      <c r="I10" s="196"/>
      <c r="L10" s="60"/>
      <c r="M10" s="59"/>
      <c r="N10" s="221" t="s">
        <v>1002</v>
      </c>
    </row>
    <row r="11" spans="1:23" s="67" customFormat="1" ht="14.25" customHeight="1" x14ac:dyDescent="0.3">
      <c r="A11" s="187" t="s">
        <v>768</v>
      </c>
      <c r="B11" s="185"/>
      <c r="C11" s="73"/>
      <c r="E11" s="73"/>
      <c r="F11" s="73"/>
      <c r="G11" s="328" t="s">
        <v>767</v>
      </c>
      <c r="H11" s="328"/>
      <c r="I11" s="328"/>
      <c r="J11" s="328"/>
      <c r="K11" s="328"/>
      <c r="L11" s="328"/>
      <c r="M11" s="328"/>
      <c r="N11" s="328"/>
    </row>
    <row r="12" spans="1:23" s="67" customFormat="1" ht="62.4" x14ac:dyDescent="0.3">
      <c r="A12" s="187" t="s">
        <v>766</v>
      </c>
      <c r="B12" s="185"/>
      <c r="C12" s="73"/>
      <c r="E12" s="181"/>
      <c r="F12" s="181"/>
      <c r="G12" s="328" t="s">
        <v>765</v>
      </c>
      <c r="H12" s="328"/>
      <c r="I12" s="328"/>
      <c r="J12" s="328"/>
      <c r="K12" s="328"/>
      <c r="L12" s="328"/>
      <c r="M12" s="328"/>
      <c r="N12" s="328"/>
      <c r="W12" s="70" t="s">
        <v>765</v>
      </c>
    </row>
    <row r="13" spans="1:23" s="67" customFormat="1" ht="12" hidden="1" customHeight="1" x14ac:dyDescent="0.3">
      <c r="A13" s="327" t="s">
        <v>764</v>
      </c>
      <c r="B13" s="327"/>
      <c r="C13" s="327"/>
      <c r="D13" s="327"/>
      <c r="E13" s="327"/>
      <c r="F13" s="327"/>
      <c r="G13" s="328"/>
      <c r="H13" s="328"/>
      <c r="I13" s="328"/>
      <c r="J13" s="328"/>
      <c r="K13" s="328"/>
      <c r="L13" s="328"/>
      <c r="M13" s="328"/>
      <c r="N13" s="328"/>
    </row>
    <row r="14" spans="1:23" s="67" customFormat="1" ht="63.75" hidden="1" customHeight="1" x14ac:dyDescent="0.3">
      <c r="A14" s="327" t="s">
        <v>763</v>
      </c>
      <c r="B14" s="327"/>
      <c r="C14" s="327"/>
      <c r="D14" s="327"/>
      <c r="E14" s="327"/>
      <c r="F14" s="327"/>
      <c r="G14" s="328"/>
      <c r="H14" s="328"/>
      <c r="I14" s="328"/>
      <c r="J14" s="328"/>
      <c r="K14" s="328"/>
      <c r="L14" s="328"/>
      <c r="M14" s="328"/>
      <c r="N14" s="328"/>
    </row>
    <row r="15" spans="1:23" s="67" customFormat="1" ht="35.25" hidden="1" customHeight="1" x14ac:dyDescent="0.3">
      <c r="A15" s="327" t="s">
        <v>762</v>
      </c>
      <c r="B15" s="327"/>
      <c r="C15" s="327"/>
      <c r="D15" s="327"/>
      <c r="E15" s="327"/>
      <c r="F15" s="327"/>
      <c r="G15" s="328"/>
      <c r="H15" s="328"/>
      <c r="I15" s="328"/>
      <c r="J15" s="328"/>
      <c r="K15" s="328"/>
      <c r="L15" s="328"/>
      <c r="M15" s="328"/>
      <c r="N15" s="328"/>
    </row>
    <row r="16" spans="1:23" s="67" customFormat="1" ht="14.25" hidden="1" customHeight="1" x14ac:dyDescent="0.3">
      <c r="A16" s="329" t="s">
        <v>761</v>
      </c>
      <c r="B16" s="329"/>
      <c r="C16" s="329"/>
      <c r="D16" s="329"/>
      <c r="E16" s="329"/>
      <c r="F16" s="329"/>
      <c r="G16" s="328"/>
      <c r="H16" s="328"/>
      <c r="I16" s="328"/>
      <c r="J16" s="328"/>
      <c r="K16" s="328"/>
      <c r="L16" s="328"/>
      <c r="M16" s="328"/>
      <c r="N16" s="328"/>
    </row>
    <row r="17" spans="1:26" s="67" customFormat="1" ht="14.25" hidden="1" customHeight="1" x14ac:dyDescent="0.3">
      <c r="A17" s="329" t="s">
        <v>760</v>
      </c>
      <c r="B17" s="329"/>
      <c r="C17" s="329"/>
      <c r="D17" s="329"/>
      <c r="E17" s="329"/>
      <c r="F17" s="329"/>
      <c r="G17" s="328"/>
      <c r="H17" s="328"/>
      <c r="I17" s="328"/>
      <c r="J17" s="328"/>
      <c r="K17" s="328"/>
      <c r="L17" s="328"/>
      <c r="M17" s="328"/>
      <c r="N17" s="328"/>
    </row>
    <row r="18" spans="1:26" s="67" customFormat="1" ht="8.25" customHeight="1" x14ac:dyDescent="0.3">
      <c r="A18" s="186"/>
      <c r="B18" s="73"/>
      <c r="C18" s="73"/>
      <c r="D18" s="73"/>
      <c r="E18" s="73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26" s="67" customFormat="1" ht="21.6" x14ac:dyDescent="0.3">
      <c r="A19" s="321" t="s">
        <v>759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X19" s="70" t="s">
        <v>759</v>
      </c>
    </row>
    <row r="20" spans="1:26" s="67" customFormat="1" ht="14.4" x14ac:dyDescent="0.3">
      <c r="A20" s="322" t="s">
        <v>4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</row>
    <row r="21" spans="1:26" s="67" customFormat="1" ht="8.25" customHeight="1" x14ac:dyDescent="0.3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</row>
    <row r="22" spans="1:26" s="67" customFormat="1" ht="21.6" x14ac:dyDescent="0.3">
      <c r="A22" s="321" t="s">
        <v>759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Y22" s="70" t="s">
        <v>759</v>
      </c>
    </row>
    <row r="23" spans="1:26" s="67" customFormat="1" ht="14.4" x14ac:dyDescent="0.3">
      <c r="A23" s="322" t="s">
        <v>758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</row>
    <row r="24" spans="1:26" s="67" customFormat="1" ht="24" customHeight="1" x14ac:dyDescent="0.3">
      <c r="A24" s="323" t="s">
        <v>868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</row>
    <row r="25" spans="1:26" s="67" customFormat="1" ht="8.25" customHeight="1" x14ac:dyDescent="0.3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</row>
    <row r="26" spans="1:26" s="67" customFormat="1" ht="14.4" x14ac:dyDescent="0.3">
      <c r="A26" s="324" t="s">
        <v>867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Z26" s="70" t="s">
        <v>867</v>
      </c>
    </row>
    <row r="27" spans="1:26" s="67" customFormat="1" ht="13.5" customHeight="1" x14ac:dyDescent="0.3">
      <c r="A27" s="322" t="s">
        <v>755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</row>
    <row r="28" spans="1:26" s="67" customFormat="1" ht="15" customHeight="1" x14ac:dyDescent="0.3">
      <c r="A28" s="73" t="s">
        <v>754</v>
      </c>
      <c r="B28" s="182" t="s">
        <v>753</v>
      </c>
      <c r="C28" s="66" t="s">
        <v>752</v>
      </c>
      <c r="D28" s="66"/>
      <c r="E28" s="66"/>
      <c r="F28" s="181"/>
      <c r="G28" s="181"/>
      <c r="H28" s="181"/>
      <c r="I28" s="181"/>
      <c r="J28" s="181"/>
      <c r="K28" s="181"/>
      <c r="L28" s="181"/>
      <c r="M28" s="181"/>
      <c r="N28" s="181"/>
    </row>
    <row r="29" spans="1:26" s="67" customFormat="1" ht="18" customHeight="1" x14ac:dyDescent="0.3">
      <c r="A29" s="73" t="s">
        <v>751</v>
      </c>
      <c r="B29" s="325" t="s">
        <v>866</v>
      </c>
      <c r="C29" s="325"/>
      <c r="D29" s="325"/>
      <c r="E29" s="325"/>
      <c r="F29" s="325"/>
      <c r="G29" s="181"/>
      <c r="H29" s="181"/>
      <c r="I29" s="181"/>
      <c r="J29" s="181"/>
      <c r="K29" s="181"/>
      <c r="L29" s="181"/>
      <c r="M29" s="181"/>
      <c r="N29" s="181"/>
    </row>
    <row r="30" spans="1:26" s="67" customFormat="1" ht="14.4" x14ac:dyDescent="0.3">
      <c r="A30" s="73"/>
      <c r="B30" s="326" t="s">
        <v>749</v>
      </c>
      <c r="C30" s="326"/>
      <c r="D30" s="326"/>
      <c r="E30" s="326"/>
      <c r="F30" s="326"/>
      <c r="G30" s="178"/>
      <c r="H30" s="178"/>
      <c r="I30" s="178"/>
      <c r="J30" s="178"/>
      <c r="K30" s="178"/>
      <c r="L30" s="178"/>
      <c r="M30" s="180"/>
      <c r="N30" s="178"/>
    </row>
    <row r="31" spans="1:26" s="67" customFormat="1" ht="0.6" customHeight="1" x14ac:dyDescent="0.3">
      <c r="A31" s="73"/>
      <c r="B31" s="73"/>
      <c r="C31" s="73"/>
      <c r="D31" s="179"/>
      <c r="E31" s="179"/>
      <c r="F31" s="179"/>
      <c r="G31" s="179"/>
      <c r="H31" s="179"/>
      <c r="I31" s="179"/>
      <c r="J31" s="179"/>
      <c r="K31" s="179"/>
      <c r="L31" s="179"/>
      <c r="M31" s="178"/>
      <c r="N31" s="178"/>
    </row>
    <row r="32" spans="1:26" s="67" customFormat="1" ht="14.4" x14ac:dyDescent="0.3">
      <c r="A32" s="172" t="s">
        <v>748</v>
      </c>
      <c r="B32" s="73"/>
      <c r="C32" s="73"/>
      <c r="D32" s="177" t="s">
        <v>747</v>
      </c>
      <c r="E32" s="176"/>
      <c r="F32" s="175"/>
      <c r="G32" s="174"/>
      <c r="H32" s="174"/>
      <c r="I32" s="174"/>
      <c r="J32" s="174"/>
      <c r="K32" s="174"/>
      <c r="L32" s="174"/>
      <c r="M32" s="174"/>
      <c r="N32" s="174"/>
    </row>
    <row r="33" spans="1:30" s="67" customFormat="1" ht="9.75" customHeight="1" x14ac:dyDescent="0.3">
      <c r="A33" s="73"/>
      <c r="B33" s="69"/>
      <c r="C33" s="69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</row>
    <row r="34" spans="1:30" s="67" customFormat="1" ht="12.75" customHeight="1" x14ac:dyDescent="0.3">
      <c r="A34" s="172" t="s">
        <v>746</v>
      </c>
      <c r="B34" s="69"/>
      <c r="C34" s="164">
        <v>276.54000000000002</v>
      </c>
      <c r="D34" s="163" t="s">
        <v>865</v>
      </c>
      <c r="E34" s="162" t="s">
        <v>731</v>
      </c>
      <c r="G34" s="69"/>
      <c r="H34" s="69"/>
      <c r="I34" s="69"/>
      <c r="J34" s="69"/>
      <c r="K34" s="69"/>
      <c r="L34" s="171"/>
      <c r="M34" s="171"/>
      <c r="N34" s="69"/>
    </row>
    <row r="35" spans="1:30" s="67" customFormat="1" ht="12.75" customHeight="1" x14ac:dyDescent="0.3">
      <c r="A35" s="73"/>
      <c r="B35" s="170" t="s">
        <v>744</v>
      </c>
      <c r="C35" s="169"/>
      <c r="D35" s="168"/>
      <c r="E35" s="162"/>
      <c r="G35" s="69"/>
    </row>
    <row r="36" spans="1:30" s="67" customFormat="1" ht="12.75" customHeight="1" x14ac:dyDescent="0.3">
      <c r="A36" s="73"/>
      <c r="B36" s="165" t="s">
        <v>743</v>
      </c>
      <c r="C36" s="164">
        <v>34.409999999999997</v>
      </c>
      <c r="D36" s="163" t="s">
        <v>864</v>
      </c>
      <c r="E36" s="162" t="s">
        <v>731</v>
      </c>
      <c r="G36" s="69" t="s">
        <v>741</v>
      </c>
      <c r="I36" s="69"/>
      <c r="J36" s="69"/>
      <c r="K36" s="69"/>
      <c r="L36" s="164">
        <v>9.1199999999999992</v>
      </c>
      <c r="M36" s="167" t="s">
        <v>863</v>
      </c>
      <c r="N36" s="162" t="s">
        <v>731</v>
      </c>
    </row>
    <row r="37" spans="1:30" s="67" customFormat="1" ht="12.75" customHeight="1" x14ac:dyDescent="0.3">
      <c r="A37" s="73"/>
      <c r="B37" s="165" t="s">
        <v>50</v>
      </c>
      <c r="C37" s="164">
        <v>61.81</v>
      </c>
      <c r="D37" s="166" t="s">
        <v>862</v>
      </c>
      <c r="E37" s="162" t="s">
        <v>731</v>
      </c>
      <c r="G37" s="69" t="s">
        <v>738</v>
      </c>
      <c r="I37" s="69"/>
      <c r="J37" s="69"/>
      <c r="K37" s="69"/>
      <c r="L37" s="319">
        <v>34.33</v>
      </c>
      <c r="M37" s="319"/>
      <c r="N37" s="162" t="s">
        <v>734</v>
      </c>
    </row>
    <row r="38" spans="1:30" s="67" customFormat="1" ht="12.75" customHeight="1" x14ac:dyDescent="0.3">
      <c r="A38" s="73"/>
      <c r="B38" s="165" t="s">
        <v>737</v>
      </c>
      <c r="C38" s="164">
        <v>180.32</v>
      </c>
      <c r="D38" s="166" t="s">
        <v>861</v>
      </c>
      <c r="E38" s="162" t="s">
        <v>731</v>
      </c>
      <c r="G38" s="69" t="s">
        <v>735</v>
      </c>
      <c r="I38" s="69"/>
      <c r="J38" s="69"/>
      <c r="K38" s="69"/>
      <c r="L38" s="319">
        <v>11.55</v>
      </c>
      <c r="M38" s="319"/>
      <c r="N38" s="162" t="s">
        <v>734</v>
      </c>
    </row>
    <row r="39" spans="1:30" s="67" customFormat="1" ht="12.75" customHeight="1" x14ac:dyDescent="0.3">
      <c r="A39" s="73"/>
      <c r="B39" s="165" t="s">
        <v>733</v>
      </c>
      <c r="C39" s="164">
        <v>0</v>
      </c>
      <c r="D39" s="163" t="s">
        <v>732</v>
      </c>
      <c r="E39" s="162" t="s">
        <v>731</v>
      </c>
      <c r="G39" s="69"/>
      <c r="H39" s="69"/>
      <c r="I39" s="69"/>
      <c r="J39" s="69"/>
      <c r="K39" s="69"/>
      <c r="L39" s="317" t="s">
        <v>730</v>
      </c>
      <c r="M39" s="317"/>
      <c r="N39" s="69"/>
    </row>
    <row r="40" spans="1:30" s="67" customFormat="1" ht="9.75" customHeight="1" x14ac:dyDescent="0.3">
      <c r="A40" s="161"/>
    </row>
    <row r="41" spans="1:30" s="67" customFormat="1" ht="36" customHeight="1" x14ac:dyDescent="0.3">
      <c r="A41" s="318" t="s">
        <v>729</v>
      </c>
      <c r="B41" s="315" t="s">
        <v>10</v>
      </c>
      <c r="C41" s="315" t="s">
        <v>728</v>
      </c>
      <c r="D41" s="315"/>
      <c r="E41" s="315"/>
      <c r="F41" s="315" t="s">
        <v>727</v>
      </c>
      <c r="G41" s="315" t="s">
        <v>726</v>
      </c>
      <c r="H41" s="315"/>
      <c r="I41" s="315"/>
      <c r="J41" s="315" t="s">
        <v>725</v>
      </c>
      <c r="K41" s="315"/>
      <c r="L41" s="315"/>
      <c r="M41" s="315" t="s">
        <v>724</v>
      </c>
      <c r="N41" s="315" t="s">
        <v>49</v>
      </c>
    </row>
    <row r="42" spans="1:30" s="67" customFormat="1" ht="36.75" customHeight="1" x14ac:dyDescent="0.3">
      <c r="A42" s="318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</row>
    <row r="43" spans="1:30" s="67" customFormat="1" ht="40.799999999999997" x14ac:dyDescent="0.3">
      <c r="A43" s="318"/>
      <c r="B43" s="315"/>
      <c r="C43" s="315"/>
      <c r="D43" s="315"/>
      <c r="E43" s="315"/>
      <c r="F43" s="315"/>
      <c r="G43" s="160" t="s">
        <v>722</v>
      </c>
      <c r="H43" s="160" t="s">
        <v>721</v>
      </c>
      <c r="I43" s="160" t="s">
        <v>723</v>
      </c>
      <c r="J43" s="160" t="s">
        <v>722</v>
      </c>
      <c r="K43" s="160" t="s">
        <v>721</v>
      </c>
      <c r="L43" s="160" t="s">
        <v>720</v>
      </c>
      <c r="M43" s="315"/>
      <c r="N43" s="315"/>
    </row>
    <row r="44" spans="1:30" s="67" customFormat="1" ht="14.4" x14ac:dyDescent="0.3">
      <c r="A44" s="159">
        <v>1</v>
      </c>
      <c r="B44" s="158">
        <v>2</v>
      </c>
      <c r="C44" s="316">
        <v>3</v>
      </c>
      <c r="D44" s="316"/>
      <c r="E44" s="316"/>
      <c r="F44" s="158">
        <v>4</v>
      </c>
      <c r="G44" s="158">
        <v>5</v>
      </c>
      <c r="H44" s="158">
        <v>6</v>
      </c>
      <c r="I44" s="158">
        <v>7</v>
      </c>
      <c r="J44" s="158">
        <v>8</v>
      </c>
      <c r="K44" s="158">
        <v>9</v>
      </c>
      <c r="L44" s="158">
        <v>10</v>
      </c>
      <c r="M44" s="158">
        <v>11</v>
      </c>
      <c r="N44" s="158">
        <v>12</v>
      </c>
      <c r="O44" s="157"/>
      <c r="P44" s="157"/>
      <c r="Q44" s="157"/>
    </row>
    <row r="45" spans="1:30" s="67" customFormat="1" ht="14.4" x14ac:dyDescent="0.3">
      <c r="A45" s="312" t="s">
        <v>112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4"/>
      <c r="AA45" s="98" t="s">
        <v>112</v>
      </c>
    </row>
    <row r="46" spans="1:30" s="67" customFormat="1" ht="31.8" x14ac:dyDescent="0.3">
      <c r="A46" s="113" t="s">
        <v>20</v>
      </c>
      <c r="B46" s="116" t="s">
        <v>719</v>
      </c>
      <c r="C46" s="311" t="s">
        <v>103</v>
      </c>
      <c r="D46" s="311"/>
      <c r="E46" s="311"/>
      <c r="F46" s="107" t="s">
        <v>110</v>
      </c>
      <c r="G46" s="105"/>
      <c r="H46" s="105"/>
      <c r="I46" s="112">
        <v>2</v>
      </c>
      <c r="J46" s="106"/>
      <c r="K46" s="105"/>
      <c r="L46" s="106"/>
      <c r="M46" s="105"/>
      <c r="N46" s="139"/>
      <c r="AA46" s="98"/>
      <c r="AB46" s="79" t="s">
        <v>103</v>
      </c>
    </row>
    <row r="47" spans="1:30" s="67" customFormat="1" ht="20.399999999999999" x14ac:dyDescent="0.3">
      <c r="A47" s="138"/>
      <c r="B47" s="84" t="s">
        <v>543</v>
      </c>
      <c r="C47" s="308" t="s">
        <v>542</v>
      </c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9"/>
      <c r="AA47" s="98"/>
      <c r="AB47" s="79"/>
      <c r="AC47" s="65" t="s">
        <v>542</v>
      </c>
    </row>
    <row r="48" spans="1:30" s="67" customFormat="1" ht="14.4" x14ac:dyDescent="0.3">
      <c r="A48" s="137"/>
      <c r="B48" s="84" t="s">
        <v>20</v>
      </c>
      <c r="C48" s="308" t="s">
        <v>541</v>
      </c>
      <c r="D48" s="308"/>
      <c r="E48" s="308"/>
      <c r="F48" s="125"/>
      <c r="G48" s="99"/>
      <c r="H48" s="99"/>
      <c r="I48" s="99"/>
      <c r="J48" s="122">
        <v>3.59</v>
      </c>
      <c r="K48" s="133">
        <v>1.1499999999999999</v>
      </c>
      <c r="L48" s="122">
        <v>8.26</v>
      </c>
      <c r="M48" s="133">
        <v>29.37</v>
      </c>
      <c r="N48" s="121">
        <v>242.6</v>
      </c>
      <c r="AA48" s="98"/>
      <c r="AB48" s="79"/>
      <c r="AD48" s="65" t="s">
        <v>541</v>
      </c>
    </row>
    <row r="49" spans="1:33" s="67" customFormat="1" ht="14.4" x14ac:dyDescent="0.3">
      <c r="A49" s="137"/>
      <c r="B49" s="84" t="s">
        <v>21</v>
      </c>
      <c r="C49" s="308" t="s">
        <v>540</v>
      </c>
      <c r="D49" s="308"/>
      <c r="E49" s="308"/>
      <c r="F49" s="125"/>
      <c r="G49" s="99"/>
      <c r="H49" s="99"/>
      <c r="I49" s="99"/>
      <c r="J49" s="122">
        <v>46.57</v>
      </c>
      <c r="K49" s="133">
        <v>1.1499999999999999</v>
      </c>
      <c r="L49" s="122">
        <v>107.11</v>
      </c>
      <c r="M49" s="133">
        <v>11.01</v>
      </c>
      <c r="N49" s="135">
        <v>1179.28</v>
      </c>
      <c r="AA49" s="98"/>
      <c r="AB49" s="79"/>
      <c r="AD49" s="65" t="s">
        <v>540</v>
      </c>
    </row>
    <row r="50" spans="1:33" s="67" customFormat="1" ht="14.4" x14ac:dyDescent="0.3">
      <c r="A50" s="137"/>
      <c r="B50" s="84" t="s">
        <v>22</v>
      </c>
      <c r="C50" s="308" t="s">
        <v>539</v>
      </c>
      <c r="D50" s="308"/>
      <c r="E50" s="308"/>
      <c r="F50" s="125"/>
      <c r="G50" s="99"/>
      <c r="H50" s="99"/>
      <c r="I50" s="99"/>
      <c r="J50" s="122">
        <v>6.48</v>
      </c>
      <c r="K50" s="133">
        <v>1.1499999999999999</v>
      </c>
      <c r="L50" s="122">
        <v>14.9</v>
      </c>
      <c r="M50" s="133">
        <v>29.37</v>
      </c>
      <c r="N50" s="121">
        <v>437.61</v>
      </c>
      <c r="AA50" s="98"/>
      <c r="AB50" s="79"/>
      <c r="AD50" s="65" t="s">
        <v>539</v>
      </c>
    </row>
    <row r="51" spans="1:33" s="67" customFormat="1" ht="14.4" x14ac:dyDescent="0.3">
      <c r="A51" s="126"/>
      <c r="B51" s="84"/>
      <c r="C51" s="308" t="s">
        <v>537</v>
      </c>
      <c r="D51" s="308"/>
      <c r="E51" s="308"/>
      <c r="F51" s="125" t="s">
        <v>536</v>
      </c>
      <c r="G51" s="133">
        <v>0.44</v>
      </c>
      <c r="H51" s="133">
        <v>1.1499999999999999</v>
      </c>
      <c r="I51" s="147">
        <v>1.012</v>
      </c>
      <c r="J51" s="123"/>
      <c r="K51" s="99"/>
      <c r="L51" s="123"/>
      <c r="M51" s="99"/>
      <c r="N51" s="131"/>
      <c r="AA51" s="98"/>
      <c r="AB51" s="79"/>
      <c r="AE51" s="65" t="s">
        <v>537</v>
      </c>
    </row>
    <row r="52" spans="1:33" s="67" customFormat="1" ht="14.4" x14ac:dyDescent="0.3">
      <c r="A52" s="126"/>
      <c r="B52" s="84"/>
      <c r="C52" s="308" t="s">
        <v>535</v>
      </c>
      <c r="D52" s="308"/>
      <c r="E52" s="308"/>
      <c r="F52" s="125" t="s">
        <v>536</v>
      </c>
      <c r="G52" s="133">
        <v>0.48</v>
      </c>
      <c r="H52" s="133">
        <v>1.1499999999999999</v>
      </c>
      <c r="I52" s="147">
        <v>1.1040000000000001</v>
      </c>
      <c r="J52" s="123"/>
      <c r="K52" s="99"/>
      <c r="L52" s="123"/>
      <c r="M52" s="99"/>
      <c r="N52" s="131"/>
      <c r="AA52" s="98"/>
      <c r="AB52" s="79"/>
      <c r="AE52" s="65" t="s">
        <v>535</v>
      </c>
    </row>
    <row r="53" spans="1:33" s="67" customFormat="1" ht="14.4" x14ac:dyDescent="0.3">
      <c r="A53" s="110"/>
      <c r="B53" s="84"/>
      <c r="C53" s="310" t="s">
        <v>534</v>
      </c>
      <c r="D53" s="310"/>
      <c r="E53" s="310"/>
      <c r="F53" s="130"/>
      <c r="G53" s="103"/>
      <c r="H53" s="103"/>
      <c r="I53" s="103"/>
      <c r="J53" s="128">
        <v>50.16</v>
      </c>
      <c r="K53" s="103"/>
      <c r="L53" s="128">
        <v>115.37</v>
      </c>
      <c r="M53" s="103"/>
      <c r="N53" s="127"/>
      <c r="AA53" s="98"/>
      <c r="AB53" s="79"/>
      <c r="AF53" s="65" t="s">
        <v>534</v>
      </c>
    </row>
    <row r="54" spans="1:33" s="67" customFormat="1" ht="14.4" x14ac:dyDescent="0.3">
      <c r="A54" s="126"/>
      <c r="B54" s="84"/>
      <c r="C54" s="308" t="s">
        <v>533</v>
      </c>
      <c r="D54" s="308"/>
      <c r="E54" s="308"/>
      <c r="F54" s="125"/>
      <c r="G54" s="99"/>
      <c r="H54" s="99"/>
      <c r="I54" s="99"/>
      <c r="J54" s="123"/>
      <c r="K54" s="99"/>
      <c r="L54" s="122">
        <v>23.16</v>
      </c>
      <c r="M54" s="99"/>
      <c r="N54" s="121">
        <v>680.21</v>
      </c>
      <c r="AA54" s="98"/>
      <c r="AB54" s="79"/>
      <c r="AE54" s="65" t="s">
        <v>533</v>
      </c>
    </row>
    <row r="55" spans="1:33" s="67" customFormat="1" ht="20.399999999999999" x14ac:dyDescent="0.3">
      <c r="A55" s="126"/>
      <c r="B55" s="84" t="s">
        <v>631</v>
      </c>
      <c r="C55" s="308" t="s">
        <v>630</v>
      </c>
      <c r="D55" s="308"/>
      <c r="E55" s="308"/>
      <c r="F55" s="125" t="s">
        <v>529</v>
      </c>
      <c r="G55" s="124">
        <v>103</v>
      </c>
      <c r="H55" s="99"/>
      <c r="I55" s="124">
        <v>103</v>
      </c>
      <c r="J55" s="123"/>
      <c r="K55" s="99"/>
      <c r="L55" s="122">
        <v>23.85</v>
      </c>
      <c r="M55" s="99"/>
      <c r="N55" s="121">
        <v>700.62</v>
      </c>
      <c r="AA55" s="98"/>
      <c r="AB55" s="79"/>
      <c r="AE55" s="65" t="s">
        <v>630</v>
      </c>
    </row>
    <row r="56" spans="1:33" s="67" customFormat="1" ht="20.399999999999999" x14ac:dyDescent="0.3">
      <c r="A56" s="126"/>
      <c r="B56" s="84" t="s">
        <v>629</v>
      </c>
      <c r="C56" s="308" t="s">
        <v>628</v>
      </c>
      <c r="D56" s="308"/>
      <c r="E56" s="308"/>
      <c r="F56" s="125" t="s">
        <v>529</v>
      </c>
      <c r="G56" s="124">
        <v>60</v>
      </c>
      <c r="H56" s="99"/>
      <c r="I56" s="124">
        <v>60</v>
      </c>
      <c r="J56" s="123"/>
      <c r="K56" s="99"/>
      <c r="L56" s="122">
        <v>13.9</v>
      </c>
      <c r="M56" s="99"/>
      <c r="N56" s="121">
        <v>408.13</v>
      </c>
      <c r="AA56" s="98"/>
      <c r="AB56" s="79"/>
      <c r="AE56" s="65" t="s">
        <v>628</v>
      </c>
    </row>
    <row r="57" spans="1:33" s="67" customFormat="1" ht="14.4" x14ac:dyDescent="0.3">
      <c r="A57" s="109"/>
      <c r="B57" s="108"/>
      <c r="C57" s="311" t="s">
        <v>327</v>
      </c>
      <c r="D57" s="311"/>
      <c r="E57" s="311"/>
      <c r="F57" s="107"/>
      <c r="G57" s="105"/>
      <c r="H57" s="105"/>
      <c r="I57" s="105"/>
      <c r="J57" s="106"/>
      <c r="K57" s="105"/>
      <c r="L57" s="104">
        <v>153.12</v>
      </c>
      <c r="M57" s="103"/>
      <c r="N57" s="102">
        <v>2530.63</v>
      </c>
      <c r="AA57" s="98"/>
      <c r="AB57" s="79"/>
      <c r="AG57" s="79" t="s">
        <v>327</v>
      </c>
    </row>
    <row r="58" spans="1:33" s="67" customFormat="1" ht="31.8" x14ac:dyDescent="0.3">
      <c r="A58" s="113" t="s">
        <v>21</v>
      </c>
      <c r="B58" s="116" t="s">
        <v>717</v>
      </c>
      <c r="C58" s="311" t="s">
        <v>108</v>
      </c>
      <c r="D58" s="311"/>
      <c r="E58" s="311"/>
      <c r="F58" s="107" t="s">
        <v>110</v>
      </c>
      <c r="G58" s="105"/>
      <c r="H58" s="105"/>
      <c r="I58" s="112">
        <v>1</v>
      </c>
      <c r="J58" s="106"/>
      <c r="K58" s="105"/>
      <c r="L58" s="106"/>
      <c r="M58" s="105"/>
      <c r="N58" s="139"/>
      <c r="AA58" s="98"/>
      <c r="AB58" s="79" t="s">
        <v>108</v>
      </c>
      <c r="AG58" s="79"/>
    </row>
    <row r="59" spans="1:33" s="67" customFormat="1" ht="20.399999999999999" x14ac:dyDescent="0.3">
      <c r="A59" s="138"/>
      <c r="B59" s="84" t="s">
        <v>543</v>
      </c>
      <c r="C59" s="308" t="s">
        <v>542</v>
      </c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9"/>
      <c r="AA59" s="98"/>
      <c r="AB59" s="79"/>
      <c r="AC59" s="65" t="s">
        <v>542</v>
      </c>
      <c r="AG59" s="79"/>
    </row>
    <row r="60" spans="1:33" s="67" customFormat="1" ht="14.4" x14ac:dyDescent="0.3">
      <c r="A60" s="137"/>
      <c r="B60" s="84" t="s">
        <v>20</v>
      </c>
      <c r="C60" s="308" t="s">
        <v>541</v>
      </c>
      <c r="D60" s="308"/>
      <c r="E60" s="308"/>
      <c r="F60" s="125"/>
      <c r="G60" s="99"/>
      <c r="H60" s="99"/>
      <c r="I60" s="99"/>
      <c r="J60" s="122">
        <v>2.4500000000000002</v>
      </c>
      <c r="K60" s="133">
        <v>1.1499999999999999</v>
      </c>
      <c r="L60" s="122">
        <v>2.82</v>
      </c>
      <c r="M60" s="133">
        <v>29.37</v>
      </c>
      <c r="N60" s="121">
        <v>82.82</v>
      </c>
      <c r="AA60" s="98"/>
      <c r="AB60" s="79"/>
      <c r="AD60" s="65" t="s">
        <v>541</v>
      </c>
      <c r="AG60" s="79"/>
    </row>
    <row r="61" spans="1:33" s="67" customFormat="1" ht="14.4" x14ac:dyDescent="0.3">
      <c r="A61" s="137"/>
      <c r="B61" s="84" t="s">
        <v>21</v>
      </c>
      <c r="C61" s="308" t="s">
        <v>540</v>
      </c>
      <c r="D61" s="308"/>
      <c r="E61" s="308"/>
      <c r="F61" s="125"/>
      <c r="G61" s="99"/>
      <c r="H61" s="99"/>
      <c r="I61" s="99"/>
      <c r="J61" s="122">
        <v>12.58</v>
      </c>
      <c r="K61" s="133">
        <v>1.1499999999999999</v>
      </c>
      <c r="L61" s="122">
        <v>14.47</v>
      </c>
      <c r="M61" s="133">
        <v>11.01</v>
      </c>
      <c r="N61" s="121">
        <v>159.31</v>
      </c>
      <c r="AA61" s="98"/>
      <c r="AB61" s="79"/>
      <c r="AD61" s="65" t="s">
        <v>540</v>
      </c>
      <c r="AG61" s="79"/>
    </row>
    <row r="62" spans="1:33" s="67" customFormat="1" ht="14.4" x14ac:dyDescent="0.3">
      <c r="A62" s="137"/>
      <c r="B62" s="84" t="s">
        <v>22</v>
      </c>
      <c r="C62" s="308" t="s">
        <v>539</v>
      </c>
      <c r="D62" s="308"/>
      <c r="E62" s="308"/>
      <c r="F62" s="125"/>
      <c r="G62" s="99"/>
      <c r="H62" s="99"/>
      <c r="I62" s="99"/>
      <c r="J62" s="122">
        <v>2.16</v>
      </c>
      <c r="K62" s="133">
        <v>1.1499999999999999</v>
      </c>
      <c r="L62" s="122">
        <v>2.48</v>
      </c>
      <c r="M62" s="133">
        <v>29.37</v>
      </c>
      <c r="N62" s="121">
        <v>72.84</v>
      </c>
      <c r="AA62" s="98"/>
      <c r="AB62" s="79"/>
      <c r="AD62" s="65" t="s">
        <v>539</v>
      </c>
      <c r="AG62" s="79"/>
    </row>
    <row r="63" spans="1:33" s="67" customFormat="1" ht="14.4" x14ac:dyDescent="0.3">
      <c r="A63" s="126"/>
      <c r="B63" s="84"/>
      <c r="C63" s="308" t="s">
        <v>537</v>
      </c>
      <c r="D63" s="308"/>
      <c r="E63" s="308"/>
      <c r="F63" s="125" t="s">
        <v>536</v>
      </c>
      <c r="G63" s="148">
        <v>0.3</v>
      </c>
      <c r="H63" s="133">
        <v>1.1499999999999999</v>
      </c>
      <c r="I63" s="147">
        <v>0.34499999999999997</v>
      </c>
      <c r="J63" s="123"/>
      <c r="K63" s="99"/>
      <c r="L63" s="123"/>
      <c r="M63" s="99"/>
      <c r="N63" s="131"/>
      <c r="AA63" s="98"/>
      <c r="AB63" s="79"/>
      <c r="AE63" s="65" t="s">
        <v>537</v>
      </c>
      <c r="AG63" s="79"/>
    </row>
    <row r="64" spans="1:33" s="67" customFormat="1" ht="14.4" x14ac:dyDescent="0.3">
      <c r="A64" s="126"/>
      <c r="B64" s="84"/>
      <c r="C64" s="308" t="s">
        <v>535</v>
      </c>
      <c r="D64" s="308"/>
      <c r="E64" s="308"/>
      <c r="F64" s="125" t="s">
        <v>536</v>
      </c>
      <c r="G64" s="133">
        <v>0.16</v>
      </c>
      <c r="H64" s="133">
        <v>1.1499999999999999</v>
      </c>
      <c r="I64" s="147">
        <v>0.184</v>
      </c>
      <c r="J64" s="123"/>
      <c r="K64" s="99"/>
      <c r="L64" s="123"/>
      <c r="M64" s="99"/>
      <c r="N64" s="131"/>
      <c r="AA64" s="98"/>
      <c r="AB64" s="79"/>
      <c r="AE64" s="65" t="s">
        <v>535</v>
      </c>
      <c r="AG64" s="79"/>
    </row>
    <row r="65" spans="1:34" s="67" customFormat="1" ht="14.4" x14ac:dyDescent="0.3">
      <c r="A65" s="110"/>
      <c r="B65" s="84"/>
      <c r="C65" s="310" t="s">
        <v>534</v>
      </c>
      <c r="D65" s="310"/>
      <c r="E65" s="310"/>
      <c r="F65" s="130"/>
      <c r="G65" s="103"/>
      <c r="H65" s="103"/>
      <c r="I65" s="103"/>
      <c r="J65" s="128">
        <v>15.03</v>
      </c>
      <c r="K65" s="103"/>
      <c r="L65" s="128">
        <v>17.29</v>
      </c>
      <c r="M65" s="103"/>
      <c r="N65" s="127"/>
      <c r="AA65" s="98"/>
      <c r="AB65" s="79"/>
      <c r="AF65" s="65" t="s">
        <v>534</v>
      </c>
      <c r="AG65" s="79"/>
    </row>
    <row r="66" spans="1:34" s="67" customFormat="1" ht="14.4" x14ac:dyDescent="0.3">
      <c r="A66" s="126"/>
      <c r="B66" s="84"/>
      <c r="C66" s="308" t="s">
        <v>533</v>
      </c>
      <c r="D66" s="308"/>
      <c r="E66" s="308"/>
      <c r="F66" s="125"/>
      <c r="G66" s="99"/>
      <c r="H66" s="99"/>
      <c r="I66" s="99"/>
      <c r="J66" s="123"/>
      <c r="K66" s="99"/>
      <c r="L66" s="122">
        <v>5.3</v>
      </c>
      <c r="M66" s="99"/>
      <c r="N66" s="121">
        <v>155.66</v>
      </c>
      <c r="AA66" s="98"/>
      <c r="AB66" s="79"/>
      <c r="AE66" s="65" t="s">
        <v>533</v>
      </c>
      <c r="AG66" s="79"/>
    </row>
    <row r="67" spans="1:34" s="67" customFormat="1" ht="20.399999999999999" x14ac:dyDescent="0.3">
      <c r="A67" s="126"/>
      <c r="B67" s="84" t="s">
        <v>631</v>
      </c>
      <c r="C67" s="308" t="s">
        <v>630</v>
      </c>
      <c r="D67" s="308"/>
      <c r="E67" s="308"/>
      <c r="F67" s="125" t="s">
        <v>529</v>
      </c>
      <c r="G67" s="124">
        <v>103</v>
      </c>
      <c r="H67" s="99"/>
      <c r="I67" s="124">
        <v>103</v>
      </c>
      <c r="J67" s="123"/>
      <c r="K67" s="99"/>
      <c r="L67" s="122">
        <v>5.46</v>
      </c>
      <c r="M67" s="99"/>
      <c r="N67" s="121">
        <v>160.33000000000001</v>
      </c>
      <c r="AA67" s="98"/>
      <c r="AB67" s="79"/>
      <c r="AE67" s="65" t="s">
        <v>630</v>
      </c>
      <c r="AG67" s="79"/>
    </row>
    <row r="68" spans="1:34" s="67" customFormat="1" ht="20.399999999999999" x14ac:dyDescent="0.3">
      <c r="A68" s="126"/>
      <c r="B68" s="84" t="s">
        <v>629</v>
      </c>
      <c r="C68" s="308" t="s">
        <v>628</v>
      </c>
      <c r="D68" s="308"/>
      <c r="E68" s="308"/>
      <c r="F68" s="125" t="s">
        <v>529</v>
      </c>
      <c r="G68" s="124">
        <v>60</v>
      </c>
      <c r="H68" s="99"/>
      <c r="I68" s="124">
        <v>60</v>
      </c>
      <c r="J68" s="123"/>
      <c r="K68" s="99"/>
      <c r="L68" s="122">
        <v>3.18</v>
      </c>
      <c r="M68" s="99"/>
      <c r="N68" s="121">
        <v>93.4</v>
      </c>
      <c r="AA68" s="98"/>
      <c r="AB68" s="79"/>
      <c r="AE68" s="65" t="s">
        <v>628</v>
      </c>
      <c r="AG68" s="79"/>
    </row>
    <row r="69" spans="1:34" s="67" customFormat="1" ht="14.4" x14ac:dyDescent="0.3">
      <c r="A69" s="109"/>
      <c r="B69" s="108"/>
      <c r="C69" s="311" t="s">
        <v>327</v>
      </c>
      <c r="D69" s="311"/>
      <c r="E69" s="311"/>
      <c r="F69" s="107"/>
      <c r="G69" s="105"/>
      <c r="H69" s="105"/>
      <c r="I69" s="105"/>
      <c r="J69" s="106"/>
      <c r="K69" s="105"/>
      <c r="L69" s="104">
        <v>25.93</v>
      </c>
      <c r="M69" s="103"/>
      <c r="N69" s="115">
        <v>495.86</v>
      </c>
      <c r="AA69" s="98"/>
      <c r="AB69" s="79"/>
      <c r="AG69" s="79" t="s">
        <v>327</v>
      </c>
    </row>
    <row r="70" spans="1:34" s="67" customFormat="1" ht="31.8" x14ac:dyDescent="0.3">
      <c r="A70" s="113" t="s">
        <v>22</v>
      </c>
      <c r="B70" s="116" t="s">
        <v>713</v>
      </c>
      <c r="C70" s="311" t="s">
        <v>712</v>
      </c>
      <c r="D70" s="311"/>
      <c r="E70" s="311"/>
      <c r="F70" s="107" t="s">
        <v>110</v>
      </c>
      <c r="G70" s="105"/>
      <c r="H70" s="105"/>
      <c r="I70" s="112">
        <v>1</v>
      </c>
      <c r="J70" s="106"/>
      <c r="K70" s="105"/>
      <c r="L70" s="106"/>
      <c r="M70" s="105"/>
      <c r="N70" s="139"/>
      <c r="AA70" s="98"/>
      <c r="AB70" s="79" t="s">
        <v>712</v>
      </c>
      <c r="AG70" s="79"/>
    </row>
    <row r="71" spans="1:34" s="67" customFormat="1" ht="20.399999999999999" x14ac:dyDescent="0.3">
      <c r="A71" s="138"/>
      <c r="B71" s="84" t="s">
        <v>543</v>
      </c>
      <c r="C71" s="308" t="s">
        <v>542</v>
      </c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9"/>
      <c r="AA71" s="98"/>
      <c r="AB71" s="79"/>
      <c r="AC71" s="65" t="s">
        <v>542</v>
      </c>
      <c r="AG71" s="79"/>
    </row>
    <row r="72" spans="1:34" s="67" customFormat="1" ht="14.4" x14ac:dyDescent="0.3">
      <c r="A72" s="137"/>
      <c r="B72" s="84" t="s">
        <v>20</v>
      </c>
      <c r="C72" s="308" t="s">
        <v>541</v>
      </c>
      <c r="D72" s="308"/>
      <c r="E72" s="308"/>
      <c r="F72" s="125"/>
      <c r="G72" s="99"/>
      <c r="H72" s="99"/>
      <c r="I72" s="99"/>
      <c r="J72" s="122">
        <v>52.98</v>
      </c>
      <c r="K72" s="133">
        <v>1.1499999999999999</v>
      </c>
      <c r="L72" s="122">
        <v>60.93</v>
      </c>
      <c r="M72" s="133">
        <v>29.37</v>
      </c>
      <c r="N72" s="135">
        <v>1789.51</v>
      </c>
      <c r="AA72" s="98"/>
      <c r="AB72" s="79"/>
      <c r="AD72" s="65" t="s">
        <v>541</v>
      </c>
      <c r="AG72" s="79"/>
    </row>
    <row r="73" spans="1:34" s="67" customFormat="1" ht="14.4" x14ac:dyDescent="0.3">
      <c r="A73" s="137"/>
      <c r="B73" s="84" t="s">
        <v>21</v>
      </c>
      <c r="C73" s="308" t="s">
        <v>540</v>
      </c>
      <c r="D73" s="308"/>
      <c r="E73" s="308"/>
      <c r="F73" s="125"/>
      <c r="G73" s="99"/>
      <c r="H73" s="99"/>
      <c r="I73" s="99"/>
      <c r="J73" s="122">
        <v>247.94</v>
      </c>
      <c r="K73" s="133">
        <v>1.1499999999999999</v>
      </c>
      <c r="L73" s="122">
        <v>285.13</v>
      </c>
      <c r="M73" s="133">
        <v>11.01</v>
      </c>
      <c r="N73" s="135">
        <v>3139.28</v>
      </c>
      <c r="AA73" s="98"/>
      <c r="AB73" s="79"/>
      <c r="AD73" s="65" t="s">
        <v>540</v>
      </c>
      <c r="AG73" s="79"/>
    </row>
    <row r="74" spans="1:34" s="67" customFormat="1" ht="14.4" x14ac:dyDescent="0.3">
      <c r="A74" s="137"/>
      <c r="B74" s="84" t="s">
        <v>22</v>
      </c>
      <c r="C74" s="308" t="s">
        <v>539</v>
      </c>
      <c r="D74" s="308"/>
      <c r="E74" s="308"/>
      <c r="F74" s="125"/>
      <c r="G74" s="99"/>
      <c r="H74" s="99"/>
      <c r="I74" s="99"/>
      <c r="J74" s="122">
        <v>23.2</v>
      </c>
      <c r="K74" s="133">
        <v>1.1499999999999999</v>
      </c>
      <c r="L74" s="122">
        <v>26.68</v>
      </c>
      <c r="M74" s="133">
        <v>29.37</v>
      </c>
      <c r="N74" s="121">
        <v>783.59</v>
      </c>
      <c r="AA74" s="98"/>
      <c r="AB74" s="79"/>
      <c r="AD74" s="65" t="s">
        <v>539</v>
      </c>
      <c r="AG74" s="79"/>
    </row>
    <row r="75" spans="1:34" s="67" customFormat="1" ht="14.4" x14ac:dyDescent="0.3">
      <c r="A75" s="137"/>
      <c r="B75" s="84" t="s">
        <v>69</v>
      </c>
      <c r="C75" s="308" t="s">
        <v>538</v>
      </c>
      <c r="D75" s="308"/>
      <c r="E75" s="308"/>
      <c r="F75" s="125"/>
      <c r="G75" s="99"/>
      <c r="H75" s="99"/>
      <c r="I75" s="99"/>
      <c r="J75" s="122">
        <v>45.54</v>
      </c>
      <c r="K75" s="99"/>
      <c r="L75" s="122">
        <v>45.54</v>
      </c>
      <c r="M75" s="133">
        <v>8.02</v>
      </c>
      <c r="N75" s="121">
        <v>365.23</v>
      </c>
      <c r="AA75" s="98"/>
      <c r="AB75" s="79"/>
      <c r="AD75" s="65" t="s">
        <v>538</v>
      </c>
      <c r="AG75" s="79"/>
    </row>
    <row r="76" spans="1:34" s="67" customFormat="1" ht="14.4" x14ac:dyDescent="0.3">
      <c r="A76" s="126" t="s">
        <v>637</v>
      </c>
      <c r="B76" s="145" t="s">
        <v>678</v>
      </c>
      <c r="C76" s="334" t="s">
        <v>244</v>
      </c>
      <c r="D76" s="334"/>
      <c r="E76" s="334"/>
      <c r="F76" s="144" t="s">
        <v>130</v>
      </c>
      <c r="G76" s="151">
        <v>0</v>
      </c>
      <c r="H76" s="142"/>
      <c r="I76" s="151">
        <v>0</v>
      </c>
      <c r="J76" s="123"/>
      <c r="K76" s="99"/>
      <c r="L76" s="123"/>
      <c r="M76" s="99"/>
      <c r="N76" s="131"/>
      <c r="AA76" s="98"/>
      <c r="AB76" s="79"/>
      <c r="AG76" s="79"/>
      <c r="AH76" s="97" t="s">
        <v>244</v>
      </c>
    </row>
    <row r="77" spans="1:34" s="67" customFormat="1" ht="21.6" x14ac:dyDescent="0.3">
      <c r="A77" s="126" t="s">
        <v>637</v>
      </c>
      <c r="B77" s="145" t="s">
        <v>706</v>
      </c>
      <c r="C77" s="334" t="s">
        <v>705</v>
      </c>
      <c r="D77" s="334"/>
      <c r="E77" s="334"/>
      <c r="F77" s="144" t="s">
        <v>110</v>
      </c>
      <c r="G77" s="151">
        <v>0</v>
      </c>
      <c r="H77" s="142"/>
      <c r="I77" s="151">
        <v>0</v>
      </c>
      <c r="J77" s="123"/>
      <c r="K77" s="99"/>
      <c r="L77" s="123"/>
      <c r="M77" s="99"/>
      <c r="N77" s="131"/>
      <c r="AA77" s="98"/>
      <c r="AB77" s="79"/>
      <c r="AG77" s="79"/>
      <c r="AH77" s="97" t="s">
        <v>705</v>
      </c>
    </row>
    <row r="78" spans="1:34" s="67" customFormat="1" ht="14.4" x14ac:dyDescent="0.3">
      <c r="A78" s="126" t="s">
        <v>637</v>
      </c>
      <c r="B78" s="145" t="s">
        <v>704</v>
      </c>
      <c r="C78" s="334" t="s">
        <v>703</v>
      </c>
      <c r="D78" s="334"/>
      <c r="E78" s="334"/>
      <c r="F78" s="144" t="s">
        <v>74</v>
      </c>
      <c r="G78" s="151">
        <v>0</v>
      </c>
      <c r="H78" s="142"/>
      <c r="I78" s="151">
        <v>0</v>
      </c>
      <c r="J78" s="123"/>
      <c r="K78" s="99"/>
      <c r="L78" s="123"/>
      <c r="M78" s="99"/>
      <c r="N78" s="131"/>
      <c r="AA78" s="98"/>
      <c r="AB78" s="79"/>
      <c r="AG78" s="79"/>
      <c r="AH78" s="97" t="s">
        <v>703</v>
      </c>
    </row>
    <row r="79" spans="1:34" s="67" customFormat="1" ht="14.4" x14ac:dyDescent="0.3">
      <c r="A79" s="126" t="s">
        <v>637</v>
      </c>
      <c r="B79" s="145" t="s">
        <v>677</v>
      </c>
      <c r="C79" s="334" t="s">
        <v>676</v>
      </c>
      <c r="D79" s="334"/>
      <c r="E79" s="334"/>
      <c r="F79" s="144" t="s">
        <v>130</v>
      </c>
      <c r="G79" s="151">
        <v>0</v>
      </c>
      <c r="H79" s="142"/>
      <c r="I79" s="151">
        <v>0</v>
      </c>
      <c r="J79" s="123"/>
      <c r="K79" s="99"/>
      <c r="L79" s="123"/>
      <c r="M79" s="99"/>
      <c r="N79" s="131"/>
      <c r="AA79" s="98"/>
      <c r="AB79" s="79"/>
      <c r="AG79" s="79"/>
      <c r="AH79" s="97" t="s">
        <v>676</v>
      </c>
    </row>
    <row r="80" spans="1:34" s="67" customFormat="1" ht="14.4" x14ac:dyDescent="0.3">
      <c r="A80" s="126" t="s">
        <v>637</v>
      </c>
      <c r="B80" s="145" t="s">
        <v>636</v>
      </c>
      <c r="C80" s="334" t="s">
        <v>635</v>
      </c>
      <c r="D80" s="334"/>
      <c r="E80" s="334"/>
      <c r="F80" s="144" t="s">
        <v>74</v>
      </c>
      <c r="G80" s="151">
        <v>0</v>
      </c>
      <c r="H80" s="142"/>
      <c r="I80" s="151">
        <v>0</v>
      </c>
      <c r="J80" s="123"/>
      <c r="K80" s="99"/>
      <c r="L80" s="123"/>
      <c r="M80" s="99"/>
      <c r="N80" s="131"/>
      <c r="AA80" s="98"/>
      <c r="AB80" s="79"/>
      <c r="AG80" s="79"/>
      <c r="AH80" s="97" t="s">
        <v>635</v>
      </c>
    </row>
    <row r="81" spans="1:35" s="67" customFormat="1" ht="14.4" x14ac:dyDescent="0.3">
      <c r="A81" s="126" t="s">
        <v>637</v>
      </c>
      <c r="B81" s="145" t="s">
        <v>675</v>
      </c>
      <c r="C81" s="334" t="s">
        <v>702</v>
      </c>
      <c r="D81" s="334"/>
      <c r="E81" s="334"/>
      <c r="F81" s="144" t="s">
        <v>110</v>
      </c>
      <c r="G81" s="151">
        <v>0</v>
      </c>
      <c r="H81" s="142"/>
      <c r="I81" s="151">
        <v>0</v>
      </c>
      <c r="J81" s="123"/>
      <c r="K81" s="99"/>
      <c r="L81" s="123"/>
      <c r="M81" s="99"/>
      <c r="N81" s="131"/>
      <c r="AA81" s="98"/>
      <c r="AB81" s="79"/>
      <c r="AG81" s="79"/>
      <c r="AH81" s="97" t="s">
        <v>702</v>
      </c>
    </row>
    <row r="82" spans="1:35" s="67" customFormat="1" ht="14.4" x14ac:dyDescent="0.3">
      <c r="A82" s="126" t="s">
        <v>637</v>
      </c>
      <c r="B82" s="145" t="s">
        <v>701</v>
      </c>
      <c r="C82" s="334" t="s">
        <v>647</v>
      </c>
      <c r="D82" s="334"/>
      <c r="E82" s="334"/>
      <c r="F82" s="144" t="s">
        <v>130</v>
      </c>
      <c r="G82" s="151">
        <v>0</v>
      </c>
      <c r="H82" s="142"/>
      <c r="I82" s="151">
        <v>0</v>
      </c>
      <c r="J82" s="123"/>
      <c r="K82" s="99"/>
      <c r="L82" s="123"/>
      <c r="M82" s="99"/>
      <c r="N82" s="131"/>
      <c r="AA82" s="98"/>
      <c r="AB82" s="79"/>
      <c r="AG82" s="79"/>
      <c r="AH82" s="97" t="s">
        <v>647</v>
      </c>
    </row>
    <row r="83" spans="1:35" s="67" customFormat="1" ht="14.4" x14ac:dyDescent="0.3">
      <c r="A83" s="126" t="s">
        <v>637</v>
      </c>
      <c r="B83" s="145" t="s">
        <v>700</v>
      </c>
      <c r="C83" s="334" t="s">
        <v>647</v>
      </c>
      <c r="D83" s="334"/>
      <c r="E83" s="334"/>
      <c r="F83" s="144" t="s">
        <v>130</v>
      </c>
      <c r="G83" s="151">
        <v>0</v>
      </c>
      <c r="H83" s="142"/>
      <c r="I83" s="151">
        <v>0</v>
      </c>
      <c r="J83" s="123"/>
      <c r="K83" s="99"/>
      <c r="L83" s="123"/>
      <c r="M83" s="99"/>
      <c r="N83" s="131"/>
      <c r="AA83" s="98"/>
      <c r="AB83" s="79"/>
      <c r="AG83" s="79"/>
      <c r="AH83" s="97" t="s">
        <v>647</v>
      </c>
    </row>
    <row r="84" spans="1:35" s="67" customFormat="1" ht="14.4" x14ac:dyDescent="0.3">
      <c r="A84" s="126" t="s">
        <v>637</v>
      </c>
      <c r="B84" s="145" t="s">
        <v>699</v>
      </c>
      <c r="C84" s="334" t="s">
        <v>698</v>
      </c>
      <c r="D84" s="334"/>
      <c r="E84" s="334"/>
      <c r="F84" s="144" t="s">
        <v>110</v>
      </c>
      <c r="G84" s="151">
        <v>0</v>
      </c>
      <c r="H84" s="142"/>
      <c r="I84" s="151">
        <v>0</v>
      </c>
      <c r="J84" s="123"/>
      <c r="K84" s="99"/>
      <c r="L84" s="123"/>
      <c r="M84" s="99"/>
      <c r="N84" s="131"/>
      <c r="AA84" s="98"/>
      <c r="AB84" s="79"/>
      <c r="AG84" s="79"/>
      <c r="AH84" s="97" t="s">
        <v>698</v>
      </c>
    </row>
    <row r="85" spans="1:35" s="67" customFormat="1" ht="14.4" x14ac:dyDescent="0.3">
      <c r="A85" s="126" t="s">
        <v>552</v>
      </c>
      <c r="B85" s="145" t="s">
        <v>688</v>
      </c>
      <c r="C85" s="334" t="s">
        <v>697</v>
      </c>
      <c r="D85" s="334"/>
      <c r="E85" s="334"/>
      <c r="F85" s="144" t="s">
        <v>110</v>
      </c>
      <c r="G85" s="156">
        <v>0.1</v>
      </c>
      <c r="H85" s="142"/>
      <c r="I85" s="156">
        <v>0.1</v>
      </c>
      <c r="J85" s="123"/>
      <c r="K85" s="99"/>
      <c r="L85" s="123"/>
      <c r="M85" s="99"/>
      <c r="N85" s="131"/>
      <c r="AA85" s="98"/>
      <c r="AB85" s="79"/>
      <c r="AG85" s="79"/>
      <c r="AH85" s="97" t="s">
        <v>697</v>
      </c>
    </row>
    <row r="86" spans="1:35" s="67" customFormat="1" ht="14.4" x14ac:dyDescent="0.3">
      <c r="A86" s="126"/>
      <c r="B86" s="84"/>
      <c r="C86" s="308" t="s">
        <v>537</v>
      </c>
      <c r="D86" s="308"/>
      <c r="E86" s="308"/>
      <c r="F86" s="125" t="s">
        <v>536</v>
      </c>
      <c r="G86" s="133">
        <v>5.98</v>
      </c>
      <c r="H86" s="133">
        <v>1.1499999999999999</v>
      </c>
      <c r="I86" s="147">
        <v>6.8769999999999998</v>
      </c>
      <c r="J86" s="123"/>
      <c r="K86" s="99"/>
      <c r="L86" s="123"/>
      <c r="M86" s="99"/>
      <c r="N86" s="131"/>
      <c r="AA86" s="98"/>
      <c r="AB86" s="79"/>
      <c r="AE86" s="65" t="s">
        <v>537</v>
      </c>
      <c r="AG86" s="79"/>
      <c r="AH86" s="97"/>
    </row>
    <row r="87" spans="1:35" s="67" customFormat="1" ht="14.4" x14ac:dyDescent="0.3">
      <c r="A87" s="126"/>
      <c r="B87" s="84"/>
      <c r="C87" s="308" t="s">
        <v>535</v>
      </c>
      <c r="D87" s="308"/>
      <c r="E87" s="308"/>
      <c r="F87" s="125" t="s">
        <v>536</v>
      </c>
      <c r="G87" s="124">
        <v>2</v>
      </c>
      <c r="H87" s="133">
        <v>1.1499999999999999</v>
      </c>
      <c r="I87" s="148">
        <v>2.2999999999999998</v>
      </c>
      <c r="J87" s="123"/>
      <c r="K87" s="99"/>
      <c r="L87" s="123"/>
      <c r="M87" s="99"/>
      <c r="N87" s="131"/>
      <c r="AA87" s="98"/>
      <c r="AB87" s="79"/>
      <c r="AE87" s="65" t="s">
        <v>535</v>
      </c>
      <c r="AG87" s="79"/>
      <c r="AH87" s="97"/>
    </row>
    <row r="88" spans="1:35" s="67" customFormat="1" ht="14.4" x14ac:dyDescent="0.3">
      <c r="A88" s="110"/>
      <c r="B88" s="84"/>
      <c r="C88" s="310" t="s">
        <v>534</v>
      </c>
      <c r="D88" s="310"/>
      <c r="E88" s="310"/>
      <c r="F88" s="130"/>
      <c r="G88" s="103"/>
      <c r="H88" s="103"/>
      <c r="I88" s="103"/>
      <c r="J88" s="128">
        <v>346.46</v>
      </c>
      <c r="K88" s="103"/>
      <c r="L88" s="128">
        <v>391.6</v>
      </c>
      <c r="M88" s="103"/>
      <c r="N88" s="127"/>
      <c r="AA88" s="98"/>
      <c r="AB88" s="79"/>
      <c r="AF88" s="65" t="s">
        <v>534</v>
      </c>
      <c r="AG88" s="79"/>
      <c r="AH88" s="97"/>
    </row>
    <row r="89" spans="1:35" s="67" customFormat="1" ht="14.4" x14ac:dyDescent="0.3">
      <c r="A89" s="126"/>
      <c r="B89" s="84"/>
      <c r="C89" s="308" t="s">
        <v>533</v>
      </c>
      <c r="D89" s="308"/>
      <c r="E89" s="308"/>
      <c r="F89" s="125"/>
      <c r="G89" s="99"/>
      <c r="H89" s="99"/>
      <c r="I89" s="99"/>
      <c r="J89" s="123"/>
      <c r="K89" s="99"/>
      <c r="L89" s="122">
        <v>87.61</v>
      </c>
      <c r="M89" s="99"/>
      <c r="N89" s="135">
        <v>2573.1</v>
      </c>
      <c r="AA89" s="98"/>
      <c r="AB89" s="79"/>
      <c r="AE89" s="65" t="s">
        <v>533</v>
      </c>
      <c r="AG89" s="79"/>
      <c r="AH89" s="97"/>
    </row>
    <row r="90" spans="1:35" s="67" customFormat="1" ht="20.399999999999999" x14ac:dyDescent="0.3">
      <c r="A90" s="126"/>
      <c r="B90" s="84" t="s">
        <v>631</v>
      </c>
      <c r="C90" s="308" t="s">
        <v>630</v>
      </c>
      <c r="D90" s="308"/>
      <c r="E90" s="308"/>
      <c r="F90" s="125" t="s">
        <v>529</v>
      </c>
      <c r="G90" s="124">
        <v>103</v>
      </c>
      <c r="H90" s="99"/>
      <c r="I90" s="124">
        <v>103</v>
      </c>
      <c r="J90" s="123"/>
      <c r="K90" s="99"/>
      <c r="L90" s="122">
        <v>90.24</v>
      </c>
      <c r="M90" s="99"/>
      <c r="N90" s="135">
        <v>2650.29</v>
      </c>
      <c r="AA90" s="98"/>
      <c r="AB90" s="79"/>
      <c r="AE90" s="65" t="s">
        <v>630</v>
      </c>
      <c r="AG90" s="79"/>
      <c r="AH90" s="97"/>
    </row>
    <row r="91" spans="1:35" s="67" customFormat="1" ht="20.399999999999999" x14ac:dyDescent="0.3">
      <c r="A91" s="126"/>
      <c r="B91" s="84" t="s">
        <v>629</v>
      </c>
      <c r="C91" s="308" t="s">
        <v>628</v>
      </c>
      <c r="D91" s="308"/>
      <c r="E91" s="308"/>
      <c r="F91" s="125" t="s">
        <v>529</v>
      </c>
      <c r="G91" s="124">
        <v>60</v>
      </c>
      <c r="H91" s="99"/>
      <c r="I91" s="124">
        <v>60</v>
      </c>
      <c r="J91" s="123"/>
      <c r="K91" s="99"/>
      <c r="L91" s="122">
        <v>52.57</v>
      </c>
      <c r="M91" s="99"/>
      <c r="N91" s="135">
        <v>1543.86</v>
      </c>
      <c r="AA91" s="98"/>
      <c r="AB91" s="79"/>
      <c r="AE91" s="65" t="s">
        <v>628</v>
      </c>
      <c r="AG91" s="79"/>
      <c r="AH91" s="97"/>
    </row>
    <row r="92" spans="1:35" s="67" customFormat="1" ht="14.4" x14ac:dyDescent="0.3">
      <c r="A92" s="109"/>
      <c r="B92" s="108"/>
      <c r="C92" s="311" t="s">
        <v>327</v>
      </c>
      <c r="D92" s="311"/>
      <c r="E92" s="311"/>
      <c r="F92" s="107"/>
      <c r="G92" s="105"/>
      <c r="H92" s="105"/>
      <c r="I92" s="105"/>
      <c r="J92" s="106"/>
      <c r="K92" s="105"/>
      <c r="L92" s="104">
        <v>534.41</v>
      </c>
      <c r="M92" s="103"/>
      <c r="N92" s="102">
        <v>9488.17</v>
      </c>
      <c r="AA92" s="98"/>
      <c r="AB92" s="79"/>
      <c r="AG92" s="79" t="s">
        <v>327</v>
      </c>
      <c r="AH92" s="97"/>
    </row>
    <row r="93" spans="1:35" s="67" customFormat="1" ht="14.4" x14ac:dyDescent="0.3">
      <c r="A93" s="113" t="s">
        <v>69</v>
      </c>
      <c r="B93" s="116" t="s">
        <v>696</v>
      </c>
      <c r="C93" s="311" t="s">
        <v>99</v>
      </c>
      <c r="D93" s="311"/>
      <c r="E93" s="311"/>
      <c r="F93" s="107" t="s">
        <v>505</v>
      </c>
      <c r="G93" s="105"/>
      <c r="H93" s="105"/>
      <c r="I93" s="111">
        <v>-0.06</v>
      </c>
      <c r="J93" s="104">
        <v>610</v>
      </c>
      <c r="K93" s="105"/>
      <c r="L93" s="104">
        <v>-36.6</v>
      </c>
      <c r="M93" s="111">
        <v>8.02</v>
      </c>
      <c r="N93" s="115">
        <v>-293.52999999999997</v>
      </c>
      <c r="AA93" s="98"/>
      <c r="AB93" s="79" t="s">
        <v>99</v>
      </c>
      <c r="AG93" s="79"/>
      <c r="AH93" s="97"/>
    </row>
    <row r="94" spans="1:35" s="67" customFormat="1" ht="14.4" x14ac:dyDescent="0.3">
      <c r="A94" s="109"/>
      <c r="B94" s="108"/>
      <c r="C94" s="308" t="s">
        <v>625</v>
      </c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9"/>
      <c r="AA94" s="98"/>
      <c r="AB94" s="79"/>
      <c r="AG94" s="79"/>
      <c r="AH94" s="97"/>
      <c r="AI94" s="65" t="s">
        <v>625</v>
      </c>
    </row>
    <row r="95" spans="1:35" s="67" customFormat="1" ht="14.4" x14ac:dyDescent="0.3">
      <c r="A95" s="109"/>
      <c r="B95" s="108"/>
      <c r="C95" s="311" t="s">
        <v>327</v>
      </c>
      <c r="D95" s="311"/>
      <c r="E95" s="311"/>
      <c r="F95" s="107"/>
      <c r="G95" s="105"/>
      <c r="H95" s="105"/>
      <c r="I95" s="105"/>
      <c r="J95" s="106"/>
      <c r="K95" s="105"/>
      <c r="L95" s="104">
        <v>-36.6</v>
      </c>
      <c r="M95" s="103"/>
      <c r="N95" s="115">
        <v>-293.52999999999997</v>
      </c>
      <c r="AA95" s="98"/>
      <c r="AB95" s="79"/>
      <c r="AG95" s="79" t="s">
        <v>327</v>
      </c>
      <c r="AH95" s="97"/>
    </row>
    <row r="96" spans="1:35" s="67" customFormat="1" ht="52.2" x14ac:dyDescent="0.3">
      <c r="A96" s="113" t="s">
        <v>70</v>
      </c>
      <c r="B96" s="116" t="s">
        <v>860</v>
      </c>
      <c r="C96" s="311" t="s">
        <v>859</v>
      </c>
      <c r="D96" s="311"/>
      <c r="E96" s="311"/>
      <c r="F96" s="107" t="s">
        <v>77</v>
      </c>
      <c r="G96" s="105"/>
      <c r="H96" s="105"/>
      <c r="I96" s="117">
        <v>5.0000000000000001E-3</v>
      </c>
      <c r="J96" s="106"/>
      <c r="K96" s="105"/>
      <c r="L96" s="106"/>
      <c r="M96" s="105"/>
      <c r="N96" s="139"/>
      <c r="AA96" s="98"/>
      <c r="AB96" s="79" t="s">
        <v>859</v>
      </c>
      <c r="AG96" s="79"/>
      <c r="AH96" s="97"/>
    </row>
    <row r="97" spans="1:36" s="67" customFormat="1" ht="14.4" x14ac:dyDescent="0.3">
      <c r="A97" s="110"/>
      <c r="B97" s="72"/>
      <c r="C97" s="308" t="s">
        <v>858</v>
      </c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9"/>
      <c r="AA97" s="98"/>
      <c r="AB97" s="79"/>
      <c r="AG97" s="79"/>
      <c r="AH97" s="97"/>
      <c r="AJ97" s="65" t="s">
        <v>858</v>
      </c>
    </row>
    <row r="98" spans="1:36" s="67" customFormat="1" ht="20.399999999999999" x14ac:dyDescent="0.3">
      <c r="A98" s="138"/>
      <c r="B98" s="84" t="s">
        <v>543</v>
      </c>
      <c r="C98" s="308" t="s">
        <v>542</v>
      </c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9"/>
      <c r="AA98" s="98"/>
      <c r="AB98" s="79"/>
      <c r="AC98" s="65" t="s">
        <v>542</v>
      </c>
      <c r="AG98" s="79"/>
      <c r="AH98" s="97"/>
    </row>
    <row r="99" spans="1:36" s="67" customFormat="1" ht="14.4" x14ac:dyDescent="0.3">
      <c r="A99" s="137"/>
      <c r="B99" s="84" t="s">
        <v>20</v>
      </c>
      <c r="C99" s="308" t="s">
        <v>541</v>
      </c>
      <c r="D99" s="308"/>
      <c r="E99" s="308"/>
      <c r="F99" s="125"/>
      <c r="G99" s="99"/>
      <c r="H99" s="99"/>
      <c r="I99" s="99"/>
      <c r="J99" s="122">
        <v>620.42999999999995</v>
      </c>
      <c r="K99" s="133">
        <v>1.1499999999999999</v>
      </c>
      <c r="L99" s="122">
        <v>3.57</v>
      </c>
      <c r="M99" s="133">
        <v>29.37</v>
      </c>
      <c r="N99" s="121">
        <v>104.85</v>
      </c>
      <c r="AA99" s="98"/>
      <c r="AB99" s="79"/>
      <c r="AD99" s="65" t="s">
        <v>541</v>
      </c>
      <c r="AG99" s="79"/>
      <c r="AH99" s="97"/>
    </row>
    <row r="100" spans="1:36" s="67" customFormat="1" ht="14.4" x14ac:dyDescent="0.3">
      <c r="A100" s="137"/>
      <c r="B100" s="84" t="s">
        <v>21</v>
      </c>
      <c r="C100" s="308" t="s">
        <v>540</v>
      </c>
      <c r="D100" s="308"/>
      <c r="E100" s="308"/>
      <c r="F100" s="125"/>
      <c r="G100" s="99"/>
      <c r="H100" s="99"/>
      <c r="I100" s="99"/>
      <c r="J100" s="136">
        <v>3092.82</v>
      </c>
      <c r="K100" s="133">
        <v>1.1499999999999999</v>
      </c>
      <c r="L100" s="122">
        <v>17.78</v>
      </c>
      <c r="M100" s="133">
        <v>11.01</v>
      </c>
      <c r="N100" s="121">
        <v>195.76</v>
      </c>
      <c r="AA100" s="98"/>
      <c r="AB100" s="79"/>
      <c r="AD100" s="65" t="s">
        <v>540</v>
      </c>
      <c r="AG100" s="79"/>
      <c r="AH100" s="97"/>
    </row>
    <row r="101" spans="1:36" s="67" customFormat="1" ht="14.4" x14ac:dyDescent="0.3">
      <c r="A101" s="137"/>
      <c r="B101" s="84" t="s">
        <v>22</v>
      </c>
      <c r="C101" s="308" t="s">
        <v>539</v>
      </c>
      <c r="D101" s="308"/>
      <c r="E101" s="308"/>
      <c r="F101" s="125"/>
      <c r="G101" s="99"/>
      <c r="H101" s="99"/>
      <c r="I101" s="99"/>
      <c r="J101" s="122">
        <v>399.08</v>
      </c>
      <c r="K101" s="133">
        <v>1.1499999999999999</v>
      </c>
      <c r="L101" s="122">
        <v>2.29</v>
      </c>
      <c r="M101" s="133">
        <v>29.37</v>
      </c>
      <c r="N101" s="121">
        <v>67.260000000000005</v>
      </c>
      <c r="AA101" s="98"/>
      <c r="AB101" s="79"/>
      <c r="AD101" s="65" t="s">
        <v>539</v>
      </c>
      <c r="AG101" s="79"/>
      <c r="AH101" s="97"/>
    </row>
    <row r="102" spans="1:36" s="67" customFormat="1" ht="14.4" x14ac:dyDescent="0.3">
      <c r="A102" s="137"/>
      <c r="B102" s="84" t="s">
        <v>69</v>
      </c>
      <c r="C102" s="308" t="s">
        <v>538</v>
      </c>
      <c r="D102" s="308"/>
      <c r="E102" s="308"/>
      <c r="F102" s="125"/>
      <c r="G102" s="99"/>
      <c r="H102" s="99"/>
      <c r="I102" s="99"/>
      <c r="J102" s="136">
        <v>7435.74</v>
      </c>
      <c r="K102" s="99"/>
      <c r="L102" s="122">
        <v>37.18</v>
      </c>
      <c r="M102" s="133">
        <v>8.02</v>
      </c>
      <c r="N102" s="121">
        <v>298.18</v>
      </c>
      <c r="AA102" s="98"/>
      <c r="AB102" s="79"/>
      <c r="AD102" s="65" t="s">
        <v>538</v>
      </c>
      <c r="AG102" s="79"/>
      <c r="AH102" s="97"/>
    </row>
    <row r="103" spans="1:36" s="67" customFormat="1" ht="21.6" x14ac:dyDescent="0.3">
      <c r="A103" s="126" t="s">
        <v>637</v>
      </c>
      <c r="B103" s="145" t="s">
        <v>849</v>
      </c>
      <c r="C103" s="334" t="s">
        <v>848</v>
      </c>
      <c r="D103" s="334"/>
      <c r="E103" s="334"/>
      <c r="F103" s="144" t="s">
        <v>505</v>
      </c>
      <c r="G103" s="151">
        <v>0</v>
      </c>
      <c r="H103" s="142"/>
      <c r="I103" s="151">
        <v>0</v>
      </c>
      <c r="J103" s="123"/>
      <c r="K103" s="99"/>
      <c r="L103" s="123"/>
      <c r="M103" s="99"/>
      <c r="N103" s="131"/>
      <c r="AA103" s="98"/>
      <c r="AB103" s="79"/>
      <c r="AG103" s="79"/>
      <c r="AH103" s="97" t="s">
        <v>848</v>
      </c>
    </row>
    <row r="104" spans="1:36" s="67" customFormat="1" ht="31.8" x14ac:dyDescent="0.3">
      <c r="A104" s="126" t="s">
        <v>637</v>
      </c>
      <c r="B104" s="145" t="s">
        <v>857</v>
      </c>
      <c r="C104" s="334" t="s">
        <v>856</v>
      </c>
      <c r="D104" s="334"/>
      <c r="E104" s="334"/>
      <c r="F104" s="144" t="s">
        <v>505</v>
      </c>
      <c r="G104" s="151">
        <v>0</v>
      </c>
      <c r="H104" s="142"/>
      <c r="I104" s="151">
        <v>0</v>
      </c>
      <c r="J104" s="123"/>
      <c r="K104" s="99"/>
      <c r="L104" s="123"/>
      <c r="M104" s="99"/>
      <c r="N104" s="131"/>
      <c r="AA104" s="98"/>
      <c r="AB104" s="79"/>
      <c r="AG104" s="79"/>
      <c r="AH104" s="97" t="s">
        <v>856</v>
      </c>
    </row>
    <row r="105" spans="1:36" s="67" customFormat="1" ht="14.4" x14ac:dyDescent="0.3">
      <c r="A105" s="126" t="s">
        <v>552</v>
      </c>
      <c r="B105" s="145" t="s">
        <v>855</v>
      </c>
      <c r="C105" s="334" t="s">
        <v>854</v>
      </c>
      <c r="D105" s="334"/>
      <c r="E105" s="334"/>
      <c r="F105" s="144" t="s">
        <v>77</v>
      </c>
      <c r="G105" s="143">
        <v>1.02</v>
      </c>
      <c r="H105" s="142"/>
      <c r="I105" s="141">
        <v>5.1000000000000004E-3</v>
      </c>
      <c r="J105" s="123"/>
      <c r="K105" s="99"/>
      <c r="L105" s="123"/>
      <c r="M105" s="99"/>
      <c r="N105" s="131"/>
      <c r="AA105" s="98"/>
      <c r="AB105" s="79"/>
      <c r="AG105" s="79"/>
      <c r="AH105" s="97" t="s">
        <v>854</v>
      </c>
    </row>
    <row r="106" spans="1:36" s="67" customFormat="1" ht="21.6" x14ac:dyDescent="0.3">
      <c r="A106" s="126" t="s">
        <v>637</v>
      </c>
      <c r="B106" s="145" t="s">
        <v>847</v>
      </c>
      <c r="C106" s="334" t="s">
        <v>846</v>
      </c>
      <c r="D106" s="334"/>
      <c r="E106" s="334"/>
      <c r="F106" s="144" t="s">
        <v>505</v>
      </c>
      <c r="G106" s="151">
        <v>0</v>
      </c>
      <c r="H106" s="142"/>
      <c r="I106" s="151">
        <v>0</v>
      </c>
      <c r="J106" s="123"/>
      <c r="K106" s="99"/>
      <c r="L106" s="123"/>
      <c r="M106" s="99"/>
      <c r="N106" s="131"/>
      <c r="AA106" s="98"/>
      <c r="AB106" s="79"/>
      <c r="AG106" s="79"/>
      <c r="AH106" s="97" t="s">
        <v>846</v>
      </c>
    </row>
    <row r="107" spans="1:36" s="67" customFormat="1" ht="14.4" x14ac:dyDescent="0.3">
      <c r="A107" s="126"/>
      <c r="B107" s="84"/>
      <c r="C107" s="308" t="s">
        <v>537</v>
      </c>
      <c r="D107" s="308"/>
      <c r="E107" s="308"/>
      <c r="F107" s="125" t="s">
        <v>536</v>
      </c>
      <c r="G107" s="133">
        <v>65.239999999999995</v>
      </c>
      <c r="H107" s="133">
        <v>1.1499999999999999</v>
      </c>
      <c r="I107" s="134">
        <v>0.37513000000000002</v>
      </c>
      <c r="J107" s="123"/>
      <c r="K107" s="99"/>
      <c r="L107" s="123"/>
      <c r="M107" s="99"/>
      <c r="N107" s="131"/>
      <c r="AA107" s="98"/>
      <c r="AB107" s="79"/>
      <c r="AE107" s="65" t="s">
        <v>537</v>
      </c>
      <c r="AG107" s="79"/>
      <c r="AH107" s="97"/>
    </row>
    <row r="108" spans="1:36" s="67" customFormat="1" ht="14.4" x14ac:dyDescent="0.3">
      <c r="A108" s="126"/>
      <c r="B108" s="84"/>
      <c r="C108" s="308" t="s">
        <v>535</v>
      </c>
      <c r="D108" s="308"/>
      <c r="E108" s="308"/>
      <c r="F108" s="125" t="s">
        <v>536</v>
      </c>
      <c r="G108" s="133">
        <v>37.51</v>
      </c>
      <c r="H108" s="133">
        <v>1.1499999999999999</v>
      </c>
      <c r="I108" s="149">
        <v>0.2156825</v>
      </c>
      <c r="J108" s="123"/>
      <c r="K108" s="99"/>
      <c r="L108" s="123"/>
      <c r="M108" s="99"/>
      <c r="N108" s="131"/>
      <c r="AA108" s="98"/>
      <c r="AB108" s="79"/>
      <c r="AE108" s="65" t="s">
        <v>535</v>
      </c>
      <c r="AG108" s="79"/>
      <c r="AH108" s="97"/>
    </row>
    <row r="109" spans="1:36" s="67" customFormat="1" ht="14.4" x14ac:dyDescent="0.3">
      <c r="A109" s="110"/>
      <c r="B109" s="84"/>
      <c r="C109" s="310" t="s">
        <v>534</v>
      </c>
      <c r="D109" s="310"/>
      <c r="E109" s="310"/>
      <c r="F109" s="130"/>
      <c r="G109" s="103"/>
      <c r="H109" s="103"/>
      <c r="I109" s="103"/>
      <c r="J109" s="129">
        <v>11148.99</v>
      </c>
      <c r="K109" s="103"/>
      <c r="L109" s="128">
        <v>58.53</v>
      </c>
      <c r="M109" s="103"/>
      <c r="N109" s="127"/>
      <c r="AA109" s="98"/>
      <c r="AB109" s="79"/>
      <c r="AF109" s="65" t="s">
        <v>534</v>
      </c>
      <c r="AG109" s="79"/>
      <c r="AH109" s="97"/>
    </row>
    <row r="110" spans="1:36" s="67" customFormat="1" ht="14.4" x14ac:dyDescent="0.3">
      <c r="A110" s="126"/>
      <c r="B110" s="84"/>
      <c r="C110" s="308" t="s">
        <v>533</v>
      </c>
      <c r="D110" s="308"/>
      <c r="E110" s="308"/>
      <c r="F110" s="125"/>
      <c r="G110" s="99"/>
      <c r="H110" s="99"/>
      <c r="I110" s="99"/>
      <c r="J110" s="123"/>
      <c r="K110" s="99"/>
      <c r="L110" s="122">
        <v>5.86</v>
      </c>
      <c r="M110" s="99"/>
      <c r="N110" s="121">
        <v>172.11</v>
      </c>
      <c r="AA110" s="98"/>
      <c r="AB110" s="79"/>
      <c r="AE110" s="65" t="s">
        <v>533</v>
      </c>
      <c r="AG110" s="79"/>
      <c r="AH110" s="97"/>
    </row>
    <row r="111" spans="1:36" s="67" customFormat="1" ht="20.399999999999999" x14ac:dyDescent="0.3">
      <c r="A111" s="126"/>
      <c r="B111" s="84" t="s">
        <v>631</v>
      </c>
      <c r="C111" s="308" t="s">
        <v>630</v>
      </c>
      <c r="D111" s="308"/>
      <c r="E111" s="308"/>
      <c r="F111" s="125" t="s">
        <v>529</v>
      </c>
      <c r="G111" s="124">
        <v>103</v>
      </c>
      <c r="H111" s="99"/>
      <c r="I111" s="124">
        <v>103</v>
      </c>
      <c r="J111" s="123"/>
      <c r="K111" s="99"/>
      <c r="L111" s="122">
        <v>6.04</v>
      </c>
      <c r="M111" s="99"/>
      <c r="N111" s="121">
        <v>177.27</v>
      </c>
      <c r="AA111" s="98"/>
      <c r="AB111" s="79"/>
      <c r="AE111" s="65" t="s">
        <v>630</v>
      </c>
      <c r="AG111" s="79"/>
      <c r="AH111" s="97"/>
    </row>
    <row r="112" spans="1:36" s="67" customFormat="1" ht="20.399999999999999" x14ac:dyDescent="0.3">
      <c r="A112" s="126"/>
      <c r="B112" s="84" t="s">
        <v>629</v>
      </c>
      <c r="C112" s="308" t="s">
        <v>628</v>
      </c>
      <c r="D112" s="308"/>
      <c r="E112" s="308"/>
      <c r="F112" s="125" t="s">
        <v>529</v>
      </c>
      <c r="G112" s="124">
        <v>60</v>
      </c>
      <c r="H112" s="99"/>
      <c r="I112" s="124">
        <v>60</v>
      </c>
      <c r="J112" s="123"/>
      <c r="K112" s="99"/>
      <c r="L112" s="122">
        <v>3.52</v>
      </c>
      <c r="M112" s="99"/>
      <c r="N112" s="121">
        <v>103.27</v>
      </c>
      <c r="AA112" s="98"/>
      <c r="AB112" s="79"/>
      <c r="AE112" s="65" t="s">
        <v>628</v>
      </c>
      <c r="AG112" s="79"/>
      <c r="AH112" s="97"/>
    </row>
    <row r="113" spans="1:35" s="67" customFormat="1" ht="14.4" x14ac:dyDescent="0.3">
      <c r="A113" s="109"/>
      <c r="B113" s="108"/>
      <c r="C113" s="311" t="s">
        <v>327</v>
      </c>
      <c r="D113" s="311"/>
      <c r="E113" s="311"/>
      <c r="F113" s="107"/>
      <c r="G113" s="105"/>
      <c r="H113" s="105"/>
      <c r="I113" s="105"/>
      <c r="J113" s="106"/>
      <c r="K113" s="105"/>
      <c r="L113" s="104">
        <v>68.09</v>
      </c>
      <c r="M113" s="103"/>
      <c r="N113" s="115">
        <v>879.33</v>
      </c>
      <c r="AA113" s="98"/>
      <c r="AB113" s="79"/>
      <c r="AG113" s="79" t="s">
        <v>327</v>
      </c>
      <c r="AH113" s="97"/>
    </row>
    <row r="114" spans="1:35" s="67" customFormat="1" ht="42" x14ac:dyDescent="0.3">
      <c r="A114" s="113" t="s">
        <v>71</v>
      </c>
      <c r="B114" s="116" t="s">
        <v>853</v>
      </c>
      <c r="C114" s="311" t="s">
        <v>852</v>
      </c>
      <c r="D114" s="311"/>
      <c r="E114" s="311"/>
      <c r="F114" s="107" t="s">
        <v>475</v>
      </c>
      <c r="G114" s="105"/>
      <c r="H114" s="105"/>
      <c r="I114" s="111">
        <v>-0.01</v>
      </c>
      <c r="J114" s="104">
        <v>242.4</v>
      </c>
      <c r="K114" s="105"/>
      <c r="L114" s="104">
        <v>-2.42</v>
      </c>
      <c r="M114" s="111">
        <v>8.02</v>
      </c>
      <c r="N114" s="115">
        <v>-19.41</v>
      </c>
      <c r="AA114" s="98"/>
      <c r="AB114" s="79" t="s">
        <v>852</v>
      </c>
      <c r="AG114" s="79"/>
      <c r="AH114" s="97"/>
    </row>
    <row r="115" spans="1:35" s="67" customFormat="1" ht="14.4" x14ac:dyDescent="0.3">
      <c r="A115" s="109"/>
      <c r="B115" s="108"/>
      <c r="C115" s="308" t="s">
        <v>625</v>
      </c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9"/>
      <c r="AA115" s="98"/>
      <c r="AB115" s="79"/>
      <c r="AG115" s="79"/>
      <c r="AH115" s="97"/>
      <c r="AI115" s="65" t="s">
        <v>625</v>
      </c>
    </row>
    <row r="116" spans="1:35" s="67" customFormat="1" ht="14.4" x14ac:dyDescent="0.3">
      <c r="A116" s="109"/>
      <c r="B116" s="108"/>
      <c r="C116" s="311" t="s">
        <v>327</v>
      </c>
      <c r="D116" s="311"/>
      <c r="E116" s="311"/>
      <c r="F116" s="107"/>
      <c r="G116" s="105"/>
      <c r="H116" s="105"/>
      <c r="I116" s="105"/>
      <c r="J116" s="106"/>
      <c r="K116" s="105"/>
      <c r="L116" s="104">
        <v>-2.42</v>
      </c>
      <c r="M116" s="103"/>
      <c r="N116" s="115">
        <v>-19.41</v>
      </c>
      <c r="AA116" s="98"/>
      <c r="AB116" s="79"/>
      <c r="AG116" s="79" t="s">
        <v>327</v>
      </c>
      <c r="AH116" s="97"/>
    </row>
    <row r="117" spans="1:35" s="67" customFormat="1" ht="31.8" x14ac:dyDescent="0.3">
      <c r="A117" s="113" t="s">
        <v>72</v>
      </c>
      <c r="B117" s="116" t="s">
        <v>845</v>
      </c>
      <c r="C117" s="311" t="s">
        <v>844</v>
      </c>
      <c r="D117" s="311"/>
      <c r="E117" s="311"/>
      <c r="F117" s="107" t="s">
        <v>475</v>
      </c>
      <c r="G117" s="105"/>
      <c r="H117" s="105"/>
      <c r="I117" s="117">
        <v>-0.14499999999999999</v>
      </c>
      <c r="J117" s="104">
        <v>168.71</v>
      </c>
      <c r="K117" s="105"/>
      <c r="L117" s="104">
        <v>-24.46</v>
      </c>
      <c r="M117" s="111">
        <v>8.02</v>
      </c>
      <c r="N117" s="115">
        <v>-196.17</v>
      </c>
      <c r="AA117" s="98"/>
      <c r="AB117" s="79" t="s">
        <v>844</v>
      </c>
      <c r="AG117" s="79"/>
      <c r="AH117" s="97"/>
    </row>
    <row r="118" spans="1:35" s="67" customFormat="1" ht="14.4" x14ac:dyDescent="0.3">
      <c r="A118" s="109"/>
      <c r="B118" s="108"/>
      <c r="C118" s="308" t="s">
        <v>625</v>
      </c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9"/>
      <c r="AA118" s="98"/>
      <c r="AB118" s="79"/>
      <c r="AG118" s="79"/>
      <c r="AH118" s="97"/>
      <c r="AI118" s="65" t="s">
        <v>625</v>
      </c>
    </row>
    <row r="119" spans="1:35" s="67" customFormat="1" ht="14.4" x14ac:dyDescent="0.3">
      <c r="A119" s="109"/>
      <c r="B119" s="108"/>
      <c r="C119" s="311" t="s">
        <v>327</v>
      </c>
      <c r="D119" s="311"/>
      <c r="E119" s="311"/>
      <c r="F119" s="107"/>
      <c r="G119" s="105"/>
      <c r="H119" s="105"/>
      <c r="I119" s="105"/>
      <c r="J119" s="106"/>
      <c r="K119" s="105"/>
      <c r="L119" s="104">
        <v>-24.46</v>
      </c>
      <c r="M119" s="103"/>
      <c r="N119" s="115">
        <v>-196.17</v>
      </c>
      <c r="AA119" s="98"/>
      <c r="AB119" s="79"/>
      <c r="AG119" s="79" t="s">
        <v>327</v>
      </c>
      <c r="AH119" s="97"/>
    </row>
    <row r="120" spans="1:35" s="67" customFormat="1" ht="42" x14ac:dyDescent="0.3">
      <c r="A120" s="113" t="s">
        <v>73</v>
      </c>
      <c r="B120" s="116" t="s">
        <v>483</v>
      </c>
      <c r="C120" s="311" t="s">
        <v>482</v>
      </c>
      <c r="D120" s="311"/>
      <c r="E120" s="311"/>
      <c r="F120" s="107" t="s">
        <v>110</v>
      </c>
      <c r="G120" s="105"/>
      <c r="H120" s="105"/>
      <c r="I120" s="117">
        <v>-8.9999999999999993E-3</v>
      </c>
      <c r="J120" s="104">
        <v>943.06</v>
      </c>
      <c r="K120" s="105"/>
      <c r="L120" s="104">
        <v>-8.49</v>
      </c>
      <c r="M120" s="111">
        <v>8.02</v>
      </c>
      <c r="N120" s="115">
        <v>-68.09</v>
      </c>
      <c r="AA120" s="98"/>
      <c r="AB120" s="79" t="s">
        <v>482</v>
      </c>
      <c r="AG120" s="79"/>
      <c r="AH120" s="97"/>
    </row>
    <row r="121" spans="1:35" s="67" customFormat="1" ht="14.4" x14ac:dyDescent="0.3">
      <c r="A121" s="109"/>
      <c r="B121" s="108"/>
      <c r="C121" s="308" t="s">
        <v>625</v>
      </c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9"/>
      <c r="AA121" s="98"/>
      <c r="AB121" s="79"/>
      <c r="AG121" s="79"/>
      <c r="AH121" s="97"/>
      <c r="AI121" s="65" t="s">
        <v>625</v>
      </c>
    </row>
    <row r="122" spans="1:35" s="67" customFormat="1" ht="14.4" x14ac:dyDescent="0.3">
      <c r="A122" s="109"/>
      <c r="B122" s="108"/>
      <c r="C122" s="311" t="s">
        <v>327</v>
      </c>
      <c r="D122" s="311"/>
      <c r="E122" s="311"/>
      <c r="F122" s="107"/>
      <c r="G122" s="105"/>
      <c r="H122" s="105"/>
      <c r="I122" s="105"/>
      <c r="J122" s="106"/>
      <c r="K122" s="105"/>
      <c r="L122" s="104">
        <v>-8.49</v>
      </c>
      <c r="M122" s="103"/>
      <c r="N122" s="115">
        <v>-68.09</v>
      </c>
      <c r="AA122" s="98"/>
      <c r="AB122" s="79"/>
      <c r="AG122" s="79" t="s">
        <v>327</v>
      </c>
      <c r="AH122" s="97"/>
    </row>
    <row r="123" spans="1:35" s="67" customFormat="1" ht="21.6" x14ac:dyDescent="0.3">
      <c r="A123" s="113" t="s">
        <v>24</v>
      </c>
      <c r="B123" s="116" t="s">
        <v>843</v>
      </c>
      <c r="C123" s="311" t="s">
        <v>842</v>
      </c>
      <c r="D123" s="311"/>
      <c r="E123" s="311"/>
      <c r="F123" s="107" t="s">
        <v>505</v>
      </c>
      <c r="G123" s="105"/>
      <c r="H123" s="105"/>
      <c r="I123" s="155">
        <v>-3.0999999999999999E-3</v>
      </c>
      <c r="J123" s="104">
        <v>582</v>
      </c>
      <c r="K123" s="105"/>
      <c r="L123" s="104">
        <v>-1.8</v>
      </c>
      <c r="M123" s="111">
        <v>8.02</v>
      </c>
      <c r="N123" s="115">
        <v>-14.44</v>
      </c>
      <c r="AA123" s="98"/>
      <c r="AB123" s="79" t="s">
        <v>842</v>
      </c>
      <c r="AG123" s="79"/>
      <c r="AH123" s="97"/>
    </row>
    <row r="124" spans="1:35" s="67" customFormat="1" ht="14.4" x14ac:dyDescent="0.3">
      <c r="A124" s="109"/>
      <c r="B124" s="108"/>
      <c r="C124" s="308" t="s">
        <v>625</v>
      </c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9"/>
      <c r="AA124" s="98"/>
      <c r="AB124" s="79"/>
      <c r="AG124" s="79"/>
      <c r="AH124" s="97"/>
      <c r="AI124" s="65" t="s">
        <v>625</v>
      </c>
    </row>
    <row r="125" spans="1:35" s="67" customFormat="1" ht="14.4" x14ac:dyDescent="0.3">
      <c r="A125" s="109"/>
      <c r="B125" s="108"/>
      <c r="C125" s="311" t="s">
        <v>327</v>
      </c>
      <c r="D125" s="311"/>
      <c r="E125" s="311"/>
      <c r="F125" s="107"/>
      <c r="G125" s="105"/>
      <c r="H125" s="105"/>
      <c r="I125" s="105"/>
      <c r="J125" s="106"/>
      <c r="K125" s="105"/>
      <c r="L125" s="104">
        <v>-1.8</v>
      </c>
      <c r="M125" s="103"/>
      <c r="N125" s="115">
        <v>-14.44</v>
      </c>
      <c r="AA125" s="98"/>
      <c r="AB125" s="79"/>
      <c r="AG125" s="79" t="s">
        <v>327</v>
      </c>
      <c r="AH125" s="97"/>
    </row>
    <row r="126" spans="1:35" s="67" customFormat="1" ht="31.8" x14ac:dyDescent="0.3">
      <c r="A126" s="113" t="s">
        <v>75</v>
      </c>
      <c r="B126" s="116" t="s">
        <v>851</v>
      </c>
      <c r="C126" s="311" t="s">
        <v>850</v>
      </c>
      <c r="D126" s="311"/>
      <c r="E126" s="311"/>
      <c r="F126" s="107" t="s">
        <v>110</v>
      </c>
      <c r="G126" s="105"/>
      <c r="H126" s="105"/>
      <c r="I126" s="112">
        <v>1</v>
      </c>
      <c r="J126" s="106"/>
      <c r="K126" s="105"/>
      <c r="L126" s="106"/>
      <c r="M126" s="105"/>
      <c r="N126" s="139"/>
      <c r="AA126" s="98"/>
      <c r="AB126" s="79" t="s">
        <v>850</v>
      </c>
      <c r="AG126" s="79"/>
      <c r="AH126" s="97"/>
    </row>
    <row r="127" spans="1:35" s="67" customFormat="1" ht="20.399999999999999" x14ac:dyDescent="0.3">
      <c r="A127" s="138"/>
      <c r="B127" s="84" t="s">
        <v>543</v>
      </c>
      <c r="C127" s="308" t="s">
        <v>542</v>
      </c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9"/>
      <c r="AA127" s="98"/>
      <c r="AB127" s="79"/>
      <c r="AC127" s="65" t="s">
        <v>542</v>
      </c>
      <c r="AG127" s="79"/>
      <c r="AH127" s="97"/>
    </row>
    <row r="128" spans="1:35" s="67" customFormat="1" ht="14.4" x14ac:dyDescent="0.3">
      <c r="A128" s="137"/>
      <c r="B128" s="84" t="s">
        <v>20</v>
      </c>
      <c r="C128" s="308" t="s">
        <v>541</v>
      </c>
      <c r="D128" s="308"/>
      <c r="E128" s="308"/>
      <c r="F128" s="125"/>
      <c r="G128" s="99"/>
      <c r="H128" s="99"/>
      <c r="I128" s="99"/>
      <c r="J128" s="122">
        <v>15.18</v>
      </c>
      <c r="K128" s="133">
        <v>1.1499999999999999</v>
      </c>
      <c r="L128" s="122">
        <v>17.46</v>
      </c>
      <c r="M128" s="133">
        <v>29.37</v>
      </c>
      <c r="N128" s="121">
        <v>512.79999999999995</v>
      </c>
      <c r="AA128" s="98"/>
      <c r="AB128" s="79"/>
      <c r="AD128" s="65" t="s">
        <v>541</v>
      </c>
      <c r="AG128" s="79"/>
      <c r="AH128" s="97"/>
    </row>
    <row r="129" spans="1:35" s="67" customFormat="1" ht="14.4" x14ac:dyDescent="0.3">
      <c r="A129" s="137"/>
      <c r="B129" s="84" t="s">
        <v>21</v>
      </c>
      <c r="C129" s="308" t="s">
        <v>540</v>
      </c>
      <c r="D129" s="308"/>
      <c r="E129" s="308"/>
      <c r="F129" s="125"/>
      <c r="G129" s="99"/>
      <c r="H129" s="99"/>
      <c r="I129" s="99"/>
      <c r="J129" s="122">
        <v>90.92</v>
      </c>
      <c r="K129" s="133">
        <v>1.1499999999999999</v>
      </c>
      <c r="L129" s="122">
        <v>104.56</v>
      </c>
      <c r="M129" s="133">
        <v>11.01</v>
      </c>
      <c r="N129" s="135">
        <v>1151.21</v>
      </c>
      <c r="AA129" s="98"/>
      <c r="AB129" s="79"/>
      <c r="AD129" s="65" t="s">
        <v>540</v>
      </c>
      <c r="AG129" s="79"/>
      <c r="AH129" s="97"/>
    </row>
    <row r="130" spans="1:35" s="67" customFormat="1" ht="14.4" x14ac:dyDescent="0.3">
      <c r="A130" s="137"/>
      <c r="B130" s="84" t="s">
        <v>22</v>
      </c>
      <c r="C130" s="308" t="s">
        <v>539</v>
      </c>
      <c r="D130" s="308"/>
      <c r="E130" s="308"/>
      <c r="F130" s="125"/>
      <c r="G130" s="99"/>
      <c r="H130" s="99"/>
      <c r="I130" s="99"/>
      <c r="J130" s="122">
        <v>11.69</v>
      </c>
      <c r="K130" s="133">
        <v>1.1499999999999999</v>
      </c>
      <c r="L130" s="122">
        <v>13.44</v>
      </c>
      <c r="M130" s="133">
        <v>29.37</v>
      </c>
      <c r="N130" s="121">
        <v>394.73</v>
      </c>
      <c r="AA130" s="98"/>
      <c r="AB130" s="79"/>
      <c r="AD130" s="65" t="s">
        <v>539</v>
      </c>
      <c r="AG130" s="79"/>
      <c r="AH130" s="97"/>
    </row>
    <row r="131" spans="1:35" s="67" customFormat="1" ht="14.4" x14ac:dyDescent="0.3">
      <c r="A131" s="137"/>
      <c r="B131" s="84" t="s">
        <v>69</v>
      </c>
      <c r="C131" s="308" t="s">
        <v>538</v>
      </c>
      <c r="D131" s="308"/>
      <c r="E131" s="308"/>
      <c r="F131" s="125"/>
      <c r="G131" s="99"/>
      <c r="H131" s="99"/>
      <c r="I131" s="99"/>
      <c r="J131" s="122">
        <v>255.79</v>
      </c>
      <c r="K131" s="99"/>
      <c r="L131" s="122">
        <v>255.79</v>
      </c>
      <c r="M131" s="133">
        <v>8.02</v>
      </c>
      <c r="N131" s="135">
        <v>2051.44</v>
      </c>
      <c r="AA131" s="98"/>
      <c r="AB131" s="79"/>
      <c r="AD131" s="65" t="s">
        <v>538</v>
      </c>
      <c r="AG131" s="79"/>
      <c r="AH131" s="97"/>
    </row>
    <row r="132" spans="1:35" s="67" customFormat="1" ht="21.6" x14ac:dyDescent="0.3">
      <c r="A132" s="126" t="s">
        <v>637</v>
      </c>
      <c r="B132" s="145" t="s">
        <v>849</v>
      </c>
      <c r="C132" s="334" t="s">
        <v>848</v>
      </c>
      <c r="D132" s="334"/>
      <c r="E132" s="334"/>
      <c r="F132" s="144" t="s">
        <v>505</v>
      </c>
      <c r="G132" s="151">
        <v>0</v>
      </c>
      <c r="H132" s="142"/>
      <c r="I132" s="151">
        <v>0</v>
      </c>
      <c r="J132" s="123"/>
      <c r="K132" s="99"/>
      <c r="L132" s="123"/>
      <c r="M132" s="99"/>
      <c r="N132" s="131"/>
      <c r="AA132" s="98"/>
      <c r="AB132" s="79"/>
      <c r="AG132" s="79"/>
      <c r="AH132" s="97" t="s">
        <v>848</v>
      </c>
    </row>
    <row r="133" spans="1:35" s="67" customFormat="1" ht="21.6" x14ac:dyDescent="0.3">
      <c r="A133" s="126" t="s">
        <v>637</v>
      </c>
      <c r="B133" s="145" t="s">
        <v>847</v>
      </c>
      <c r="C133" s="334" t="s">
        <v>846</v>
      </c>
      <c r="D133" s="334"/>
      <c r="E133" s="334"/>
      <c r="F133" s="144" t="s">
        <v>505</v>
      </c>
      <c r="G133" s="151">
        <v>0</v>
      </c>
      <c r="H133" s="142"/>
      <c r="I133" s="151">
        <v>0</v>
      </c>
      <c r="J133" s="123"/>
      <c r="K133" s="99"/>
      <c r="L133" s="123"/>
      <c r="M133" s="99"/>
      <c r="N133" s="131"/>
      <c r="AA133" s="98"/>
      <c r="AB133" s="79"/>
      <c r="AG133" s="79"/>
      <c r="AH133" s="97" t="s">
        <v>846</v>
      </c>
    </row>
    <row r="134" spans="1:35" s="67" customFormat="1" ht="14.4" x14ac:dyDescent="0.3">
      <c r="A134" s="126"/>
      <c r="B134" s="84"/>
      <c r="C134" s="308" t="s">
        <v>537</v>
      </c>
      <c r="D134" s="308"/>
      <c r="E134" s="308"/>
      <c r="F134" s="125" t="s">
        <v>536</v>
      </c>
      <c r="G134" s="133">
        <v>1.53</v>
      </c>
      <c r="H134" s="133">
        <v>1.1499999999999999</v>
      </c>
      <c r="I134" s="132">
        <v>1.7595000000000001</v>
      </c>
      <c r="J134" s="123"/>
      <c r="K134" s="99"/>
      <c r="L134" s="123"/>
      <c r="M134" s="99"/>
      <c r="N134" s="131"/>
      <c r="AA134" s="98"/>
      <c r="AB134" s="79"/>
      <c r="AE134" s="65" t="s">
        <v>537</v>
      </c>
      <c r="AG134" s="79"/>
      <c r="AH134" s="97"/>
    </row>
    <row r="135" spans="1:35" s="67" customFormat="1" ht="14.4" x14ac:dyDescent="0.3">
      <c r="A135" s="126"/>
      <c r="B135" s="84"/>
      <c r="C135" s="308" t="s">
        <v>535</v>
      </c>
      <c r="D135" s="308"/>
      <c r="E135" s="308"/>
      <c r="F135" s="125" t="s">
        <v>536</v>
      </c>
      <c r="G135" s="133">
        <v>1.1100000000000001</v>
      </c>
      <c r="H135" s="133">
        <v>1.1499999999999999</v>
      </c>
      <c r="I135" s="132">
        <v>1.2765</v>
      </c>
      <c r="J135" s="123"/>
      <c r="K135" s="99"/>
      <c r="L135" s="123"/>
      <c r="M135" s="99"/>
      <c r="N135" s="131"/>
      <c r="AA135" s="98"/>
      <c r="AB135" s="79"/>
      <c r="AE135" s="65" t="s">
        <v>535</v>
      </c>
      <c r="AG135" s="79"/>
      <c r="AH135" s="97"/>
    </row>
    <row r="136" spans="1:35" s="67" customFormat="1" ht="14.4" x14ac:dyDescent="0.3">
      <c r="A136" s="110"/>
      <c r="B136" s="84"/>
      <c r="C136" s="310" t="s">
        <v>534</v>
      </c>
      <c r="D136" s="310"/>
      <c r="E136" s="310"/>
      <c r="F136" s="130"/>
      <c r="G136" s="103"/>
      <c r="H136" s="103"/>
      <c r="I136" s="103"/>
      <c r="J136" s="128">
        <v>361.89</v>
      </c>
      <c r="K136" s="103"/>
      <c r="L136" s="128">
        <v>377.81</v>
      </c>
      <c r="M136" s="103"/>
      <c r="N136" s="127"/>
      <c r="AA136" s="98"/>
      <c r="AB136" s="79"/>
      <c r="AF136" s="65" t="s">
        <v>534</v>
      </c>
      <c r="AG136" s="79"/>
      <c r="AH136" s="97"/>
    </row>
    <row r="137" spans="1:35" s="67" customFormat="1" ht="14.4" x14ac:dyDescent="0.3">
      <c r="A137" s="126"/>
      <c r="B137" s="84"/>
      <c r="C137" s="308" t="s">
        <v>533</v>
      </c>
      <c r="D137" s="308"/>
      <c r="E137" s="308"/>
      <c r="F137" s="125"/>
      <c r="G137" s="99"/>
      <c r="H137" s="99"/>
      <c r="I137" s="99"/>
      <c r="J137" s="123"/>
      <c r="K137" s="99"/>
      <c r="L137" s="122">
        <v>30.9</v>
      </c>
      <c r="M137" s="99"/>
      <c r="N137" s="121">
        <v>907.53</v>
      </c>
      <c r="AA137" s="98"/>
      <c r="AB137" s="79"/>
      <c r="AE137" s="65" t="s">
        <v>533</v>
      </c>
      <c r="AG137" s="79"/>
      <c r="AH137" s="97"/>
    </row>
    <row r="138" spans="1:35" s="67" customFormat="1" ht="20.399999999999999" x14ac:dyDescent="0.3">
      <c r="A138" s="126"/>
      <c r="B138" s="84" t="s">
        <v>631</v>
      </c>
      <c r="C138" s="308" t="s">
        <v>630</v>
      </c>
      <c r="D138" s="308"/>
      <c r="E138" s="308"/>
      <c r="F138" s="125" t="s">
        <v>529</v>
      </c>
      <c r="G138" s="124">
        <v>103</v>
      </c>
      <c r="H138" s="99"/>
      <c r="I138" s="124">
        <v>103</v>
      </c>
      <c r="J138" s="123"/>
      <c r="K138" s="99"/>
      <c r="L138" s="122">
        <v>31.83</v>
      </c>
      <c r="M138" s="99"/>
      <c r="N138" s="121">
        <v>934.76</v>
      </c>
      <c r="AA138" s="98"/>
      <c r="AB138" s="79"/>
      <c r="AE138" s="65" t="s">
        <v>630</v>
      </c>
      <c r="AG138" s="79"/>
      <c r="AH138" s="97"/>
    </row>
    <row r="139" spans="1:35" s="67" customFormat="1" ht="20.399999999999999" x14ac:dyDescent="0.3">
      <c r="A139" s="126"/>
      <c r="B139" s="84" t="s">
        <v>629</v>
      </c>
      <c r="C139" s="308" t="s">
        <v>628</v>
      </c>
      <c r="D139" s="308"/>
      <c r="E139" s="308"/>
      <c r="F139" s="125" t="s">
        <v>529</v>
      </c>
      <c r="G139" s="124">
        <v>60</v>
      </c>
      <c r="H139" s="99"/>
      <c r="I139" s="124">
        <v>60</v>
      </c>
      <c r="J139" s="123"/>
      <c r="K139" s="99"/>
      <c r="L139" s="122">
        <v>18.54</v>
      </c>
      <c r="M139" s="99"/>
      <c r="N139" s="121">
        <v>544.52</v>
      </c>
      <c r="AA139" s="98"/>
      <c r="AB139" s="79"/>
      <c r="AE139" s="65" t="s">
        <v>628</v>
      </c>
      <c r="AG139" s="79"/>
      <c r="AH139" s="97"/>
    </row>
    <row r="140" spans="1:35" s="67" customFormat="1" ht="14.4" x14ac:dyDescent="0.3">
      <c r="A140" s="109"/>
      <c r="B140" s="108"/>
      <c r="C140" s="311" t="s">
        <v>327</v>
      </c>
      <c r="D140" s="311"/>
      <c r="E140" s="311"/>
      <c r="F140" s="107"/>
      <c r="G140" s="105"/>
      <c r="H140" s="105"/>
      <c r="I140" s="105"/>
      <c r="J140" s="106"/>
      <c r="K140" s="105"/>
      <c r="L140" s="104">
        <v>428.18</v>
      </c>
      <c r="M140" s="103"/>
      <c r="N140" s="102">
        <v>5194.7299999999996</v>
      </c>
      <c r="AA140" s="98"/>
      <c r="AB140" s="79"/>
      <c r="AG140" s="79" t="s">
        <v>327</v>
      </c>
      <c r="AH140" s="97"/>
    </row>
    <row r="141" spans="1:35" s="67" customFormat="1" ht="31.8" x14ac:dyDescent="0.3">
      <c r="A141" s="113" t="s">
        <v>76</v>
      </c>
      <c r="B141" s="116" t="s">
        <v>845</v>
      </c>
      <c r="C141" s="311" t="s">
        <v>844</v>
      </c>
      <c r="D141" s="311"/>
      <c r="E141" s="311"/>
      <c r="F141" s="107" t="s">
        <v>475</v>
      </c>
      <c r="G141" s="105"/>
      <c r="H141" s="105"/>
      <c r="I141" s="112">
        <v>-1</v>
      </c>
      <c r="J141" s="104">
        <v>168.71</v>
      </c>
      <c r="K141" s="105"/>
      <c r="L141" s="104">
        <v>-168.71</v>
      </c>
      <c r="M141" s="111">
        <v>8.02</v>
      </c>
      <c r="N141" s="102">
        <v>-1353.05</v>
      </c>
      <c r="AA141" s="98"/>
      <c r="AB141" s="79" t="s">
        <v>844</v>
      </c>
      <c r="AG141" s="79"/>
      <c r="AH141" s="97"/>
    </row>
    <row r="142" spans="1:35" s="67" customFormat="1" ht="14.4" x14ac:dyDescent="0.3">
      <c r="A142" s="109"/>
      <c r="B142" s="108"/>
      <c r="C142" s="308" t="s">
        <v>625</v>
      </c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9"/>
      <c r="AA142" s="98"/>
      <c r="AB142" s="79"/>
      <c r="AG142" s="79"/>
      <c r="AH142" s="97"/>
      <c r="AI142" s="65" t="s">
        <v>625</v>
      </c>
    </row>
    <row r="143" spans="1:35" s="67" customFormat="1" ht="14.4" x14ac:dyDescent="0.3">
      <c r="A143" s="109"/>
      <c r="B143" s="108"/>
      <c r="C143" s="311" t="s">
        <v>327</v>
      </c>
      <c r="D143" s="311"/>
      <c r="E143" s="311"/>
      <c r="F143" s="107"/>
      <c r="G143" s="105"/>
      <c r="H143" s="105"/>
      <c r="I143" s="105"/>
      <c r="J143" s="106"/>
      <c r="K143" s="105"/>
      <c r="L143" s="104">
        <v>-168.71</v>
      </c>
      <c r="M143" s="103"/>
      <c r="N143" s="102">
        <v>-1353.05</v>
      </c>
      <c r="AA143" s="98"/>
      <c r="AB143" s="79"/>
      <c r="AG143" s="79" t="s">
        <v>327</v>
      </c>
      <c r="AH143" s="97"/>
    </row>
    <row r="144" spans="1:35" s="67" customFormat="1" ht="42" x14ac:dyDescent="0.3">
      <c r="A144" s="113" t="s">
        <v>25</v>
      </c>
      <c r="B144" s="116" t="s">
        <v>483</v>
      </c>
      <c r="C144" s="311" t="s">
        <v>482</v>
      </c>
      <c r="D144" s="311"/>
      <c r="E144" s="311"/>
      <c r="F144" s="107" t="s">
        <v>110</v>
      </c>
      <c r="G144" s="105"/>
      <c r="H144" s="105"/>
      <c r="I144" s="111">
        <v>-0.08</v>
      </c>
      <c r="J144" s="104">
        <v>943.06</v>
      </c>
      <c r="K144" s="105"/>
      <c r="L144" s="104">
        <v>-75.44</v>
      </c>
      <c r="M144" s="111">
        <v>8.02</v>
      </c>
      <c r="N144" s="115">
        <v>-605.03</v>
      </c>
      <c r="AA144" s="98"/>
      <c r="AB144" s="79" t="s">
        <v>482</v>
      </c>
      <c r="AG144" s="79"/>
      <c r="AH144" s="97"/>
    </row>
    <row r="145" spans="1:35" s="67" customFormat="1" ht="14.4" x14ac:dyDescent="0.3">
      <c r="A145" s="109"/>
      <c r="B145" s="108"/>
      <c r="C145" s="308" t="s">
        <v>625</v>
      </c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9"/>
      <c r="AA145" s="98"/>
      <c r="AB145" s="79"/>
      <c r="AG145" s="79"/>
      <c r="AH145" s="97"/>
      <c r="AI145" s="65" t="s">
        <v>625</v>
      </c>
    </row>
    <row r="146" spans="1:35" s="67" customFormat="1" ht="14.4" x14ac:dyDescent="0.3">
      <c r="A146" s="109"/>
      <c r="B146" s="108"/>
      <c r="C146" s="311" t="s">
        <v>327</v>
      </c>
      <c r="D146" s="311"/>
      <c r="E146" s="311"/>
      <c r="F146" s="107"/>
      <c r="G146" s="105"/>
      <c r="H146" s="105"/>
      <c r="I146" s="105"/>
      <c r="J146" s="106"/>
      <c r="K146" s="105"/>
      <c r="L146" s="104">
        <v>-75.44</v>
      </c>
      <c r="M146" s="103"/>
      <c r="N146" s="115">
        <v>-605.03</v>
      </c>
      <c r="AA146" s="98"/>
      <c r="AB146" s="79"/>
      <c r="AG146" s="79" t="s">
        <v>327</v>
      </c>
      <c r="AH146" s="97"/>
    </row>
    <row r="147" spans="1:35" s="67" customFormat="1" ht="21.6" x14ac:dyDescent="0.3">
      <c r="A147" s="113" t="s">
        <v>78</v>
      </c>
      <c r="B147" s="116" t="s">
        <v>843</v>
      </c>
      <c r="C147" s="311" t="s">
        <v>842</v>
      </c>
      <c r="D147" s="311"/>
      <c r="E147" s="311"/>
      <c r="F147" s="107" t="s">
        <v>505</v>
      </c>
      <c r="G147" s="105"/>
      <c r="H147" s="105"/>
      <c r="I147" s="111">
        <v>-0.02</v>
      </c>
      <c r="J147" s="104">
        <v>582</v>
      </c>
      <c r="K147" s="105"/>
      <c r="L147" s="104">
        <v>-11.64</v>
      </c>
      <c r="M147" s="111">
        <v>8.02</v>
      </c>
      <c r="N147" s="115">
        <v>-93.35</v>
      </c>
      <c r="AA147" s="98"/>
      <c r="AB147" s="79" t="s">
        <v>842</v>
      </c>
      <c r="AG147" s="79"/>
      <c r="AH147" s="97"/>
    </row>
    <row r="148" spans="1:35" s="67" customFormat="1" ht="14.4" x14ac:dyDescent="0.3">
      <c r="A148" s="109"/>
      <c r="B148" s="108"/>
      <c r="C148" s="308" t="s">
        <v>625</v>
      </c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9"/>
      <c r="AA148" s="98"/>
      <c r="AB148" s="79"/>
      <c r="AG148" s="79"/>
      <c r="AH148" s="97"/>
      <c r="AI148" s="65" t="s">
        <v>625</v>
      </c>
    </row>
    <row r="149" spans="1:35" s="67" customFormat="1" ht="14.4" x14ac:dyDescent="0.3">
      <c r="A149" s="109"/>
      <c r="B149" s="108"/>
      <c r="C149" s="311" t="s">
        <v>327</v>
      </c>
      <c r="D149" s="311"/>
      <c r="E149" s="311"/>
      <c r="F149" s="107"/>
      <c r="G149" s="105"/>
      <c r="H149" s="105"/>
      <c r="I149" s="105"/>
      <c r="J149" s="106"/>
      <c r="K149" s="105"/>
      <c r="L149" s="104">
        <v>-11.64</v>
      </c>
      <c r="M149" s="103"/>
      <c r="N149" s="115">
        <v>-93.35</v>
      </c>
      <c r="AA149" s="98"/>
      <c r="AB149" s="79"/>
      <c r="AG149" s="79" t="s">
        <v>327</v>
      </c>
      <c r="AH149" s="97"/>
    </row>
    <row r="150" spans="1:35" s="67" customFormat="1" ht="21.6" x14ac:dyDescent="0.3">
      <c r="A150" s="113" t="s">
        <v>122</v>
      </c>
      <c r="B150" s="116" t="s">
        <v>680</v>
      </c>
      <c r="C150" s="311" t="s">
        <v>197</v>
      </c>
      <c r="D150" s="311"/>
      <c r="E150" s="311"/>
      <c r="F150" s="107" t="s">
        <v>475</v>
      </c>
      <c r="G150" s="105"/>
      <c r="H150" s="105"/>
      <c r="I150" s="112">
        <v>3</v>
      </c>
      <c r="J150" s="106"/>
      <c r="K150" s="105"/>
      <c r="L150" s="106"/>
      <c r="M150" s="105"/>
      <c r="N150" s="139"/>
      <c r="AA150" s="98"/>
      <c r="AB150" s="79" t="s">
        <v>197</v>
      </c>
      <c r="AG150" s="79"/>
      <c r="AH150" s="97"/>
    </row>
    <row r="151" spans="1:35" s="67" customFormat="1" ht="20.399999999999999" x14ac:dyDescent="0.3">
      <c r="A151" s="138"/>
      <c r="B151" s="84" t="s">
        <v>543</v>
      </c>
      <c r="C151" s="308" t="s">
        <v>542</v>
      </c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9"/>
      <c r="AA151" s="98"/>
      <c r="AB151" s="79"/>
      <c r="AC151" s="65" t="s">
        <v>542</v>
      </c>
      <c r="AG151" s="79"/>
      <c r="AH151" s="97"/>
    </row>
    <row r="152" spans="1:35" s="67" customFormat="1" ht="14.4" x14ac:dyDescent="0.3">
      <c r="A152" s="137"/>
      <c r="B152" s="84" t="s">
        <v>20</v>
      </c>
      <c r="C152" s="308" t="s">
        <v>541</v>
      </c>
      <c r="D152" s="308"/>
      <c r="E152" s="308"/>
      <c r="F152" s="125"/>
      <c r="G152" s="99"/>
      <c r="H152" s="99"/>
      <c r="I152" s="99"/>
      <c r="J152" s="122">
        <v>33.31</v>
      </c>
      <c r="K152" s="133">
        <v>1.1499999999999999</v>
      </c>
      <c r="L152" s="122">
        <v>114.92</v>
      </c>
      <c r="M152" s="133">
        <v>29.37</v>
      </c>
      <c r="N152" s="135">
        <v>3375.2</v>
      </c>
      <c r="AA152" s="98"/>
      <c r="AB152" s="79"/>
      <c r="AD152" s="65" t="s">
        <v>541</v>
      </c>
      <c r="AG152" s="79"/>
      <c r="AH152" s="97"/>
    </row>
    <row r="153" spans="1:35" s="67" customFormat="1" ht="14.4" x14ac:dyDescent="0.3">
      <c r="A153" s="137"/>
      <c r="B153" s="84" t="s">
        <v>21</v>
      </c>
      <c r="C153" s="308" t="s">
        <v>540</v>
      </c>
      <c r="D153" s="308"/>
      <c r="E153" s="308"/>
      <c r="F153" s="125"/>
      <c r="G153" s="99"/>
      <c r="H153" s="99"/>
      <c r="I153" s="99"/>
      <c r="J153" s="122">
        <v>84.35</v>
      </c>
      <c r="K153" s="133">
        <v>1.1499999999999999</v>
      </c>
      <c r="L153" s="122">
        <v>291.01</v>
      </c>
      <c r="M153" s="133">
        <v>11.01</v>
      </c>
      <c r="N153" s="135">
        <v>3204.02</v>
      </c>
      <c r="AA153" s="98"/>
      <c r="AB153" s="79"/>
      <c r="AD153" s="65" t="s">
        <v>540</v>
      </c>
      <c r="AG153" s="79"/>
      <c r="AH153" s="97"/>
    </row>
    <row r="154" spans="1:35" s="67" customFormat="1" ht="14.4" x14ac:dyDescent="0.3">
      <c r="A154" s="137"/>
      <c r="B154" s="84" t="s">
        <v>22</v>
      </c>
      <c r="C154" s="308" t="s">
        <v>539</v>
      </c>
      <c r="D154" s="308"/>
      <c r="E154" s="308"/>
      <c r="F154" s="125"/>
      <c r="G154" s="99"/>
      <c r="H154" s="99"/>
      <c r="I154" s="99"/>
      <c r="J154" s="122">
        <v>11.1</v>
      </c>
      <c r="K154" s="133">
        <v>1.1499999999999999</v>
      </c>
      <c r="L154" s="122">
        <v>38.299999999999997</v>
      </c>
      <c r="M154" s="133">
        <v>29.37</v>
      </c>
      <c r="N154" s="135">
        <v>1124.8699999999999</v>
      </c>
      <c r="AA154" s="98"/>
      <c r="AB154" s="79"/>
      <c r="AD154" s="65" t="s">
        <v>539</v>
      </c>
      <c r="AG154" s="79"/>
      <c r="AH154" s="97"/>
    </row>
    <row r="155" spans="1:35" s="67" customFormat="1" ht="14.4" x14ac:dyDescent="0.3">
      <c r="A155" s="137"/>
      <c r="B155" s="84" t="s">
        <v>69</v>
      </c>
      <c r="C155" s="308" t="s">
        <v>538</v>
      </c>
      <c r="D155" s="308"/>
      <c r="E155" s="308"/>
      <c r="F155" s="125"/>
      <c r="G155" s="99"/>
      <c r="H155" s="99"/>
      <c r="I155" s="99"/>
      <c r="J155" s="122">
        <v>2.86</v>
      </c>
      <c r="K155" s="99"/>
      <c r="L155" s="122">
        <v>8.58</v>
      </c>
      <c r="M155" s="133">
        <v>8.02</v>
      </c>
      <c r="N155" s="121">
        <v>68.81</v>
      </c>
      <c r="AA155" s="98"/>
      <c r="AB155" s="79"/>
      <c r="AD155" s="65" t="s">
        <v>538</v>
      </c>
      <c r="AG155" s="79"/>
      <c r="AH155" s="97"/>
    </row>
    <row r="156" spans="1:35" s="67" customFormat="1" ht="14.4" x14ac:dyDescent="0.3">
      <c r="A156" s="126" t="s">
        <v>637</v>
      </c>
      <c r="B156" s="145" t="s">
        <v>678</v>
      </c>
      <c r="C156" s="334" t="s">
        <v>244</v>
      </c>
      <c r="D156" s="334"/>
      <c r="E156" s="334"/>
      <c r="F156" s="144" t="s">
        <v>130</v>
      </c>
      <c r="G156" s="151">
        <v>0</v>
      </c>
      <c r="H156" s="142"/>
      <c r="I156" s="151">
        <v>0</v>
      </c>
      <c r="J156" s="123"/>
      <c r="K156" s="99"/>
      <c r="L156" s="123"/>
      <c r="M156" s="99"/>
      <c r="N156" s="131"/>
      <c r="AA156" s="98"/>
      <c r="AB156" s="79"/>
      <c r="AG156" s="79"/>
      <c r="AH156" s="97" t="s">
        <v>244</v>
      </c>
    </row>
    <row r="157" spans="1:35" s="67" customFormat="1" ht="14.4" x14ac:dyDescent="0.3">
      <c r="A157" s="126" t="s">
        <v>637</v>
      </c>
      <c r="B157" s="145" t="s">
        <v>677</v>
      </c>
      <c r="C157" s="334" t="s">
        <v>676</v>
      </c>
      <c r="D157" s="334"/>
      <c r="E157" s="334"/>
      <c r="F157" s="144" t="s">
        <v>130</v>
      </c>
      <c r="G157" s="151">
        <v>0</v>
      </c>
      <c r="H157" s="142"/>
      <c r="I157" s="151">
        <v>0</v>
      </c>
      <c r="J157" s="123"/>
      <c r="K157" s="99"/>
      <c r="L157" s="123"/>
      <c r="M157" s="99"/>
      <c r="N157" s="131"/>
      <c r="AA157" s="98"/>
      <c r="AB157" s="79"/>
      <c r="AG157" s="79"/>
      <c r="AH157" s="97" t="s">
        <v>676</v>
      </c>
    </row>
    <row r="158" spans="1:35" s="67" customFormat="1" ht="14.4" x14ac:dyDescent="0.3">
      <c r="A158" s="126" t="s">
        <v>637</v>
      </c>
      <c r="B158" s="145" t="s">
        <v>636</v>
      </c>
      <c r="C158" s="334" t="s">
        <v>635</v>
      </c>
      <c r="D158" s="334"/>
      <c r="E158" s="334"/>
      <c r="F158" s="144" t="s">
        <v>74</v>
      </c>
      <c r="G158" s="151">
        <v>0</v>
      </c>
      <c r="H158" s="142"/>
      <c r="I158" s="151">
        <v>0</v>
      </c>
      <c r="J158" s="123"/>
      <c r="K158" s="99"/>
      <c r="L158" s="123"/>
      <c r="M158" s="99"/>
      <c r="N158" s="131"/>
      <c r="AA158" s="98"/>
      <c r="AB158" s="79"/>
      <c r="AG158" s="79"/>
      <c r="AH158" s="97" t="s">
        <v>635</v>
      </c>
    </row>
    <row r="159" spans="1:35" s="67" customFormat="1" ht="21.6" x14ac:dyDescent="0.3">
      <c r="A159" s="126" t="s">
        <v>637</v>
      </c>
      <c r="B159" s="145" t="s">
        <v>675</v>
      </c>
      <c r="C159" s="334" t="s">
        <v>674</v>
      </c>
      <c r="D159" s="334"/>
      <c r="E159" s="334"/>
      <c r="F159" s="144" t="s">
        <v>110</v>
      </c>
      <c r="G159" s="151">
        <v>0</v>
      </c>
      <c r="H159" s="142"/>
      <c r="I159" s="151">
        <v>0</v>
      </c>
      <c r="J159" s="123"/>
      <c r="K159" s="99"/>
      <c r="L159" s="123"/>
      <c r="M159" s="99"/>
      <c r="N159" s="131"/>
      <c r="AA159" s="98"/>
      <c r="AB159" s="79"/>
      <c r="AG159" s="79"/>
      <c r="AH159" s="97" t="s">
        <v>674</v>
      </c>
    </row>
    <row r="160" spans="1:35" s="67" customFormat="1" ht="14.4" x14ac:dyDescent="0.3">
      <c r="A160" s="126" t="s">
        <v>637</v>
      </c>
      <c r="B160" s="145" t="s">
        <v>673</v>
      </c>
      <c r="C160" s="334" t="s">
        <v>647</v>
      </c>
      <c r="D160" s="334"/>
      <c r="E160" s="334"/>
      <c r="F160" s="144" t="s">
        <v>130</v>
      </c>
      <c r="G160" s="151">
        <v>0</v>
      </c>
      <c r="H160" s="142"/>
      <c r="I160" s="151">
        <v>0</v>
      </c>
      <c r="J160" s="123"/>
      <c r="K160" s="99"/>
      <c r="L160" s="123"/>
      <c r="M160" s="99"/>
      <c r="N160" s="131"/>
      <c r="AA160" s="98"/>
      <c r="AB160" s="79"/>
      <c r="AG160" s="79"/>
      <c r="AH160" s="97" t="s">
        <v>647</v>
      </c>
    </row>
    <row r="161" spans="1:36" s="67" customFormat="1" ht="14.4" x14ac:dyDescent="0.3">
      <c r="A161" s="126"/>
      <c r="B161" s="84"/>
      <c r="C161" s="308" t="s">
        <v>537</v>
      </c>
      <c r="D161" s="308"/>
      <c r="E161" s="308"/>
      <c r="F161" s="125" t="s">
        <v>536</v>
      </c>
      <c r="G161" s="133">
        <v>3.76</v>
      </c>
      <c r="H161" s="133">
        <v>1.1499999999999999</v>
      </c>
      <c r="I161" s="147">
        <v>12.972</v>
      </c>
      <c r="J161" s="123"/>
      <c r="K161" s="99"/>
      <c r="L161" s="123"/>
      <c r="M161" s="99"/>
      <c r="N161" s="131"/>
      <c r="AA161" s="98"/>
      <c r="AB161" s="79"/>
      <c r="AE161" s="65" t="s">
        <v>537</v>
      </c>
      <c r="AG161" s="79"/>
      <c r="AH161" s="97"/>
    </row>
    <row r="162" spans="1:36" s="67" customFormat="1" ht="14.4" x14ac:dyDescent="0.3">
      <c r="A162" s="126"/>
      <c r="B162" s="84"/>
      <c r="C162" s="308" t="s">
        <v>535</v>
      </c>
      <c r="D162" s="308"/>
      <c r="E162" s="308"/>
      <c r="F162" s="125" t="s">
        <v>536</v>
      </c>
      <c r="G162" s="133">
        <v>1.07</v>
      </c>
      <c r="H162" s="133">
        <v>1.1499999999999999</v>
      </c>
      <c r="I162" s="132">
        <v>3.6915</v>
      </c>
      <c r="J162" s="123"/>
      <c r="K162" s="99"/>
      <c r="L162" s="123"/>
      <c r="M162" s="99"/>
      <c r="N162" s="131"/>
      <c r="AA162" s="98"/>
      <c r="AB162" s="79"/>
      <c r="AE162" s="65" t="s">
        <v>535</v>
      </c>
      <c r="AG162" s="79"/>
      <c r="AH162" s="97"/>
    </row>
    <row r="163" spans="1:36" s="67" customFormat="1" ht="14.4" x14ac:dyDescent="0.3">
      <c r="A163" s="110"/>
      <c r="B163" s="84"/>
      <c r="C163" s="310" t="s">
        <v>534</v>
      </c>
      <c r="D163" s="310"/>
      <c r="E163" s="310"/>
      <c r="F163" s="130"/>
      <c r="G163" s="103"/>
      <c r="H163" s="103"/>
      <c r="I163" s="103"/>
      <c r="J163" s="128">
        <v>120.52</v>
      </c>
      <c r="K163" s="103"/>
      <c r="L163" s="128">
        <v>414.51</v>
      </c>
      <c r="M163" s="103"/>
      <c r="N163" s="127"/>
      <c r="AA163" s="98"/>
      <c r="AB163" s="79"/>
      <c r="AF163" s="65" t="s">
        <v>534</v>
      </c>
      <c r="AG163" s="79"/>
      <c r="AH163" s="97"/>
    </row>
    <row r="164" spans="1:36" s="67" customFormat="1" ht="14.4" x14ac:dyDescent="0.3">
      <c r="A164" s="126"/>
      <c r="B164" s="84"/>
      <c r="C164" s="308" t="s">
        <v>533</v>
      </c>
      <c r="D164" s="308"/>
      <c r="E164" s="308"/>
      <c r="F164" s="125"/>
      <c r="G164" s="99"/>
      <c r="H164" s="99"/>
      <c r="I164" s="99"/>
      <c r="J164" s="123"/>
      <c r="K164" s="99"/>
      <c r="L164" s="122">
        <v>153.22</v>
      </c>
      <c r="M164" s="99"/>
      <c r="N164" s="135">
        <v>4500.07</v>
      </c>
      <c r="AA164" s="98"/>
      <c r="AB164" s="79"/>
      <c r="AE164" s="65" t="s">
        <v>533</v>
      </c>
      <c r="AG164" s="79"/>
      <c r="AH164" s="97"/>
    </row>
    <row r="165" spans="1:36" s="67" customFormat="1" ht="20.399999999999999" x14ac:dyDescent="0.3">
      <c r="A165" s="126"/>
      <c r="B165" s="84" t="s">
        <v>631</v>
      </c>
      <c r="C165" s="308" t="s">
        <v>630</v>
      </c>
      <c r="D165" s="308"/>
      <c r="E165" s="308"/>
      <c r="F165" s="125" t="s">
        <v>529</v>
      </c>
      <c r="G165" s="124">
        <v>103</v>
      </c>
      <c r="H165" s="99"/>
      <c r="I165" s="124">
        <v>103</v>
      </c>
      <c r="J165" s="123"/>
      <c r="K165" s="99"/>
      <c r="L165" s="122">
        <v>157.82</v>
      </c>
      <c r="M165" s="99"/>
      <c r="N165" s="135">
        <v>4635.07</v>
      </c>
      <c r="AA165" s="98"/>
      <c r="AB165" s="79"/>
      <c r="AE165" s="65" t="s">
        <v>630</v>
      </c>
      <c r="AG165" s="79"/>
      <c r="AH165" s="97"/>
    </row>
    <row r="166" spans="1:36" s="67" customFormat="1" ht="20.399999999999999" x14ac:dyDescent="0.3">
      <c r="A166" s="126"/>
      <c r="B166" s="84" t="s">
        <v>629</v>
      </c>
      <c r="C166" s="308" t="s">
        <v>628</v>
      </c>
      <c r="D166" s="308"/>
      <c r="E166" s="308"/>
      <c r="F166" s="125" t="s">
        <v>529</v>
      </c>
      <c r="G166" s="124">
        <v>60</v>
      </c>
      <c r="H166" s="99"/>
      <c r="I166" s="124">
        <v>60</v>
      </c>
      <c r="J166" s="123"/>
      <c r="K166" s="99"/>
      <c r="L166" s="122">
        <v>91.93</v>
      </c>
      <c r="M166" s="99"/>
      <c r="N166" s="135">
        <v>2700.04</v>
      </c>
      <c r="AA166" s="98"/>
      <c r="AB166" s="79"/>
      <c r="AE166" s="65" t="s">
        <v>628</v>
      </c>
      <c r="AG166" s="79"/>
      <c r="AH166" s="97"/>
    </row>
    <row r="167" spans="1:36" s="67" customFormat="1" ht="14.4" x14ac:dyDescent="0.3">
      <c r="A167" s="109"/>
      <c r="B167" s="108"/>
      <c r="C167" s="311" t="s">
        <v>327</v>
      </c>
      <c r="D167" s="311"/>
      <c r="E167" s="311"/>
      <c r="F167" s="107"/>
      <c r="G167" s="105"/>
      <c r="H167" s="105"/>
      <c r="I167" s="105"/>
      <c r="J167" s="106"/>
      <c r="K167" s="105"/>
      <c r="L167" s="104">
        <v>664.26</v>
      </c>
      <c r="M167" s="103"/>
      <c r="N167" s="102">
        <v>13983.14</v>
      </c>
      <c r="AA167" s="98"/>
      <c r="AB167" s="79"/>
      <c r="AG167" s="79" t="s">
        <v>327</v>
      </c>
      <c r="AH167" s="97"/>
    </row>
    <row r="168" spans="1:36" s="67" customFormat="1" ht="31.8" x14ac:dyDescent="0.3">
      <c r="A168" s="113" t="s">
        <v>123</v>
      </c>
      <c r="B168" s="116" t="s">
        <v>841</v>
      </c>
      <c r="C168" s="311" t="s">
        <v>840</v>
      </c>
      <c r="D168" s="311"/>
      <c r="E168" s="311"/>
      <c r="F168" s="107" t="s">
        <v>82</v>
      </c>
      <c r="G168" s="105"/>
      <c r="H168" s="105"/>
      <c r="I168" s="111">
        <v>0.08</v>
      </c>
      <c r="J168" s="106"/>
      <c r="K168" s="105"/>
      <c r="L168" s="106"/>
      <c r="M168" s="105"/>
      <c r="N168" s="139"/>
      <c r="AA168" s="98"/>
      <c r="AB168" s="79" t="s">
        <v>840</v>
      </c>
      <c r="AG168" s="79"/>
      <c r="AH168" s="97"/>
    </row>
    <row r="169" spans="1:36" s="67" customFormat="1" ht="14.4" x14ac:dyDescent="0.3">
      <c r="A169" s="110"/>
      <c r="B169" s="72"/>
      <c r="C169" s="308" t="s">
        <v>839</v>
      </c>
      <c r="D169" s="308"/>
      <c r="E169" s="308"/>
      <c r="F169" s="308"/>
      <c r="G169" s="308"/>
      <c r="H169" s="308"/>
      <c r="I169" s="308"/>
      <c r="J169" s="308"/>
      <c r="K169" s="308"/>
      <c r="L169" s="308"/>
      <c r="M169" s="308"/>
      <c r="N169" s="309"/>
      <c r="AA169" s="98"/>
      <c r="AB169" s="79"/>
      <c r="AG169" s="79"/>
      <c r="AH169" s="97"/>
      <c r="AJ169" s="65" t="s">
        <v>839</v>
      </c>
    </row>
    <row r="170" spans="1:36" s="67" customFormat="1" ht="14.4" x14ac:dyDescent="0.3">
      <c r="A170" s="138"/>
      <c r="B170" s="84" t="s">
        <v>834</v>
      </c>
      <c r="C170" s="308" t="s">
        <v>833</v>
      </c>
      <c r="D170" s="308"/>
      <c r="E170" s="308"/>
      <c r="F170" s="308"/>
      <c r="G170" s="308"/>
      <c r="H170" s="308"/>
      <c r="I170" s="308"/>
      <c r="J170" s="308"/>
      <c r="K170" s="308"/>
      <c r="L170" s="308"/>
      <c r="M170" s="308"/>
      <c r="N170" s="309"/>
      <c r="AA170" s="98"/>
      <c r="AB170" s="79"/>
      <c r="AC170" s="65" t="s">
        <v>833</v>
      </c>
      <c r="AG170" s="79"/>
      <c r="AH170" s="97"/>
    </row>
    <row r="171" spans="1:36" s="67" customFormat="1" ht="20.399999999999999" x14ac:dyDescent="0.3">
      <c r="A171" s="138"/>
      <c r="B171" s="84" t="s">
        <v>543</v>
      </c>
      <c r="C171" s="308" t="s">
        <v>542</v>
      </c>
      <c r="D171" s="308"/>
      <c r="E171" s="308"/>
      <c r="F171" s="308"/>
      <c r="G171" s="308"/>
      <c r="H171" s="308"/>
      <c r="I171" s="308"/>
      <c r="J171" s="308"/>
      <c r="K171" s="308"/>
      <c r="L171" s="308"/>
      <c r="M171" s="308"/>
      <c r="N171" s="309"/>
      <c r="AA171" s="98"/>
      <c r="AB171" s="79"/>
      <c r="AC171" s="65" t="s">
        <v>542</v>
      </c>
      <c r="AG171" s="79"/>
      <c r="AH171" s="97"/>
    </row>
    <row r="172" spans="1:36" s="67" customFormat="1" ht="14.4" x14ac:dyDescent="0.3">
      <c r="A172" s="137"/>
      <c r="B172" s="84" t="s">
        <v>20</v>
      </c>
      <c r="C172" s="308" t="s">
        <v>541</v>
      </c>
      <c r="D172" s="308"/>
      <c r="E172" s="308"/>
      <c r="F172" s="125"/>
      <c r="G172" s="99"/>
      <c r="H172" s="99"/>
      <c r="I172" s="99"/>
      <c r="J172" s="122">
        <v>132.35</v>
      </c>
      <c r="K172" s="132">
        <v>1.2075</v>
      </c>
      <c r="L172" s="122">
        <v>12.79</v>
      </c>
      <c r="M172" s="133">
        <v>29.37</v>
      </c>
      <c r="N172" s="121">
        <v>375.64</v>
      </c>
      <c r="AA172" s="98"/>
      <c r="AB172" s="79"/>
      <c r="AD172" s="65" t="s">
        <v>541</v>
      </c>
      <c r="AG172" s="79"/>
      <c r="AH172" s="97"/>
    </row>
    <row r="173" spans="1:36" s="67" customFormat="1" ht="14.4" x14ac:dyDescent="0.3">
      <c r="A173" s="137"/>
      <c r="B173" s="84" t="s">
        <v>21</v>
      </c>
      <c r="C173" s="308" t="s">
        <v>540</v>
      </c>
      <c r="D173" s="308"/>
      <c r="E173" s="308"/>
      <c r="F173" s="125"/>
      <c r="G173" s="99"/>
      <c r="H173" s="99"/>
      <c r="I173" s="99"/>
      <c r="J173" s="122">
        <v>50.19</v>
      </c>
      <c r="K173" s="133">
        <v>1.1499999999999999</v>
      </c>
      <c r="L173" s="122">
        <v>4.62</v>
      </c>
      <c r="M173" s="133">
        <v>11.01</v>
      </c>
      <c r="N173" s="121">
        <v>50.87</v>
      </c>
      <c r="AA173" s="98"/>
      <c r="AB173" s="79"/>
      <c r="AD173" s="65" t="s">
        <v>540</v>
      </c>
      <c r="AG173" s="79"/>
      <c r="AH173" s="97"/>
    </row>
    <row r="174" spans="1:36" s="67" customFormat="1" ht="14.4" x14ac:dyDescent="0.3">
      <c r="A174" s="137"/>
      <c r="B174" s="84" t="s">
        <v>22</v>
      </c>
      <c r="C174" s="308" t="s">
        <v>539</v>
      </c>
      <c r="D174" s="308"/>
      <c r="E174" s="308"/>
      <c r="F174" s="125"/>
      <c r="G174" s="99"/>
      <c r="H174" s="99"/>
      <c r="I174" s="99"/>
      <c r="J174" s="122">
        <v>5.0199999999999996</v>
      </c>
      <c r="K174" s="133">
        <v>1.1499999999999999</v>
      </c>
      <c r="L174" s="122">
        <v>0.46</v>
      </c>
      <c r="M174" s="133">
        <v>29.37</v>
      </c>
      <c r="N174" s="121">
        <v>13.51</v>
      </c>
      <c r="AA174" s="98"/>
      <c r="AB174" s="79"/>
      <c r="AD174" s="65" t="s">
        <v>539</v>
      </c>
      <c r="AG174" s="79"/>
      <c r="AH174" s="97"/>
    </row>
    <row r="175" spans="1:36" s="67" customFormat="1" ht="14.4" x14ac:dyDescent="0.3">
      <c r="A175" s="137"/>
      <c r="B175" s="84" t="s">
        <v>69</v>
      </c>
      <c r="C175" s="308" t="s">
        <v>538</v>
      </c>
      <c r="D175" s="308"/>
      <c r="E175" s="308"/>
      <c r="F175" s="125"/>
      <c r="G175" s="99"/>
      <c r="H175" s="99"/>
      <c r="I175" s="99"/>
      <c r="J175" s="122">
        <v>34.700000000000003</v>
      </c>
      <c r="K175" s="99"/>
      <c r="L175" s="122">
        <v>2.78</v>
      </c>
      <c r="M175" s="133">
        <v>8.02</v>
      </c>
      <c r="N175" s="121">
        <v>22.3</v>
      </c>
      <c r="AA175" s="98"/>
      <c r="AB175" s="79"/>
      <c r="AD175" s="65" t="s">
        <v>538</v>
      </c>
      <c r="AG175" s="79"/>
      <c r="AH175" s="97"/>
    </row>
    <row r="176" spans="1:36" s="67" customFormat="1" ht="14.4" x14ac:dyDescent="0.3">
      <c r="A176" s="126"/>
      <c r="B176" s="84"/>
      <c r="C176" s="308" t="s">
        <v>537</v>
      </c>
      <c r="D176" s="308"/>
      <c r="E176" s="308"/>
      <c r="F176" s="125" t="s">
        <v>536</v>
      </c>
      <c r="G176" s="133">
        <v>14.08</v>
      </c>
      <c r="H176" s="132">
        <v>1.2075</v>
      </c>
      <c r="I176" s="140">
        <v>1.360128</v>
      </c>
      <c r="J176" s="123"/>
      <c r="K176" s="99"/>
      <c r="L176" s="123"/>
      <c r="M176" s="99"/>
      <c r="N176" s="131"/>
      <c r="AA176" s="98"/>
      <c r="AB176" s="79"/>
      <c r="AE176" s="65" t="s">
        <v>537</v>
      </c>
      <c r="AG176" s="79"/>
      <c r="AH176" s="97"/>
    </row>
    <row r="177" spans="1:34" s="67" customFormat="1" ht="14.4" x14ac:dyDescent="0.3">
      <c r="A177" s="126"/>
      <c r="B177" s="84"/>
      <c r="C177" s="308" t="s">
        <v>535</v>
      </c>
      <c r="D177" s="308"/>
      <c r="E177" s="308"/>
      <c r="F177" s="125" t="s">
        <v>536</v>
      </c>
      <c r="G177" s="148">
        <v>0.4</v>
      </c>
      <c r="H177" s="133">
        <v>1.1499999999999999</v>
      </c>
      <c r="I177" s="132">
        <v>3.6799999999999999E-2</v>
      </c>
      <c r="J177" s="123"/>
      <c r="K177" s="99"/>
      <c r="L177" s="123"/>
      <c r="M177" s="99"/>
      <c r="N177" s="131"/>
      <c r="AA177" s="98"/>
      <c r="AB177" s="79"/>
      <c r="AE177" s="65" t="s">
        <v>535</v>
      </c>
      <c r="AG177" s="79"/>
      <c r="AH177" s="97"/>
    </row>
    <row r="178" spans="1:34" s="67" customFormat="1" ht="14.4" x14ac:dyDescent="0.3">
      <c r="A178" s="110"/>
      <c r="B178" s="84"/>
      <c r="C178" s="310" t="s">
        <v>534</v>
      </c>
      <c r="D178" s="310"/>
      <c r="E178" s="310"/>
      <c r="F178" s="130"/>
      <c r="G178" s="103"/>
      <c r="H178" s="103"/>
      <c r="I178" s="103"/>
      <c r="J178" s="128">
        <v>217.24</v>
      </c>
      <c r="K178" s="103"/>
      <c r="L178" s="128">
        <v>20.190000000000001</v>
      </c>
      <c r="M178" s="103"/>
      <c r="N178" s="127"/>
      <c r="AA178" s="98"/>
      <c r="AB178" s="79"/>
      <c r="AF178" s="65" t="s">
        <v>534</v>
      </c>
      <c r="AG178" s="79"/>
      <c r="AH178" s="97"/>
    </row>
    <row r="179" spans="1:34" s="67" customFormat="1" ht="14.4" x14ac:dyDescent="0.3">
      <c r="A179" s="126"/>
      <c r="B179" s="84"/>
      <c r="C179" s="308" t="s">
        <v>533</v>
      </c>
      <c r="D179" s="308"/>
      <c r="E179" s="308"/>
      <c r="F179" s="125"/>
      <c r="G179" s="99"/>
      <c r="H179" s="99"/>
      <c r="I179" s="99"/>
      <c r="J179" s="123"/>
      <c r="K179" s="99"/>
      <c r="L179" s="122">
        <v>13.25</v>
      </c>
      <c r="M179" s="99"/>
      <c r="N179" s="121">
        <v>389.15</v>
      </c>
      <c r="AA179" s="98"/>
      <c r="AB179" s="79"/>
      <c r="AE179" s="65" t="s">
        <v>533</v>
      </c>
      <c r="AG179" s="79"/>
      <c r="AH179" s="97"/>
    </row>
    <row r="180" spans="1:34" s="67" customFormat="1" ht="21.6" x14ac:dyDescent="0.3">
      <c r="A180" s="126"/>
      <c r="B180" s="84" t="s">
        <v>564</v>
      </c>
      <c r="C180" s="308" t="s">
        <v>563</v>
      </c>
      <c r="D180" s="308"/>
      <c r="E180" s="308"/>
      <c r="F180" s="125" t="s">
        <v>529</v>
      </c>
      <c r="G180" s="124">
        <v>97</v>
      </c>
      <c r="H180" s="99"/>
      <c r="I180" s="124">
        <v>97</v>
      </c>
      <c r="J180" s="123"/>
      <c r="K180" s="99"/>
      <c r="L180" s="122">
        <v>12.85</v>
      </c>
      <c r="M180" s="99"/>
      <c r="N180" s="121">
        <v>377.48</v>
      </c>
      <c r="AA180" s="98"/>
      <c r="AB180" s="79"/>
      <c r="AE180" s="65" t="s">
        <v>563</v>
      </c>
      <c r="AG180" s="79"/>
      <c r="AH180" s="97"/>
    </row>
    <row r="181" spans="1:34" s="67" customFormat="1" ht="21.6" x14ac:dyDescent="0.3">
      <c r="A181" s="126"/>
      <c r="B181" s="84" t="s">
        <v>562</v>
      </c>
      <c r="C181" s="308" t="s">
        <v>561</v>
      </c>
      <c r="D181" s="308"/>
      <c r="E181" s="308"/>
      <c r="F181" s="125" t="s">
        <v>529</v>
      </c>
      <c r="G181" s="124">
        <v>51</v>
      </c>
      <c r="H181" s="99"/>
      <c r="I181" s="124">
        <v>51</v>
      </c>
      <c r="J181" s="123"/>
      <c r="K181" s="99"/>
      <c r="L181" s="122">
        <v>6.76</v>
      </c>
      <c r="M181" s="99"/>
      <c r="N181" s="121">
        <v>198.47</v>
      </c>
      <c r="AA181" s="98"/>
      <c r="AB181" s="79"/>
      <c r="AE181" s="65" t="s">
        <v>561</v>
      </c>
      <c r="AG181" s="79"/>
      <c r="AH181" s="97"/>
    </row>
    <row r="182" spans="1:34" s="67" customFormat="1" ht="14.4" x14ac:dyDescent="0.3">
      <c r="A182" s="109"/>
      <c r="B182" s="108"/>
      <c r="C182" s="311" t="s">
        <v>327</v>
      </c>
      <c r="D182" s="311"/>
      <c r="E182" s="311"/>
      <c r="F182" s="107"/>
      <c r="G182" s="105"/>
      <c r="H182" s="105"/>
      <c r="I182" s="105"/>
      <c r="J182" s="106"/>
      <c r="K182" s="105"/>
      <c r="L182" s="104">
        <v>39.799999999999997</v>
      </c>
      <c r="M182" s="103"/>
      <c r="N182" s="102">
        <v>1024.76</v>
      </c>
      <c r="AA182" s="98"/>
      <c r="AB182" s="79"/>
      <c r="AG182" s="79" t="s">
        <v>327</v>
      </c>
      <c r="AH182" s="97"/>
    </row>
    <row r="183" spans="1:34" s="67" customFormat="1" ht="31.8" x14ac:dyDescent="0.3">
      <c r="A183" s="113" t="s">
        <v>79</v>
      </c>
      <c r="B183" s="116" t="s">
        <v>838</v>
      </c>
      <c r="C183" s="311" t="s">
        <v>837</v>
      </c>
      <c r="D183" s="311"/>
      <c r="E183" s="311"/>
      <c r="F183" s="107" t="s">
        <v>110</v>
      </c>
      <c r="G183" s="105"/>
      <c r="H183" s="105"/>
      <c r="I183" s="112">
        <v>1</v>
      </c>
      <c r="J183" s="106"/>
      <c r="K183" s="105"/>
      <c r="L183" s="106"/>
      <c r="M183" s="105"/>
      <c r="N183" s="139"/>
      <c r="AA183" s="98"/>
      <c r="AB183" s="79" t="s">
        <v>837</v>
      </c>
      <c r="AG183" s="79"/>
      <c r="AH183" s="97"/>
    </row>
    <row r="184" spans="1:34" s="67" customFormat="1" ht="14.4" x14ac:dyDescent="0.3">
      <c r="A184" s="138"/>
      <c r="B184" s="84" t="s">
        <v>834</v>
      </c>
      <c r="C184" s="308" t="s">
        <v>833</v>
      </c>
      <c r="D184" s="308"/>
      <c r="E184" s="308"/>
      <c r="F184" s="308"/>
      <c r="G184" s="308"/>
      <c r="H184" s="308"/>
      <c r="I184" s="308"/>
      <c r="J184" s="308"/>
      <c r="K184" s="308"/>
      <c r="L184" s="308"/>
      <c r="M184" s="308"/>
      <c r="N184" s="309"/>
      <c r="AA184" s="98"/>
      <c r="AB184" s="79"/>
      <c r="AC184" s="65" t="s">
        <v>833</v>
      </c>
      <c r="AG184" s="79"/>
      <c r="AH184" s="97"/>
    </row>
    <row r="185" spans="1:34" s="67" customFormat="1" ht="20.399999999999999" x14ac:dyDescent="0.3">
      <c r="A185" s="138"/>
      <c r="B185" s="84" t="s">
        <v>543</v>
      </c>
      <c r="C185" s="308" t="s">
        <v>542</v>
      </c>
      <c r="D185" s="308"/>
      <c r="E185" s="308"/>
      <c r="F185" s="308"/>
      <c r="G185" s="308"/>
      <c r="H185" s="308"/>
      <c r="I185" s="308"/>
      <c r="J185" s="308"/>
      <c r="K185" s="308"/>
      <c r="L185" s="308"/>
      <c r="M185" s="308"/>
      <c r="N185" s="309"/>
      <c r="AA185" s="98"/>
      <c r="AB185" s="79"/>
      <c r="AC185" s="65" t="s">
        <v>542</v>
      </c>
      <c r="AG185" s="79"/>
      <c r="AH185" s="97"/>
    </row>
    <row r="186" spans="1:34" s="67" customFormat="1" ht="14.4" x14ac:dyDescent="0.3">
      <c r="A186" s="137"/>
      <c r="B186" s="84" t="s">
        <v>20</v>
      </c>
      <c r="C186" s="308" t="s">
        <v>541</v>
      </c>
      <c r="D186" s="308"/>
      <c r="E186" s="308"/>
      <c r="F186" s="125"/>
      <c r="G186" s="99"/>
      <c r="H186" s="99"/>
      <c r="I186" s="99"/>
      <c r="J186" s="122">
        <v>20.440000000000001</v>
      </c>
      <c r="K186" s="132">
        <v>1.2075</v>
      </c>
      <c r="L186" s="122">
        <v>24.68</v>
      </c>
      <c r="M186" s="133">
        <v>29.37</v>
      </c>
      <c r="N186" s="121">
        <v>724.85</v>
      </c>
      <c r="AA186" s="98"/>
      <c r="AB186" s="79"/>
      <c r="AD186" s="65" t="s">
        <v>541</v>
      </c>
      <c r="AG186" s="79"/>
      <c r="AH186" s="97"/>
    </row>
    <row r="187" spans="1:34" s="67" customFormat="1" ht="14.4" x14ac:dyDescent="0.3">
      <c r="A187" s="137"/>
      <c r="B187" s="84" t="s">
        <v>21</v>
      </c>
      <c r="C187" s="308" t="s">
        <v>540</v>
      </c>
      <c r="D187" s="308"/>
      <c r="E187" s="308"/>
      <c r="F187" s="125"/>
      <c r="G187" s="99"/>
      <c r="H187" s="99"/>
      <c r="I187" s="99"/>
      <c r="J187" s="122">
        <v>107.26</v>
      </c>
      <c r="K187" s="133">
        <v>1.1499999999999999</v>
      </c>
      <c r="L187" s="122">
        <v>123.35</v>
      </c>
      <c r="M187" s="133">
        <v>11.01</v>
      </c>
      <c r="N187" s="135">
        <v>1358.08</v>
      </c>
      <c r="AA187" s="98"/>
      <c r="AB187" s="79"/>
      <c r="AD187" s="65" t="s">
        <v>540</v>
      </c>
      <c r="AG187" s="79"/>
      <c r="AH187" s="97"/>
    </row>
    <row r="188" spans="1:34" s="67" customFormat="1" ht="14.4" x14ac:dyDescent="0.3">
      <c r="A188" s="137"/>
      <c r="B188" s="84" t="s">
        <v>22</v>
      </c>
      <c r="C188" s="308" t="s">
        <v>539</v>
      </c>
      <c r="D188" s="308"/>
      <c r="E188" s="308"/>
      <c r="F188" s="125"/>
      <c r="G188" s="99"/>
      <c r="H188" s="99"/>
      <c r="I188" s="99"/>
      <c r="J188" s="122">
        <v>12.42</v>
      </c>
      <c r="K188" s="133">
        <v>1.1499999999999999</v>
      </c>
      <c r="L188" s="122">
        <v>14.28</v>
      </c>
      <c r="M188" s="133">
        <v>29.37</v>
      </c>
      <c r="N188" s="121">
        <v>419.4</v>
      </c>
      <c r="AA188" s="98"/>
      <c r="AB188" s="79"/>
      <c r="AD188" s="65" t="s">
        <v>539</v>
      </c>
      <c r="AG188" s="79"/>
      <c r="AH188" s="97"/>
    </row>
    <row r="189" spans="1:34" s="67" customFormat="1" ht="14.4" x14ac:dyDescent="0.3">
      <c r="A189" s="137"/>
      <c r="B189" s="84" t="s">
        <v>69</v>
      </c>
      <c r="C189" s="308" t="s">
        <v>538</v>
      </c>
      <c r="D189" s="308"/>
      <c r="E189" s="308"/>
      <c r="F189" s="125"/>
      <c r="G189" s="99"/>
      <c r="H189" s="99"/>
      <c r="I189" s="99"/>
      <c r="J189" s="122">
        <v>7.17</v>
      </c>
      <c r="K189" s="99"/>
      <c r="L189" s="122">
        <v>7.17</v>
      </c>
      <c r="M189" s="133">
        <v>8.02</v>
      </c>
      <c r="N189" s="121">
        <v>57.5</v>
      </c>
      <c r="AA189" s="98"/>
      <c r="AB189" s="79"/>
      <c r="AD189" s="65" t="s">
        <v>538</v>
      </c>
      <c r="AG189" s="79"/>
      <c r="AH189" s="97"/>
    </row>
    <row r="190" spans="1:34" s="67" customFormat="1" ht="14.4" x14ac:dyDescent="0.3">
      <c r="A190" s="126"/>
      <c r="B190" s="84"/>
      <c r="C190" s="308" t="s">
        <v>537</v>
      </c>
      <c r="D190" s="308"/>
      <c r="E190" s="308"/>
      <c r="F190" s="125" t="s">
        <v>536</v>
      </c>
      <c r="G190" s="133">
        <v>2.06</v>
      </c>
      <c r="H190" s="132">
        <v>1.2075</v>
      </c>
      <c r="I190" s="134">
        <v>2.4874499999999999</v>
      </c>
      <c r="J190" s="123"/>
      <c r="K190" s="99"/>
      <c r="L190" s="123"/>
      <c r="M190" s="99"/>
      <c r="N190" s="131"/>
      <c r="AA190" s="98"/>
      <c r="AB190" s="79"/>
      <c r="AE190" s="65" t="s">
        <v>537</v>
      </c>
      <c r="AG190" s="79"/>
      <c r="AH190" s="97"/>
    </row>
    <row r="191" spans="1:34" s="67" customFormat="1" ht="14.4" x14ac:dyDescent="0.3">
      <c r="A191" s="126"/>
      <c r="B191" s="84"/>
      <c r="C191" s="308" t="s">
        <v>535</v>
      </c>
      <c r="D191" s="308"/>
      <c r="E191" s="308"/>
      <c r="F191" s="125" t="s">
        <v>536</v>
      </c>
      <c r="G191" s="133">
        <v>1.08</v>
      </c>
      <c r="H191" s="133">
        <v>1.1499999999999999</v>
      </c>
      <c r="I191" s="147">
        <v>1.242</v>
      </c>
      <c r="J191" s="123"/>
      <c r="K191" s="99"/>
      <c r="L191" s="123"/>
      <c r="M191" s="99"/>
      <c r="N191" s="131"/>
      <c r="AA191" s="98"/>
      <c r="AB191" s="79"/>
      <c r="AE191" s="65" t="s">
        <v>535</v>
      </c>
      <c r="AG191" s="79"/>
      <c r="AH191" s="97"/>
    </row>
    <row r="192" spans="1:34" s="67" customFormat="1" ht="14.4" x14ac:dyDescent="0.3">
      <c r="A192" s="110"/>
      <c r="B192" s="84"/>
      <c r="C192" s="310" t="s">
        <v>534</v>
      </c>
      <c r="D192" s="310"/>
      <c r="E192" s="310"/>
      <c r="F192" s="130"/>
      <c r="G192" s="103"/>
      <c r="H192" s="103"/>
      <c r="I192" s="103"/>
      <c r="J192" s="128">
        <v>134.87</v>
      </c>
      <c r="K192" s="103"/>
      <c r="L192" s="128">
        <v>155.19999999999999</v>
      </c>
      <c r="M192" s="103"/>
      <c r="N192" s="127"/>
      <c r="AA192" s="98"/>
      <c r="AB192" s="79"/>
      <c r="AF192" s="65" t="s">
        <v>534</v>
      </c>
      <c r="AG192" s="79"/>
      <c r="AH192" s="97"/>
    </row>
    <row r="193" spans="1:34" s="67" customFormat="1" ht="14.4" x14ac:dyDescent="0.3">
      <c r="A193" s="126"/>
      <c r="B193" s="84"/>
      <c r="C193" s="308" t="s">
        <v>533</v>
      </c>
      <c r="D193" s="308"/>
      <c r="E193" s="308"/>
      <c r="F193" s="125"/>
      <c r="G193" s="99"/>
      <c r="H193" s="99"/>
      <c r="I193" s="99"/>
      <c r="J193" s="123"/>
      <c r="K193" s="99"/>
      <c r="L193" s="122">
        <v>38.96</v>
      </c>
      <c r="M193" s="99"/>
      <c r="N193" s="135">
        <v>1144.25</v>
      </c>
      <c r="AA193" s="98"/>
      <c r="AB193" s="79"/>
      <c r="AE193" s="65" t="s">
        <v>533</v>
      </c>
      <c r="AG193" s="79"/>
      <c r="AH193" s="97"/>
    </row>
    <row r="194" spans="1:34" s="67" customFormat="1" ht="21.6" x14ac:dyDescent="0.3">
      <c r="A194" s="126"/>
      <c r="B194" s="84" t="s">
        <v>564</v>
      </c>
      <c r="C194" s="308" t="s">
        <v>563</v>
      </c>
      <c r="D194" s="308"/>
      <c r="E194" s="308"/>
      <c r="F194" s="125" t="s">
        <v>529</v>
      </c>
      <c r="G194" s="124">
        <v>97</v>
      </c>
      <c r="H194" s="99"/>
      <c r="I194" s="124">
        <v>97</v>
      </c>
      <c r="J194" s="123"/>
      <c r="K194" s="99"/>
      <c r="L194" s="122">
        <v>37.79</v>
      </c>
      <c r="M194" s="99"/>
      <c r="N194" s="135">
        <v>1109.92</v>
      </c>
      <c r="AA194" s="98"/>
      <c r="AB194" s="79"/>
      <c r="AE194" s="65" t="s">
        <v>563</v>
      </c>
      <c r="AG194" s="79"/>
      <c r="AH194" s="97"/>
    </row>
    <row r="195" spans="1:34" s="67" customFormat="1" ht="21.6" x14ac:dyDescent="0.3">
      <c r="A195" s="126"/>
      <c r="B195" s="84" t="s">
        <v>562</v>
      </c>
      <c r="C195" s="308" t="s">
        <v>561</v>
      </c>
      <c r="D195" s="308"/>
      <c r="E195" s="308"/>
      <c r="F195" s="125" t="s">
        <v>529</v>
      </c>
      <c r="G195" s="124">
        <v>51</v>
      </c>
      <c r="H195" s="99"/>
      <c r="I195" s="124">
        <v>51</v>
      </c>
      <c r="J195" s="123"/>
      <c r="K195" s="99"/>
      <c r="L195" s="122">
        <v>19.87</v>
      </c>
      <c r="M195" s="99"/>
      <c r="N195" s="121">
        <v>583.57000000000005</v>
      </c>
      <c r="AA195" s="98"/>
      <c r="AB195" s="79"/>
      <c r="AE195" s="65" t="s">
        <v>561</v>
      </c>
      <c r="AG195" s="79"/>
      <c r="AH195" s="97"/>
    </row>
    <row r="196" spans="1:34" s="67" customFormat="1" ht="14.4" x14ac:dyDescent="0.3">
      <c r="A196" s="109"/>
      <c r="B196" s="108"/>
      <c r="C196" s="311" t="s">
        <v>327</v>
      </c>
      <c r="D196" s="311"/>
      <c r="E196" s="311"/>
      <c r="F196" s="107"/>
      <c r="G196" s="105"/>
      <c r="H196" s="105"/>
      <c r="I196" s="105"/>
      <c r="J196" s="106"/>
      <c r="K196" s="105"/>
      <c r="L196" s="104">
        <v>212.86</v>
      </c>
      <c r="M196" s="103"/>
      <c r="N196" s="102">
        <v>3833.92</v>
      </c>
      <c r="AA196" s="98"/>
      <c r="AB196" s="79"/>
      <c r="AG196" s="79" t="s">
        <v>327</v>
      </c>
      <c r="AH196" s="97"/>
    </row>
    <row r="197" spans="1:34" s="67" customFormat="1" ht="31.8" x14ac:dyDescent="0.3">
      <c r="A197" s="113" t="s">
        <v>80</v>
      </c>
      <c r="B197" s="116" t="s">
        <v>836</v>
      </c>
      <c r="C197" s="311" t="s">
        <v>835</v>
      </c>
      <c r="D197" s="311"/>
      <c r="E197" s="311"/>
      <c r="F197" s="107" t="s">
        <v>110</v>
      </c>
      <c r="G197" s="105"/>
      <c r="H197" s="105"/>
      <c r="I197" s="112">
        <v>1</v>
      </c>
      <c r="J197" s="106"/>
      <c r="K197" s="105"/>
      <c r="L197" s="106"/>
      <c r="M197" s="105"/>
      <c r="N197" s="139"/>
      <c r="AA197" s="98"/>
      <c r="AB197" s="79" t="s">
        <v>835</v>
      </c>
      <c r="AG197" s="79"/>
      <c r="AH197" s="97"/>
    </row>
    <row r="198" spans="1:34" s="67" customFormat="1" ht="14.4" x14ac:dyDescent="0.3">
      <c r="A198" s="138"/>
      <c r="B198" s="84" t="s">
        <v>834</v>
      </c>
      <c r="C198" s="308" t="s">
        <v>833</v>
      </c>
      <c r="D198" s="308"/>
      <c r="E198" s="308"/>
      <c r="F198" s="308"/>
      <c r="G198" s="308"/>
      <c r="H198" s="308"/>
      <c r="I198" s="308"/>
      <c r="J198" s="308"/>
      <c r="K198" s="308"/>
      <c r="L198" s="308"/>
      <c r="M198" s="308"/>
      <c r="N198" s="309"/>
      <c r="AA198" s="98"/>
      <c r="AB198" s="79"/>
      <c r="AC198" s="65" t="s">
        <v>833</v>
      </c>
      <c r="AG198" s="79"/>
      <c r="AH198" s="97"/>
    </row>
    <row r="199" spans="1:34" s="67" customFormat="1" ht="20.399999999999999" x14ac:dyDescent="0.3">
      <c r="A199" s="138"/>
      <c r="B199" s="84" t="s">
        <v>543</v>
      </c>
      <c r="C199" s="308" t="s">
        <v>542</v>
      </c>
      <c r="D199" s="308"/>
      <c r="E199" s="308"/>
      <c r="F199" s="308"/>
      <c r="G199" s="308"/>
      <c r="H199" s="308"/>
      <c r="I199" s="308"/>
      <c r="J199" s="308"/>
      <c r="K199" s="308"/>
      <c r="L199" s="308"/>
      <c r="M199" s="308"/>
      <c r="N199" s="309"/>
      <c r="AA199" s="98"/>
      <c r="AB199" s="79"/>
      <c r="AC199" s="65" t="s">
        <v>542</v>
      </c>
      <c r="AG199" s="79"/>
      <c r="AH199" s="97"/>
    </row>
    <row r="200" spans="1:34" s="67" customFormat="1" ht="14.4" x14ac:dyDescent="0.3">
      <c r="A200" s="137"/>
      <c r="B200" s="84" t="s">
        <v>20</v>
      </c>
      <c r="C200" s="308" t="s">
        <v>541</v>
      </c>
      <c r="D200" s="308"/>
      <c r="E200" s="308"/>
      <c r="F200" s="125"/>
      <c r="G200" s="99"/>
      <c r="H200" s="99"/>
      <c r="I200" s="99"/>
      <c r="J200" s="122">
        <v>20.440000000000001</v>
      </c>
      <c r="K200" s="132">
        <v>1.2075</v>
      </c>
      <c r="L200" s="122">
        <v>24.68</v>
      </c>
      <c r="M200" s="133">
        <v>29.37</v>
      </c>
      <c r="N200" s="121">
        <v>724.85</v>
      </c>
      <c r="AA200" s="98"/>
      <c r="AB200" s="79"/>
      <c r="AD200" s="65" t="s">
        <v>541</v>
      </c>
      <c r="AG200" s="79"/>
      <c r="AH200" s="97"/>
    </row>
    <row r="201" spans="1:34" s="67" customFormat="1" ht="14.4" x14ac:dyDescent="0.3">
      <c r="A201" s="137"/>
      <c r="B201" s="84" t="s">
        <v>21</v>
      </c>
      <c r="C201" s="308" t="s">
        <v>540</v>
      </c>
      <c r="D201" s="308"/>
      <c r="E201" s="308"/>
      <c r="F201" s="125"/>
      <c r="G201" s="99"/>
      <c r="H201" s="99"/>
      <c r="I201" s="99"/>
      <c r="J201" s="122">
        <v>33.47</v>
      </c>
      <c r="K201" s="133">
        <v>1.1499999999999999</v>
      </c>
      <c r="L201" s="122">
        <v>38.49</v>
      </c>
      <c r="M201" s="133">
        <v>11.01</v>
      </c>
      <c r="N201" s="121">
        <v>423.77</v>
      </c>
      <c r="AA201" s="98"/>
      <c r="AB201" s="79"/>
      <c r="AD201" s="65" t="s">
        <v>540</v>
      </c>
      <c r="AG201" s="79"/>
      <c r="AH201" s="97"/>
    </row>
    <row r="202" spans="1:34" s="67" customFormat="1" ht="14.4" x14ac:dyDescent="0.3">
      <c r="A202" s="137"/>
      <c r="B202" s="84" t="s">
        <v>22</v>
      </c>
      <c r="C202" s="308" t="s">
        <v>539</v>
      </c>
      <c r="D202" s="308"/>
      <c r="E202" s="308"/>
      <c r="F202" s="125"/>
      <c r="G202" s="99"/>
      <c r="H202" s="99"/>
      <c r="I202" s="99"/>
      <c r="J202" s="122">
        <v>3.42</v>
      </c>
      <c r="K202" s="133">
        <v>1.1499999999999999</v>
      </c>
      <c r="L202" s="122">
        <v>3.93</v>
      </c>
      <c r="M202" s="133">
        <v>29.37</v>
      </c>
      <c r="N202" s="121">
        <v>115.42</v>
      </c>
      <c r="AA202" s="98"/>
      <c r="AB202" s="79"/>
      <c r="AD202" s="65" t="s">
        <v>539</v>
      </c>
      <c r="AG202" s="79"/>
      <c r="AH202" s="97"/>
    </row>
    <row r="203" spans="1:34" s="67" customFormat="1" ht="14.4" x14ac:dyDescent="0.3">
      <c r="A203" s="137"/>
      <c r="B203" s="84" t="s">
        <v>69</v>
      </c>
      <c r="C203" s="308" t="s">
        <v>538</v>
      </c>
      <c r="D203" s="308"/>
      <c r="E203" s="308"/>
      <c r="F203" s="125"/>
      <c r="G203" s="99"/>
      <c r="H203" s="99"/>
      <c r="I203" s="99"/>
      <c r="J203" s="122">
        <v>2.94</v>
      </c>
      <c r="K203" s="99"/>
      <c r="L203" s="122">
        <v>2.94</v>
      </c>
      <c r="M203" s="133">
        <v>8.02</v>
      </c>
      <c r="N203" s="121">
        <v>23.58</v>
      </c>
      <c r="AA203" s="98"/>
      <c r="AB203" s="79"/>
      <c r="AD203" s="65" t="s">
        <v>538</v>
      </c>
      <c r="AG203" s="79"/>
      <c r="AH203" s="97"/>
    </row>
    <row r="204" spans="1:34" s="67" customFormat="1" ht="14.4" x14ac:dyDescent="0.3">
      <c r="A204" s="126"/>
      <c r="B204" s="84"/>
      <c r="C204" s="308" t="s">
        <v>537</v>
      </c>
      <c r="D204" s="308"/>
      <c r="E204" s="308"/>
      <c r="F204" s="125" t="s">
        <v>536</v>
      </c>
      <c r="G204" s="133">
        <v>2.06</v>
      </c>
      <c r="H204" s="132">
        <v>1.2075</v>
      </c>
      <c r="I204" s="134">
        <v>2.4874499999999999</v>
      </c>
      <c r="J204" s="123"/>
      <c r="K204" s="99"/>
      <c r="L204" s="123"/>
      <c r="M204" s="99"/>
      <c r="N204" s="131"/>
      <c r="AA204" s="98"/>
      <c r="AB204" s="79"/>
      <c r="AE204" s="65" t="s">
        <v>537</v>
      </c>
      <c r="AG204" s="79"/>
      <c r="AH204" s="97"/>
    </row>
    <row r="205" spans="1:34" s="67" customFormat="1" ht="14.4" x14ac:dyDescent="0.3">
      <c r="A205" s="126"/>
      <c r="B205" s="84"/>
      <c r="C205" s="308" t="s">
        <v>535</v>
      </c>
      <c r="D205" s="308"/>
      <c r="E205" s="308"/>
      <c r="F205" s="125" t="s">
        <v>536</v>
      </c>
      <c r="G205" s="133">
        <v>0.31</v>
      </c>
      <c r="H205" s="133">
        <v>1.1499999999999999</v>
      </c>
      <c r="I205" s="132">
        <v>0.35649999999999998</v>
      </c>
      <c r="J205" s="123"/>
      <c r="K205" s="99"/>
      <c r="L205" s="123"/>
      <c r="M205" s="99"/>
      <c r="N205" s="131"/>
      <c r="AA205" s="98"/>
      <c r="AB205" s="79"/>
      <c r="AE205" s="65" t="s">
        <v>535</v>
      </c>
      <c r="AG205" s="79"/>
      <c r="AH205" s="97"/>
    </row>
    <row r="206" spans="1:34" s="67" customFormat="1" ht="14.4" x14ac:dyDescent="0.3">
      <c r="A206" s="110"/>
      <c r="B206" s="84"/>
      <c r="C206" s="310" t="s">
        <v>534</v>
      </c>
      <c r="D206" s="310"/>
      <c r="E206" s="310"/>
      <c r="F206" s="130"/>
      <c r="G206" s="103"/>
      <c r="H206" s="103"/>
      <c r="I206" s="103"/>
      <c r="J206" s="128">
        <v>56.85</v>
      </c>
      <c r="K206" s="103"/>
      <c r="L206" s="128">
        <v>66.11</v>
      </c>
      <c r="M206" s="103"/>
      <c r="N206" s="127"/>
      <c r="AA206" s="98"/>
      <c r="AB206" s="79"/>
      <c r="AF206" s="65" t="s">
        <v>534</v>
      </c>
      <c r="AG206" s="79"/>
      <c r="AH206" s="97"/>
    </row>
    <row r="207" spans="1:34" s="67" customFormat="1" ht="14.4" x14ac:dyDescent="0.3">
      <c r="A207" s="126"/>
      <c r="B207" s="84"/>
      <c r="C207" s="308" t="s">
        <v>533</v>
      </c>
      <c r="D207" s="308"/>
      <c r="E207" s="308"/>
      <c r="F207" s="125"/>
      <c r="G207" s="99"/>
      <c r="H207" s="99"/>
      <c r="I207" s="99"/>
      <c r="J207" s="123"/>
      <c r="K207" s="99"/>
      <c r="L207" s="122">
        <v>28.61</v>
      </c>
      <c r="M207" s="99"/>
      <c r="N207" s="121">
        <v>840.27</v>
      </c>
      <c r="AA207" s="98"/>
      <c r="AB207" s="79"/>
      <c r="AE207" s="65" t="s">
        <v>533</v>
      </c>
      <c r="AG207" s="79"/>
      <c r="AH207" s="97"/>
    </row>
    <row r="208" spans="1:34" s="67" customFormat="1" ht="21.6" x14ac:dyDescent="0.3">
      <c r="A208" s="126"/>
      <c r="B208" s="84" t="s">
        <v>564</v>
      </c>
      <c r="C208" s="308" t="s">
        <v>563</v>
      </c>
      <c r="D208" s="308"/>
      <c r="E208" s="308"/>
      <c r="F208" s="125" t="s">
        <v>529</v>
      </c>
      <c r="G208" s="124">
        <v>97</v>
      </c>
      <c r="H208" s="99"/>
      <c r="I208" s="124">
        <v>97</v>
      </c>
      <c r="J208" s="123"/>
      <c r="K208" s="99"/>
      <c r="L208" s="122">
        <v>27.75</v>
      </c>
      <c r="M208" s="99"/>
      <c r="N208" s="121">
        <v>815.06</v>
      </c>
      <c r="AA208" s="98"/>
      <c r="AB208" s="79"/>
      <c r="AE208" s="65" t="s">
        <v>563</v>
      </c>
      <c r="AG208" s="79"/>
      <c r="AH208" s="97"/>
    </row>
    <row r="209" spans="1:38" s="67" customFormat="1" ht="21.6" x14ac:dyDescent="0.3">
      <c r="A209" s="126"/>
      <c r="B209" s="84" t="s">
        <v>562</v>
      </c>
      <c r="C209" s="308" t="s">
        <v>561</v>
      </c>
      <c r="D209" s="308"/>
      <c r="E209" s="308"/>
      <c r="F209" s="125" t="s">
        <v>529</v>
      </c>
      <c r="G209" s="124">
        <v>51</v>
      </c>
      <c r="H209" s="99"/>
      <c r="I209" s="124">
        <v>51</v>
      </c>
      <c r="J209" s="123"/>
      <c r="K209" s="99"/>
      <c r="L209" s="122">
        <v>14.59</v>
      </c>
      <c r="M209" s="99"/>
      <c r="N209" s="121">
        <v>428.54</v>
      </c>
      <c r="AA209" s="98"/>
      <c r="AB209" s="79"/>
      <c r="AE209" s="65" t="s">
        <v>561</v>
      </c>
      <c r="AG209" s="79"/>
      <c r="AH209" s="97"/>
    </row>
    <row r="210" spans="1:38" s="67" customFormat="1" ht="14.4" x14ac:dyDescent="0.3">
      <c r="A210" s="109"/>
      <c r="B210" s="108"/>
      <c r="C210" s="311" t="s">
        <v>327</v>
      </c>
      <c r="D210" s="311"/>
      <c r="E210" s="311"/>
      <c r="F210" s="107"/>
      <c r="G210" s="105"/>
      <c r="H210" s="105"/>
      <c r="I210" s="105"/>
      <c r="J210" s="106"/>
      <c r="K210" s="105"/>
      <c r="L210" s="104">
        <v>108.45</v>
      </c>
      <c r="M210" s="103"/>
      <c r="N210" s="102">
        <v>2415.8000000000002</v>
      </c>
      <c r="AA210" s="98"/>
      <c r="AB210" s="79"/>
      <c r="AG210" s="79" t="s">
        <v>327</v>
      </c>
      <c r="AH210" s="97"/>
    </row>
    <row r="211" spans="1:38" s="67" customFormat="1" ht="0" hidden="1" customHeight="1" x14ac:dyDescent="0.3">
      <c r="A211" s="101"/>
      <c r="B211" s="77"/>
      <c r="C211" s="77"/>
      <c r="D211" s="77"/>
      <c r="E211" s="77"/>
      <c r="F211" s="100"/>
      <c r="G211" s="100"/>
      <c r="H211" s="100"/>
      <c r="I211" s="100"/>
      <c r="J211" s="78"/>
      <c r="K211" s="100"/>
      <c r="L211" s="78"/>
      <c r="M211" s="99"/>
      <c r="N211" s="78"/>
      <c r="AA211" s="98"/>
      <c r="AB211" s="79"/>
      <c r="AG211" s="79"/>
      <c r="AH211" s="97"/>
    </row>
    <row r="212" spans="1:38" s="67" customFormat="1" ht="14.4" x14ac:dyDescent="0.3">
      <c r="A212" s="95"/>
      <c r="B212" s="94"/>
      <c r="C212" s="311" t="s">
        <v>113</v>
      </c>
      <c r="D212" s="311"/>
      <c r="E212" s="311"/>
      <c r="F212" s="311"/>
      <c r="G212" s="311"/>
      <c r="H212" s="311"/>
      <c r="I212" s="311"/>
      <c r="J212" s="311"/>
      <c r="K212" s="311"/>
      <c r="L212" s="93"/>
      <c r="M212" s="92"/>
      <c r="N212" s="91"/>
      <c r="AA212" s="98"/>
      <c r="AB212" s="79"/>
      <c r="AG212" s="79"/>
      <c r="AH212" s="97"/>
      <c r="AK212" s="79" t="s">
        <v>113</v>
      </c>
    </row>
    <row r="213" spans="1:38" s="67" customFormat="1" ht="14.4" x14ac:dyDescent="0.3">
      <c r="A213" s="85"/>
      <c r="B213" s="84"/>
      <c r="C213" s="308" t="s">
        <v>324</v>
      </c>
      <c r="D213" s="308"/>
      <c r="E213" s="308"/>
      <c r="F213" s="308"/>
      <c r="G213" s="308"/>
      <c r="H213" s="308"/>
      <c r="I213" s="308"/>
      <c r="J213" s="308"/>
      <c r="K213" s="308"/>
      <c r="L213" s="83">
        <v>1287.05</v>
      </c>
      <c r="M213" s="82"/>
      <c r="N213" s="81">
        <v>19038.669999999998</v>
      </c>
      <c r="AA213" s="98"/>
      <c r="AB213" s="79"/>
      <c r="AG213" s="79"/>
      <c r="AH213" s="97"/>
      <c r="AK213" s="79"/>
      <c r="AL213" s="65" t="s">
        <v>324</v>
      </c>
    </row>
    <row r="214" spans="1:38" s="67" customFormat="1" ht="14.4" x14ac:dyDescent="0.3">
      <c r="A214" s="85"/>
      <c r="B214" s="84"/>
      <c r="C214" s="308" t="s">
        <v>305</v>
      </c>
      <c r="D214" s="308"/>
      <c r="E214" s="308"/>
      <c r="F214" s="308"/>
      <c r="G214" s="308"/>
      <c r="H214" s="308"/>
      <c r="I214" s="308"/>
      <c r="J214" s="308"/>
      <c r="K214" s="308"/>
      <c r="L214" s="87"/>
      <c r="M214" s="82"/>
      <c r="N214" s="86"/>
      <c r="AA214" s="98"/>
      <c r="AB214" s="79"/>
      <c r="AG214" s="79"/>
      <c r="AH214" s="97"/>
      <c r="AK214" s="79"/>
      <c r="AL214" s="65" t="s">
        <v>305</v>
      </c>
    </row>
    <row r="215" spans="1:38" s="67" customFormat="1" ht="14.4" x14ac:dyDescent="0.3">
      <c r="A215" s="85"/>
      <c r="B215" s="84"/>
      <c r="C215" s="308" t="s">
        <v>323</v>
      </c>
      <c r="D215" s="308"/>
      <c r="E215" s="308"/>
      <c r="F215" s="308"/>
      <c r="G215" s="308"/>
      <c r="H215" s="308"/>
      <c r="I215" s="308"/>
      <c r="J215" s="308"/>
      <c r="K215" s="308"/>
      <c r="L215" s="120">
        <v>270.11</v>
      </c>
      <c r="M215" s="82"/>
      <c r="N215" s="81">
        <v>7933.12</v>
      </c>
      <c r="AA215" s="98"/>
      <c r="AB215" s="79"/>
      <c r="AG215" s="79"/>
      <c r="AH215" s="97"/>
      <c r="AK215" s="79"/>
      <c r="AL215" s="65" t="s">
        <v>323</v>
      </c>
    </row>
    <row r="216" spans="1:38" s="67" customFormat="1" ht="14.4" x14ac:dyDescent="0.3">
      <c r="A216" s="85"/>
      <c r="B216" s="84"/>
      <c r="C216" s="308" t="s">
        <v>322</v>
      </c>
      <c r="D216" s="308"/>
      <c r="E216" s="308"/>
      <c r="F216" s="308"/>
      <c r="G216" s="308"/>
      <c r="H216" s="308"/>
      <c r="I216" s="308"/>
      <c r="J216" s="308"/>
      <c r="K216" s="308"/>
      <c r="L216" s="120">
        <v>986.52</v>
      </c>
      <c r="M216" s="82"/>
      <c r="N216" s="81">
        <v>10861.58</v>
      </c>
      <c r="AA216" s="98"/>
      <c r="AB216" s="79"/>
      <c r="AG216" s="79"/>
      <c r="AH216" s="97"/>
      <c r="AK216" s="79"/>
      <c r="AL216" s="65" t="s">
        <v>322</v>
      </c>
    </row>
    <row r="217" spans="1:38" s="67" customFormat="1" ht="14.4" x14ac:dyDescent="0.3">
      <c r="A217" s="85"/>
      <c r="B217" s="84"/>
      <c r="C217" s="308" t="s">
        <v>321</v>
      </c>
      <c r="D217" s="308"/>
      <c r="E217" s="308"/>
      <c r="F217" s="308"/>
      <c r="G217" s="308"/>
      <c r="H217" s="308"/>
      <c r="I217" s="308"/>
      <c r="J217" s="308"/>
      <c r="K217" s="308"/>
      <c r="L217" s="120">
        <v>116.76</v>
      </c>
      <c r="M217" s="82"/>
      <c r="N217" s="81">
        <v>3429.23</v>
      </c>
      <c r="AA217" s="98"/>
      <c r="AB217" s="79"/>
      <c r="AG217" s="79"/>
      <c r="AH217" s="97"/>
      <c r="AK217" s="79"/>
      <c r="AL217" s="65" t="s">
        <v>321</v>
      </c>
    </row>
    <row r="218" spans="1:38" s="67" customFormat="1" ht="14.4" x14ac:dyDescent="0.3">
      <c r="A218" s="85"/>
      <c r="B218" s="84"/>
      <c r="C218" s="308" t="s">
        <v>320</v>
      </c>
      <c r="D218" s="308"/>
      <c r="E218" s="308"/>
      <c r="F218" s="308"/>
      <c r="G218" s="308"/>
      <c r="H218" s="308"/>
      <c r="I218" s="308"/>
      <c r="J218" s="308"/>
      <c r="K218" s="308"/>
      <c r="L218" s="120">
        <v>30.42</v>
      </c>
      <c r="M218" s="82"/>
      <c r="N218" s="150">
        <v>243.97</v>
      </c>
      <c r="AA218" s="98"/>
      <c r="AB218" s="79"/>
      <c r="AG218" s="79"/>
      <c r="AH218" s="97"/>
      <c r="AK218" s="79"/>
      <c r="AL218" s="65" t="s">
        <v>320</v>
      </c>
    </row>
    <row r="219" spans="1:38" s="67" customFormat="1" ht="14.4" x14ac:dyDescent="0.3">
      <c r="A219" s="85"/>
      <c r="B219" s="84"/>
      <c r="C219" s="308" t="s">
        <v>319</v>
      </c>
      <c r="D219" s="308"/>
      <c r="E219" s="308"/>
      <c r="F219" s="308"/>
      <c r="G219" s="308"/>
      <c r="H219" s="308"/>
      <c r="I219" s="308"/>
      <c r="J219" s="308"/>
      <c r="K219" s="308"/>
      <c r="L219" s="83">
        <v>1544.43</v>
      </c>
      <c r="M219" s="82"/>
      <c r="N219" s="81">
        <v>29928.79</v>
      </c>
      <c r="AA219" s="98"/>
      <c r="AB219" s="79"/>
      <c r="AG219" s="79"/>
      <c r="AH219" s="97"/>
      <c r="AK219" s="79"/>
      <c r="AL219" s="65" t="s">
        <v>319</v>
      </c>
    </row>
    <row r="220" spans="1:38" s="67" customFormat="1" ht="14.4" x14ac:dyDescent="0.3">
      <c r="A220" s="85"/>
      <c r="B220" s="84"/>
      <c r="C220" s="308" t="s">
        <v>305</v>
      </c>
      <c r="D220" s="308"/>
      <c r="E220" s="308"/>
      <c r="F220" s="308"/>
      <c r="G220" s="308"/>
      <c r="H220" s="308"/>
      <c r="I220" s="308"/>
      <c r="J220" s="308"/>
      <c r="K220" s="308"/>
      <c r="L220" s="87"/>
      <c r="M220" s="82"/>
      <c r="N220" s="86"/>
      <c r="AA220" s="98"/>
      <c r="AB220" s="79"/>
      <c r="AG220" s="79"/>
      <c r="AH220" s="97"/>
      <c r="AK220" s="79"/>
      <c r="AL220" s="65" t="s">
        <v>305</v>
      </c>
    </row>
    <row r="221" spans="1:38" s="67" customFormat="1" ht="14.4" x14ac:dyDescent="0.3">
      <c r="A221" s="85"/>
      <c r="B221" s="84"/>
      <c r="C221" s="308" t="s">
        <v>317</v>
      </c>
      <c r="D221" s="308"/>
      <c r="E221" s="308"/>
      <c r="F221" s="308"/>
      <c r="G221" s="308"/>
      <c r="H221" s="308"/>
      <c r="I221" s="308"/>
      <c r="J221" s="308"/>
      <c r="K221" s="308"/>
      <c r="L221" s="120">
        <v>207.96</v>
      </c>
      <c r="M221" s="82"/>
      <c r="N221" s="81">
        <v>6107.78</v>
      </c>
      <c r="AA221" s="98"/>
      <c r="AB221" s="79"/>
      <c r="AG221" s="79"/>
      <c r="AH221" s="97"/>
      <c r="AK221" s="79"/>
      <c r="AL221" s="65" t="s">
        <v>317</v>
      </c>
    </row>
    <row r="222" spans="1:38" s="67" customFormat="1" ht="14.4" x14ac:dyDescent="0.3">
      <c r="A222" s="85"/>
      <c r="B222" s="84"/>
      <c r="C222" s="308" t="s">
        <v>316</v>
      </c>
      <c r="D222" s="308"/>
      <c r="E222" s="308"/>
      <c r="F222" s="308"/>
      <c r="G222" s="308"/>
      <c r="H222" s="308"/>
      <c r="I222" s="308"/>
      <c r="J222" s="308"/>
      <c r="K222" s="308"/>
      <c r="L222" s="120">
        <v>820.06</v>
      </c>
      <c r="M222" s="82"/>
      <c r="N222" s="81">
        <v>9028.86</v>
      </c>
      <c r="AA222" s="98"/>
      <c r="AB222" s="79"/>
      <c r="AG222" s="79"/>
      <c r="AH222" s="97"/>
      <c r="AK222" s="79"/>
      <c r="AL222" s="65" t="s">
        <v>316</v>
      </c>
    </row>
    <row r="223" spans="1:38" s="67" customFormat="1" ht="14.4" x14ac:dyDescent="0.3">
      <c r="A223" s="85"/>
      <c r="B223" s="84"/>
      <c r="C223" s="308" t="s">
        <v>315</v>
      </c>
      <c r="D223" s="308"/>
      <c r="E223" s="308"/>
      <c r="F223" s="308"/>
      <c r="G223" s="308"/>
      <c r="H223" s="308"/>
      <c r="I223" s="308"/>
      <c r="J223" s="308"/>
      <c r="K223" s="308"/>
      <c r="L223" s="120">
        <v>98.09</v>
      </c>
      <c r="M223" s="82"/>
      <c r="N223" s="81">
        <v>2880.9</v>
      </c>
      <c r="AA223" s="98"/>
      <c r="AB223" s="79"/>
      <c r="AG223" s="79"/>
      <c r="AH223" s="97"/>
      <c r="AK223" s="79"/>
      <c r="AL223" s="65" t="s">
        <v>315</v>
      </c>
    </row>
    <row r="224" spans="1:38" s="67" customFormat="1" ht="14.4" x14ac:dyDescent="0.3">
      <c r="A224" s="85"/>
      <c r="B224" s="84"/>
      <c r="C224" s="308" t="s">
        <v>314</v>
      </c>
      <c r="D224" s="308"/>
      <c r="E224" s="308"/>
      <c r="F224" s="308"/>
      <c r="G224" s="308"/>
      <c r="H224" s="308"/>
      <c r="I224" s="308"/>
      <c r="J224" s="308"/>
      <c r="K224" s="308"/>
      <c r="L224" s="120">
        <v>17.53</v>
      </c>
      <c r="M224" s="82"/>
      <c r="N224" s="150">
        <v>140.59</v>
      </c>
      <c r="AA224" s="98"/>
      <c r="AB224" s="79"/>
      <c r="AG224" s="79"/>
      <c r="AH224" s="97"/>
      <c r="AK224" s="79"/>
      <c r="AL224" s="65" t="s">
        <v>314</v>
      </c>
    </row>
    <row r="225" spans="1:39" s="67" customFormat="1" ht="14.4" x14ac:dyDescent="0.3">
      <c r="A225" s="85"/>
      <c r="B225" s="84"/>
      <c r="C225" s="308" t="s">
        <v>313</v>
      </c>
      <c r="D225" s="308"/>
      <c r="E225" s="308"/>
      <c r="F225" s="308"/>
      <c r="G225" s="308"/>
      <c r="H225" s="308"/>
      <c r="I225" s="308"/>
      <c r="J225" s="308"/>
      <c r="K225" s="308"/>
      <c r="L225" s="120">
        <v>315.24</v>
      </c>
      <c r="M225" s="82"/>
      <c r="N225" s="81">
        <v>9258.34</v>
      </c>
      <c r="AA225" s="98"/>
      <c r="AB225" s="79"/>
      <c r="AG225" s="79"/>
      <c r="AH225" s="97"/>
      <c r="AK225" s="79"/>
      <c r="AL225" s="65" t="s">
        <v>313</v>
      </c>
    </row>
    <row r="226" spans="1:39" s="67" customFormat="1" ht="14.4" x14ac:dyDescent="0.3">
      <c r="A226" s="85"/>
      <c r="B226" s="84"/>
      <c r="C226" s="308" t="s">
        <v>312</v>
      </c>
      <c r="D226" s="308"/>
      <c r="E226" s="308"/>
      <c r="F226" s="308"/>
      <c r="G226" s="308"/>
      <c r="H226" s="308"/>
      <c r="I226" s="308"/>
      <c r="J226" s="308"/>
      <c r="K226" s="308"/>
      <c r="L226" s="120">
        <v>183.64</v>
      </c>
      <c r="M226" s="82"/>
      <c r="N226" s="81">
        <v>5393.22</v>
      </c>
      <c r="AA226" s="98"/>
      <c r="AB226" s="79"/>
      <c r="AG226" s="79"/>
      <c r="AH226" s="97"/>
      <c r="AK226" s="79"/>
      <c r="AL226" s="65" t="s">
        <v>312</v>
      </c>
    </row>
    <row r="227" spans="1:39" s="67" customFormat="1" ht="14.4" x14ac:dyDescent="0.3">
      <c r="A227" s="85"/>
      <c r="B227" s="84"/>
      <c r="C227" s="308" t="s">
        <v>318</v>
      </c>
      <c r="D227" s="308"/>
      <c r="E227" s="308"/>
      <c r="F227" s="308"/>
      <c r="G227" s="308"/>
      <c r="H227" s="308"/>
      <c r="I227" s="308"/>
      <c r="J227" s="308"/>
      <c r="K227" s="308"/>
      <c r="L227" s="120">
        <v>361.11</v>
      </c>
      <c r="M227" s="82"/>
      <c r="N227" s="81">
        <v>7274.48</v>
      </c>
      <c r="AA227" s="98"/>
      <c r="AB227" s="79"/>
      <c r="AG227" s="79"/>
      <c r="AH227" s="97"/>
      <c r="AK227" s="79"/>
      <c r="AL227" s="65" t="s">
        <v>318</v>
      </c>
    </row>
    <row r="228" spans="1:39" s="67" customFormat="1" ht="14.4" x14ac:dyDescent="0.3">
      <c r="A228" s="85"/>
      <c r="B228" s="84"/>
      <c r="C228" s="308" t="s">
        <v>305</v>
      </c>
      <c r="D228" s="308"/>
      <c r="E228" s="308"/>
      <c r="F228" s="308"/>
      <c r="G228" s="308"/>
      <c r="H228" s="308"/>
      <c r="I228" s="308"/>
      <c r="J228" s="308"/>
      <c r="K228" s="308"/>
      <c r="L228" s="87"/>
      <c r="M228" s="82"/>
      <c r="N228" s="86"/>
      <c r="AA228" s="98"/>
      <c r="AB228" s="79"/>
      <c r="AG228" s="79"/>
      <c r="AH228" s="97"/>
      <c r="AK228" s="79"/>
      <c r="AL228" s="65" t="s">
        <v>305</v>
      </c>
    </row>
    <row r="229" spans="1:39" s="67" customFormat="1" ht="14.4" x14ac:dyDescent="0.3">
      <c r="A229" s="85"/>
      <c r="B229" s="84"/>
      <c r="C229" s="308" t="s">
        <v>317</v>
      </c>
      <c r="D229" s="308"/>
      <c r="E229" s="308"/>
      <c r="F229" s="308"/>
      <c r="G229" s="308"/>
      <c r="H229" s="308"/>
      <c r="I229" s="308"/>
      <c r="J229" s="308"/>
      <c r="K229" s="308"/>
      <c r="L229" s="120">
        <v>62.15</v>
      </c>
      <c r="M229" s="82"/>
      <c r="N229" s="81">
        <v>1825.34</v>
      </c>
      <c r="AA229" s="98"/>
      <c r="AB229" s="79"/>
      <c r="AG229" s="79"/>
      <c r="AH229" s="97"/>
      <c r="AK229" s="79"/>
      <c r="AL229" s="65" t="s">
        <v>317</v>
      </c>
    </row>
    <row r="230" spans="1:39" s="67" customFormat="1" ht="14.4" x14ac:dyDescent="0.3">
      <c r="A230" s="85"/>
      <c r="B230" s="84"/>
      <c r="C230" s="308" t="s">
        <v>316</v>
      </c>
      <c r="D230" s="308"/>
      <c r="E230" s="308"/>
      <c r="F230" s="308"/>
      <c r="G230" s="308"/>
      <c r="H230" s="308"/>
      <c r="I230" s="308"/>
      <c r="J230" s="308"/>
      <c r="K230" s="308"/>
      <c r="L230" s="120">
        <v>166.46</v>
      </c>
      <c r="M230" s="82"/>
      <c r="N230" s="81">
        <v>1832.72</v>
      </c>
      <c r="AA230" s="98"/>
      <c r="AB230" s="79"/>
      <c r="AG230" s="79"/>
      <c r="AH230" s="97"/>
      <c r="AK230" s="79"/>
      <c r="AL230" s="65" t="s">
        <v>316</v>
      </c>
    </row>
    <row r="231" spans="1:39" s="67" customFormat="1" ht="14.4" x14ac:dyDescent="0.3">
      <c r="A231" s="85"/>
      <c r="B231" s="84"/>
      <c r="C231" s="308" t="s">
        <v>315</v>
      </c>
      <c r="D231" s="308"/>
      <c r="E231" s="308"/>
      <c r="F231" s="308"/>
      <c r="G231" s="308"/>
      <c r="H231" s="308"/>
      <c r="I231" s="308"/>
      <c r="J231" s="308"/>
      <c r="K231" s="308"/>
      <c r="L231" s="120">
        <v>18.670000000000002</v>
      </c>
      <c r="M231" s="82"/>
      <c r="N231" s="150">
        <v>548.33000000000004</v>
      </c>
      <c r="AA231" s="98"/>
      <c r="AB231" s="79"/>
      <c r="AG231" s="79"/>
      <c r="AH231" s="97"/>
      <c r="AK231" s="79"/>
      <c r="AL231" s="65" t="s">
        <v>315</v>
      </c>
    </row>
    <row r="232" spans="1:39" s="67" customFormat="1" ht="14.4" x14ac:dyDescent="0.3">
      <c r="A232" s="85"/>
      <c r="B232" s="84"/>
      <c r="C232" s="308" t="s">
        <v>314</v>
      </c>
      <c r="D232" s="308"/>
      <c r="E232" s="308"/>
      <c r="F232" s="308"/>
      <c r="G232" s="308"/>
      <c r="H232" s="308"/>
      <c r="I232" s="308"/>
      <c r="J232" s="308"/>
      <c r="K232" s="308"/>
      <c r="L232" s="120">
        <v>12.89</v>
      </c>
      <c r="M232" s="82"/>
      <c r="N232" s="150">
        <v>103.38</v>
      </c>
      <c r="AA232" s="98"/>
      <c r="AB232" s="79"/>
      <c r="AG232" s="79"/>
      <c r="AH232" s="97"/>
      <c r="AK232" s="79"/>
      <c r="AL232" s="65" t="s">
        <v>314</v>
      </c>
    </row>
    <row r="233" spans="1:39" s="67" customFormat="1" ht="14.4" x14ac:dyDescent="0.3">
      <c r="A233" s="85"/>
      <c r="B233" s="84"/>
      <c r="C233" s="308" t="s">
        <v>313</v>
      </c>
      <c r="D233" s="308"/>
      <c r="E233" s="308"/>
      <c r="F233" s="308"/>
      <c r="G233" s="308"/>
      <c r="H233" s="308"/>
      <c r="I233" s="308"/>
      <c r="J233" s="308"/>
      <c r="K233" s="308"/>
      <c r="L233" s="120">
        <v>78.39</v>
      </c>
      <c r="M233" s="82"/>
      <c r="N233" s="81">
        <v>2302.46</v>
      </c>
      <c r="AA233" s="98"/>
      <c r="AB233" s="79"/>
      <c r="AG233" s="79"/>
      <c r="AH233" s="97"/>
      <c r="AK233" s="79"/>
      <c r="AL233" s="65" t="s">
        <v>313</v>
      </c>
    </row>
    <row r="234" spans="1:39" s="67" customFormat="1" ht="14.4" x14ac:dyDescent="0.3">
      <c r="A234" s="85"/>
      <c r="B234" s="84"/>
      <c r="C234" s="308" t="s">
        <v>312</v>
      </c>
      <c r="D234" s="308"/>
      <c r="E234" s="308"/>
      <c r="F234" s="308"/>
      <c r="G234" s="308"/>
      <c r="H234" s="308"/>
      <c r="I234" s="308"/>
      <c r="J234" s="308"/>
      <c r="K234" s="308"/>
      <c r="L234" s="120">
        <v>41.22</v>
      </c>
      <c r="M234" s="82"/>
      <c r="N234" s="81">
        <v>1210.58</v>
      </c>
      <c r="AA234" s="98"/>
      <c r="AB234" s="79"/>
      <c r="AG234" s="79"/>
      <c r="AH234" s="97"/>
      <c r="AK234" s="79"/>
      <c r="AL234" s="65" t="s">
        <v>312</v>
      </c>
    </row>
    <row r="235" spans="1:39" s="67" customFormat="1" ht="14.4" x14ac:dyDescent="0.3">
      <c r="A235" s="85"/>
      <c r="B235" s="84"/>
      <c r="C235" s="308" t="s">
        <v>308</v>
      </c>
      <c r="D235" s="308"/>
      <c r="E235" s="308"/>
      <c r="F235" s="308"/>
      <c r="G235" s="308"/>
      <c r="H235" s="308"/>
      <c r="I235" s="308"/>
      <c r="J235" s="308"/>
      <c r="K235" s="308"/>
      <c r="L235" s="120">
        <v>386.87</v>
      </c>
      <c r="M235" s="82"/>
      <c r="N235" s="81">
        <v>11362.35</v>
      </c>
      <c r="AA235" s="98"/>
      <c r="AB235" s="79"/>
      <c r="AG235" s="79"/>
      <c r="AH235" s="97"/>
      <c r="AK235" s="79"/>
      <c r="AL235" s="65" t="s">
        <v>308</v>
      </c>
    </row>
    <row r="236" spans="1:39" s="67" customFormat="1" ht="14.4" x14ac:dyDescent="0.3">
      <c r="A236" s="85"/>
      <c r="B236" s="84"/>
      <c r="C236" s="308" t="s">
        <v>307</v>
      </c>
      <c r="D236" s="308"/>
      <c r="E236" s="308"/>
      <c r="F236" s="308"/>
      <c r="G236" s="308"/>
      <c r="H236" s="308"/>
      <c r="I236" s="308"/>
      <c r="J236" s="308"/>
      <c r="K236" s="308"/>
      <c r="L236" s="120">
        <v>393.63</v>
      </c>
      <c r="M236" s="82"/>
      <c r="N236" s="81">
        <v>11560.8</v>
      </c>
      <c r="AA236" s="98"/>
      <c r="AB236" s="79"/>
      <c r="AG236" s="79"/>
      <c r="AH236" s="97"/>
      <c r="AK236" s="79"/>
      <c r="AL236" s="65" t="s">
        <v>307</v>
      </c>
    </row>
    <row r="237" spans="1:39" s="67" customFormat="1" ht="14.4" x14ac:dyDescent="0.3">
      <c r="A237" s="85"/>
      <c r="B237" s="84"/>
      <c r="C237" s="308" t="s">
        <v>306</v>
      </c>
      <c r="D237" s="308"/>
      <c r="E237" s="308"/>
      <c r="F237" s="308"/>
      <c r="G237" s="308"/>
      <c r="H237" s="308"/>
      <c r="I237" s="308"/>
      <c r="J237" s="308"/>
      <c r="K237" s="308"/>
      <c r="L237" s="120">
        <v>224.86</v>
      </c>
      <c r="M237" s="82"/>
      <c r="N237" s="81">
        <v>6603.8</v>
      </c>
      <c r="AA237" s="98"/>
      <c r="AB237" s="79"/>
      <c r="AG237" s="79"/>
      <c r="AH237" s="97"/>
      <c r="AK237" s="79"/>
      <c r="AL237" s="65" t="s">
        <v>306</v>
      </c>
    </row>
    <row r="238" spans="1:39" s="67" customFormat="1" ht="14.4" x14ac:dyDescent="0.3">
      <c r="A238" s="85"/>
      <c r="B238" s="90"/>
      <c r="C238" s="307" t="s">
        <v>114</v>
      </c>
      <c r="D238" s="307"/>
      <c r="E238" s="307"/>
      <c r="F238" s="307"/>
      <c r="G238" s="307"/>
      <c r="H238" s="307"/>
      <c r="I238" s="307"/>
      <c r="J238" s="307"/>
      <c r="K238" s="307"/>
      <c r="L238" s="76">
        <v>1905.54</v>
      </c>
      <c r="M238" s="89"/>
      <c r="N238" s="88">
        <v>37203.269999999997</v>
      </c>
      <c r="AA238" s="98"/>
      <c r="AB238" s="79"/>
      <c r="AG238" s="79"/>
      <c r="AH238" s="97"/>
      <c r="AK238" s="79"/>
      <c r="AM238" s="79" t="s">
        <v>114</v>
      </c>
    </row>
    <row r="239" spans="1:39" s="67" customFormat="1" ht="14.4" x14ac:dyDescent="0.3">
      <c r="A239" s="312" t="s">
        <v>198</v>
      </c>
      <c r="B239" s="313"/>
      <c r="C239" s="313"/>
      <c r="D239" s="313"/>
      <c r="E239" s="313"/>
      <c r="F239" s="313"/>
      <c r="G239" s="313"/>
      <c r="H239" s="313"/>
      <c r="I239" s="313"/>
      <c r="J239" s="313"/>
      <c r="K239" s="313"/>
      <c r="L239" s="313"/>
      <c r="M239" s="313"/>
      <c r="N239" s="314"/>
      <c r="AA239" s="98" t="s">
        <v>198</v>
      </c>
      <c r="AB239" s="79"/>
      <c r="AG239" s="79"/>
      <c r="AH239" s="97"/>
      <c r="AK239" s="79"/>
      <c r="AM239" s="79"/>
    </row>
    <row r="240" spans="1:39" s="67" customFormat="1" ht="31.8" x14ac:dyDescent="0.3">
      <c r="A240" s="113" t="s">
        <v>81</v>
      </c>
      <c r="B240" s="116" t="s">
        <v>596</v>
      </c>
      <c r="C240" s="311" t="s">
        <v>104</v>
      </c>
      <c r="D240" s="311"/>
      <c r="E240" s="311"/>
      <c r="F240" s="107" t="s">
        <v>582</v>
      </c>
      <c r="G240" s="105"/>
      <c r="H240" s="105"/>
      <c r="I240" s="146">
        <v>3.15E-3</v>
      </c>
      <c r="J240" s="106"/>
      <c r="K240" s="105"/>
      <c r="L240" s="106"/>
      <c r="M240" s="105"/>
      <c r="N240" s="139"/>
      <c r="AA240" s="98"/>
      <c r="AB240" s="79" t="s">
        <v>104</v>
      </c>
      <c r="AG240" s="79"/>
      <c r="AH240" s="97"/>
      <c r="AK240" s="79"/>
      <c r="AM240" s="79"/>
    </row>
    <row r="241" spans="1:39" s="67" customFormat="1" ht="14.4" x14ac:dyDescent="0.3">
      <c r="A241" s="110"/>
      <c r="B241" s="72"/>
      <c r="C241" s="308" t="s">
        <v>832</v>
      </c>
      <c r="D241" s="308"/>
      <c r="E241" s="308"/>
      <c r="F241" s="308"/>
      <c r="G241" s="308"/>
      <c r="H241" s="308"/>
      <c r="I241" s="308"/>
      <c r="J241" s="308"/>
      <c r="K241" s="308"/>
      <c r="L241" s="308"/>
      <c r="M241" s="308"/>
      <c r="N241" s="309"/>
      <c r="AA241" s="98"/>
      <c r="AB241" s="79"/>
      <c r="AG241" s="79"/>
      <c r="AH241" s="97"/>
      <c r="AJ241" s="65" t="s">
        <v>832</v>
      </c>
      <c r="AK241" s="79"/>
      <c r="AM241" s="79"/>
    </row>
    <row r="242" spans="1:39" s="67" customFormat="1" ht="20.399999999999999" x14ac:dyDescent="0.3">
      <c r="A242" s="138"/>
      <c r="B242" s="84" t="s">
        <v>543</v>
      </c>
      <c r="C242" s="308" t="s">
        <v>542</v>
      </c>
      <c r="D242" s="308"/>
      <c r="E242" s="308"/>
      <c r="F242" s="308"/>
      <c r="G242" s="308"/>
      <c r="H242" s="308"/>
      <c r="I242" s="308"/>
      <c r="J242" s="308"/>
      <c r="K242" s="308"/>
      <c r="L242" s="308"/>
      <c r="M242" s="308"/>
      <c r="N242" s="309"/>
      <c r="AA242" s="98"/>
      <c r="AB242" s="79"/>
      <c r="AC242" s="65" t="s">
        <v>542</v>
      </c>
      <c r="AG242" s="79"/>
      <c r="AH242" s="97"/>
      <c r="AK242" s="79"/>
      <c r="AM242" s="79"/>
    </row>
    <row r="243" spans="1:39" s="67" customFormat="1" ht="14.4" x14ac:dyDescent="0.3">
      <c r="A243" s="137"/>
      <c r="B243" s="84" t="s">
        <v>20</v>
      </c>
      <c r="C243" s="308" t="s">
        <v>541</v>
      </c>
      <c r="D243" s="308"/>
      <c r="E243" s="308"/>
      <c r="F243" s="125"/>
      <c r="G243" s="99"/>
      <c r="H243" s="99"/>
      <c r="I243" s="99"/>
      <c r="J243" s="136">
        <v>1201.2</v>
      </c>
      <c r="K243" s="133">
        <v>1.1499999999999999</v>
      </c>
      <c r="L243" s="122">
        <v>4.3499999999999996</v>
      </c>
      <c r="M243" s="133">
        <v>29.37</v>
      </c>
      <c r="N243" s="121">
        <v>127.76</v>
      </c>
      <c r="AA243" s="98"/>
      <c r="AB243" s="79"/>
      <c r="AD243" s="65" t="s">
        <v>541</v>
      </c>
      <c r="AG243" s="79"/>
      <c r="AH243" s="97"/>
      <c r="AK243" s="79"/>
      <c r="AM243" s="79"/>
    </row>
    <row r="244" spans="1:39" s="67" customFormat="1" ht="14.4" x14ac:dyDescent="0.3">
      <c r="A244" s="126"/>
      <c r="B244" s="84"/>
      <c r="C244" s="308" t="s">
        <v>537</v>
      </c>
      <c r="D244" s="308"/>
      <c r="E244" s="308"/>
      <c r="F244" s="125" t="s">
        <v>536</v>
      </c>
      <c r="G244" s="124">
        <v>154</v>
      </c>
      <c r="H244" s="133">
        <v>1.1499999999999999</v>
      </c>
      <c r="I244" s="140">
        <v>0.55786500000000006</v>
      </c>
      <c r="J244" s="123"/>
      <c r="K244" s="99"/>
      <c r="L244" s="123"/>
      <c r="M244" s="99"/>
      <c r="N244" s="131"/>
      <c r="AA244" s="98"/>
      <c r="AB244" s="79"/>
      <c r="AE244" s="65" t="s">
        <v>537</v>
      </c>
      <c r="AG244" s="79"/>
      <c r="AH244" s="97"/>
      <c r="AK244" s="79"/>
      <c r="AM244" s="79"/>
    </row>
    <row r="245" spans="1:39" s="67" customFormat="1" ht="14.4" x14ac:dyDescent="0.3">
      <c r="A245" s="110"/>
      <c r="B245" s="84"/>
      <c r="C245" s="310" t="s">
        <v>534</v>
      </c>
      <c r="D245" s="310"/>
      <c r="E245" s="310"/>
      <c r="F245" s="130"/>
      <c r="G245" s="103"/>
      <c r="H245" s="103"/>
      <c r="I245" s="103"/>
      <c r="J245" s="129">
        <v>1201.2</v>
      </c>
      <c r="K245" s="103"/>
      <c r="L245" s="128">
        <v>4.3499999999999996</v>
      </c>
      <c r="M245" s="103"/>
      <c r="N245" s="127"/>
      <c r="AA245" s="98"/>
      <c r="AB245" s="79"/>
      <c r="AF245" s="65" t="s">
        <v>534</v>
      </c>
      <c r="AG245" s="79"/>
      <c r="AH245" s="97"/>
      <c r="AK245" s="79"/>
      <c r="AM245" s="79"/>
    </row>
    <row r="246" spans="1:39" s="67" customFormat="1" ht="14.4" x14ac:dyDescent="0.3">
      <c r="A246" s="126"/>
      <c r="B246" s="84"/>
      <c r="C246" s="308" t="s">
        <v>533</v>
      </c>
      <c r="D246" s="308"/>
      <c r="E246" s="308"/>
      <c r="F246" s="125"/>
      <c r="G246" s="99"/>
      <c r="H246" s="99"/>
      <c r="I246" s="99"/>
      <c r="J246" s="123"/>
      <c r="K246" s="99"/>
      <c r="L246" s="122">
        <v>4.3499999999999996</v>
      </c>
      <c r="M246" s="99"/>
      <c r="N246" s="121">
        <v>127.76</v>
      </c>
      <c r="AA246" s="98"/>
      <c r="AB246" s="79"/>
      <c r="AE246" s="65" t="s">
        <v>533</v>
      </c>
      <c r="AG246" s="79"/>
      <c r="AH246" s="97"/>
      <c r="AK246" s="79"/>
      <c r="AM246" s="79"/>
    </row>
    <row r="247" spans="1:39" s="67" customFormat="1" ht="21.6" x14ac:dyDescent="0.3">
      <c r="A247" s="126"/>
      <c r="B247" s="84" t="s">
        <v>580</v>
      </c>
      <c r="C247" s="308" t="s">
        <v>579</v>
      </c>
      <c r="D247" s="308"/>
      <c r="E247" s="308"/>
      <c r="F247" s="125" t="s">
        <v>529</v>
      </c>
      <c r="G247" s="124">
        <v>89</v>
      </c>
      <c r="H247" s="99"/>
      <c r="I247" s="124">
        <v>89</v>
      </c>
      <c r="J247" s="123"/>
      <c r="K247" s="99"/>
      <c r="L247" s="122">
        <v>3.87</v>
      </c>
      <c r="M247" s="99"/>
      <c r="N247" s="121">
        <v>113.71</v>
      </c>
      <c r="AA247" s="98"/>
      <c r="AB247" s="79"/>
      <c r="AE247" s="65" t="s">
        <v>579</v>
      </c>
      <c r="AG247" s="79"/>
      <c r="AH247" s="97"/>
      <c r="AK247" s="79"/>
      <c r="AM247" s="79"/>
    </row>
    <row r="248" spans="1:39" s="67" customFormat="1" ht="21.6" x14ac:dyDescent="0.3">
      <c r="A248" s="126"/>
      <c r="B248" s="84" t="s">
        <v>578</v>
      </c>
      <c r="C248" s="308" t="s">
        <v>577</v>
      </c>
      <c r="D248" s="308"/>
      <c r="E248" s="308"/>
      <c r="F248" s="125" t="s">
        <v>529</v>
      </c>
      <c r="G248" s="124">
        <v>40</v>
      </c>
      <c r="H248" s="99"/>
      <c r="I248" s="124">
        <v>40</v>
      </c>
      <c r="J248" s="123"/>
      <c r="K248" s="99"/>
      <c r="L248" s="122">
        <v>1.74</v>
      </c>
      <c r="M248" s="99"/>
      <c r="N248" s="121">
        <v>51.1</v>
      </c>
      <c r="AA248" s="98"/>
      <c r="AB248" s="79"/>
      <c r="AE248" s="65" t="s">
        <v>577</v>
      </c>
      <c r="AG248" s="79"/>
      <c r="AH248" s="97"/>
      <c r="AK248" s="79"/>
      <c r="AM248" s="79"/>
    </row>
    <row r="249" spans="1:39" s="67" customFormat="1" ht="14.4" x14ac:dyDescent="0.3">
      <c r="A249" s="109"/>
      <c r="B249" s="108"/>
      <c r="C249" s="311" t="s">
        <v>327</v>
      </c>
      <c r="D249" s="311"/>
      <c r="E249" s="311"/>
      <c r="F249" s="107"/>
      <c r="G249" s="105"/>
      <c r="H249" s="105"/>
      <c r="I249" s="105"/>
      <c r="J249" s="106"/>
      <c r="K249" s="105"/>
      <c r="L249" s="104">
        <v>9.9600000000000009</v>
      </c>
      <c r="M249" s="103"/>
      <c r="N249" s="115">
        <v>292.57</v>
      </c>
      <c r="AA249" s="98"/>
      <c r="AB249" s="79"/>
      <c r="AG249" s="79" t="s">
        <v>327</v>
      </c>
      <c r="AH249" s="97"/>
      <c r="AK249" s="79"/>
      <c r="AM249" s="79"/>
    </row>
    <row r="250" spans="1:39" s="67" customFormat="1" ht="21.6" x14ac:dyDescent="0.3">
      <c r="A250" s="113" t="s">
        <v>83</v>
      </c>
      <c r="B250" s="116" t="s">
        <v>583</v>
      </c>
      <c r="C250" s="311" t="s">
        <v>109</v>
      </c>
      <c r="D250" s="311"/>
      <c r="E250" s="311"/>
      <c r="F250" s="107" t="s">
        <v>582</v>
      </c>
      <c r="G250" s="105"/>
      <c r="H250" s="105"/>
      <c r="I250" s="146">
        <v>3.15E-3</v>
      </c>
      <c r="J250" s="106"/>
      <c r="K250" s="105"/>
      <c r="L250" s="106"/>
      <c r="M250" s="105"/>
      <c r="N250" s="139"/>
      <c r="AA250" s="98"/>
      <c r="AB250" s="79" t="s">
        <v>109</v>
      </c>
      <c r="AG250" s="79"/>
      <c r="AH250" s="97"/>
      <c r="AK250" s="79"/>
      <c r="AM250" s="79"/>
    </row>
    <row r="251" spans="1:39" s="67" customFormat="1" ht="14.4" x14ac:dyDescent="0.3">
      <c r="A251" s="110"/>
      <c r="B251" s="72"/>
      <c r="C251" s="308" t="s">
        <v>832</v>
      </c>
      <c r="D251" s="308"/>
      <c r="E251" s="308"/>
      <c r="F251" s="308"/>
      <c r="G251" s="308"/>
      <c r="H251" s="308"/>
      <c r="I251" s="308"/>
      <c r="J251" s="308"/>
      <c r="K251" s="308"/>
      <c r="L251" s="308"/>
      <c r="M251" s="308"/>
      <c r="N251" s="309"/>
      <c r="AA251" s="98"/>
      <c r="AB251" s="79"/>
      <c r="AG251" s="79"/>
      <c r="AH251" s="97"/>
      <c r="AJ251" s="65" t="s">
        <v>832</v>
      </c>
      <c r="AK251" s="79"/>
      <c r="AM251" s="79"/>
    </row>
    <row r="252" spans="1:39" s="67" customFormat="1" ht="20.399999999999999" x14ac:dyDescent="0.3">
      <c r="A252" s="138"/>
      <c r="B252" s="84" t="s">
        <v>543</v>
      </c>
      <c r="C252" s="308" t="s">
        <v>542</v>
      </c>
      <c r="D252" s="308"/>
      <c r="E252" s="308"/>
      <c r="F252" s="308"/>
      <c r="G252" s="308"/>
      <c r="H252" s="308"/>
      <c r="I252" s="308"/>
      <c r="J252" s="308"/>
      <c r="K252" s="308"/>
      <c r="L252" s="308"/>
      <c r="M252" s="308"/>
      <c r="N252" s="309"/>
      <c r="AA252" s="98"/>
      <c r="AB252" s="79"/>
      <c r="AC252" s="65" t="s">
        <v>542</v>
      </c>
      <c r="AG252" s="79"/>
      <c r="AH252" s="97"/>
      <c r="AK252" s="79"/>
      <c r="AM252" s="79"/>
    </row>
    <row r="253" spans="1:39" s="67" customFormat="1" ht="14.4" x14ac:dyDescent="0.3">
      <c r="A253" s="137"/>
      <c r="B253" s="84" t="s">
        <v>20</v>
      </c>
      <c r="C253" s="308" t="s">
        <v>541</v>
      </c>
      <c r="D253" s="308"/>
      <c r="E253" s="308"/>
      <c r="F253" s="125"/>
      <c r="G253" s="99"/>
      <c r="H253" s="99"/>
      <c r="I253" s="99"/>
      <c r="J253" s="122">
        <v>663.75</v>
      </c>
      <c r="K253" s="133">
        <v>1.1499999999999999</v>
      </c>
      <c r="L253" s="122">
        <v>2.4</v>
      </c>
      <c r="M253" s="133">
        <v>29.37</v>
      </c>
      <c r="N253" s="121">
        <v>70.489999999999995</v>
      </c>
      <c r="AA253" s="98"/>
      <c r="AB253" s="79"/>
      <c r="AD253" s="65" t="s">
        <v>541</v>
      </c>
      <c r="AG253" s="79"/>
      <c r="AH253" s="97"/>
      <c r="AK253" s="79"/>
      <c r="AM253" s="79"/>
    </row>
    <row r="254" spans="1:39" s="67" customFormat="1" ht="14.4" x14ac:dyDescent="0.3">
      <c r="A254" s="126"/>
      <c r="B254" s="84"/>
      <c r="C254" s="308" t="s">
        <v>537</v>
      </c>
      <c r="D254" s="308"/>
      <c r="E254" s="308"/>
      <c r="F254" s="125" t="s">
        <v>536</v>
      </c>
      <c r="G254" s="148">
        <v>88.5</v>
      </c>
      <c r="H254" s="133">
        <v>1.1499999999999999</v>
      </c>
      <c r="I254" s="149">
        <v>0.32059130000000002</v>
      </c>
      <c r="J254" s="123"/>
      <c r="K254" s="99"/>
      <c r="L254" s="123"/>
      <c r="M254" s="99"/>
      <c r="N254" s="131"/>
      <c r="AA254" s="98"/>
      <c r="AB254" s="79"/>
      <c r="AE254" s="65" t="s">
        <v>537</v>
      </c>
      <c r="AG254" s="79"/>
      <c r="AH254" s="97"/>
      <c r="AK254" s="79"/>
      <c r="AM254" s="79"/>
    </row>
    <row r="255" spans="1:39" s="67" customFormat="1" ht="14.4" x14ac:dyDescent="0.3">
      <c r="A255" s="110"/>
      <c r="B255" s="84"/>
      <c r="C255" s="310" t="s">
        <v>534</v>
      </c>
      <c r="D255" s="310"/>
      <c r="E255" s="310"/>
      <c r="F255" s="130"/>
      <c r="G255" s="103"/>
      <c r="H255" s="103"/>
      <c r="I255" s="103"/>
      <c r="J255" s="128">
        <v>663.75</v>
      </c>
      <c r="K255" s="103"/>
      <c r="L255" s="128">
        <v>2.4</v>
      </c>
      <c r="M255" s="103"/>
      <c r="N255" s="127"/>
      <c r="AA255" s="98"/>
      <c r="AB255" s="79"/>
      <c r="AF255" s="65" t="s">
        <v>534</v>
      </c>
      <c r="AG255" s="79"/>
      <c r="AH255" s="97"/>
      <c r="AK255" s="79"/>
      <c r="AM255" s="79"/>
    </row>
    <row r="256" spans="1:39" s="67" customFormat="1" ht="14.4" x14ac:dyDescent="0.3">
      <c r="A256" s="126"/>
      <c r="B256" s="84"/>
      <c r="C256" s="308" t="s">
        <v>533</v>
      </c>
      <c r="D256" s="308"/>
      <c r="E256" s="308"/>
      <c r="F256" s="125"/>
      <c r="G256" s="99"/>
      <c r="H256" s="99"/>
      <c r="I256" s="99"/>
      <c r="J256" s="123"/>
      <c r="K256" s="99"/>
      <c r="L256" s="122">
        <v>2.4</v>
      </c>
      <c r="M256" s="99"/>
      <c r="N256" s="121">
        <v>70.489999999999995</v>
      </c>
      <c r="AA256" s="98"/>
      <c r="AB256" s="79"/>
      <c r="AE256" s="65" t="s">
        <v>533</v>
      </c>
      <c r="AG256" s="79"/>
      <c r="AH256" s="97"/>
      <c r="AK256" s="79"/>
      <c r="AM256" s="79"/>
    </row>
    <row r="257" spans="1:39" s="67" customFormat="1" ht="21.6" x14ac:dyDescent="0.3">
      <c r="A257" s="126"/>
      <c r="B257" s="84" t="s">
        <v>580</v>
      </c>
      <c r="C257" s="308" t="s">
        <v>579</v>
      </c>
      <c r="D257" s="308"/>
      <c r="E257" s="308"/>
      <c r="F257" s="125" t="s">
        <v>529</v>
      </c>
      <c r="G257" s="124">
        <v>89</v>
      </c>
      <c r="H257" s="99"/>
      <c r="I257" s="124">
        <v>89</v>
      </c>
      <c r="J257" s="123"/>
      <c r="K257" s="99"/>
      <c r="L257" s="122">
        <v>2.14</v>
      </c>
      <c r="M257" s="99"/>
      <c r="N257" s="121">
        <v>62.74</v>
      </c>
      <c r="AA257" s="98"/>
      <c r="AB257" s="79"/>
      <c r="AE257" s="65" t="s">
        <v>579</v>
      </c>
      <c r="AG257" s="79"/>
      <c r="AH257" s="97"/>
      <c r="AK257" s="79"/>
      <c r="AM257" s="79"/>
    </row>
    <row r="258" spans="1:39" s="67" customFormat="1" ht="21.6" x14ac:dyDescent="0.3">
      <c r="A258" s="126"/>
      <c r="B258" s="84" t="s">
        <v>578</v>
      </c>
      <c r="C258" s="308" t="s">
        <v>577</v>
      </c>
      <c r="D258" s="308"/>
      <c r="E258" s="308"/>
      <c r="F258" s="125" t="s">
        <v>529</v>
      </c>
      <c r="G258" s="124">
        <v>40</v>
      </c>
      <c r="H258" s="99"/>
      <c r="I258" s="124">
        <v>40</v>
      </c>
      <c r="J258" s="123"/>
      <c r="K258" s="99"/>
      <c r="L258" s="122">
        <v>0.96</v>
      </c>
      <c r="M258" s="99"/>
      <c r="N258" s="121">
        <v>28.2</v>
      </c>
      <c r="AA258" s="98"/>
      <c r="AB258" s="79"/>
      <c r="AE258" s="65" t="s">
        <v>577</v>
      </c>
      <c r="AG258" s="79"/>
      <c r="AH258" s="97"/>
      <c r="AK258" s="79"/>
      <c r="AM258" s="79"/>
    </row>
    <row r="259" spans="1:39" s="67" customFormat="1" ht="14.4" x14ac:dyDescent="0.3">
      <c r="A259" s="109"/>
      <c r="B259" s="108"/>
      <c r="C259" s="311" t="s">
        <v>327</v>
      </c>
      <c r="D259" s="311"/>
      <c r="E259" s="311"/>
      <c r="F259" s="107"/>
      <c r="G259" s="105"/>
      <c r="H259" s="105"/>
      <c r="I259" s="105"/>
      <c r="J259" s="106"/>
      <c r="K259" s="105"/>
      <c r="L259" s="104">
        <v>5.5</v>
      </c>
      <c r="M259" s="103"/>
      <c r="N259" s="115">
        <v>161.43</v>
      </c>
      <c r="AA259" s="98"/>
      <c r="AB259" s="79"/>
      <c r="AG259" s="79" t="s">
        <v>327</v>
      </c>
      <c r="AH259" s="97"/>
      <c r="AK259" s="79"/>
      <c r="AM259" s="79"/>
    </row>
    <row r="260" spans="1:39" s="67" customFormat="1" ht="21.6" x14ac:dyDescent="0.3">
      <c r="A260" s="113" t="s">
        <v>84</v>
      </c>
      <c r="B260" s="116" t="s">
        <v>640</v>
      </c>
      <c r="C260" s="311" t="s">
        <v>831</v>
      </c>
      <c r="D260" s="311"/>
      <c r="E260" s="311"/>
      <c r="F260" s="107" t="s">
        <v>639</v>
      </c>
      <c r="G260" s="105"/>
      <c r="H260" s="105"/>
      <c r="I260" s="111">
        <v>0.15</v>
      </c>
      <c r="J260" s="106"/>
      <c r="K260" s="105"/>
      <c r="L260" s="106"/>
      <c r="M260" s="105"/>
      <c r="N260" s="139"/>
      <c r="AA260" s="98"/>
      <c r="AB260" s="79" t="s">
        <v>831</v>
      </c>
      <c r="AG260" s="79"/>
      <c r="AH260" s="97"/>
      <c r="AK260" s="79"/>
      <c r="AM260" s="79"/>
    </row>
    <row r="261" spans="1:39" s="67" customFormat="1" ht="14.4" x14ac:dyDescent="0.3">
      <c r="A261" s="110"/>
      <c r="B261" s="72"/>
      <c r="C261" s="308" t="s">
        <v>830</v>
      </c>
      <c r="D261" s="308"/>
      <c r="E261" s="308"/>
      <c r="F261" s="308"/>
      <c r="G261" s="308"/>
      <c r="H261" s="308"/>
      <c r="I261" s="308"/>
      <c r="J261" s="308"/>
      <c r="K261" s="308"/>
      <c r="L261" s="308"/>
      <c r="M261" s="308"/>
      <c r="N261" s="309"/>
      <c r="AA261" s="98"/>
      <c r="AB261" s="79"/>
      <c r="AG261" s="79"/>
      <c r="AH261" s="97"/>
      <c r="AJ261" s="65" t="s">
        <v>830</v>
      </c>
      <c r="AK261" s="79"/>
      <c r="AM261" s="79"/>
    </row>
    <row r="262" spans="1:39" s="67" customFormat="1" ht="20.399999999999999" x14ac:dyDescent="0.3">
      <c r="A262" s="138"/>
      <c r="B262" s="84" t="s">
        <v>543</v>
      </c>
      <c r="C262" s="308" t="s">
        <v>542</v>
      </c>
      <c r="D262" s="308"/>
      <c r="E262" s="308"/>
      <c r="F262" s="308"/>
      <c r="G262" s="308"/>
      <c r="H262" s="308"/>
      <c r="I262" s="308"/>
      <c r="J262" s="308"/>
      <c r="K262" s="308"/>
      <c r="L262" s="308"/>
      <c r="M262" s="308"/>
      <c r="N262" s="309"/>
      <c r="AA262" s="98"/>
      <c r="AB262" s="79"/>
      <c r="AC262" s="65" t="s">
        <v>542</v>
      </c>
      <c r="AG262" s="79"/>
      <c r="AH262" s="97"/>
      <c r="AK262" s="79"/>
      <c r="AM262" s="79"/>
    </row>
    <row r="263" spans="1:39" s="67" customFormat="1" ht="14.4" x14ac:dyDescent="0.3">
      <c r="A263" s="137"/>
      <c r="B263" s="84" t="s">
        <v>20</v>
      </c>
      <c r="C263" s="308" t="s">
        <v>541</v>
      </c>
      <c r="D263" s="308"/>
      <c r="E263" s="308"/>
      <c r="F263" s="125"/>
      <c r="G263" s="99"/>
      <c r="H263" s="99"/>
      <c r="I263" s="99"/>
      <c r="J263" s="122">
        <v>15.23</v>
      </c>
      <c r="K263" s="133">
        <v>1.1499999999999999</v>
      </c>
      <c r="L263" s="122">
        <v>2.63</v>
      </c>
      <c r="M263" s="133">
        <v>29.37</v>
      </c>
      <c r="N263" s="121">
        <v>77.239999999999995</v>
      </c>
      <c r="AA263" s="98"/>
      <c r="AB263" s="79"/>
      <c r="AD263" s="65" t="s">
        <v>541</v>
      </c>
      <c r="AG263" s="79"/>
      <c r="AH263" s="97"/>
      <c r="AK263" s="79"/>
      <c r="AM263" s="79"/>
    </row>
    <row r="264" spans="1:39" s="67" customFormat="1" ht="14.4" x14ac:dyDescent="0.3">
      <c r="A264" s="137"/>
      <c r="B264" s="84" t="s">
        <v>21</v>
      </c>
      <c r="C264" s="308" t="s">
        <v>540</v>
      </c>
      <c r="D264" s="308"/>
      <c r="E264" s="308"/>
      <c r="F264" s="125"/>
      <c r="G264" s="99"/>
      <c r="H264" s="99"/>
      <c r="I264" s="99"/>
      <c r="J264" s="122">
        <v>1.36</v>
      </c>
      <c r="K264" s="133">
        <v>1.1499999999999999</v>
      </c>
      <c r="L264" s="122">
        <v>0.23</v>
      </c>
      <c r="M264" s="133">
        <v>11.01</v>
      </c>
      <c r="N264" s="121">
        <v>2.5299999999999998</v>
      </c>
      <c r="AA264" s="98"/>
      <c r="AB264" s="79"/>
      <c r="AD264" s="65" t="s">
        <v>540</v>
      </c>
      <c r="AG264" s="79"/>
      <c r="AH264" s="97"/>
      <c r="AK264" s="79"/>
      <c r="AM264" s="79"/>
    </row>
    <row r="265" spans="1:39" s="67" customFormat="1" ht="14.4" x14ac:dyDescent="0.3">
      <c r="A265" s="137"/>
      <c r="B265" s="84" t="s">
        <v>22</v>
      </c>
      <c r="C265" s="308" t="s">
        <v>539</v>
      </c>
      <c r="D265" s="308"/>
      <c r="E265" s="308"/>
      <c r="F265" s="125"/>
      <c r="G265" s="99"/>
      <c r="H265" s="99"/>
      <c r="I265" s="99"/>
      <c r="J265" s="122">
        <v>0.12</v>
      </c>
      <c r="K265" s="133">
        <v>1.1499999999999999</v>
      </c>
      <c r="L265" s="122">
        <v>0.02</v>
      </c>
      <c r="M265" s="133">
        <v>29.37</v>
      </c>
      <c r="N265" s="121">
        <v>0.59</v>
      </c>
      <c r="AA265" s="98"/>
      <c r="AB265" s="79"/>
      <c r="AD265" s="65" t="s">
        <v>539</v>
      </c>
      <c r="AG265" s="79"/>
      <c r="AH265" s="97"/>
      <c r="AK265" s="79"/>
      <c r="AM265" s="79"/>
    </row>
    <row r="266" spans="1:39" s="67" customFormat="1" ht="14.4" x14ac:dyDescent="0.3">
      <c r="A266" s="137"/>
      <c r="B266" s="84" t="s">
        <v>69</v>
      </c>
      <c r="C266" s="308" t="s">
        <v>538</v>
      </c>
      <c r="D266" s="308"/>
      <c r="E266" s="308"/>
      <c r="F266" s="125"/>
      <c r="G266" s="99"/>
      <c r="H266" s="99"/>
      <c r="I266" s="99"/>
      <c r="J266" s="122">
        <v>1.24</v>
      </c>
      <c r="K266" s="99"/>
      <c r="L266" s="122">
        <v>0.19</v>
      </c>
      <c r="M266" s="133">
        <v>8.02</v>
      </c>
      <c r="N266" s="121">
        <v>1.52</v>
      </c>
      <c r="AA266" s="98"/>
      <c r="AB266" s="79"/>
      <c r="AD266" s="65" t="s">
        <v>538</v>
      </c>
      <c r="AG266" s="79"/>
      <c r="AH266" s="97"/>
      <c r="AK266" s="79"/>
      <c r="AM266" s="79"/>
    </row>
    <row r="267" spans="1:39" s="67" customFormat="1" ht="14.4" x14ac:dyDescent="0.3">
      <c r="A267" s="126" t="s">
        <v>637</v>
      </c>
      <c r="B267" s="145" t="s">
        <v>636</v>
      </c>
      <c r="C267" s="334" t="s">
        <v>635</v>
      </c>
      <c r="D267" s="334"/>
      <c r="E267" s="334"/>
      <c r="F267" s="144" t="s">
        <v>74</v>
      </c>
      <c r="G267" s="151">
        <v>0</v>
      </c>
      <c r="H267" s="142"/>
      <c r="I267" s="151">
        <v>0</v>
      </c>
      <c r="J267" s="123"/>
      <c r="K267" s="99"/>
      <c r="L267" s="123"/>
      <c r="M267" s="99"/>
      <c r="N267" s="131"/>
      <c r="AA267" s="98"/>
      <c r="AB267" s="79"/>
      <c r="AG267" s="79"/>
      <c r="AH267" s="97" t="s">
        <v>635</v>
      </c>
      <c r="AK267" s="79"/>
      <c r="AM267" s="79"/>
    </row>
    <row r="268" spans="1:39" s="67" customFormat="1" ht="14.4" x14ac:dyDescent="0.3">
      <c r="A268" s="126"/>
      <c r="B268" s="84"/>
      <c r="C268" s="308" t="s">
        <v>537</v>
      </c>
      <c r="D268" s="308"/>
      <c r="E268" s="308"/>
      <c r="F268" s="125" t="s">
        <v>536</v>
      </c>
      <c r="G268" s="148">
        <v>1.8</v>
      </c>
      <c r="H268" s="133">
        <v>1.1499999999999999</v>
      </c>
      <c r="I268" s="132">
        <v>0.3105</v>
      </c>
      <c r="J268" s="123"/>
      <c r="K268" s="99"/>
      <c r="L268" s="123"/>
      <c r="M268" s="99"/>
      <c r="N268" s="131"/>
      <c r="AA268" s="98"/>
      <c r="AB268" s="79"/>
      <c r="AE268" s="65" t="s">
        <v>537</v>
      </c>
      <c r="AG268" s="79"/>
      <c r="AH268" s="97"/>
      <c r="AK268" s="79"/>
      <c r="AM268" s="79"/>
    </row>
    <row r="269" spans="1:39" s="67" customFormat="1" ht="14.4" x14ac:dyDescent="0.3">
      <c r="A269" s="126"/>
      <c r="B269" s="84"/>
      <c r="C269" s="308" t="s">
        <v>535</v>
      </c>
      <c r="D269" s="308"/>
      <c r="E269" s="308"/>
      <c r="F269" s="125" t="s">
        <v>536</v>
      </c>
      <c r="G269" s="133">
        <v>0.01</v>
      </c>
      <c r="H269" s="133">
        <v>1.1499999999999999</v>
      </c>
      <c r="I269" s="140">
        <v>1.725E-3</v>
      </c>
      <c r="J269" s="123"/>
      <c r="K269" s="99"/>
      <c r="L269" s="123"/>
      <c r="M269" s="99"/>
      <c r="N269" s="131"/>
      <c r="AA269" s="98"/>
      <c r="AB269" s="79"/>
      <c r="AE269" s="65" t="s">
        <v>535</v>
      </c>
      <c r="AG269" s="79"/>
      <c r="AH269" s="97"/>
      <c r="AK269" s="79"/>
      <c r="AM269" s="79"/>
    </row>
    <row r="270" spans="1:39" s="67" customFormat="1" ht="14.4" x14ac:dyDescent="0.3">
      <c r="A270" s="110"/>
      <c r="B270" s="84"/>
      <c r="C270" s="310" t="s">
        <v>534</v>
      </c>
      <c r="D270" s="310"/>
      <c r="E270" s="310"/>
      <c r="F270" s="130"/>
      <c r="G270" s="103"/>
      <c r="H270" s="103"/>
      <c r="I270" s="103"/>
      <c r="J270" s="128">
        <v>17.829999999999998</v>
      </c>
      <c r="K270" s="103"/>
      <c r="L270" s="128">
        <v>3.05</v>
      </c>
      <c r="M270" s="103"/>
      <c r="N270" s="127"/>
      <c r="AA270" s="98"/>
      <c r="AB270" s="79"/>
      <c r="AF270" s="65" t="s">
        <v>534</v>
      </c>
      <c r="AG270" s="79"/>
      <c r="AH270" s="97"/>
      <c r="AK270" s="79"/>
      <c r="AM270" s="79"/>
    </row>
    <row r="271" spans="1:39" s="67" customFormat="1" ht="14.4" x14ac:dyDescent="0.3">
      <c r="A271" s="126"/>
      <c r="B271" s="84"/>
      <c r="C271" s="308" t="s">
        <v>533</v>
      </c>
      <c r="D271" s="308"/>
      <c r="E271" s="308"/>
      <c r="F271" s="125"/>
      <c r="G271" s="99"/>
      <c r="H271" s="99"/>
      <c r="I271" s="99"/>
      <c r="J271" s="123"/>
      <c r="K271" s="99"/>
      <c r="L271" s="122">
        <v>2.65</v>
      </c>
      <c r="M271" s="99"/>
      <c r="N271" s="121">
        <v>77.83</v>
      </c>
      <c r="AA271" s="98"/>
      <c r="AB271" s="79"/>
      <c r="AE271" s="65" t="s">
        <v>533</v>
      </c>
      <c r="AG271" s="79"/>
      <c r="AH271" s="97"/>
      <c r="AK271" s="79"/>
      <c r="AM271" s="79"/>
    </row>
    <row r="272" spans="1:39" s="67" customFormat="1" ht="20.399999999999999" x14ac:dyDescent="0.3">
      <c r="A272" s="126"/>
      <c r="B272" s="84" t="s">
        <v>631</v>
      </c>
      <c r="C272" s="308" t="s">
        <v>630</v>
      </c>
      <c r="D272" s="308"/>
      <c r="E272" s="308"/>
      <c r="F272" s="125" t="s">
        <v>529</v>
      </c>
      <c r="G272" s="124">
        <v>103</v>
      </c>
      <c r="H272" s="99"/>
      <c r="I272" s="124">
        <v>103</v>
      </c>
      <c r="J272" s="123"/>
      <c r="K272" s="99"/>
      <c r="L272" s="122">
        <v>2.73</v>
      </c>
      <c r="M272" s="99"/>
      <c r="N272" s="121">
        <v>80.16</v>
      </c>
      <c r="AA272" s="98"/>
      <c r="AB272" s="79"/>
      <c r="AE272" s="65" t="s">
        <v>630</v>
      </c>
      <c r="AG272" s="79"/>
      <c r="AH272" s="97"/>
      <c r="AK272" s="79"/>
      <c r="AM272" s="79"/>
    </row>
    <row r="273" spans="1:39" s="67" customFormat="1" ht="20.399999999999999" x14ac:dyDescent="0.3">
      <c r="A273" s="126"/>
      <c r="B273" s="84" t="s">
        <v>629</v>
      </c>
      <c r="C273" s="308" t="s">
        <v>628</v>
      </c>
      <c r="D273" s="308"/>
      <c r="E273" s="308"/>
      <c r="F273" s="125" t="s">
        <v>529</v>
      </c>
      <c r="G273" s="124">
        <v>60</v>
      </c>
      <c r="H273" s="99"/>
      <c r="I273" s="124">
        <v>60</v>
      </c>
      <c r="J273" s="123"/>
      <c r="K273" s="99"/>
      <c r="L273" s="122">
        <v>1.59</v>
      </c>
      <c r="M273" s="99"/>
      <c r="N273" s="121">
        <v>46.7</v>
      </c>
      <c r="AA273" s="98"/>
      <c r="AB273" s="79"/>
      <c r="AE273" s="65" t="s">
        <v>628</v>
      </c>
      <c r="AG273" s="79"/>
      <c r="AH273" s="97"/>
      <c r="AK273" s="79"/>
      <c r="AM273" s="79"/>
    </row>
    <row r="274" spans="1:39" s="67" customFormat="1" ht="14.4" x14ac:dyDescent="0.3">
      <c r="A274" s="109"/>
      <c r="B274" s="108"/>
      <c r="C274" s="311" t="s">
        <v>327</v>
      </c>
      <c r="D274" s="311"/>
      <c r="E274" s="311"/>
      <c r="F274" s="107"/>
      <c r="G274" s="105"/>
      <c r="H274" s="105"/>
      <c r="I274" s="105"/>
      <c r="J274" s="106"/>
      <c r="K274" s="105"/>
      <c r="L274" s="104">
        <v>7.37</v>
      </c>
      <c r="M274" s="103"/>
      <c r="N274" s="115">
        <v>208.15</v>
      </c>
      <c r="AA274" s="98"/>
      <c r="AB274" s="79"/>
      <c r="AG274" s="79" t="s">
        <v>327</v>
      </c>
      <c r="AH274" s="97"/>
      <c r="AK274" s="79"/>
      <c r="AM274" s="79"/>
    </row>
    <row r="275" spans="1:39" s="67" customFormat="1" ht="21.6" x14ac:dyDescent="0.3">
      <c r="A275" s="113" t="s">
        <v>206</v>
      </c>
      <c r="B275" s="116" t="s">
        <v>634</v>
      </c>
      <c r="C275" s="311" t="s">
        <v>633</v>
      </c>
      <c r="D275" s="311"/>
      <c r="E275" s="311"/>
      <c r="F275" s="107" t="s">
        <v>110</v>
      </c>
      <c r="G275" s="105"/>
      <c r="H275" s="105"/>
      <c r="I275" s="112">
        <v>3</v>
      </c>
      <c r="J275" s="106"/>
      <c r="K275" s="105"/>
      <c r="L275" s="106"/>
      <c r="M275" s="105"/>
      <c r="N275" s="139"/>
      <c r="AA275" s="98"/>
      <c r="AB275" s="79" t="s">
        <v>633</v>
      </c>
      <c r="AG275" s="79"/>
      <c r="AH275" s="97"/>
      <c r="AK275" s="79"/>
      <c r="AM275" s="79"/>
    </row>
    <row r="276" spans="1:39" s="67" customFormat="1" ht="20.399999999999999" x14ac:dyDescent="0.3">
      <c r="A276" s="138"/>
      <c r="B276" s="84" t="s">
        <v>543</v>
      </c>
      <c r="C276" s="308" t="s">
        <v>542</v>
      </c>
      <c r="D276" s="308"/>
      <c r="E276" s="308"/>
      <c r="F276" s="308"/>
      <c r="G276" s="308"/>
      <c r="H276" s="308"/>
      <c r="I276" s="308"/>
      <c r="J276" s="308"/>
      <c r="K276" s="308"/>
      <c r="L276" s="308"/>
      <c r="M276" s="308"/>
      <c r="N276" s="309"/>
      <c r="AA276" s="98"/>
      <c r="AB276" s="79"/>
      <c r="AC276" s="65" t="s">
        <v>542</v>
      </c>
      <c r="AG276" s="79"/>
      <c r="AH276" s="97"/>
      <c r="AK276" s="79"/>
      <c r="AM276" s="79"/>
    </row>
    <row r="277" spans="1:39" s="67" customFormat="1" ht="14.4" x14ac:dyDescent="0.3">
      <c r="A277" s="137"/>
      <c r="B277" s="84" t="s">
        <v>20</v>
      </c>
      <c r="C277" s="308" t="s">
        <v>541</v>
      </c>
      <c r="D277" s="308"/>
      <c r="E277" s="308"/>
      <c r="F277" s="125"/>
      <c r="G277" s="99"/>
      <c r="H277" s="99"/>
      <c r="I277" s="99"/>
      <c r="J277" s="122">
        <v>3.81</v>
      </c>
      <c r="K277" s="133">
        <v>1.1499999999999999</v>
      </c>
      <c r="L277" s="122">
        <v>13.14</v>
      </c>
      <c r="M277" s="133">
        <v>29.37</v>
      </c>
      <c r="N277" s="121">
        <v>385.92</v>
      </c>
      <c r="AA277" s="98"/>
      <c r="AB277" s="79"/>
      <c r="AD277" s="65" t="s">
        <v>541</v>
      </c>
      <c r="AG277" s="79"/>
      <c r="AH277" s="97"/>
      <c r="AK277" s="79"/>
      <c r="AM277" s="79"/>
    </row>
    <row r="278" spans="1:39" s="67" customFormat="1" ht="14.4" x14ac:dyDescent="0.3">
      <c r="A278" s="137"/>
      <c r="B278" s="84" t="s">
        <v>21</v>
      </c>
      <c r="C278" s="308" t="s">
        <v>540</v>
      </c>
      <c r="D278" s="308"/>
      <c r="E278" s="308"/>
      <c r="F278" s="125"/>
      <c r="G278" s="99"/>
      <c r="H278" s="99"/>
      <c r="I278" s="99"/>
      <c r="J278" s="122">
        <v>59.64</v>
      </c>
      <c r="K278" s="133">
        <v>1.1499999999999999</v>
      </c>
      <c r="L278" s="122">
        <v>205.76</v>
      </c>
      <c r="M278" s="133">
        <v>11.01</v>
      </c>
      <c r="N278" s="135">
        <v>2265.42</v>
      </c>
      <c r="AA278" s="98"/>
      <c r="AB278" s="79"/>
      <c r="AD278" s="65" t="s">
        <v>540</v>
      </c>
      <c r="AG278" s="79"/>
      <c r="AH278" s="97"/>
      <c r="AK278" s="79"/>
      <c r="AM278" s="79"/>
    </row>
    <row r="279" spans="1:39" s="67" customFormat="1" ht="14.4" x14ac:dyDescent="0.3">
      <c r="A279" s="137"/>
      <c r="B279" s="84" t="s">
        <v>22</v>
      </c>
      <c r="C279" s="308" t="s">
        <v>539</v>
      </c>
      <c r="D279" s="308"/>
      <c r="E279" s="308"/>
      <c r="F279" s="125"/>
      <c r="G279" s="99"/>
      <c r="H279" s="99"/>
      <c r="I279" s="99"/>
      <c r="J279" s="122">
        <v>3.22</v>
      </c>
      <c r="K279" s="133">
        <v>1.1499999999999999</v>
      </c>
      <c r="L279" s="122">
        <v>11.11</v>
      </c>
      <c r="M279" s="133">
        <v>29.37</v>
      </c>
      <c r="N279" s="121">
        <v>326.3</v>
      </c>
      <c r="AA279" s="98"/>
      <c r="AB279" s="79"/>
      <c r="AD279" s="65" t="s">
        <v>539</v>
      </c>
      <c r="AG279" s="79"/>
      <c r="AH279" s="97"/>
      <c r="AK279" s="79"/>
      <c r="AM279" s="79"/>
    </row>
    <row r="280" spans="1:39" s="67" customFormat="1" ht="14.4" x14ac:dyDescent="0.3">
      <c r="A280" s="137"/>
      <c r="B280" s="84" t="s">
        <v>69</v>
      </c>
      <c r="C280" s="308" t="s">
        <v>538</v>
      </c>
      <c r="D280" s="308"/>
      <c r="E280" s="308"/>
      <c r="F280" s="125"/>
      <c r="G280" s="99"/>
      <c r="H280" s="99"/>
      <c r="I280" s="99"/>
      <c r="J280" s="122">
        <v>32.85</v>
      </c>
      <c r="K280" s="99"/>
      <c r="L280" s="122">
        <v>98.55</v>
      </c>
      <c r="M280" s="133">
        <v>8.02</v>
      </c>
      <c r="N280" s="121">
        <v>790.37</v>
      </c>
      <c r="AA280" s="98"/>
      <c r="AB280" s="79"/>
      <c r="AD280" s="65" t="s">
        <v>538</v>
      </c>
      <c r="AG280" s="79"/>
      <c r="AH280" s="97"/>
      <c r="AK280" s="79"/>
      <c r="AM280" s="79"/>
    </row>
    <row r="281" spans="1:39" s="67" customFormat="1" ht="14.4" x14ac:dyDescent="0.3">
      <c r="A281" s="126"/>
      <c r="B281" s="84"/>
      <c r="C281" s="308" t="s">
        <v>537</v>
      </c>
      <c r="D281" s="308"/>
      <c r="E281" s="308"/>
      <c r="F281" s="125" t="s">
        <v>536</v>
      </c>
      <c r="G281" s="133">
        <v>0.45</v>
      </c>
      <c r="H281" s="133">
        <v>1.1499999999999999</v>
      </c>
      <c r="I281" s="132">
        <v>1.5525</v>
      </c>
      <c r="J281" s="123"/>
      <c r="K281" s="99"/>
      <c r="L281" s="123"/>
      <c r="M281" s="99"/>
      <c r="N281" s="131"/>
      <c r="AA281" s="98"/>
      <c r="AB281" s="79"/>
      <c r="AE281" s="65" t="s">
        <v>537</v>
      </c>
      <c r="AG281" s="79"/>
      <c r="AH281" s="97"/>
      <c r="AK281" s="79"/>
      <c r="AM281" s="79"/>
    </row>
    <row r="282" spans="1:39" s="67" customFormat="1" ht="14.4" x14ac:dyDescent="0.3">
      <c r="A282" s="126"/>
      <c r="B282" s="84"/>
      <c r="C282" s="308" t="s">
        <v>535</v>
      </c>
      <c r="D282" s="308"/>
      <c r="E282" s="308"/>
      <c r="F282" s="125" t="s">
        <v>536</v>
      </c>
      <c r="G282" s="133">
        <v>0.32</v>
      </c>
      <c r="H282" s="133">
        <v>1.1499999999999999</v>
      </c>
      <c r="I282" s="147">
        <v>1.1040000000000001</v>
      </c>
      <c r="J282" s="123"/>
      <c r="K282" s="99"/>
      <c r="L282" s="123"/>
      <c r="M282" s="99"/>
      <c r="N282" s="131"/>
      <c r="AA282" s="98"/>
      <c r="AB282" s="79"/>
      <c r="AE282" s="65" t="s">
        <v>535</v>
      </c>
      <c r="AG282" s="79"/>
      <c r="AH282" s="97"/>
      <c r="AK282" s="79"/>
      <c r="AM282" s="79"/>
    </row>
    <row r="283" spans="1:39" s="67" customFormat="1" ht="14.4" x14ac:dyDescent="0.3">
      <c r="A283" s="110"/>
      <c r="B283" s="84"/>
      <c r="C283" s="310" t="s">
        <v>534</v>
      </c>
      <c r="D283" s="310"/>
      <c r="E283" s="310"/>
      <c r="F283" s="130"/>
      <c r="G283" s="103"/>
      <c r="H283" s="103"/>
      <c r="I283" s="103"/>
      <c r="J283" s="128">
        <v>96.3</v>
      </c>
      <c r="K283" s="103"/>
      <c r="L283" s="128">
        <v>317.45</v>
      </c>
      <c r="M283" s="103"/>
      <c r="N283" s="127"/>
      <c r="AA283" s="98"/>
      <c r="AB283" s="79"/>
      <c r="AF283" s="65" t="s">
        <v>534</v>
      </c>
      <c r="AG283" s="79"/>
      <c r="AH283" s="97"/>
      <c r="AK283" s="79"/>
      <c r="AM283" s="79"/>
    </row>
    <row r="284" spans="1:39" s="67" customFormat="1" ht="14.4" x14ac:dyDescent="0.3">
      <c r="A284" s="126"/>
      <c r="B284" s="84"/>
      <c r="C284" s="308" t="s">
        <v>533</v>
      </c>
      <c r="D284" s="308"/>
      <c r="E284" s="308"/>
      <c r="F284" s="125"/>
      <c r="G284" s="99"/>
      <c r="H284" s="99"/>
      <c r="I284" s="99"/>
      <c r="J284" s="123"/>
      <c r="K284" s="99"/>
      <c r="L284" s="122">
        <v>24.25</v>
      </c>
      <c r="M284" s="99"/>
      <c r="N284" s="121">
        <v>712.22</v>
      </c>
      <c r="AA284" s="98"/>
      <c r="AB284" s="79"/>
      <c r="AE284" s="65" t="s">
        <v>533</v>
      </c>
      <c r="AG284" s="79"/>
      <c r="AH284" s="97"/>
      <c r="AK284" s="79"/>
      <c r="AM284" s="79"/>
    </row>
    <row r="285" spans="1:39" s="67" customFormat="1" ht="20.399999999999999" x14ac:dyDescent="0.3">
      <c r="A285" s="126"/>
      <c r="B285" s="84" t="s">
        <v>631</v>
      </c>
      <c r="C285" s="308" t="s">
        <v>630</v>
      </c>
      <c r="D285" s="308"/>
      <c r="E285" s="308"/>
      <c r="F285" s="125" t="s">
        <v>529</v>
      </c>
      <c r="G285" s="124">
        <v>103</v>
      </c>
      <c r="H285" s="99"/>
      <c r="I285" s="124">
        <v>103</v>
      </c>
      <c r="J285" s="123"/>
      <c r="K285" s="99"/>
      <c r="L285" s="122">
        <v>24.98</v>
      </c>
      <c r="M285" s="99"/>
      <c r="N285" s="121">
        <v>733.59</v>
      </c>
      <c r="AA285" s="98"/>
      <c r="AB285" s="79"/>
      <c r="AE285" s="65" t="s">
        <v>630</v>
      </c>
      <c r="AG285" s="79"/>
      <c r="AH285" s="97"/>
      <c r="AK285" s="79"/>
      <c r="AM285" s="79"/>
    </row>
    <row r="286" spans="1:39" s="67" customFormat="1" ht="20.399999999999999" x14ac:dyDescent="0.3">
      <c r="A286" s="126"/>
      <c r="B286" s="84" t="s">
        <v>629</v>
      </c>
      <c r="C286" s="308" t="s">
        <v>628</v>
      </c>
      <c r="D286" s="308"/>
      <c r="E286" s="308"/>
      <c r="F286" s="125" t="s">
        <v>529</v>
      </c>
      <c r="G286" s="124">
        <v>60</v>
      </c>
      <c r="H286" s="99"/>
      <c r="I286" s="124">
        <v>60</v>
      </c>
      <c r="J286" s="123"/>
      <c r="K286" s="99"/>
      <c r="L286" s="122">
        <v>14.55</v>
      </c>
      <c r="M286" s="99"/>
      <c r="N286" s="121">
        <v>427.33</v>
      </c>
      <c r="AA286" s="98"/>
      <c r="AB286" s="79"/>
      <c r="AE286" s="65" t="s">
        <v>628</v>
      </c>
      <c r="AG286" s="79"/>
      <c r="AH286" s="97"/>
      <c r="AK286" s="79"/>
      <c r="AM286" s="79"/>
    </row>
    <row r="287" spans="1:39" s="67" customFormat="1" ht="14.4" x14ac:dyDescent="0.3">
      <c r="A287" s="109"/>
      <c r="B287" s="108"/>
      <c r="C287" s="311" t="s">
        <v>327</v>
      </c>
      <c r="D287" s="311"/>
      <c r="E287" s="311"/>
      <c r="F287" s="107"/>
      <c r="G287" s="105"/>
      <c r="H287" s="105"/>
      <c r="I287" s="105"/>
      <c r="J287" s="106"/>
      <c r="K287" s="105"/>
      <c r="L287" s="104">
        <v>356.98</v>
      </c>
      <c r="M287" s="103"/>
      <c r="N287" s="102">
        <v>4602.63</v>
      </c>
      <c r="AA287" s="98"/>
      <c r="AB287" s="79"/>
      <c r="AG287" s="79" t="s">
        <v>327</v>
      </c>
      <c r="AH287" s="97"/>
      <c r="AK287" s="79"/>
      <c r="AM287" s="79"/>
    </row>
    <row r="288" spans="1:39" s="67" customFormat="1" ht="21.6" x14ac:dyDescent="0.3">
      <c r="A288" s="113" t="s">
        <v>85</v>
      </c>
      <c r="B288" s="116" t="s">
        <v>627</v>
      </c>
      <c r="C288" s="311" t="s">
        <v>626</v>
      </c>
      <c r="D288" s="311"/>
      <c r="E288" s="311"/>
      <c r="F288" s="107" t="s">
        <v>74</v>
      </c>
      <c r="G288" s="105"/>
      <c r="H288" s="105"/>
      <c r="I288" s="117">
        <v>-1.4999999999999999E-2</v>
      </c>
      <c r="J288" s="114">
        <v>6508.75</v>
      </c>
      <c r="K288" s="105"/>
      <c r="L288" s="104">
        <v>-97.63</v>
      </c>
      <c r="M288" s="111">
        <v>8.02</v>
      </c>
      <c r="N288" s="115">
        <v>-782.99</v>
      </c>
      <c r="AA288" s="98"/>
      <c r="AB288" s="79" t="s">
        <v>626</v>
      </c>
      <c r="AG288" s="79"/>
      <c r="AH288" s="97"/>
      <c r="AK288" s="79"/>
      <c r="AM288" s="79"/>
    </row>
    <row r="289" spans="1:39" s="67" customFormat="1" ht="14.4" x14ac:dyDescent="0.3">
      <c r="A289" s="109"/>
      <c r="B289" s="108"/>
      <c r="C289" s="308" t="s">
        <v>625</v>
      </c>
      <c r="D289" s="308"/>
      <c r="E289" s="308"/>
      <c r="F289" s="308"/>
      <c r="G289" s="308"/>
      <c r="H289" s="308"/>
      <c r="I289" s="308"/>
      <c r="J289" s="308"/>
      <c r="K289" s="308"/>
      <c r="L289" s="308"/>
      <c r="M289" s="308"/>
      <c r="N289" s="309"/>
      <c r="AA289" s="98"/>
      <c r="AB289" s="79"/>
      <c r="AG289" s="79"/>
      <c r="AH289" s="97"/>
      <c r="AI289" s="65" t="s">
        <v>625</v>
      </c>
      <c r="AK289" s="79"/>
      <c r="AM289" s="79"/>
    </row>
    <row r="290" spans="1:39" s="67" customFormat="1" ht="14.4" x14ac:dyDescent="0.3">
      <c r="A290" s="109"/>
      <c r="B290" s="108"/>
      <c r="C290" s="311" t="s">
        <v>327</v>
      </c>
      <c r="D290" s="311"/>
      <c r="E290" s="311"/>
      <c r="F290" s="107"/>
      <c r="G290" s="105"/>
      <c r="H290" s="105"/>
      <c r="I290" s="105"/>
      <c r="J290" s="106"/>
      <c r="K290" s="105"/>
      <c r="L290" s="104">
        <v>-97.63</v>
      </c>
      <c r="M290" s="103"/>
      <c r="N290" s="115">
        <v>-782.99</v>
      </c>
      <c r="AA290" s="98"/>
      <c r="AB290" s="79"/>
      <c r="AG290" s="79" t="s">
        <v>327</v>
      </c>
      <c r="AH290" s="97"/>
      <c r="AK290" s="79"/>
      <c r="AM290" s="79"/>
    </row>
    <row r="291" spans="1:39" s="67" customFormat="1" ht="31.8" x14ac:dyDescent="0.3">
      <c r="A291" s="113" t="s">
        <v>207</v>
      </c>
      <c r="B291" s="116" t="s">
        <v>829</v>
      </c>
      <c r="C291" s="311" t="s">
        <v>199</v>
      </c>
      <c r="D291" s="311"/>
      <c r="E291" s="311"/>
      <c r="F291" s="107" t="s">
        <v>82</v>
      </c>
      <c r="G291" s="105"/>
      <c r="H291" s="105"/>
      <c r="I291" s="111">
        <v>0.09</v>
      </c>
      <c r="J291" s="106"/>
      <c r="K291" s="105"/>
      <c r="L291" s="106"/>
      <c r="M291" s="105"/>
      <c r="N291" s="139"/>
      <c r="AA291" s="98"/>
      <c r="AB291" s="79" t="s">
        <v>199</v>
      </c>
      <c r="AG291" s="79"/>
      <c r="AH291" s="97"/>
      <c r="AK291" s="79"/>
      <c r="AM291" s="79"/>
    </row>
    <row r="292" spans="1:39" s="67" customFormat="1" ht="14.4" x14ac:dyDescent="0.3">
      <c r="A292" s="110"/>
      <c r="B292" s="72"/>
      <c r="C292" s="308" t="s">
        <v>828</v>
      </c>
      <c r="D292" s="308"/>
      <c r="E292" s="308"/>
      <c r="F292" s="308"/>
      <c r="G292" s="308"/>
      <c r="H292" s="308"/>
      <c r="I292" s="308"/>
      <c r="J292" s="308"/>
      <c r="K292" s="308"/>
      <c r="L292" s="308"/>
      <c r="M292" s="308"/>
      <c r="N292" s="309"/>
      <c r="AA292" s="98"/>
      <c r="AB292" s="79"/>
      <c r="AG292" s="79"/>
      <c r="AH292" s="97"/>
      <c r="AJ292" s="65" t="s">
        <v>828</v>
      </c>
      <c r="AK292" s="79"/>
      <c r="AM292" s="79"/>
    </row>
    <row r="293" spans="1:39" s="67" customFormat="1" ht="20.399999999999999" x14ac:dyDescent="0.3">
      <c r="A293" s="138"/>
      <c r="B293" s="84" t="s">
        <v>543</v>
      </c>
      <c r="C293" s="308" t="s">
        <v>542</v>
      </c>
      <c r="D293" s="308"/>
      <c r="E293" s="308"/>
      <c r="F293" s="308"/>
      <c r="G293" s="308"/>
      <c r="H293" s="308"/>
      <c r="I293" s="308"/>
      <c r="J293" s="308"/>
      <c r="K293" s="308"/>
      <c r="L293" s="308"/>
      <c r="M293" s="308"/>
      <c r="N293" s="309"/>
      <c r="AA293" s="98"/>
      <c r="AB293" s="79"/>
      <c r="AC293" s="65" t="s">
        <v>542</v>
      </c>
      <c r="AG293" s="79"/>
      <c r="AH293" s="97"/>
      <c r="AK293" s="79"/>
      <c r="AM293" s="79"/>
    </row>
    <row r="294" spans="1:39" s="67" customFormat="1" ht="14.4" x14ac:dyDescent="0.3">
      <c r="A294" s="137"/>
      <c r="B294" s="84" t="s">
        <v>20</v>
      </c>
      <c r="C294" s="308" t="s">
        <v>541</v>
      </c>
      <c r="D294" s="308"/>
      <c r="E294" s="308"/>
      <c r="F294" s="125"/>
      <c r="G294" s="99"/>
      <c r="H294" s="99"/>
      <c r="I294" s="99"/>
      <c r="J294" s="122">
        <v>173.9</v>
      </c>
      <c r="K294" s="133">
        <v>1.1499999999999999</v>
      </c>
      <c r="L294" s="122">
        <v>18</v>
      </c>
      <c r="M294" s="133">
        <v>29.37</v>
      </c>
      <c r="N294" s="121">
        <v>528.66</v>
      </c>
      <c r="AA294" s="98"/>
      <c r="AB294" s="79"/>
      <c r="AD294" s="65" t="s">
        <v>541</v>
      </c>
      <c r="AG294" s="79"/>
      <c r="AH294" s="97"/>
      <c r="AK294" s="79"/>
      <c r="AM294" s="79"/>
    </row>
    <row r="295" spans="1:39" s="67" customFormat="1" ht="14.4" x14ac:dyDescent="0.3">
      <c r="A295" s="137"/>
      <c r="B295" s="84" t="s">
        <v>21</v>
      </c>
      <c r="C295" s="308" t="s">
        <v>540</v>
      </c>
      <c r="D295" s="308"/>
      <c r="E295" s="308"/>
      <c r="F295" s="125"/>
      <c r="G295" s="99"/>
      <c r="H295" s="99"/>
      <c r="I295" s="99"/>
      <c r="J295" s="122">
        <v>54.28</v>
      </c>
      <c r="K295" s="133">
        <v>1.1499999999999999</v>
      </c>
      <c r="L295" s="122">
        <v>5.62</v>
      </c>
      <c r="M295" s="133">
        <v>11.01</v>
      </c>
      <c r="N295" s="121">
        <v>61.88</v>
      </c>
      <c r="AA295" s="98"/>
      <c r="AB295" s="79"/>
      <c r="AD295" s="65" t="s">
        <v>540</v>
      </c>
      <c r="AG295" s="79"/>
      <c r="AH295" s="97"/>
      <c r="AK295" s="79"/>
      <c r="AM295" s="79"/>
    </row>
    <row r="296" spans="1:39" s="67" customFormat="1" ht="14.4" x14ac:dyDescent="0.3">
      <c r="A296" s="137"/>
      <c r="B296" s="84" t="s">
        <v>22</v>
      </c>
      <c r="C296" s="308" t="s">
        <v>539</v>
      </c>
      <c r="D296" s="308"/>
      <c r="E296" s="308"/>
      <c r="F296" s="125"/>
      <c r="G296" s="99"/>
      <c r="H296" s="99"/>
      <c r="I296" s="99"/>
      <c r="J296" s="122">
        <v>4.2699999999999996</v>
      </c>
      <c r="K296" s="133">
        <v>1.1499999999999999</v>
      </c>
      <c r="L296" s="122">
        <v>0.44</v>
      </c>
      <c r="M296" s="133">
        <v>29.37</v>
      </c>
      <c r="N296" s="121">
        <v>12.92</v>
      </c>
      <c r="AA296" s="98"/>
      <c r="AB296" s="79"/>
      <c r="AD296" s="65" t="s">
        <v>539</v>
      </c>
      <c r="AG296" s="79"/>
      <c r="AH296" s="97"/>
      <c r="AK296" s="79"/>
      <c r="AM296" s="79"/>
    </row>
    <row r="297" spans="1:39" s="67" customFormat="1" ht="14.4" x14ac:dyDescent="0.3">
      <c r="A297" s="137"/>
      <c r="B297" s="84" t="s">
        <v>69</v>
      </c>
      <c r="C297" s="308" t="s">
        <v>538</v>
      </c>
      <c r="D297" s="308"/>
      <c r="E297" s="308"/>
      <c r="F297" s="125"/>
      <c r="G297" s="99"/>
      <c r="H297" s="99"/>
      <c r="I297" s="99"/>
      <c r="J297" s="122">
        <v>608.39</v>
      </c>
      <c r="K297" s="99"/>
      <c r="L297" s="122">
        <v>54.76</v>
      </c>
      <c r="M297" s="133">
        <v>8.02</v>
      </c>
      <c r="N297" s="121">
        <v>439.18</v>
      </c>
      <c r="AA297" s="98"/>
      <c r="AB297" s="79"/>
      <c r="AD297" s="65" t="s">
        <v>538</v>
      </c>
      <c r="AG297" s="79"/>
      <c r="AH297" s="97"/>
      <c r="AK297" s="79"/>
      <c r="AM297" s="79"/>
    </row>
    <row r="298" spans="1:39" s="67" customFormat="1" ht="14.4" x14ac:dyDescent="0.3">
      <c r="A298" s="126"/>
      <c r="B298" s="84"/>
      <c r="C298" s="308" t="s">
        <v>537</v>
      </c>
      <c r="D298" s="308"/>
      <c r="E298" s="308"/>
      <c r="F298" s="125" t="s">
        <v>536</v>
      </c>
      <c r="G298" s="148">
        <v>18.5</v>
      </c>
      <c r="H298" s="133">
        <v>1.1499999999999999</v>
      </c>
      <c r="I298" s="134">
        <v>1.91475</v>
      </c>
      <c r="J298" s="123"/>
      <c r="K298" s="99"/>
      <c r="L298" s="123"/>
      <c r="M298" s="99"/>
      <c r="N298" s="131"/>
      <c r="AA298" s="98"/>
      <c r="AB298" s="79"/>
      <c r="AE298" s="65" t="s">
        <v>537</v>
      </c>
      <c r="AG298" s="79"/>
      <c r="AH298" s="97"/>
      <c r="AK298" s="79"/>
      <c r="AM298" s="79"/>
    </row>
    <row r="299" spans="1:39" s="67" customFormat="1" ht="14.4" x14ac:dyDescent="0.3">
      <c r="A299" s="126"/>
      <c r="B299" s="84"/>
      <c r="C299" s="308" t="s">
        <v>535</v>
      </c>
      <c r="D299" s="308"/>
      <c r="E299" s="308"/>
      <c r="F299" s="125" t="s">
        <v>536</v>
      </c>
      <c r="G299" s="133">
        <v>0.34</v>
      </c>
      <c r="H299" s="133">
        <v>1.1499999999999999</v>
      </c>
      <c r="I299" s="134">
        <v>3.5189999999999999E-2</v>
      </c>
      <c r="J299" s="123"/>
      <c r="K299" s="99"/>
      <c r="L299" s="123"/>
      <c r="M299" s="99"/>
      <c r="N299" s="131"/>
      <c r="AA299" s="98"/>
      <c r="AB299" s="79"/>
      <c r="AE299" s="65" t="s">
        <v>535</v>
      </c>
      <c r="AG299" s="79"/>
      <c r="AH299" s="97"/>
      <c r="AK299" s="79"/>
      <c r="AM299" s="79"/>
    </row>
    <row r="300" spans="1:39" s="67" customFormat="1" ht="14.4" x14ac:dyDescent="0.3">
      <c r="A300" s="110"/>
      <c r="B300" s="84"/>
      <c r="C300" s="310" t="s">
        <v>534</v>
      </c>
      <c r="D300" s="310"/>
      <c r="E300" s="310"/>
      <c r="F300" s="130"/>
      <c r="G300" s="103"/>
      <c r="H300" s="103"/>
      <c r="I300" s="103"/>
      <c r="J300" s="128">
        <v>836.57</v>
      </c>
      <c r="K300" s="103"/>
      <c r="L300" s="128">
        <v>78.38</v>
      </c>
      <c r="M300" s="103"/>
      <c r="N300" s="127"/>
      <c r="AA300" s="98"/>
      <c r="AB300" s="79"/>
      <c r="AF300" s="65" t="s">
        <v>534</v>
      </c>
      <c r="AG300" s="79"/>
      <c r="AH300" s="97"/>
      <c r="AK300" s="79"/>
      <c r="AM300" s="79"/>
    </row>
    <row r="301" spans="1:39" s="67" customFormat="1" ht="14.4" x14ac:dyDescent="0.3">
      <c r="A301" s="126"/>
      <c r="B301" s="84"/>
      <c r="C301" s="308" t="s">
        <v>533</v>
      </c>
      <c r="D301" s="308"/>
      <c r="E301" s="308"/>
      <c r="F301" s="125"/>
      <c r="G301" s="99"/>
      <c r="H301" s="99"/>
      <c r="I301" s="99"/>
      <c r="J301" s="123"/>
      <c r="K301" s="99"/>
      <c r="L301" s="122">
        <v>18.440000000000001</v>
      </c>
      <c r="M301" s="99"/>
      <c r="N301" s="121">
        <v>541.58000000000004</v>
      </c>
      <c r="AA301" s="98"/>
      <c r="AB301" s="79"/>
      <c r="AE301" s="65" t="s">
        <v>533</v>
      </c>
      <c r="AG301" s="79"/>
      <c r="AH301" s="97"/>
      <c r="AK301" s="79"/>
      <c r="AM301" s="79"/>
    </row>
    <row r="302" spans="1:39" s="67" customFormat="1" ht="21.6" x14ac:dyDescent="0.3">
      <c r="A302" s="126"/>
      <c r="B302" s="84" t="s">
        <v>564</v>
      </c>
      <c r="C302" s="308" t="s">
        <v>563</v>
      </c>
      <c r="D302" s="308"/>
      <c r="E302" s="308"/>
      <c r="F302" s="125" t="s">
        <v>529</v>
      </c>
      <c r="G302" s="124">
        <v>97</v>
      </c>
      <c r="H302" s="99"/>
      <c r="I302" s="124">
        <v>97</v>
      </c>
      <c r="J302" s="123"/>
      <c r="K302" s="99"/>
      <c r="L302" s="122">
        <v>17.89</v>
      </c>
      <c r="M302" s="99"/>
      <c r="N302" s="121">
        <v>525.33000000000004</v>
      </c>
      <c r="AA302" s="98"/>
      <c r="AB302" s="79"/>
      <c r="AE302" s="65" t="s">
        <v>563</v>
      </c>
      <c r="AG302" s="79"/>
      <c r="AH302" s="97"/>
      <c r="AK302" s="79"/>
      <c r="AM302" s="79"/>
    </row>
    <row r="303" spans="1:39" s="67" customFormat="1" ht="21.6" x14ac:dyDescent="0.3">
      <c r="A303" s="126"/>
      <c r="B303" s="84" t="s">
        <v>562</v>
      </c>
      <c r="C303" s="308" t="s">
        <v>561</v>
      </c>
      <c r="D303" s="308"/>
      <c r="E303" s="308"/>
      <c r="F303" s="125" t="s">
        <v>529</v>
      </c>
      <c r="G303" s="124">
        <v>51</v>
      </c>
      <c r="H303" s="99"/>
      <c r="I303" s="124">
        <v>51</v>
      </c>
      <c r="J303" s="123"/>
      <c r="K303" s="99"/>
      <c r="L303" s="122">
        <v>9.4</v>
      </c>
      <c r="M303" s="99"/>
      <c r="N303" s="121">
        <v>276.20999999999998</v>
      </c>
      <c r="AA303" s="98"/>
      <c r="AB303" s="79"/>
      <c r="AE303" s="65" t="s">
        <v>561</v>
      </c>
      <c r="AG303" s="79"/>
      <c r="AH303" s="97"/>
      <c r="AK303" s="79"/>
      <c r="AM303" s="79"/>
    </row>
    <row r="304" spans="1:39" s="67" customFormat="1" ht="14.4" x14ac:dyDescent="0.3">
      <c r="A304" s="109"/>
      <c r="B304" s="108"/>
      <c r="C304" s="311" t="s">
        <v>327</v>
      </c>
      <c r="D304" s="311"/>
      <c r="E304" s="311"/>
      <c r="F304" s="107"/>
      <c r="G304" s="105"/>
      <c r="H304" s="105"/>
      <c r="I304" s="105"/>
      <c r="J304" s="106"/>
      <c r="K304" s="105"/>
      <c r="L304" s="104">
        <v>105.67</v>
      </c>
      <c r="M304" s="103"/>
      <c r="N304" s="102">
        <v>1831.26</v>
      </c>
      <c r="AA304" s="98"/>
      <c r="AB304" s="79"/>
      <c r="AG304" s="79" t="s">
        <v>327</v>
      </c>
      <c r="AH304" s="97"/>
      <c r="AK304" s="79"/>
      <c r="AM304" s="79"/>
    </row>
    <row r="305" spans="1:39" s="67" customFormat="1" ht="0" hidden="1" customHeight="1" x14ac:dyDescent="0.3">
      <c r="A305" s="101"/>
      <c r="B305" s="77"/>
      <c r="C305" s="77"/>
      <c r="D305" s="77"/>
      <c r="E305" s="77"/>
      <c r="F305" s="100"/>
      <c r="G305" s="100"/>
      <c r="H305" s="100"/>
      <c r="I305" s="100"/>
      <c r="J305" s="78"/>
      <c r="K305" s="100"/>
      <c r="L305" s="78"/>
      <c r="M305" s="99"/>
      <c r="N305" s="78"/>
      <c r="AA305" s="98"/>
      <c r="AB305" s="79"/>
      <c r="AG305" s="79"/>
      <c r="AH305" s="97"/>
      <c r="AK305" s="79"/>
      <c r="AM305" s="79"/>
    </row>
    <row r="306" spans="1:39" s="67" customFormat="1" ht="14.4" x14ac:dyDescent="0.3">
      <c r="A306" s="95"/>
      <c r="B306" s="94"/>
      <c r="C306" s="311" t="s">
        <v>200</v>
      </c>
      <c r="D306" s="311"/>
      <c r="E306" s="311"/>
      <c r="F306" s="311"/>
      <c r="G306" s="311"/>
      <c r="H306" s="311"/>
      <c r="I306" s="311"/>
      <c r="J306" s="311"/>
      <c r="K306" s="311"/>
      <c r="L306" s="93"/>
      <c r="M306" s="92"/>
      <c r="N306" s="91"/>
      <c r="AA306" s="98"/>
      <c r="AB306" s="79"/>
      <c r="AG306" s="79"/>
      <c r="AH306" s="97"/>
      <c r="AK306" s="79" t="s">
        <v>200</v>
      </c>
      <c r="AM306" s="79"/>
    </row>
    <row r="307" spans="1:39" s="67" customFormat="1" ht="14.4" x14ac:dyDescent="0.3">
      <c r="A307" s="85"/>
      <c r="B307" s="84"/>
      <c r="C307" s="308" t="s">
        <v>324</v>
      </c>
      <c r="D307" s="308"/>
      <c r="E307" s="308"/>
      <c r="F307" s="308"/>
      <c r="G307" s="308"/>
      <c r="H307" s="308"/>
      <c r="I307" s="308"/>
      <c r="J307" s="308"/>
      <c r="K307" s="308"/>
      <c r="L307" s="120">
        <v>308</v>
      </c>
      <c r="M307" s="82"/>
      <c r="N307" s="81">
        <v>3967.98</v>
      </c>
      <c r="AA307" s="98"/>
      <c r="AB307" s="79"/>
      <c r="AG307" s="79"/>
      <c r="AH307" s="97"/>
      <c r="AK307" s="79"/>
      <c r="AL307" s="65" t="s">
        <v>324</v>
      </c>
      <c r="AM307" s="79"/>
    </row>
    <row r="308" spans="1:39" s="67" customFormat="1" ht="14.4" x14ac:dyDescent="0.3">
      <c r="A308" s="85"/>
      <c r="B308" s="84"/>
      <c r="C308" s="308" t="s">
        <v>305</v>
      </c>
      <c r="D308" s="308"/>
      <c r="E308" s="308"/>
      <c r="F308" s="308"/>
      <c r="G308" s="308"/>
      <c r="H308" s="308"/>
      <c r="I308" s="308"/>
      <c r="J308" s="308"/>
      <c r="K308" s="308"/>
      <c r="L308" s="87"/>
      <c r="M308" s="82"/>
      <c r="N308" s="86"/>
      <c r="AA308" s="98"/>
      <c r="AB308" s="79"/>
      <c r="AG308" s="79"/>
      <c r="AH308" s="97"/>
      <c r="AK308" s="79"/>
      <c r="AL308" s="65" t="s">
        <v>305</v>
      </c>
      <c r="AM308" s="79"/>
    </row>
    <row r="309" spans="1:39" s="67" customFormat="1" ht="14.4" x14ac:dyDescent="0.3">
      <c r="A309" s="85"/>
      <c r="B309" s="84"/>
      <c r="C309" s="308" t="s">
        <v>323</v>
      </c>
      <c r="D309" s="308"/>
      <c r="E309" s="308"/>
      <c r="F309" s="308"/>
      <c r="G309" s="308"/>
      <c r="H309" s="308"/>
      <c r="I309" s="308"/>
      <c r="J309" s="308"/>
      <c r="K309" s="308"/>
      <c r="L309" s="120">
        <v>40.520000000000003</v>
      </c>
      <c r="M309" s="82"/>
      <c r="N309" s="81">
        <v>1190.07</v>
      </c>
      <c r="AA309" s="98"/>
      <c r="AB309" s="79"/>
      <c r="AG309" s="79"/>
      <c r="AH309" s="97"/>
      <c r="AK309" s="79"/>
      <c r="AL309" s="65" t="s">
        <v>323</v>
      </c>
      <c r="AM309" s="79"/>
    </row>
    <row r="310" spans="1:39" s="67" customFormat="1" ht="14.4" x14ac:dyDescent="0.3">
      <c r="A310" s="85"/>
      <c r="B310" s="84"/>
      <c r="C310" s="308" t="s">
        <v>322</v>
      </c>
      <c r="D310" s="308"/>
      <c r="E310" s="308"/>
      <c r="F310" s="308"/>
      <c r="G310" s="308"/>
      <c r="H310" s="308"/>
      <c r="I310" s="308"/>
      <c r="J310" s="308"/>
      <c r="K310" s="308"/>
      <c r="L310" s="120">
        <v>211.61</v>
      </c>
      <c r="M310" s="82"/>
      <c r="N310" s="81">
        <v>2329.83</v>
      </c>
      <c r="AA310" s="98"/>
      <c r="AB310" s="79"/>
      <c r="AG310" s="79"/>
      <c r="AH310" s="97"/>
      <c r="AK310" s="79"/>
      <c r="AL310" s="65" t="s">
        <v>322</v>
      </c>
      <c r="AM310" s="79"/>
    </row>
    <row r="311" spans="1:39" s="67" customFormat="1" ht="14.4" x14ac:dyDescent="0.3">
      <c r="A311" s="85"/>
      <c r="B311" s="84"/>
      <c r="C311" s="308" t="s">
        <v>321</v>
      </c>
      <c r="D311" s="308"/>
      <c r="E311" s="308"/>
      <c r="F311" s="308"/>
      <c r="G311" s="308"/>
      <c r="H311" s="308"/>
      <c r="I311" s="308"/>
      <c r="J311" s="308"/>
      <c r="K311" s="308"/>
      <c r="L311" s="120">
        <v>11.57</v>
      </c>
      <c r="M311" s="82"/>
      <c r="N311" s="150">
        <v>339.81</v>
      </c>
      <c r="AA311" s="98"/>
      <c r="AB311" s="79"/>
      <c r="AG311" s="79"/>
      <c r="AH311" s="97"/>
      <c r="AK311" s="79"/>
      <c r="AL311" s="65" t="s">
        <v>321</v>
      </c>
      <c r="AM311" s="79"/>
    </row>
    <row r="312" spans="1:39" s="67" customFormat="1" ht="14.4" x14ac:dyDescent="0.3">
      <c r="A312" s="85"/>
      <c r="B312" s="84"/>
      <c r="C312" s="308" t="s">
        <v>320</v>
      </c>
      <c r="D312" s="308"/>
      <c r="E312" s="308"/>
      <c r="F312" s="308"/>
      <c r="G312" s="308"/>
      <c r="H312" s="308"/>
      <c r="I312" s="308"/>
      <c r="J312" s="308"/>
      <c r="K312" s="308"/>
      <c r="L312" s="120">
        <v>55.87</v>
      </c>
      <c r="M312" s="82"/>
      <c r="N312" s="150">
        <v>448.08</v>
      </c>
      <c r="AA312" s="98"/>
      <c r="AB312" s="79"/>
      <c r="AG312" s="79"/>
      <c r="AH312" s="97"/>
      <c r="AK312" s="79"/>
      <c r="AL312" s="65" t="s">
        <v>320</v>
      </c>
      <c r="AM312" s="79"/>
    </row>
    <row r="313" spans="1:39" s="67" customFormat="1" ht="14.4" x14ac:dyDescent="0.3">
      <c r="A313" s="85"/>
      <c r="B313" s="84"/>
      <c r="C313" s="308" t="s">
        <v>319</v>
      </c>
      <c r="D313" s="308"/>
      <c r="E313" s="308"/>
      <c r="F313" s="308"/>
      <c r="G313" s="308"/>
      <c r="H313" s="308"/>
      <c r="I313" s="308"/>
      <c r="J313" s="308"/>
      <c r="K313" s="308"/>
      <c r="L313" s="120">
        <v>282.18</v>
      </c>
      <c r="M313" s="82"/>
      <c r="N313" s="81">
        <v>4481.79</v>
      </c>
      <c r="AA313" s="98"/>
      <c r="AB313" s="79"/>
      <c r="AG313" s="79"/>
      <c r="AH313" s="97"/>
      <c r="AK313" s="79"/>
      <c r="AL313" s="65" t="s">
        <v>319</v>
      </c>
      <c r="AM313" s="79"/>
    </row>
    <row r="314" spans="1:39" s="67" customFormat="1" ht="14.4" x14ac:dyDescent="0.3">
      <c r="A314" s="85"/>
      <c r="B314" s="84"/>
      <c r="C314" s="308" t="s">
        <v>305</v>
      </c>
      <c r="D314" s="308"/>
      <c r="E314" s="308"/>
      <c r="F314" s="308"/>
      <c r="G314" s="308"/>
      <c r="H314" s="308"/>
      <c r="I314" s="308"/>
      <c r="J314" s="308"/>
      <c r="K314" s="308"/>
      <c r="L314" s="87"/>
      <c r="M314" s="82"/>
      <c r="N314" s="86"/>
      <c r="AA314" s="98"/>
      <c r="AB314" s="79"/>
      <c r="AG314" s="79"/>
      <c r="AH314" s="97"/>
      <c r="AK314" s="79"/>
      <c r="AL314" s="65" t="s">
        <v>305</v>
      </c>
      <c r="AM314" s="79"/>
    </row>
    <row r="315" spans="1:39" s="67" customFormat="1" ht="14.4" x14ac:dyDescent="0.3">
      <c r="A315" s="85"/>
      <c r="B315" s="84"/>
      <c r="C315" s="308" t="s">
        <v>317</v>
      </c>
      <c r="D315" s="308"/>
      <c r="E315" s="308"/>
      <c r="F315" s="308"/>
      <c r="G315" s="308"/>
      <c r="H315" s="308"/>
      <c r="I315" s="308"/>
      <c r="J315" s="308"/>
      <c r="K315" s="308"/>
      <c r="L315" s="120">
        <v>22.52</v>
      </c>
      <c r="M315" s="82"/>
      <c r="N315" s="150">
        <v>661.41</v>
      </c>
      <c r="AA315" s="98"/>
      <c r="AB315" s="79"/>
      <c r="AG315" s="79"/>
      <c r="AH315" s="97"/>
      <c r="AK315" s="79"/>
      <c r="AL315" s="65" t="s">
        <v>317</v>
      </c>
      <c r="AM315" s="79"/>
    </row>
    <row r="316" spans="1:39" s="67" customFormat="1" ht="14.4" x14ac:dyDescent="0.3">
      <c r="A316" s="85"/>
      <c r="B316" s="84"/>
      <c r="C316" s="308" t="s">
        <v>316</v>
      </c>
      <c r="D316" s="308"/>
      <c r="E316" s="308"/>
      <c r="F316" s="308"/>
      <c r="G316" s="308"/>
      <c r="H316" s="308"/>
      <c r="I316" s="308"/>
      <c r="J316" s="308"/>
      <c r="K316" s="308"/>
      <c r="L316" s="120">
        <v>205.99</v>
      </c>
      <c r="M316" s="82"/>
      <c r="N316" s="81">
        <v>2267.9499999999998</v>
      </c>
      <c r="AA316" s="98"/>
      <c r="AB316" s="79"/>
      <c r="AG316" s="79"/>
      <c r="AH316" s="97"/>
      <c r="AK316" s="79"/>
      <c r="AL316" s="65" t="s">
        <v>316</v>
      </c>
      <c r="AM316" s="79"/>
    </row>
    <row r="317" spans="1:39" s="67" customFormat="1" ht="14.4" x14ac:dyDescent="0.3">
      <c r="A317" s="85"/>
      <c r="B317" s="84"/>
      <c r="C317" s="308" t="s">
        <v>315</v>
      </c>
      <c r="D317" s="308"/>
      <c r="E317" s="308"/>
      <c r="F317" s="308"/>
      <c r="G317" s="308"/>
      <c r="H317" s="308"/>
      <c r="I317" s="308"/>
      <c r="J317" s="308"/>
      <c r="K317" s="308"/>
      <c r="L317" s="120">
        <v>11.13</v>
      </c>
      <c r="M317" s="82"/>
      <c r="N317" s="150">
        <v>326.89</v>
      </c>
      <c r="AA317" s="98"/>
      <c r="AB317" s="79"/>
      <c r="AG317" s="79"/>
      <c r="AH317" s="97"/>
      <c r="AK317" s="79"/>
      <c r="AL317" s="65" t="s">
        <v>315</v>
      </c>
      <c r="AM317" s="79"/>
    </row>
    <row r="318" spans="1:39" s="67" customFormat="1" ht="14.4" x14ac:dyDescent="0.3">
      <c r="A318" s="85"/>
      <c r="B318" s="84"/>
      <c r="C318" s="308" t="s">
        <v>314</v>
      </c>
      <c r="D318" s="308"/>
      <c r="E318" s="308"/>
      <c r="F318" s="308"/>
      <c r="G318" s="308"/>
      <c r="H318" s="308"/>
      <c r="I318" s="308"/>
      <c r="J318" s="308"/>
      <c r="K318" s="308"/>
      <c r="L318" s="120">
        <v>1.1100000000000001</v>
      </c>
      <c r="M318" s="82"/>
      <c r="N318" s="150">
        <v>8.9</v>
      </c>
      <c r="AA318" s="98"/>
      <c r="AB318" s="79"/>
      <c r="AG318" s="79"/>
      <c r="AH318" s="97"/>
      <c r="AK318" s="79"/>
      <c r="AL318" s="65" t="s">
        <v>314</v>
      </c>
      <c r="AM318" s="79"/>
    </row>
    <row r="319" spans="1:39" s="67" customFormat="1" ht="14.4" x14ac:dyDescent="0.3">
      <c r="A319" s="85"/>
      <c r="B319" s="84"/>
      <c r="C319" s="308" t="s">
        <v>313</v>
      </c>
      <c r="D319" s="308"/>
      <c r="E319" s="308"/>
      <c r="F319" s="308"/>
      <c r="G319" s="308"/>
      <c r="H319" s="308"/>
      <c r="I319" s="308"/>
      <c r="J319" s="308"/>
      <c r="K319" s="308"/>
      <c r="L319" s="120">
        <v>33.72</v>
      </c>
      <c r="M319" s="82"/>
      <c r="N319" s="150">
        <v>990.2</v>
      </c>
      <c r="AA319" s="98"/>
      <c r="AB319" s="79"/>
      <c r="AG319" s="79"/>
      <c r="AH319" s="97"/>
      <c r="AK319" s="79"/>
      <c r="AL319" s="65" t="s">
        <v>313</v>
      </c>
      <c r="AM319" s="79"/>
    </row>
    <row r="320" spans="1:39" s="67" customFormat="1" ht="14.4" x14ac:dyDescent="0.3">
      <c r="A320" s="85"/>
      <c r="B320" s="84"/>
      <c r="C320" s="308" t="s">
        <v>312</v>
      </c>
      <c r="D320" s="308"/>
      <c r="E320" s="308"/>
      <c r="F320" s="308"/>
      <c r="G320" s="308"/>
      <c r="H320" s="308"/>
      <c r="I320" s="308"/>
      <c r="J320" s="308"/>
      <c r="K320" s="308"/>
      <c r="L320" s="120">
        <v>18.84</v>
      </c>
      <c r="M320" s="82"/>
      <c r="N320" s="150">
        <v>553.33000000000004</v>
      </c>
      <c r="AA320" s="98"/>
      <c r="AB320" s="79"/>
      <c r="AG320" s="79"/>
      <c r="AH320" s="97"/>
      <c r="AK320" s="79"/>
      <c r="AL320" s="65" t="s">
        <v>312</v>
      </c>
      <c r="AM320" s="79"/>
    </row>
    <row r="321" spans="1:40" s="67" customFormat="1" ht="14.4" x14ac:dyDescent="0.3">
      <c r="A321" s="85"/>
      <c r="B321" s="84"/>
      <c r="C321" s="308" t="s">
        <v>318</v>
      </c>
      <c r="D321" s="308"/>
      <c r="E321" s="308"/>
      <c r="F321" s="308"/>
      <c r="G321" s="308"/>
      <c r="H321" s="308"/>
      <c r="I321" s="308"/>
      <c r="J321" s="308"/>
      <c r="K321" s="308"/>
      <c r="L321" s="120">
        <v>105.67</v>
      </c>
      <c r="M321" s="82"/>
      <c r="N321" s="81">
        <v>1831.26</v>
      </c>
      <c r="AA321" s="98"/>
      <c r="AB321" s="79"/>
      <c r="AG321" s="79"/>
      <c r="AH321" s="97"/>
      <c r="AK321" s="79"/>
      <c r="AL321" s="65" t="s">
        <v>318</v>
      </c>
      <c r="AM321" s="79"/>
    </row>
    <row r="322" spans="1:40" s="67" customFormat="1" ht="14.4" x14ac:dyDescent="0.3">
      <c r="A322" s="85"/>
      <c r="B322" s="84"/>
      <c r="C322" s="308" t="s">
        <v>305</v>
      </c>
      <c r="D322" s="308"/>
      <c r="E322" s="308"/>
      <c r="F322" s="308"/>
      <c r="G322" s="308"/>
      <c r="H322" s="308"/>
      <c r="I322" s="308"/>
      <c r="J322" s="308"/>
      <c r="K322" s="308"/>
      <c r="L322" s="87"/>
      <c r="M322" s="82"/>
      <c r="N322" s="86"/>
      <c r="AA322" s="98"/>
      <c r="AB322" s="79"/>
      <c r="AG322" s="79"/>
      <c r="AH322" s="97"/>
      <c r="AK322" s="79"/>
      <c r="AL322" s="65" t="s">
        <v>305</v>
      </c>
      <c r="AM322" s="79"/>
    </row>
    <row r="323" spans="1:40" s="67" customFormat="1" ht="14.4" x14ac:dyDescent="0.3">
      <c r="A323" s="85"/>
      <c r="B323" s="84"/>
      <c r="C323" s="308" t="s">
        <v>317</v>
      </c>
      <c r="D323" s="308"/>
      <c r="E323" s="308"/>
      <c r="F323" s="308"/>
      <c r="G323" s="308"/>
      <c r="H323" s="308"/>
      <c r="I323" s="308"/>
      <c r="J323" s="308"/>
      <c r="K323" s="308"/>
      <c r="L323" s="120">
        <v>18</v>
      </c>
      <c r="M323" s="82"/>
      <c r="N323" s="150">
        <v>528.66</v>
      </c>
      <c r="AA323" s="98"/>
      <c r="AB323" s="79"/>
      <c r="AG323" s="79"/>
      <c r="AH323" s="97"/>
      <c r="AK323" s="79"/>
      <c r="AL323" s="65" t="s">
        <v>317</v>
      </c>
      <c r="AM323" s="79"/>
    </row>
    <row r="324" spans="1:40" s="67" customFormat="1" ht="14.4" x14ac:dyDescent="0.3">
      <c r="A324" s="85"/>
      <c r="B324" s="84"/>
      <c r="C324" s="308" t="s">
        <v>316</v>
      </c>
      <c r="D324" s="308"/>
      <c r="E324" s="308"/>
      <c r="F324" s="308"/>
      <c r="G324" s="308"/>
      <c r="H324" s="308"/>
      <c r="I324" s="308"/>
      <c r="J324" s="308"/>
      <c r="K324" s="308"/>
      <c r="L324" s="120">
        <v>5.62</v>
      </c>
      <c r="M324" s="82"/>
      <c r="N324" s="150">
        <v>61.88</v>
      </c>
      <c r="AA324" s="98"/>
      <c r="AB324" s="79"/>
      <c r="AG324" s="79"/>
      <c r="AH324" s="97"/>
      <c r="AK324" s="79"/>
      <c r="AL324" s="65" t="s">
        <v>316</v>
      </c>
      <c r="AM324" s="79"/>
    </row>
    <row r="325" spans="1:40" s="67" customFormat="1" ht="14.4" x14ac:dyDescent="0.3">
      <c r="A325" s="85"/>
      <c r="B325" s="84"/>
      <c r="C325" s="308" t="s">
        <v>315</v>
      </c>
      <c r="D325" s="308"/>
      <c r="E325" s="308"/>
      <c r="F325" s="308"/>
      <c r="G325" s="308"/>
      <c r="H325" s="308"/>
      <c r="I325" s="308"/>
      <c r="J325" s="308"/>
      <c r="K325" s="308"/>
      <c r="L325" s="120">
        <v>0.44</v>
      </c>
      <c r="M325" s="82"/>
      <c r="N325" s="150">
        <v>12.92</v>
      </c>
      <c r="AA325" s="98"/>
      <c r="AB325" s="79"/>
      <c r="AG325" s="79"/>
      <c r="AH325" s="97"/>
      <c r="AK325" s="79"/>
      <c r="AL325" s="65" t="s">
        <v>315</v>
      </c>
      <c r="AM325" s="79"/>
    </row>
    <row r="326" spans="1:40" s="67" customFormat="1" ht="14.4" x14ac:dyDescent="0.3">
      <c r="A326" s="85"/>
      <c r="B326" s="84"/>
      <c r="C326" s="308" t="s">
        <v>314</v>
      </c>
      <c r="D326" s="308"/>
      <c r="E326" s="308"/>
      <c r="F326" s="308"/>
      <c r="G326" s="308"/>
      <c r="H326" s="308"/>
      <c r="I326" s="308"/>
      <c r="J326" s="308"/>
      <c r="K326" s="308"/>
      <c r="L326" s="120">
        <v>54.76</v>
      </c>
      <c r="M326" s="82"/>
      <c r="N326" s="150">
        <v>439.18</v>
      </c>
      <c r="AA326" s="98"/>
      <c r="AB326" s="79"/>
      <c r="AG326" s="79"/>
      <c r="AH326" s="97"/>
      <c r="AK326" s="79"/>
      <c r="AL326" s="65" t="s">
        <v>314</v>
      </c>
      <c r="AM326" s="79"/>
    </row>
    <row r="327" spans="1:40" s="67" customFormat="1" ht="14.4" x14ac:dyDescent="0.3">
      <c r="A327" s="85"/>
      <c r="B327" s="84"/>
      <c r="C327" s="308" t="s">
        <v>313</v>
      </c>
      <c r="D327" s="308"/>
      <c r="E327" s="308"/>
      <c r="F327" s="308"/>
      <c r="G327" s="308"/>
      <c r="H327" s="308"/>
      <c r="I327" s="308"/>
      <c r="J327" s="308"/>
      <c r="K327" s="308"/>
      <c r="L327" s="120">
        <v>17.89</v>
      </c>
      <c r="M327" s="82"/>
      <c r="N327" s="150">
        <v>525.33000000000004</v>
      </c>
      <c r="AA327" s="98"/>
      <c r="AB327" s="79"/>
      <c r="AG327" s="79"/>
      <c r="AH327" s="97"/>
      <c r="AK327" s="79"/>
      <c r="AL327" s="65" t="s">
        <v>313</v>
      </c>
      <c r="AM327" s="79"/>
    </row>
    <row r="328" spans="1:40" s="67" customFormat="1" ht="14.4" x14ac:dyDescent="0.3">
      <c r="A328" s="85"/>
      <c r="B328" s="84"/>
      <c r="C328" s="308" t="s">
        <v>312</v>
      </c>
      <c r="D328" s="308"/>
      <c r="E328" s="308"/>
      <c r="F328" s="308"/>
      <c r="G328" s="308"/>
      <c r="H328" s="308"/>
      <c r="I328" s="308"/>
      <c r="J328" s="308"/>
      <c r="K328" s="308"/>
      <c r="L328" s="120">
        <v>9.4</v>
      </c>
      <c r="M328" s="82"/>
      <c r="N328" s="150">
        <v>276.20999999999998</v>
      </c>
      <c r="AA328" s="98"/>
      <c r="AB328" s="79"/>
      <c r="AG328" s="79"/>
      <c r="AH328" s="97"/>
      <c r="AK328" s="79"/>
      <c r="AL328" s="65" t="s">
        <v>312</v>
      </c>
      <c r="AM328" s="79"/>
    </row>
    <row r="329" spans="1:40" s="67" customFormat="1" ht="14.4" x14ac:dyDescent="0.3">
      <c r="A329" s="85"/>
      <c r="B329" s="84"/>
      <c r="C329" s="308" t="s">
        <v>308</v>
      </c>
      <c r="D329" s="308"/>
      <c r="E329" s="308"/>
      <c r="F329" s="308"/>
      <c r="G329" s="308"/>
      <c r="H329" s="308"/>
      <c r="I329" s="308"/>
      <c r="J329" s="308"/>
      <c r="K329" s="308"/>
      <c r="L329" s="120">
        <v>52.09</v>
      </c>
      <c r="M329" s="82"/>
      <c r="N329" s="81">
        <v>1529.88</v>
      </c>
      <c r="AA329" s="98"/>
      <c r="AB329" s="79"/>
      <c r="AG329" s="79"/>
      <c r="AH329" s="97"/>
      <c r="AK329" s="79"/>
      <c r="AL329" s="65" t="s">
        <v>308</v>
      </c>
      <c r="AM329" s="79"/>
    </row>
    <row r="330" spans="1:40" s="67" customFormat="1" ht="14.4" x14ac:dyDescent="0.3">
      <c r="A330" s="85"/>
      <c r="B330" s="84"/>
      <c r="C330" s="308" t="s">
        <v>307</v>
      </c>
      <c r="D330" s="308"/>
      <c r="E330" s="308"/>
      <c r="F330" s="308"/>
      <c r="G330" s="308"/>
      <c r="H330" s="308"/>
      <c r="I330" s="308"/>
      <c r="J330" s="308"/>
      <c r="K330" s="308"/>
      <c r="L330" s="120">
        <v>51.61</v>
      </c>
      <c r="M330" s="82"/>
      <c r="N330" s="81">
        <v>1515.53</v>
      </c>
      <c r="AA330" s="98"/>
      <c r="AB330" s="79"/>
      <c r="AG330" s="79"/>
      <c r="AH330" s="97"/>
      <c r="AK330" s="79"/>
      <c r="AL330" s="65" t="s">
        <v>307</v>
      </c>
      <c r="AM330" s="79"/>
    </row>
    <row r="331" spans="1:40" s="67" customFormat="1" ht="14.4" x14ac:dyDescent="0.3">
      <c r="A331" s="85"/>
      <c r="B331" s="84"/>
      <c r="C331" s="308" t="s">
        <v>306</v>
      </c>
      <c r="D331" s="308"/>
      <c r="E331" s="308"/>
      <c r="F331" s="308"/>
      <c r="G331" s="308"/>
      <c r="H331" s="308"/>
      <c r="I331" s="308"/>
      <c r="J331" s="308"/>
      <c r="K331" s="308"/>
      <c r="L331" s="120">
        <v>28.24</v>
      </c>
      <c r="M331" s="82"/>
      <c r="N331" s="150">
        <v>829.54</v>
      </c>
      <c r="AA331" s="98"/>
      <c r="AB331" s="79"/>
      <c r="AG331" s="79"/>
      <c r="AH331" s="97"/>
      <c r="AK331" s="79"/>
      <c r="AL331" s="65" t="s">
        <v>306</v>
      </c>
      <c r="AM331" s="79"/>
    </row>
    <row r="332" spans="1:40" s="67" customFormat="1" ht="14.4" x14ac:dyDescent="0.3">
      <c r="A332" s="85"/>
      <c r="B332" s="90"/>
      <c r="C332" s="307" t="s">
        <v>201</v>
      </c>
      <c r="D332" s="307"/>
      <c r="E332" s="307"/>
      <c r="F332" s="307"/>
      <c r="G332" s="307"/>
      <c r="H332" s="307"/>
      <c r="I332" s="307"/>
      <c r="J332" s="307"/>
      <c r="K332" s="307"/>
      <c r="L332" s="189">
        <v>387.85</v>
      </c>
      <c r="M332" s="89"/>
      <c r="N332" s="88">
        <v>6313.05</v>
      </c>
      <c r="AA332" s="98"/>
      <c r="AB332" s="79"/>
      <c r="AG332" s="79"/>
      <c r="AH332" s="97"/>
      <c r="AK332" s="79"/>
      <c r="AM332" s="79" t="s">
        <v>201</v>
      </c>
    </row>
    <row r="333" spans="1:40" s="67" customFormat="1" ht="14.4" x14ac:dyDescent="0.3">
      <c r="A333" s="312" t="s">
        <v>202</v>
      </c>
      <c r="B333" s="313"/>
      <c r="C333" s="313"/>
      <c r="D333" s="313"/>
      <c r="E333" s="313"/>
      <c r="F333" s="313"/>
      <c r="G333" s="313"/>
      <c r="H333" s="313"/>
      <c r="I333" s="313"/>
      <c r="J333" s="313"/>
      <c r="K333" s="313"/>
      <c r="L333" s="313"/>
      <c r="M333" s="313"/>
      <c r="N333" s="314"/>
      <c r="AA333" s="98" t="s">
        <v>202</v>
      </c>
      <c r="AB333" s="79"/>
      <c r="AG333" s="79"/>
      <c r="AH333" s="97"/>
      <c r="AK333" s="79"/>
      <c r="AM333" s="79"/>
    </row>
    <row r="334" spans="1:40" s="67" customFormat="1" ht="20.399999999999999" x14ac:dyDescent="0.3">
      <c r="A334" s="113" t="s">
        <v>827</v>
      </c>
      <c r="B334" s="216" t="s">
        <v>971</v>
      </c>
      <c r="C334" s="311" t="s">
        <v>826</v>
      </c>
      <c r="D334" s="311"/>
      <c r="E334" s="311"/>
      <c r="F334" s="107" t="s">
        <v>23</v>
      </c>
      <c r="G334" s="105"/>
      <c r="H334" s="105"/>
      <c r="I334" s="112">
        <v>1</v>
      </c>
      <c r="J334" s="114">
        <v>96938.43</v>
      </c>
      <c r="K334" s="105"/>
      <c r="L334" s="114">
        <v>15736.76</v>
      </c>
      <c r="M334" s="111">
        <v>6.16</v>
      </c>
      <c r="N334" s="102">
        <v>96938.43</v>
      </c>
      <c r="AA334" s="98"/>
      <c r="AB334" s="79" t="s">
        <v>826</v>
      </c>
      <c r="AG334" s="79"/>
      <c r="AH334" s="97"/>
      <c r="AK334" s="79"/>
      <c r="AM334" s="79"/>
    </row>
    <row r="335" spans="1:40" s="67" customFormat="1" ht="14.4" x14ac:dyDescent="0.3">
      <c r="A335" s="109"/>
      <c r="B335" s="108"/>
      <c r="C335" s="308" t="s">
        <v>514</v>
      </c>
      <c r="D335" s="308"/>
      <c r="E335" s="308"/>
      <c r="F335" s="308"/>
      <c r="G335" s="308"/>
      <c r="H335" s="308"/>
      <c r="I335" s="308"/>
      <c r="J335" s="308"/>
      <c r="K335" s="308"/>
      <c r="L335" s="308"/>
      <c r="M335" s="308"/>
      <c r="N335" s="309"/>
      <c r="AA335" s="98"/>
      <c r="AB335" s="79"/>
      <c r="AG335" s="79"/>
      <c r="AH335" s="97"/>
      <c r="AI335" s="65" t="s">
        <v>514</v>
      </c>
      <c r="AK335" s="79"/>
      <c r="AM335" s="79"/>
    </row>
    <row r="336" spans="1:40" s="67" customFormat="1" ht="14.4" x14ac:dyDescent="0.3">
      <c r="A336" s="110"/>
      <c r="B336" s="72"/>
      <c r="C336" s="308" t="s">
        <v>825</v>
      </c>
      <c r="D336" s="308"/>
      <c r="E336" s="308"/>
      <c r="F336" s="308"/>
      <c r="G336" s="308"/>
      <c r="H336" s="308"/>
      <c r="I336" s="308"/>
      <c r="J336" s="308"/>
      <c r="K336" s="308"/>
      <c r="L336" s="308"/>
      <c r="M336" s="308"/>
      <c r="N336" s="309"/>
      <c r="AA336" s="98"/>
      <c r="AB336" s="79"/>
      <c r="AG336" s="79"/>
      <c r="AH336" s="97"/>
      <c r="AK336" s="79"/>
      <c r="AM336" s="79"/>
      <c r="AN336" s="65" t="s">
        <v>825</v>
      </c>
    </row>
    <row r="337" spans="1:40" s="67" customFormat="1" ht="14.4" x14ac:dyDescent="0.3">
      <c r="A337" s="109"/>
      <c r="B337" s="108"/>
      <c r="C337" s="311" t="s">
        <v>327</v>
      </c>
      <c r="D337" s="311"/>
      <c r="E337" s="311"/>
      <c r="F337" s="107"/>
      <c r="G337" s="105"/>
      <c r="H337" s="105"/>
      <c r="I337" s="105"/>
      <c r="J337" s="106"/>
      <c r="K337" s="105"/>
      <c r="L337" s="114">
        <v>15736.76</v>
      </c>
      <c r="M337" s="103"/>
      <c r="N337" s="102">
        <v>96938.43</v>
      </c>
      <c r="AA337" s="98"/>
      <c r="AB337" s="79"/>
      <c r="AG337" s="79" t="s">
        <v>327</v>
      </c>
      <c r="AH337" s="97"/>
      <c r="AK337" s="79"/>
      <c r="AM337" s="79"/>
    </row>
    <row r="338" spans="1:40" s="67" customFormat="1" ht="20.399999999999999" x14ac:dyDescent="0.3">
      <c r="A338" s="113" t="s">
        <v>824</v>
      </c>
      <c r="B338" s="216" t="s">
        <v>971</v>
      </c>
      <c r="C338" s="311" t="s">
        <v>823</v>
      </c>
      <c r="D338" s="311"/>
      <c r="E338" s="311"/>
      <c r="F338" s="107" t="s">
        <v>23</v>
      </c>
      <c r="G338" s="105"/>
      <c r="H338" s="105"/>
      <c r="I338" s="112">
        <v>1</v>
      </c>
      <c r="J338" s="114">
        <v>83385.63</v>
      </c>
      <c r="K338" s="105"/>
      <c r="L338" s="114">
        <v>13536.63</v>
      </c>
      <c r="M338" s="111">
        <v>6.16</v>
      </c>
      <c r="N338" s="102">
        <v>83385.63</v>
      </c>
      <c r="AA338" s="98"/>
      <c r="AB338" s="79" t="s">
        <v>823</v>
      </c>
      <c r="AG338" s="79"/>
      <c r="AH338" s="97"/>
      <c r="AK338" s="79"/>
      <c r="AM338" s="79"/>
    </row>
    <row r="339" spans="1:40" s="67" customFormat="1" ht="14.4" x14ac:dyDescent="0.3">
      <c r="A339" s="109"/>
      <c r="B339" s="108"/>
      <c r="C339" s="308" t="s">
        <v>514</v>
      </c>
      <c r="D339" s="308"/>
      <c r="E339" s="308"/>
      <c r="F339" s="308"/>
      <c r="G339" s="308"/>
      <c r="H339" s="308"/>
      <c r="I339" s="308"/>
      <c r="J339" s="308"/>
      <c r="K339" s="308"/>
      <c r="L339" s="308"/>
      <c r="M339" s="308"/>
      <c r="N339" s="309"/>
      <c r="AA339" s="98"/>
      <c r="AB339" s="79"/>
      <c r="AG339" s="79"/>
      <c r="AH339" s="97"/>
      <c r="AI339" s="65" t="s">
        <v>514</v>
      </c>
      <c r="AK339" s="79"/>
      <c r="AM339" s="79"/>
    </row>
    <row r="340" spans="1:40" s="67" customFormat="1" ht="14.4" x14ac:dyDescent="0.3">
      <c r="A340" s="110"/>
      <c r="B340" s="72"/>
      <c r="C340" s="308" t="s">
        <v>822</v>
      </c>
      <c r="D340" s="308"/>
      <c r="E340" s="308"/>
      <c r="F340" s="308"/>
      <c r="G340" s="308"/>
      <c r="H340" s="308"/>
      <c r="I340" s="308"/>
      <c r="J340" s="308"/>
      <c r="K340" s="308"/>
      <c r="L340" s="308"/>
      <c r="M340" s="308"/>
      <c r="N340" s="309"/>
      <c r="AA340" s="98"/>
      <c r="AB340" s="79"/>
      <c r="AG340" s="79"/>
      <c r="AH340" s="97"/>
      <c r="AK340" s="79"/>
      <c r="AM340" s="79"/>
      <c r="AN340" s="65" t="s">
        <v>822</v>
      </c>
    </row>
    <row r="341" spans="1:40" s="67" customFormat="1" ht="14.4" x14ac:dyDescent="0.3">
      <c r="A341" s="109"/>
      <c r="B341" s="108"/>
      <c r="C341" s="311" t="s">
        <v>327</v>
      </c>
      <c r="D341" s="311"/>
      <c r="E341" s="311"/>
      <c r="F341" s="107"/>
      <c r="G341" s="105"/>
      <c r="H341" s="105"/>
      <c r="I341" s="105"/>
      <c r="J341" s="106"/>
      <c r="K341" s="105"/>
      <c r="L341" s="114">
        <v>13536.63</v>
      </c>
      <c r="M341" s="103"/>
      <c r="N341" s="102">
        <v>83385.63</v>
      </c>
      <c r="AA341" s="98"/>
      <c r="AB341" s="79"/>
      <c r="AG341" s="79" t="s">
        <v>327</v>
      </c>
      <c r="AH341" s="97"/>
      <c r="AK341" s="79"/>
      <c r="AM341" s="79"/>
    </row>
    <row r="342" spans="1:40" s="67" customFormat="1" ht="0" hidden="1" customHeight="1" x14ac:dyDescent="0.3">
      <c r="A342" s="101"/>
      <c r="B342" s="77"/>
      <c r="C342" s="77"/>
      <c r="D342" s="77"/>
      <c r="E342" s="77"/>
      <c r="F342" s="100"/>
      <c r="G342" s="100"/>
      <c r="H342" s="100"/>
      <c r="I342" s="100"/>
      <c r="J342" s="78"/>
      <c r="K342" s="100"/>
      <c r="L342" s="78"/>
      <c r="M342" s="99"/>
      <c r="N342" s="78"/>
      <c r="AA342" s="98"/>
      <c r="AB342" s="79"/>
      <c r="AG342" s="79"/>
      <c r="AH342" s="97"/>
      <c r="AK342" s="79"/>
      <c r="AM342" s="79"/>
    </row>
    <row r="343" spans="1:40" s="67" customFormat="1" ht="14.4" x14ac:dyDescent="0.3">
      <c r="A343" s="95"/>
      <c r="B343" s="94"/>
      <c r="C343" s="311" t="s">
        <v>203</v>
      </c>
      <c r="D343" s="311"/>
      <c r="E343" s="311"/>
      <c r="F343" s="311"/>
      <c r="G343" s="311"/>
      <c r="H343" s="311"/>
      <c r="I343" s="311"/>
      <c r="J343" s="311"/>
      <c r="K343" s="311"/>
      <c r="L343" s="93"/>
      <c r="M343" s="92"/>
      <c r="N343" s="91"/>
      <c r="AA343" s="98"/>
      <c r="AB343" s="79"/>
      <c r="AG343" s="79"/>
      <c r="AH343" s="97"/>
      <c r="AK343" s="79" t="s">
        <v>203</v>
      </c>
      <c r="AM343" s="79"/>
    </row>
    <row r="344" spans="1:40" s="67" customFormat="1" ht="14.4" x14ac:dyDescent="0.3">
      <c r="A344" s="85"/>
      <c r="B344" s="84"/>
      <c r="C344" s="308" t="s">
        <v>311</v>
      </c>
      <c r="D344" s="308"/>
      <c r="E344" s="308"/>
      <c r="F344" s="308"/>
      <c r="G344" s="308"/>
      <c r="H344" s="308"/>
      <c r="I344" s="308"/>
      <c r="J344" s="308"/>
      <c r="K344" s="308"/>
      <c r="L344" s="83">
        <v>29273.39</v>
      </c>
      <c r="M344" s="82"/>
      <c r="N344" s="81">
        <v>180324.06</v>
      </c>
      <c r="AA344" s="98"/>
      <c r="AB344" s="79"/>
      <c r="AG344" s="79"/>
      <c r="AH344" s="97"/>
      <c r="AK344" s="79"/>
      <c r="AL344" s="65" t="s">
        <v>311</v>
      </c>
      <c r="AM344" s="79"/>
    </row>
    <row r="345" spans="1:40" s="67" customFormat="1" ht="14.4" x14ac:dyDescent="0.3">
      <c r="A345" s="85"/>
      <c r="B345" s="90"/>
      <c r="C345" s="307" t="s">
        <v>204</v>
      </c>
      <c r="D345" s="307"/>
      <c r="E345" s="307"/>
      <c r="F345" s="307"/>
      <c r="G345" s="307"/>
      <c r="H345" s="307"/>
      <c r="I345" s="307"/>
      <c r="J345" s="307"/>
      <c r="K345" s="307"/>
      <c r="L345" s="76">
        <v>29273.39</v>
      </c>
      <c r="M345" s="89"/>
      <c r="N345" s="88">
        <v>180324.06</v>
      </c>
      <c r="AA345" s="98"/>
      <c r="AB345" s="79"/>
      <c r="AG345" s="79"/>
      <c r="AH345" s="97"/>
      <c r="AK345" s="79"/>
      <c r="AM345" s="79" t="s">
        <v>204</v>
      </c>
    </row>
    <row r="346" spans="1:40" s="67" customFormat="1" ht="14.4" x14ac:dyDescent="0.3">
      <c r="A346" s="85"/>
      <c r="B346" s="84"/>
      <c r="C346" s="308" t="s">
        <v>305</v>
      </c>
      <c r="D346" s="308"/>
      <c r="E346" s="308"/>
      <c r="F346" s="308"/>
      <c r="G346" s="308"/>
      <c r="H346" s="308"/>
      <c r="I346" s="308"/>
      <c r="J346" s="308"/>
      <c r="K346" s="308"/>
      <c r="L346" s="87"/>
      <c r="M346" s="82"/>
      <c r="N346" s="86"/>
      <c r="AA346" s="98"/>
      <c r="AB346" s="79"/>
      <c r="AG346" s="79"/>
      <c r="AH346" s="97"/>
      <c r="AK346" s="79"/>
      <c r="AL346" s="65" t="s">
        <v>305</v>
      </c>
      <c r="AM346" s="79"/>
    </row>
    <row r="347" spans="1:40" s="67" customFormat="1" ht="14.4" x14ac:dyDescent="0.3">
      <c r="A347" s="85"/>
      <c r="B347" s="84"/>
      <c r="C347" s="308" t="s">
        <v>303</v>
      </c>
      <c r="D347" s="308"/>
      <c r="E347" s="308"/>
      <c r="F347" s="308"/>
      <c r="G347" s="308"/>
      <c r="H347" s="308"/>
      <c r="I347" s="308"/>
      <c r="J347" s="308"/>
      <c r="K347" s="308"/>
      <c r="L347" s="83">
        <v>15736.76</v>
      </c>
      <c r="M347" s="82"/>
      <c r="N347" s="81">
        <v>96938.43</v>
      </c>
      <c r="AA347" s="98"/>
      <c r="AB347" s="79"/>
      <c r="AG347" s="79"/>
      <c r="AH347" s="97"/>
      <c r="AK347" s="79"/>
      <c r="AL347" s="65" t="s">
        <v>303</v>
      </c>
      <c r="AM347" s="79"/>
    </row>
    <row r="348" spans="1:40" s="67" customFormat="1" ht="14.4" x14ac:dyDescent="0.3">
      <c r="A348" s="312" t="s">
        <v>205</v>
      </c>
      <c r="B348" s="313"/>
      <c r="C348" s="313"/>
      <c r="D348" s="313"/>
      <c r="E348" s="313"/>
      <c r="F348" s="313"/>
      <c r="G348" s="313"/>
      <c r="H348" s="313"/>
      <c r="I348" s="313"/>
      <c r="J348" s="313"/>
      <c r="K348" s="313"/>
      <c r="L348" s="313"/>
      <c r="M348" s="313"/>
      <c r="N348" s="314"/>
      <c r="AA348" s="98" t="s">
        <v>205</v>
      </c>
      <c r="AB348" s="79"/>
      <c r="AG348" s="79"/>
      <c r="AH348" s="97"/>
      <c r="AK348" s="79"/>
      <c r="AM348" s="79"/>
    </row>
    <row r="349" spans="1:40" s="67" customFormat="1" ht="21.6" x14ac:dyDescent="0.3">
      <c r="A349" s="113" t="s">
        <v>88</v>
      </c>
      <c r="B349" s="116" t="s">
        <v>821</v>
      </c>
      <c r="C349" s="311" t="s">
        <v>820</v>
      </c>
      <c r="D349" s="311"/>
      <c r="E349" s="311"/>
      <c r="F349" s="107" t="s">
        <v>77</v>
      </c>
      <c r="G349" s="105"/>
      <c r="H349" s="105"/>
      <c r="I349" s="117">
        <v>8.0000000000000002E-3</v>
      </c>
      <c r="J349" s="114">
        <v>25911.4</v>
      </c>
      <c r="K349" s="105"/>
      <c r="L349" s="104">
        <v>207.29</v>
      </c>
      <c r="M349" s="111">
        <v>8.02</v>
      </c>
      <c r="N349" s="102">
        <v>1662.47</v>
      </c>
      <c r="AA349" s="98"/>
      <c r="AB349" s="79" t="s">
        <v>820</v>
      </c>
      <c r="AG349" s="79"/>
      <c r="AH349" s="97"/>
      <c r="AK349" s="79"/>
      <c r="AM349" s="79"/>
    </row>
    <row r="350" spans="1:40" s="67" customFormat="1" ht="14.4" x14ac:dyDescent="0.3">
      <c r="A350" s="109"/>
      <c r="B350" s="108"/>
      <c r="C350" s="308" t="s">
        <v>329</v>
      </c>
      <c r="D350" s="308"/>
      <c r="E350" s="308"/>
      <c r="F350" s="308"/>
      <c r="G350" s="308"/>
      <c r="H350" s="308"/>
      <c r="I350" s="308"/>
      <c r="J350" s="308"/>
      <c r="K350" s="308"/>
      <c r="L350" s="308"/>
      <c r="M350" s="308"/>
      <c r="N350" s="309"/>
      <c r="AA350" s="98"/>
      <c r="AB350" s="79"/>
      <c r="AG350" s="79"/>
      <c r="AH350" s="97"/>
      <c r="AI350" s="65" t="s">
        <v>329</v>
      </c>
      <c r="AK350" s="79"/>
      <c r="AM350" s="79"/>
    </row>
    <row r="351" spans="1:40" s="67" customFormat="1" ht="14.4" x14ac:dyDescent="0.3">
      <c r="A351" s="110"/>
      <c r="B351" s="72"/>
      <c r="C351" s="308" t="s">
        <v>819</v>
      </c>
      <c r="D351" s="308"/>
      <c r="E351" s="308"/>
      <c r="F351" s="308"/>
      <c r="G351" s="308"/>
      <c r="H351" s="308"/>
      <c r="I351" s="308"/>
      <c r="J351" s="308"/>
      <c r="K351" s="308"/>
      <c r="L351" s="308"/>
      <c r="M351" s="308"/>
      <c r="N351" s="309"/>
      <c r="AA351" s="98"/>
      <c r="AB351" s="79"/>
      <c r="AG351" s="79"/>
      <c r="AH351" s="97"/>
      <c r="AJ351" s="65" t="s">
        <v>819</v>
      </c>
      <c r="AK351" s="79"/>
      <c r="AM351" s="79"/>
    </row>
    <row r="352" spans="1:40" s="67" customFormat="1" ht="14.4" x14ac:dyDescent="0.3">
      <c r="A352" s="109"/>
      <c r="B352" s="108"/>
      <c r="C352" s="311" t="s">
        <v>327</v>
      </c>
      <c r="D352" s="311"/>
      <c r="E352" s="311"/>
      <c r="F352" s="107"/>
      <c r="G352" s="105"/>
      <c r="H352" s="105"/>
      <c r="I352" s="105"/>
      <c r="J352" s="106"/>
      <c r="K352" s="105"/>
      <c r="L352" s="104">
        <v>207.29</v>
      </c>
      <c r="M352" s="103"/>
      <c r="N352" s="102">
        <v>1662.47</v>
      </c>
      <c r="AA352" s="98"/>
      <c r="AB352" s="79"/>
      <c r="AG352" s="79" t="s">
        <v>327</v>
      </c>
      <c r="AH352" s="97"/>
      <c r="AK352" s="79"/>
      <c r="AM352" s="79"/>
    </row>
    <row r="353" spans="1:39" s="67" customFormat="1" ht="42" x14ac:dyDescent="0.3">
      <c r="A353" s="113" t="s">
        <v>209</v>
      </c>
      <c r="B353" s="116" t="s">
        <v>483</v>
      </c>
      <c r="C353" s="311" t="s">
        <v>482</v>
      </c>
      <c r="D353" s="311"/>
      <c r="E353" s="311"/>
      <c r="F353" s="107" t="s">
        <v>110</v>
      </c>
      <c r="G353" s="105"/>
      <c r="H353" s="105"/>
      <c r="I353" s="111">
        <v>0.28000000000000003</v>
      </c>
      <c r="J353" s="104">
        <v>943.06</v>
      </c>
      <c r="K353" s="105"/>
      <c r="L353" s="104">
        <v>264.06</v>
      </c>
      <c r="M353" s="111">
        <v>8.02</v>
      </c>
      <c r="N353" s="102">
        <v>2117.7600000000002</v>
      </c>
      <c r="AA353" s="98"/>
      <c r="AB353" s="79" t="s">
        <v>482</v>
      </c>
      <c r="AG353" s="79"/>
      <c r="AH353" s="97"/>
      <c r="AK353" s="79"/>
      <c r="AM353" s="79"/>
    </row>
    <row r="354" spans="1:39" s="67" customFormat="1" ht="14.4" x14ac:dyDescent="0.3">
      <c r="A354" s="109"/>
      <c r="B354" s="108"/>
      <c r="C354" s="308" t="s">
        <v>329</v>
      </c>
      <c r="D354" s="308"/>
      <c r="E354" s="308"/>
      <c r="F354" s="308"/>
      <c r="G354" s="308"/>
      <c r="H354" s="308"/>
      <c r="I354" s="308"/>
      <c r="J354" s="308"/>
      <c r="K354" s="308"/>
      <c r="L354" s="308"/>
      <c r="M354" s="308"/>
      <c r="N354" s="309"/>
      <c r="AA354" s="98"/>
      <c r="AB354" s="79"/>
      <c r="AG354" s="79"/>
      <c r="AH354" s="97"/>
      <c r="AI354" s="65" t="s">
        <v>329</v>
      </c>
      <c r="AK354" s="79"/>
      <c r="AM354" s="79"/>
    </row>
    <row r="355" spans="1:39" s="67" customFormat="1" ht="14.4" x14ac:dyDescent="0.3">
      <c r="A355" s="110"/>
      <c r="B355" s="72"/>
      <c r="C355" s="308" t="s">
        <v>818</v>
      </c>
      <c r="D355" s="308"/>
      <c r="E355" s="308"/>
      <c r="F355" s="308"/>
      <c r="G355" s="308"/>
      <c r="H355" s="308"/>
      <c r="I355" s="308"/>
      <c r="J355" s="308"/>
      <c r="K355" s="308"/>
      <c r="L355" s="308"/>
      <c r="M355" s="308"/>
      <c r="N355" s="309"/>
      <c r="AA355" s="98"/>
      <c r="AB355" s="79"/>
      <c r="AG355" s="79"/>
      <c r="AH355" s="97"/>
      <c r="AJ355" s="65" t="s">
        <v>818</v>
      </c>
      <c r="AK355" s="79"/>
      <c r="AM355" s="79"/>
    </row>
    <row r="356" spans="1:39" s="67" customFormat="1" ht="14.4" x14ac:dyDescent="0.3">
      <c r="A356" s="109"/>
      <c r="B356" s="108"/>
      <c r="C356" s="311" t="s">
        <v>327</v>
      </c>
      <c r="D356" s="311"/>
      <c r="E356" s="311"/>
      <c r="F356" s="107"/>
      <c r="G356" s="105"/>
      <c r="H356" s="105"/>
      <c r="I356" s="105"/>
      <c r="J356" s="106"/>
      <c r="K356" s="105"/>
      <c r="L356" s="104">
        <v>264.06</v>
      </c>
      <c r="M356" s="103"/>
      <c r="N356" s="102">
        <v>2117.7600000000002</v>
      </c>
      <c r="AA356" s="98"/>
      <c r="AB356" s="79"/>
      <c r="AG356" s="79" t="s">
        <v>327</v>
      </c>
      <c r="AH356" s="97"/>
      <c r="AK356" s="79"/>
      <c r="AM356" s="79"/>
    </row>
    <row r="357" spans="1:39" s="67" customFormat="1" ht="21.6" x14ac:dyDescent="0.3">
      <c r="A357" s="113" t="s">
        <v>111</v>
      </c>
      <c r="B357" s="116" t="s">
        <v>497</v>
      </c>
      <c r="C357" s="311" t="s">
        <v>496</v>
      </c>
      <c r="D357" s="311"/>
      <c r="E357" s="311"/>
      <c r="F357" s="107" t="s">
        <v>74</v>
      </c>
      <c r="G357" s="105"/>
      <c r="H357" s="105"/>
      <c r="I357" s="119">
        <v>2.9954999999999999E-2</v>
      </c>
      <c r="J357" s="114">
        <v>5650</v>
      </c>
      <c r="K357" s="105"/>
      <c r="L357" s="104">
        <v>169.25</v>
      </c>
      <c r="M357" s="111">
        <v>8.02</v>
      </c>
      <c r="N357" s="102">
        <v>1357.39</v>
      </c>
      <c r="AA357" s="98"/>
      <c r="AB357" s="79" t="s">
        <v>496</v>
      </c>
      <c r="AG357" s="79"/>
      <c r="AH357" s="97"/>
      <c r="AK357" s="79"/>
      <c r="AM357" s="79"/>
    </row>
    <row r="358" spans="1:39" s="67" customFormat="1" ht="14.4" x14ac:dyDescent="0.3">
      <c r="A358" s="109"/>
      <c r="B358" s="108"/>
      <c r="C358" s="308" t="s">
        <v>329</v>
      </c>
      <c r="D358" s="308"/>
      <c r="E358" s="308"/>
      <c r="F358" s="308"/>
      <c r="G358" s="308"/>
      <c r="H358" s="308"/>
      <c r="I358" s="308"/>
      <c r="J358" s="308"/>
      <c r="K358" s="308"/>
      <c r="L358" s="308"/>
      <c r="M358" s="308"/>
      <c r="N358" s="309"/>
      <c r="AA358" s="98"/>
      <c r="AB358" s="79"/>
      <c r="AG358" s="79"/>
      <c r="AH358" s="97"/>
      <c r="AI358" s="65" t="s">
        <v>329</v>
      </c>
      <c r="AK358" s="79"/>
      <c r="AM358" s="79"/>
    </row>
    <row r="359" spans="1:39" s="67" customFormat="1" ht="14.4" x14ac:dyDescent="0.3">
      <c r="A359" s="110"/>
      <c r="B359" s="72"/>
      <c r="C359" s="308" t="s">
        <v>817</v>
      </c>
      <c r="D359" s="308"/>
      <c r="E359" s="308"/>
      <c r="F359" s="308"/>
      <c r="G359" s="308"/>
      <c r="H359" s="308"/>
      <c r="I359" s="308"/>
      <c r="J359" s="308"/>
      <c r="K359" s="308"/>
      <c r="L359" s="308"/>
      <c r="M359" s="308"/>
      <c r="N359" s="309"/>
      <c r="AA359" s="98"/>
      <c r="AB359" s="79"/>
      <c r="AG359" s="79"/>
      <c r="AH359" s="97"/>
      <c r="AJ359" s="65" t="s">
        <v>817</v>
      </c>
      <c r="AK359" s="79"/>
      <c r="AM359" s="79"/>
    </row>
    <row r="360" spans="1:39" s="67" customFormat="1" ht="14.4" x14ac:dyDescent="0.3">
      <c r="A360" s="109"/>
      <c r="B360" s="108"/>
      <c r="C360" s="311" t="s">
        <v>327</v>
      </c>
      <c r="D360" s="311"/>
      <c r="E360" s="311"/>
      <c r="F360" s="107"/>
      <c r="G360" s="105"/>
      <c r="H360" s="105"/>
      <c r="I360" s="105"/>
      <c r="J360" s="106"/>
      <c r="K360" s="105"/>
      <c r="L360" s="104">
        <v>169.25</v>
      </c>
      <c r="M360" s="103"/>
      <c r="N360" s="102">
        <v>1357.39</v>
      </c>
      <c r="AA360" s="98"/>
      <c r="AB360" s="79"/>
      <c r="AG360" s="79" t="s">
        <v>327</v>
      </c>
      <c r="AH360" s="97"/>
      <c r="AK360" s="79"/>
      <c r="AM360" s="79"/>
    </row>
    <row r="361" spans="1:39" s="67" customFormat="1" ht="21.6" x14ac:dyDescent="0.3">
      <c r="A361" s="113" t="s">
        <v>89</v>
      </c>
      <c r="B361" s="116" t="s">
        <v>500</v>
      </c>
      <c r="C361" s="311" t="s">
        <v>499</v>
      </c>
      <c r="D361" s="311"/>
      <c r="E361" s="311"/>
      <c r="F361" s="107" t="s">
        <v>74</v>
      </c>
      <c r="G361" s="105"/>
      <c r="H361" s="105"/>
      <c r="I361" s="119">
        <v>5.5440000000000003E-3</v>
      </c>
      <c r="J361" s="114">
        <v>6726.18</v>
      </c>
      <c r="K361" s="105"/>
      <c r="L361" s="104">
        <v>37.29</v>
      </c>
      <c r="M361" s="111">
        <v>8.02</v>
      </c>
      <c r="N361" s="115">
        <v>299.07</v>
      </c>
      <c r="AA361" s="98"/>
      <c r="AB361" s="79" t="s">
        <v>499</v>
      </c>
      <c r="AG361" s="79"/>
      <c r="AH361" s="97"/>
      <c r="AK361" s="79"/>
      <c r="AM361" s="79"/>
    </row>
    <row r="362" spans="1:39" s="67" customFormat="1" ht="14.4" x14ac:dyDescent="0.3">
      <c r="A362" s="109"/>
      <c r="B362" s="108"/>
      <c r="C362" s="308" t="s">
        <v>329</v>
      </c>
      <c r="D362" s="308"/>
      <c r="E362" s="308"/>
      <c r="F362" s="308"/>
      <c r="G362" s="308"/>
      <c r="H362" s="308"/>
      <c r="I362" s="308"/>
      <c r="J362" s="308"/>
      <c r="K362" s="308"/>
      <c r="L362" s="308"/>
      <c r="M362" s="308"/>
      <c r="N362" s="309"/>
      <c r="AA362" s="98"/>
      <c r="AB362" s="79"/>
      <c r="AG362" s="79"/>
      <c r="AH362" s="97"/>
      <c r="AI362" s="65" t="s">
        <v>329</v>
      </c>
      <c r="AK362" s="79"/>
      <c r="AM362" s="79"/>
    </row>
    <row r="363" spans="1:39" s="67" customFormat="1" ht="14.4" x14ac:dyDescent="0.3">
      <c r="A363" s="110"/>
      <c r="B363" s="72"/>
      <c r="C363" s="308" t="s">
        <v>816</v>
      </c>
      <c r="D363" s="308"/>
      <c r="E363" s="308"/>
      <c r="F363" s="308"/>
      <c r="G363" s="308"/>
      <c r="H363" s="308"/>
      <c r="I363" s="308"/>
      <c r="J363" s="308"/>
      <c r="K363" s="308"/>
      <c r="L363" s="308"/>
      <c r="M363" s="308"/>
      <c r="N363" s="309"/>
      <c r="AA363" s="98"/>
      <c r="AB363" s="79"/>
      <c r="AG363" s="79"/>
      <c r="AH363" s="97"/>
      <c r="AJ363" s="65" t="s">
        <v>816</v>
      </c>
      <c r="AK363" s="79"/>
      <c r="AM363" s="79"/>
    </row>
    <row r="364" spans="1:39" s="67" customFormat="1" ht="14.4" x14ac:dyDescent="0.3">
      <c r="A364" s="109"/>
      <c r="B364" s="108"/>
      <c r="C364" s="311" t="s">
        <v>327</v>
      </c>
      <c r="D364" s="311"/>
      <c r="E364" s="311"/>
      <c r="F364" s="107"/>
      <c r="G364" s="105"/>
      <c r="H364" s="105"/>
      <c r="I364" s="105"/>
      <c r="J364" s="106"/>
      <c r="K364" s="105"/>
      <c r="L364" s="104">
        <v>37.29</v>
      </c>
      <c r="M364" s="103"/>
      <c r="N364" s="115">
        <v>299.07</v>
      </c>
      <c r="AA364" s="98"/>
      <c r="AB364" s="79"/>
      <c r="AG364" s="79" t="s">
        <v>327</v>
      </c>
      <c r="AH364" s="97"/>
      <c r="AK364" s="79"/>
      <c r="AM364" s="79"/>
    </row>
    <row r="365" spans="1:39" s="67" customFormat="1" ht="21.6" x14ac:dyDescent="0.3">
      <c r="A365" s="113" t="s">
        <v>90</v>
      </c>
      <c r="B365" s="116" t="s">
        <v>494</v>
      </c>
      <c r="C365" s="311" t="s">
        <v>493</v>
      </c>
      <c r="D365" s="311"/>
      <c r="E365" s="311"/>
      <c r="F365" s="107" t="s">
        <v>74</v>
      </c>
      <c r="G365" s="105"/>
      <c r="H365" s="105"/>
      <c r="I365" s="146">
        <v>1.7700000000000001E-3</v>
      </c>
      <c r="J365" s="114">
        <v>5763</v>
      </c>
      <c r="K365" s="105"/>
      <c r="L365" s="104">
        <v>10.199999999999999</v>
      </c>
      <c r="M365" s="111">
        <v>8.02</v>
      </c>
      <c r="N365" s="115">
        <v>81.8</v>
      </c>
      <c r="AA365" s="98"/>
      <c r="AB365" s="79" t="s">
        <v>493</v>
      </c>
      <c r="AG365" s="79"/>
      <c r="AH365" s="97"/>
      <c r="AK365" s="79"/>
      <c r="AM365" s="79"/>
    </row>
    <row r="366" spans="1:39" s="67" customFormat="1" ht="14.4" x14ac:dyDescent="0.3">
      <c r="A366" s="109"/>
      <c r="B366" s="108"/>
      <c r="C366" s="308" t="s">
        <v>329</v>
      </c>
      <c r="D366" s="308"/>
      <c r="E366" s="308"/>
      <c r="F366" s="308"/>
      <c r="G366" s="308"/>
      <c r="H366" s="308"/>
      <c r="I366" s="308"/>
      <c r="J366" s="308"/>
      <c r="K366" s="308"/>
      <c r="L366" s="308"/>
      <c r="M366" s="308"/>
      <c r="N366" s="309"/>
      <c r="AA366" s="98"/>
      <c r="AB366" s="79"/>
      <c r="AG366" s="79"/>
      <c r="AH366" s="97"/>
      <c r="AI366" s="65" t="s">
        <v>329</v>
      </c>
      <c r="AK366" s="79"/>
      <c r="AM366" s="79"/>
    </row>
    <row r="367" spans="1:39" s="67" customFormat="1" ht="14.4" x14ac:dyDescent="0.3">
      <c r="A367" s="110"/>
      <c r="B367" s="72"/>
      <c r="C367" s="308" t="s">
        <v>815</v>
      </c>
      <c r="D367" s="308"/>
      <c r="E367" s="308"/>
      <c r="F367" s="308"/>
      <c r="G367" s="308"/>
      <c r="H367" s="308"/>
      <c r="I367" s="308"/>
      <c r="J367" s="308"/>
      <c r="K367" s="308"/>
      <c r="L367" s="308"/>
      <c r="M367" s="308"/>
      <c r="N367" s="309"/>
      <c r="AA367" s="98"/>
      <c r="AB367" s="79"/>
      <c r="AG367" s="79"/>
      <c r="AH367" s="97"/>
      <c r="AJ367" s="65" t="s">
        <v>815</v>
      </c>
      <c r="AK367" s="79"/>
      <c r="AM367" s="79"/>
    </row>
    <row r="368" spans="1:39" s="67" customFormat="1" ht="14.4" x14ac:dyDescent="0.3">
      <c r="A368" s="109"/>
      <c r="B368" s="108"/>
      <c r="C368" s="311" t="s">
        <v>327</v>
      </c>
      <c r="D368" s="311"/>
      <c r="E368" s="311"/>
      <c r="F368" s="107"/>
      <c r="G368" s="105"/>
      <c r="H368" s="105"/>
      <c r="I368" s="105"/>
      <c r="J368" s="106"/>
      <c r="K368" s="105"/>
      <c r="L368" s="104">
        <v>10.199999999999999</v>
      </c>
      <c r="M368" s="103"/>
      <c r="N368" s="115">
        <v>81.8</v>
      </c>
      <c r="AA368" s="98"/>
      <c r="AB368" s="79"/>
      <c r="AG368" s="79" t="s">
        <v>327</v>
      </c>
      <c r="AH368" s="97"/>
      <c r="AK368" s="79"/>
      <c r="AM368" s="79"/>
    </row>
    <row r="369" spans="1:39" s="67" customFormat="1" ht="14.4" x14ac:dyDescent="0.3">
      <c r="A369" s="113" t="s">
        <v>91</v>
      </c>
      <c r="B369" s="116" t="s">
        <v>491</v>
      </c>
      <c r="C369" s="311" t="s">
        <v>145</v>
      </c>
      <c r="D369" s="311"/>
      <c r="E369" s="311"/>
      <c r="F369" s="107" t="s">
        <v>130</v>
      </c>
      <c r="G369" s="105"/>
      <c r="H369" s="105"/>
      <c r="I369" s="111">
        <v>0.22</v>
      </c>
      <c r="J369" s="104">
        <v>9.5</v>
      </c>
      <c r="K369" s="105"/>
      <c r="L369" s="104">
        <v>2.09</v>
      </c>
      <c r="M369" s="111">
        <v>8.02</v>
      </c>
      <c r="N369" s="115">
        <v>16.760000000000002</v>
      </c>
      <c r="AA369" s="98"/>
      <c r="AB369" s="79" t="s">
        <v>145</v>
      </c>
      <c r="AG369" s="79"/>
      <c r="AH369" s="97"/>
      <c r="AK369" s="79"/>
      <c r="AM369" s="79"/>
    </row>
    <row r="370" spans="1:39" s="67" customFormat="1" ht="14.4" x14ac:dyDescent="0.3">
      <c r="A370" s="109"/>
      <c r="B370" s="108"/>
      <c r="C370" s="308" t="s">
        <v>329</v>
      </c>
      <c r="D370" s="308"/>
      <c r="E370" s="308"/>
      <c r="F370" s="308"/>
      <c r="G370" s="308"/>
      <c r="H370" s="308"/>
      <c r="I370" s="308"/>
      <c r="J370" s="308"/>
      <c r="K370" s="308"/>
      <c r="L370" s="308"/>
      <c r="M370" s="308"/>
      <c r="N370" s="309"/>
      <c r="AA370" s="98"/>
      <c r="AB370" s="79"/>
      <c r="AG370" s="79"/>
      <c r="AH370" s="97"/>
      <c r="AI370" s="65" t="s">
        <v>329</v>
      </c>
      <c r="AK370" s="79"/>
      <c r="AM370" s="79"/>
    </row>
    <row r="371" spans="1:39" s="67" customFormat="1" ht="14.4" x14ac:dyDescent="0.3">
      <c r="A371" s="110"/>
      <c r="B371" s="72"/>
      <c r="C371" s="308" t="s">
        <v>814</v>
      </c>
      <c r="D371" s="308"/>
      <c r="E371" s="308"/>
      <c r="F371" s="308"/>
      <c r="G371" s="308"/>
      <c r="H371" s="308"/>
      <c r="I371" s="308"/>
      <c r="J371" s="308"/>
      <c r="K371" s="308"/>
      <c r="L371" s="308"/>
      <c r="M371" s="308"/>
      <c r="N371" s="309"/>
      <c r="AA371" s="98"/>
      <c r="AB371" s="79"/>
      <c r="AG371" s="79"/>
      <c r="AH371" s="97"/>
      <c r="AJ371" s="65" t="s">
        <v>814</v>
      </c>
      <c r="AK371" s="79"/>
      <c r="AM371" s="79"/>
    </row>
    <row r="372" spans="1:39" s="67" customFormat="1" ht="14.4" x14ac:dyDescent="0.3">
      <c r="A372" s="109"/>
      <c r="B372" s="108"/>
      <c r="C372" s="311" t="s">
        <v>327</v>
      </c>
      <c r="D372" s="311"/>
      <c r="E372" s="311"/>
      <c r="F372" s="107"/>
      <c r="G372" s="105"/>
      <c r="H372" s="105"/>
      <c r="I372" s="105"/>
      <c r="J372" s="106"/>
      <c r="K372" s="105"/>
      <c r="L372" s="104">
        <v>2.09</v>
      </c>
      <c r="M372" s="103"/>
      <c r="N372" s="115">
        <v>16.760000000000002</v>
      </c>
      <c r="AA372" s="98"/>
      <c r="AB372" s="79"/>
      <c r="AG372" s="79" t="s">
        <v>327</v>
      </c>
      <c r="AH372" s="97"/>
      <c r="AK372" s="79"/>
      <c r="AM372" s="79"/>
    </row>
    <row r="373" spans="1:39" s="67" customFormat="1" ht="42" x14ac:dyDescent="0.3">
      <c r="A373" s="113" t="s">
        <v>92</v>
      </c>
      <c r="B373" s="116" t="s">
        <v>813</v>
      </c>
      <c r="C373" s="311" t="s">
        <v>812</v>
      </c>
      <c r="D373" s="311"/>
      <c r="E373" s="311"/>
      <c r="F373" s="107" t="s">
        <v>475</v>
      </c>
      <c r="G373" s="105"/>
      <c r="H373" s="105"/>
      <c r="I373" s="112">
        <v>1</v>
      </c>
      <c r="J373" s="104">
        <v>484.79</v>
      </c>
      <c r="K373" s="105"/>
      <c r="L373" s="104">
        <v>484.79</v>
      </c>
      <c r="M373" s="111">
        <v>8.02</v>
      </c>
      <c r="N373" s="102">
        <v>3888.02</v>
      </c>
      <c r="AA373" s="98"/>
      <c r="AB373" s="79" t="s">
        <v>812</v>
      </c>
      <c r="AG373" s="79"/>
      <c r="AH373" s="97"/>
      <c r="AK373" s="79"/>
      <c r="AM373" s="79"/>
    </row>
    <row r="374" spans="1:39" s="67" customFormat="1" ht="14.4" x14ac:dyDescent="0.3">
      <c r="A374" s="109"/>
      <c r="B374" s="108"/>
      <c r="C374" s="308" t="s">
        <v>329</v>
      </c>
      <c r="D374" s="308"/>
      <c r="E374" s="308"/>
      <c r="F374" s="308"/>
      <c r="G374" s="308"/>
      <c r="H374" s="308"/>
      <c r="I374" s="308"/>
      <c r="J374" s="308"/>
      <c r="K374" s="308"/>
      <c r="L374" s="308"/>
      <c r="M374" s="308"/>
      <c r="N374" s="309"/>
      <c r="AA374" s="98"/>
      <c r="AB374" s="79"/>
      <c r="AG374" s="79"/>
      <c r="AH374" s="97"/>
      <c r="AI374" s="65" t="s">
        <v>329</v>
      </c>
      <c r="AK374" s="79"/>
      <c r="AM374" s="79"/>
    </row>
    <row r="375" spans="1:39" s="67" customFormat="1" ht="14.4" x14ac:dyDescent="0.3">
      <c r="A375" s="109"/>
      <c r="B375" s="108"/>
      <c r="C375" s="311" t="s">
        <v>327</v>
      </c>
      <c r="D375" s="311"/>
      <c r="E375" s="311"/>
      <c r="F375" s="107"/>
      <c r="G375" s="105"/>
      <c r="H375" s="105"/>
      <c r="I375" s="105"/>
      <c r="J375" s="106"/>
      <c r="K375" s="105"/>
      <c r="L375" s="104">
        <v>484.79</v>
      </c>
      <c r="M375" s="103"/>
      <c r="N375" s="102">
        <v>3888.02</v>
      </c>
      <c r="AA375" s="98"/>
      <c r="AB375" s="79"/>
      <c r="AG375" s="79" t="s">
        <v>327</v>
      </c>
      <c r="AH375" s="97"/>
      <c r="AK375" s="79"/>
      <c r="AM375" s="79"/>
    </row>
    <row r="376" spans="1:39" s="67" customFormat="1" ht="0" hidden="1" customHeight="1" x14ac:dyDescent="0.3">
      <c r="A376" s="101"/>
      <c r="B376" s="77"/>
      <c r="C376" s="77"/>
      <c r="D376" s="77"/>
      <c r="E376" s="77"/>
      <c r="F376" s="100"/>
      <c r="G376" s="100"/>
      <c r="H376" s="100"/>
      <c r="I376" s="100"/>
      <c r="J376" s="78"/>
      <c r="K376" s="100"/>
      <c r="L376" s="78"/>
      <c r="M376" s="99"/>
      <c r="N376" s="78"/>
      <c r="AA376" s="98"/>
      <c r="AB376" s="79"/>
      <c r="AG376" s="79"/>
      <c r="AH376" s="97"/>
      <c r="AK376" s="79"/>
      <c r="AM376" s="79"/>
    </row>
    <row r="377" spans="1:39" s="67" customFormat="1" ht="21.6" x14ac:dyDescent="0.3">
      <c r="A377" s="95"/>
      <c r="B377" s="94"/>
      <c r="C377" s="311" t="s">
        <v>210</v>
      </c>
      <c r="D377" s="311"/>
      <c r="E377" s="311"/>
      <c r="F377" s="311"/>
      <c r="G377" s="311"/>
      <c r="H377" s="311"/>
      <c r="I377" s="311"/>
      <c r="J377" s="311"/>
      <c r="K377" s="311"/>
      <c r="L377" s="93"/>
      <c r="M377" s="92"/>
      <c r="N377" s="91"/>
      <c r="AA377" s="98"/>
      <c r="AB377" s="79"/>
      <c r="AG377" s="79"/>
      <c r="AH377" s="97"/>
      <c r="AK377" s="79" t="s">
        <v>210</v>
      </c>
      <c r="AM377" s="79"/>
    </row>
    <row r="378" spans="1:39" s="67" customFormat="1" ht="14.4" x14ac:dyDescent="0.3">
      <c r="A378" s="85"/>
      <c r="B378" s="84"/>
      <c r="C378" s="308" t="s">
        <v>324</v>
      </c>
      <c r="D378" s="308"/>
      <c r="E378" s="308"/>
      <c r="F378" s="308"/>
      <c r="G378" s="308"/>
      <c r="H378" s="308"/>
      <c r="I378" s="308"/>
      <c r="J378" s="308"/>
      <c r="K378" s="308"/>
      <c r="L378" s="83">
        <v>1174.97</v>
      </c>
      <c r="M378" s="82"/>
      <c r="N378" s="81">
        <v>9423.27</v>
      </c>
      <c r="AA378" s="98"/>
      <c r="AB378" s="79"/>
      <c r="AG378" s="79"/>
      <c r="AH378" s="97"/>
      <c r="AK378" s="79"/>
      <c r="AL378" s="65" t="s">
        <v>324</v>
      </c>
      <c r="AM378" s="79"/>
    </row>
    <row r="379" spans="1:39" s="67" customFormat="1" ht="14.4" x14ac:dyDescent="0.3">
      <c r="A379" s="85"/>
      <c r="B379" s="84"/>
      <c r="C379" s="308" t="s">
        <v>305</v>
      </c>
      <c r="D379" s="308"/>
      <c r="E379" s="308"/>
      <c r="F379" s="308"/>
      <c r="G379" s="308"/>
      <c r="H379" s="308"/>
      <c r="I379" s="308"/>
      <c r="J379" s="308"/>
      <c r="K379" s="308"/>
      <c r="L379" s="87"/>
      <c r="M379" s="82"/>
      <c r="N379" s="86"/>
      <c r="AA379" s="98"/>
      <c r="AB379" s="79"/>
      <c r="AG379" s="79"/>
      <c r="AH379" s="97"/>
      <c r="AK379" s="79"/>
      <c r="AL379" s="65" t="s">
        <v>305</v>
      </c>
      <c r="AM379" s="79"/>
    </row>
    <row r="380" spans="1:39" s="67" customFormat="1" ht="14.4" x14ac:dyDescent="0.3">
      <c r="A380" s="85"/>
      <c r="B380" s="84"/>
      <c r="C380" s="308" t="s">
        <v>320</v>
      </c>
      <c r="D380" s="308"/>
      <c r="E380" s="308"/>
      <c r="F380" s="308"/>
      <c r="G380" s="308"/>
      <c r="H380" s="308"/>
      <c r="I380" s="308"/>
      <c r="J380" s="308"/>
      <c r="K380" s="308"/>
      <c r="L380" s="83">
        <v>1174.97</v>
      </c>
      <c r="M380" s="82"/>
      <c r="N380" s="81">
        <v>9423.27</v>
      </c>
      <c r="AA380" s="98"/>
      <c r="AB380" s="79"/>
      <c r="AG380" s="79"/>
      <c r="AH380" s="97"/>
      <c r="AK380" s="79"/>
      <c r="AL380" s="65" t="s">
        <v>320</v>
      </c>
      <c r="AM380" s="79"/>
    </row>
    <row r="381" spans="1:39" s="67" customFormat="1" ht="14.4" x14ac:dyDescent="0.3">
      <c r="A381" s="85"/>
      <c r="B381" s="84"/>
      <c r="C381" s="308" t="s">
        <v>318</v>
      </c>
      <c r="D381" s="308"/>
      <c r="E381" s="308"/>
      <c r="F381" s="308"/>
      <c r="G381" s="308"/>
      <c r="H381" s="308"/>
      <c r="I381" s="308"/>
      <c r="J381" s="308"/>
      <c r="K381" s="308"/>
      <c r="L381" s="83">
        <v>1174.97</v>
      </c>
      <c r="M381" s="82"/>
      <c r="N381" s="81">
        <v>9423.27</v>
      </c>
      <c r="AA381" s="98"/>
      <c r="AB381" s="79"/>
      <c r="AG381" s="79"/>
      <c r="AH381" s="97"/>
      <c r="AK381" s="79"/>
      <c r="AL381" s="65" t="s">
        <v>318</v>
      </c>
      <c r="AM381" s="79"/>
    </row>
    <row r="382" spans="1:39" s="67" customFormat="1" ht="14.4" x14ac:dyDescent="0.3">
      <c r="A382" s="85"/>
      <c r="B382" s="84"/>
      <c r="C382" s="308" t="s">
        <v>305</v>
      </c>
      <c r="D382" s="308"/>
      <c r="E382" s="308"/>
      <c r="F382" s="308"/>
      <c r="G382" s="308"/>
      <c r="H382" s="308"/>
      <c r="I382" s="308"/>
      <c r="J382" s="308"/>
      <c r="K382" s="308"/>
      <c r="L382" s="87"/>
      <c r="M382" s="82"/>
      <c r="N382" s="86"/>
      <c r="AA382" s="98"/>
      <c r="AB382" s="79"/>
      <c r="AG382" s="79"/>
      <c r="AH382" s="97"/>
      <c r="AK382" s="79"/>
      <c r="AL382" s="65" t="s">
        <v>305</v>
      </c>
      <c r="AM382" s="79"/>
    </row>
    <row r="383" spans="1:39" s="67" customFormat="1" ht="14.4" x14ac:dyDescent="0.3">
      <c r="A383" s="85"/>
      <c r="B383" s="84"/>
      <c r="C383" s="308" t="s">
        <v>314</v>
      </c>
      <c r="D383" s="308"/>
      <c r="E383" s="308"/>
      <c r="F383" s="308"/>
      <c r="G383" s="308"/>
      <c r="H383" s="308"/>
      <c r="I383" s="308"/>
      <c r="J383" s="308"/>
      <c r="K383" s="308"/>
      <c r="L383" s="83">
        <v>1174.97</v>
      </c>
      <c r="M383" s="82"/>
      <c r="N383" s="81">
        <v>9423.27</v>
      </c>
      <c r="AA383" s="98"/>
      <c r="AB383" s="79"/>
      <c r="AG383" s="79"/>
      <c r="AH383" s="97"/>
      <c r="AK383" s="79"/>
      <c r="AL383" s="65" t="s">
        <v>314</v>
      </c>
      <c r="AM383" s="79"/>
    </row>
    <row r="384" spans="1:39" s="67" customFormat="1" ht="21.6" x14ac:dyDescent="0.3">
      <c r="A384" s="85"/>
      <c r="B384" s="90"/>
      <c r="C384" s="307" t="s">
        <v>211</v>
      </c>
      <c r="D384" s="307"/>
      <c r="E384" s="307"/>
      <c r="F384" s="307"/>
      <c r="G384" s="307"/>
      <c r="H384" s="307"/>
      <c r="I384" s="307"/>
      <c r="J384" s="307"/>
      <c r="K384" s="307"/>
      <c r="L384" s="76">
        <v>1174.97</v>
      </c>
      <c r="M384" s="89"/>
      <c r="N384" s="88">
        <v>9423.27</v>
      </c>
      <c r="AA384" s="98"/>
      <c r="AB384" s="79"/>
      <c r="AG384" s="79"/>
      <c r="AH384" s="97"/>
      <c r="AK384" s="79"/>
      <c r="AM384" s="79" t="s">
        <v>211</v>
      </c>
    </row>
    <row r="385" spans="1:41" s="67" customFormat="1" ht="14.4" x14ac:dyDescent="0.3">
      <c r="A385" s="312" t="s">
        <v>811</v>
      </c>
      <c r="B385" s="313"/>
      <c r="C385" s="313"/>
      <c r="D385" s="313"/>
      <c r="E385" s="313"/>
      <c r="F385" s="313"/>
      <c r="G385" s="313"/>
      <c r="H385" s="313"/>
      <c r="I385" s="313"/>
      <c r="J385" s="313"/>
      <c r="K385" s="313"/>
      <c r="L385" s="313"/>
      <c r="M385" s="313"/>
      <c r="N385" s="314"/>
      <c r="AA385" s="98" t="s">
        <v>811</v>
      </c>
      <c r="AB385" s="79"/>
      <c r="AG385" s="79"/>
      <c r="AH385" s="97"/>
      <c r="AK385" s="79"/>
      <c r="AM385" s="79"/>
    </row>
    <row r="386" spans="1:41" s="67" customFormat="1" ht="14.4" x14ac:dyDescent="0.3">
      <c r="A386" s="331" t="s">
        <v>810</v>
      </c>
      <c r="B386" s="332"/>
      <c r="C386" s="332"/>
      <c r="D386" s="332"/>
      <c r="E386" s="332"/>
      <c r="F386" s="332"/>
      <c r="G386" s="332"/>
      <c r="H386" s="332"/>
      <c r="I386" s="332"/>
      <c r="J386" s="332"/>
      <c r="K386" s="332"/>
      <c r="L386" s="332"/>
      <c r="M386" s="332"/>
      <c r="N386" s="333"/>
      <c r="AA386" s="98"/>
      <c r="AB386" s="79"/>
      <c r="AG386" s="79"/>
      <c r="AH386" s="97"/>
      <c r="AK386" s="79"/>
      <c r="AM386" s="79"/>
      <c r="AO386" s="79" t="s">
        <v>810</v>
      </c>
    </row>
    <row r="387" spans="1:41" s="67" customFormat="1" ht="20.399999999999999" x14ac:dyDescent="0.3">
      <c r="A387" s="113" t="s">
        <v>93</v>
      </c>
      <c r="B387" s="116" t="s">
        <v>809</v>
      </c>
      <c r="C387" s="311" t="s">
        <v>808</v>
      </c>
      <c r="D387" s="311"/>
      <c r="E387" s="311"/>
      <c r="F387" s="107" t="s">
        <v>101</v>
      </c>
      <c r="G387" s="105"/>
      <c r="H387" s="105"/>
      <c r="I387" s="112">
        <v>15</v>
      </c>
      <c r="J387" s="104">
        <v>534.09</v>
      </c>
      <c r="K387" s="105"/>
      <c r="L387" s="104">
        <v>998.92</v>
      </c>
      <c r="M387" s="111">
        <v>8.02</v>
      </c>
      <c r="N387" s="102">
        <v>8011.35</v>
      </c>
      <c r="AA387" s="98"/>
      <c r="AB387" s="79" t="s">
        <v>808</v>
      </c>
      <c r="AG387" s="79"/>
      <c r="AH387" s="97"/>
      <c r="AK387" s="79"/>
      <c r="AM387" s="79"/>
      <c r="AO387" s="79"/>
    </row>
    <row r="388" spans="1:41" s="67" customFormat="1" ht="14.4" x14ac:dyDescent="0.3">
      <c r="A388" s="109"/>
      <c r="B388" s="108"/>
      <c r="C388" s="308" t="s">
        <v>329</v>
      </c>
      <c r="D388" s="308"/>
      <c r="E388" s="308"/>
      <c r="F388" s="308"/>
      <c r="G388" s="308"/>
      <c r="H388" s="308"/>
      <c r="I388" s="308"/>
      <c r="J388" s="308"/>
      <c r="K388" s="308"/>
      <c r="L388" s="308"/>
      <c r="M388" s="308"/>
      <c r="N388" s="309"/>
      <c r="AA388" s="98"/>
      <c r="AB388" s="79"/>
      <c r="AG388" s="79"/>
      <c r="AH388" s="97"/>
      <c r="AI388" s="65" t="s">
        <v>329</v>
      </c>
      <c r="AK388" s="79"/>
      <c r="AM388" s="79"/>
      <c r="AO388" s="79"/>
    </row>
    <row r="389" spans="1:41" s="67" customFormat="1" ht="14.4" x14ac:dyDescent="0.3">
      <c r="A389" s="110"/>
      <c r="B389" s="72"/>
      <c r="C389" s="308" t="s">
        <v>807</v>
      </c>
      <c r="D389" s="308"/>
      <c r="E389" s="308"/>
      <c r="F389" s="308"/>
      <c r="G389" s="308"/>
      <c r="H389" s="308"/>
      <c r="I389" s="308"/>
      <c r="J389" s="308"/>
      <c r="K389" s="308"/>
      <c r="L389" s="308"/>
      <c r="M389" s="308"/>
      <c r="N389" s="309"/>
      <c r="AA389" s="98"/>
      <c r="AB389" s="79"/>
      <c r="AG389" s="79"/>
      <c r="AH389" s="97"/>
      <c r="AK389" s="79"/>
      <c r="AM389" s="79"/>
      <c r="AN389" s="65" t="s">
        <v>807</v>
      </c>
      <c r="AO389" s="79"/>
    </row>
    <row r="390" spans="1:41" s="67" customFormat="1" ht="14.4" x14ac:dyDescent="0.3">
      <c r="A390" s="109"/>
      <c r="B390" s="108"/>
      <c r="C390" s="311" t="s">
        <v>327</v>
      </c>
      <c r="D390" s="311"/>
      <c r="E390" s="311"/>
      <c r="F390" s="107"/>
      <c r="G390" s="105"/>
      <c r="H390" s="105"/>
      <c r="I390" s="105"/>
      <c r="J390" s="106"/>
      <c r="K390" s="105"/>
      <c r="L390" s="104">
        <v>998.92</v>
      </c>
      <c r="M390" s="103"/>
      <c r="N390" s="102">
        <v>8011.35</v>
      </c>
      <c r="AA390" s="98"/>
      <c r="AB390" s="79"/>
      <c r="AG390" s="79" t="s">
        <v>327</v>
      </c>
      <c r="AH390" s="97"/>
      <c r="AK390" s="79"/>
      <c r="AM390" s="79"/>
      <c r="AO390" s="79"/>
    </row>
    <row r="391" spans="1:41" s="67" customFormat="1" ht="20.399999999999999" x14ac:dyDescent="0.3">
      <c r="A391" s="113" t="s">
        <v>68</v>
      </c>
      <c r="B391" s="116" t="s">
        <v>806</v>
      </c>
      <c r="C391" s="311" t="s">
        <v>208</v>
      </c>
      <c r="D391" s="311"/>
      <c r="E391" s="311"/>
      <c r="F391" s="107" t="s">
        <v>110</v>
      </c>
      <c r="G391" s="105"/>
      <c r="H391" s="105"/>
      <c r="I391" s="112">
        <v>3</v>
      </c>
      <c r="J391" s="104">
        <v>13.2</v>
      </c>
      <c r="K391" s="105"/>
      <c r="L391" s="104">
        <v>4.9400000000000004</v>
      </c>
      <c r="M391" s="111">
        <v>8.02</v>
      </c>
      <c r="N391" s="115">
        <v>39.6</v>
      </c>
      <c r="AA391" s="98"/>
      <c r="AB391" s="79" t="s">
        <v>208</v>
      </c>
      <c r="AG391" s="79"/>
      <c r="AH391" s="97"/>
      <c r="AK391" s="79"/>
      <c r="AM391" s="79"/>
      <c r="AO391" s="79"/>
    </row>
    <row r="392" spans="1:41" s="67" customFormat="1" ht="14.4" x14ac:dyDescent="0.3">
      <c r="A392" s="109"/>
      <c r="B392" s="108"/>
      <c r="C392" s="308" t="s">
        <v>329</v>
      </c>
      <c r="D392" s="308"/>
      <c r="E392" s="308"/>
      <c r="F392" s="308"/>
      <c r="G392" s="308"/>
      <c r="H392" s="308"/>
      <c r="I392" s="308"/>
      <c r="J392" s="308"/>
      <c r="K392" s="308"/>
      <c r="L392" s="308"/>
      <c r="M392" s="308"/>
      <c r="N392" s="309"/>
      <c r="AA392" s="98"/>
      <c r="AB392" s="79"/>
      <c r="AG392" s="79"/>
      <c r="AH392" s="97"/>
      <c r="AI392" s="65" t="s">
        <v>329</v>
      </c>
      <c r="AK392" s="79"/>
      <c r="AM392" s="79"/>
      <c r="AO392" s="79"/>
    </row>
    <row r="393" spans="1:41" s="67" customFormat="1" ht="14.4" x14ac:dyDescent="0.3">
      <c r="A393" s="110"/>
      <c r="B393" s="72"/>
      <c r="C393" s="308" t="s">
        <v>805</v>
      </c>
      <c r="D393" s="308"/>
      <c r="E393" s="308"/>
      <c r="F393" s="308"/>
      <c r="G393" s="308"/>
      <c r="H393" s="308"/>
      <c r="I393" s="308"/>
      <c r="J393" s="308"/>
      <c r="K393" s="308"/>
      <c r="L393" s="308"/>
      <c r="M393" s="308"/>
      <c r="N393" s="309"/>
      <c r="AA393" s="98"/>
      <c r="AB393" s="79"/>
      <c r="AG393" s="79"/>
      <c r="AH393" s="97"/>
      <c r="AK393" s="79"/>
      <c r="AM393" s="79"/>
      <c r="AN393" s="65" t="s">
        <v>805</v>
      </c>
      <c r="AO393" s="79"/>
    </row>
    <row r="394" spans="1:41" s="67" customFormat="1" ht="14.4" x14ac:dyDescent="0.3">
      <c r="A394" s="109"/>
      <c r="B394" s="108"/>
      <c r="C394" s="311" t="s">
        <v>327</v>
      </c>
      <c r="D394" s="311"/>
      <c r="E394" s="311"/>
      <c r="F394" s="107"/>
      <c r="G394" s="105"/>
      <c r="H394" s="105"/>
      <c r="I394" s="105"/>
      <c r="J394" s="106"/>
      <c r="K394" s="105"/>
      <c r="L394" s="104">
        <v>4.9400000000000004</v>
      </c>
      <c r="M394" s="103"/>
      <c r="N394" s="115">
        <v>39.6</v>
      </c>
      <c r="AA394" s="98"/>
      <c r="AB394" s="79"/>
      <c r="AG394" s="79" t="s">
        <v>327</v>
      </c>
      <c r="AH394" s="97"/>
      <c r="AK394" s="79"/>
      <c r="AM394" s="79"/>
      <c r="AO394" s="79"/>
    </row>
    <row r="395" spans="1:41" s="67" customFormat="1" ht="21.6" x14ac:dyDescent="0.3">
      <c r="A395" s="113" t="s">
        <v>94</v>
      </c>
      <c r="B395" s="116" t="s">
        <v>804</v>
      </c>
      <c r="C395" s="311" t="s">
        <v>803</v>
      </c>
      <c r="D395" s="311"/>
      <c r="E395" s="311"/>
      <c r="F395" s="107" t="s">
        <v>110</v>
      </c>
      <c r="G395" s="105"/>
      <c r="H395" s="105"/>
      <c r="I395" s="112">
        <v>2</v>
      </c>
      <c r="J395" s="114">
        <v>10758</v>
      </c>
      <c r="K395" s="105"/>
      <c r="L395" s="114">
        <v>2682.79</v>
      </c>
      <c r="M395" s="111">
        <v>8.02</v>
      </c>
      <c r="N395" s="102">
        <v>21516</v>
      </c>
      <c r="AA395" s="98"/>
      <c r="AB395" s="79" t="s">
        <v>803</v>
      </c>
      <c r="AG395" s="79"/>
      <c r="AH395" s="97"/>
      <c r="AK395" s="79"/>
      <c r="AM395" s="79"/>
      <c r="AO395" s="79"/>
    </row>
    <row r="396" spans="1:41" s="67" customFormat="1" ht="14.4" x14ac:dyDescent="0.3">
      <c r="A396" s="109"/>
      <c r="B396" s="108"/>
      <c r="C396" s="308" t="s">
        <v>329</v>
      </c>
      <c r="D396" s="308"/>
      <c r="E396" s="308"/>
      <c r="F396" s="308"/>
      <c r="G396" s="308"/>
      <c r="H396" s="308"/>
      <c r="I396" s="308"/>
      <c r="J396" s="308"/>
      <c r="K396" s="308"/>
      <c r="L396" s="308"/>
      <c r="M396" s="308"/>
      <c r="N396" s="309"/>
      <c r="AA396" s="98"/>
      <c r="AB396" s="79"/>
      <c r="AG396" s="79"/>
      <c r="AH396" s="97"/>
      <c r="AI396" s="65" t="s">
        <v>329</v>
      </c>
      <c r="AK396" s="79"/>
      <c r="AM396" s="79"/>
      <c r="AO396" s="79"/>
    </row>
    <row r="397" spans="1:41" s="67" customFormat="1" ht="14.4" x14ac:dyDescent="0.3">
      <c r="A397" s="110"/>
      <c r="B397" s="72"/>
      <c r="C397" s="308" t="s">
        <v>802</v>
      </c>
      <c r="D397" s="308"/>
      <c r="E397" s="308"/>
      <c r="F397" s="308"/>
      <c r="G397" s="308"/>
      <c r="H397" s="308"/>
      <c r="I397" s="308"/>
      <c r="J397" s="308"/>
      <c r="K397" s="308"/>
      <c r="L397" s="308"/>
      <c r="M397" s="308"/>
      <c r="N397" s="309"/>
      <c r="AA397" s="98"/>
      <c r="AB397" s="79"/>
      <c r="AG397" s="79"/>
      <c r="AH397" s="97"/>
      <c r="AK397" s="79"/>
      <c r="AM397" s="79"/>
      <c r="AN397" s="65" t="s">
        <v>802</v>
      </c>
      <c r="AO397" s="79"/>
    </row>
    <row r="398" spans="1:41" s="67" customFormat="1" ht="14.4" x14ac:dyDescent="0.3">
      <c r="A398" s="109"/>
      <c r="B398" s="108"/>
      <c r="C398" s="311" t="s">
        <v>327</v>
      </c>
      <c r="D398" s="311"/>
      <c r="E398" s="311"/>
      <c r="F398" s="107"/>
      <c r="G398" s="105"/>
      <c r="H398" s="105"/>
      <c r="I398" s="105"/>
      <c r="J398" s="106"/>
      <c r="K398" s="105"/>
      <c r="L398" s="114">
        <v>2682.79</v>
      </c>
      <c r="M398" s="103"/>
      <c r="N398" s="102">
        <v>21516</v>
      </c>
      <c r="AA398" s="98"/>
      <c r="AB398" s="79"/>
      <c r="AG398" s="79" t="s">
        <v>327</v>
      </c>
      <c r="AH398" s="97"/>
      <c r="AK398" s="79"/>
      <c r="AM398" s="79"/>
      <c r="AO398" s="79"/>
    </row>
    <row r="399" spans="1:41" s="67" customFormat="1" ht="20.399999999999999" x14ac:dyDescent="0.3">
      <c r="A399" s="113" t="s">
        <v>95</v>
      </c>
      <c r="B399" s="116" t="s">
        <v>458</v>
      </c>
      <c r="C399" s="311" t="s">
        <v>105</v>
      </c>
      <c r="D399" s="311"/>
      <c r="E399" s="311"/>
      <c r="F399" s="107" t="s">
        <v>110</v>
      </c>
      <c r="G399" s="105"/>
      <c r="H399" s="105"/>
      <c r="I399" s="112">
        <v>11</v>
      </c>
      <c r="J399" s="104">
        <v>25.3</v>
      </c>
      <c r="K399" s="105"/>
      <c r="L399" s="104">
        <v>34.700000000000003</v>
      </c>
      <c r="M399" s="111">
        <v>8.02</v>
      </c>
      <c r="N399" s="115">
        <v>278.3</v>
      </c>
      <c r="AA399" s="98"/>
      <c r="AB399" s="79" t="s">
        <v>105</v>
      </c>
      <c r="AG399" s="79"/>
      <c r="AH399" s="97"/>
      <c r="AK399" s="79"/>
      <c r="AM399" s="79"/>
      <c r="AO399" s="79"/>
    </row>
    <row r="400" spans="1:41" s="67" customFormat="1" ht="14.4" x14ac:dyDescent="0.3">
      <c r="A400" s="109"/>
      <c r="B400" s="108"/>
      <c r="C400" s="308" t="s">
        <v>329</v>
      </c>
      <c r="D400" s="308"/>
      <c r="E400" s="308"/>
      <c r="F400" s="308"/>
      <c r="G400" s="308"/>
      <c r="H400" s="308"/>
      <c r="I400" s="308"/>
      <c r="J400" s="308"/>
      <c r="K400" s="308"/>
      <c r="L400" s="308"/>
      <c r="M400" s="308"/>
      <c r="N400" s="309"/>
      <c r="AA400" s="98"/>
      <c r="AB400" s="79"/>
      <c r="AG400" s="79"/>
      <c r="AH400" s="97"/>
      <c r="AI400" s="65" t="s">
        <v>329</v>
      </c>
      <c r="AK400" s="79"/>
      <c r="AM400" s="79"/>
      <c r="AO400" s="79"/>
    </row>
    <row r="401" spans="1:41" s="67" customFormat="1" ht="14.4" x14ac:dyDescent="0.3">
      <c r="A401" s="110"/>
      <c r="B401" s="72"/>
      <c r="C401" s="308" t="s">
        <v>457</v>
      </c>
      <c r="D401" s="308"/>
      <c r="E401" s="308"/>
      <c r="F401" s="308"/>
      <c r="G401" s="308"/>
      <c r="H401" s="308"/>
      <c r="I401" s="308"/>
      <c r="J401" s="308"/>
      <c r="K401" s="308"/>
      <c r="L401" s="308"/>
      <c r="M401" s="308"/>
      <c r="N401" s="309"/>
      <c r="AA401" s="98"/>
      <c r="AB401" s="79"/>
      <c r="AG401" s="79"/>
      <c r="AH401" s="97"/>
      <c r="AK401" s="79"/>
      <c r="AM401" s="79"/>
      <c r="AN401" s="65" t="s">
        <v>457</v>
      </c>
      <c r="AO401" s="79"/>
    </row>
    <row r="402" spans="1:41" s="67" customFormat="1" ht="14.4" x14ac:dyDescent="0.3">
      <c r="A402" s="109"/>
      <c r="B402" s="108"/>
      <c r="C402" s="311" t="s">
        <v>327</v>
      </c>
      <c r="D402" s="311"/>
      <c r="E402" s="311"/>
      <c r="F402" s="107"/>
      <c r="G402" s="105"/>
      <c r="H402" s="105"/>
      <c r="I402" s="105"/>
      <c r="J402" s="106"/>
      <c r="K402" s="105"/>
      <c r="L402" s="104">
        <v>34.700000000000003</v>
      </c>
      <c r="M402" s="103"/>
      <c r="N402" s="115">
        <v>278.3</v>
      </c>
      <c r="AA402" s="98"/>
      <c r="AB402" s="79"/>
      <c r="AG402" s="79" t="s">
        <v>327</v>
      </c>
      <c r="AH402" s="97"/>
      <c r="AK402" s="79"/>
      <c r="AM402" s="79"/>
      <c r="AO402" s="79"/>
    </row>
    <row r="403" spans="1:41" s="67" customFormat="1" ht="20.399999999999999" x14ac:dyDescent="0.3">
      <c r="A403" s="113" t="s">
        <v>96</v>
      </c>
      <c r="B403" s="116" t="s">
        <v>801</v>
      </c>
      <c r="C403" s="311" t="s">
        <v>800</v>
      </c>
      <c r="D403" s="311"/>
      <c r="E403" s="311"/>
      <c r="F403" s="107" t="s">
        <v>23</v>
      </c>
      <c r="G403" s="105"/>
      <c r="H403" s="105"/>
      <c r="I403" s="112">
        <v>3</v>
      </c>
      <c r="J403" s="104">
        <v>147.4</v>
      </c>
      <c r="K403" s="105"/>
      <c r="L403" s="104">
        <v>55.14</v>
      </c>
      <c r="M403" s="111">
        <v>8.02</v>
      </c>
      <c r="N403" s="115">
        <v>442.2</v>
      </c>
      <c r="AA403" s="98"/>
      <c r="AB403" s="79" t="s">
        <v>800</v>
      </c>
      <c r="AG403" s="79"/>
      <c r="AH403" s="97"/>
      <c r="AK403" s="79"/>
      <c r="AM403" s="79"/>
      <c r="AO403" s="79"/>
    </row>
    <row r="404" spans="1:41" s="67" customFormat="1" ht="14.4" x14ac:dyDescent="0.3">
      <c r="A404" s="109"/>
      <c r="B404" s="108"/>
      <c r="C404" s="308" t="s">
        <v>329</v>
      </c>
      <c r="D404" s="308"/>
      <c r="E404" s="308"/>
      <c r="F404" s="308"/>
      <c r="G404" s="308"/>
      <c r="H404" s="308"/>
      <c r="I404" s="308"/>
      <c r="J404" s="308"/>
      <c r="K404" s="308"/>
      <c r="L404" s="308"/>
      <c r="M404" s="308"/>
      <c r="N404" s="309"/>
      <c r="AA404" s="98"/>
      <c r="AB404" s="79"/>
      <c r="AG404" s="79"/>
      <c r="AH404" s="97"/>
      <c r="AI404" s="65" t="s">
        <v>329</v>
      </c>
      <c r="AK404" s="79"/>
      <c r="AM404" s="79"/>
      <c r="AO404" s="79"/>
    </row>
    <row r="405" spans="1:41" s="67" customFormat="1" ht="14.4" x14ac:dyDescent="0.3">
      <c r="A405" s="110"/>
      <c r="B405" s="72"/>
      <c r="C405" s="308" t="s">
        <v>421</v>
      </c>
      <c r="D405" s="308"/>
      <c r="E405" s="308"/>
      <c r="F405" s="308"/>
      <c r="G405" s="308"/>
      <c r="H405" s="308"/>
      <c r="I405" s="308"/>
      <c r="J405" s="308"/>
      <c r="K405" s="308"/>
      <c r="L405" s="308"/>
      <c r="M405" s="308"/>
      <c r="N405" s="309"/>
      <c r="AA405" s="98"/>
      <c r="AB405" s="79"/>
      <c r="AG405" s="79"/>
      <c r="AH405" s="97"/>
      <c r="AJ405" s="65" t="s">
        <v>421</v>
      </c>
      <c r="AK405" s="79"/>
      <c r="AM405" s="79"/>
      <c r="AO405" s="79"/>
    </row>
    <row r="406" spans="1:41" s="67" customFormat="1" ht="14.4" x14ac:dyDescent="0.3">
      <c r="A406" s="110"/>
      <c r="B406" s="72"/>
      <c r="C406" s="308" t="s">
        <v>799</v>
      </c>
      <c r="D406" s="308"/>
      <c r="E406" s="308"/>
      <c r="F406" s="308"/>
      <c r="G406" s="308"/>
      <c r="H406" s="308"/>
      <c r="I406" s="308"/>
      <c r="J406" s="308"/>
      <c r="K406" s="308"/>
      <c r="L406" s="308"/>
      <c r="M406" s="308"/>
      <c r="N406" s="309"/>
      <c r="AA406" s="98"/>
      <c r="AB406" s="79"/>
      <c r="AG406" s="79"/>
      <c r="AH406" s="97"/>
      <c r="AK406" s="79"/>
      <c r="AM406" s="79"/>
      <c r="AN406" s="65" t="s">
        <v>799</v>
      </c>
      <c r="AO406" s="79"/>
    </row>
    <row r="407" spans="1:41" s="67" customFormat="1" ht="14.4" x14ac:dyDescent="0.3">
      <c r="A407" s="109"/>
      <c r="B407" s="108"/>
      <c r="C407" s="311" t="s">
        <v>327</v>
      </c>
      <c r="D407" s="311"/>
      <c r="E407" s="311"/>
      <c r="F407" s="107"/>
      <c r="G407" s="105"/>
      <c r="H407" s="105"/>
      <c r="I407" s="105"/>
      <c r="J407" s="106"/>
      <c r="K407" s="105"/>
      <c r="L407" s="104">
        <v>55.14</v>
      </c>
      <c r="M407" s="103"/>
      <c r="N407" s="115">
        <v>442.2</v>
      </c>
      <c r="AA407" s="98"/>
      <c r="AB407" s="79"/>
      <c r="AG407" s="79" t="s">
        <v>327</v>
      </c>
      <c r="AH407" s="97"/>
      <c r="AK407" s="79"/>
      <c r="AM407" s="79"/>
      <c r="AO407" s="79"/>
    </row>
    <row r="408" spans="1:41" s="67" customFormat="1" ht="20.399999999999999" x14ac:dyDescent="0.3">
      <c r="A408" s="113" t="s">
        <v>131</v>
      </c>
      <c r="B408" s="116" t="s">
        <v>798</v>
      </c>
      <c r="C408" s="311" t="s">
        <v>797</v>
      </c>
      <c r="D408" s="311"/>
      <c r="E408" s="311"/>
      <c r="F408" s="107" t="s">
        <v>23</v>
      </c>
      <c r="G408" s="105"/>
      <c r="H408" s="105"/>
      <c r="I408" s="112">
        <v>1</v>
      </c>
      <c r="J408" s="104">
        <v>349.8</v>
      </c>
      <c r="K408" s="105"/>
      <c r="L408" s="104">
        <v>43.62</v>
      </c>
      <c r="M408" s="111">
        <v>8.02</v>
      </c>
      <c r="N408" s="115">
        <v>349.8</v>
      </c>
      <c r="AA408" s="98"/>
      <c r="AB408" s="79" t="s">
        <v>797</v>
      </c>
      <c r="AG408" s="79"/>
      <c r="AH408" s="97"/>
      <c r="AK408" s="79"/>
      <c r="AM408" s="79"/>
      <c r="AO408" s="79"/>
    </row>
    <row r="409" spans="1:41" s="67" customFormat="1" ht="14.4" x14ac:dyDescent="0.3">
      <c r="A409" s="109"/>
      <c r="B409" s="108"/>
      <c r="C409" s="308" t="s">
        <v>329</v>
      </c>
      <c r="D409" s="308"/>
      <c r="E409" s="308"/>
      <c r="F409" s="308"/>
      <c r="G409" s="308"/>
      <c r="H409" s="308"/>
      <c r="I409" s="308"/>
      <c r="J409" s="308"/>
      <c r="K409" s="308"/>
      <c r="L409" s="308"/>
      <c r="M409" s="308"/>
      <c r="N409" s="309"/>
      <c r="AA409" s="98"/>
      <c r="AB409" s="79"/>
      <c r="AG409" s="79"/>
      <c r="AH409" s="97"/>
      <c r="AI409" s="65" t="s">
        <v>329</v>
      </c>
      <c r="AK409" s="79"/>
      <c r="AM409" s="79"/>
      <c r="AO409" s="79"/>
    </row>
    <row r="410" spans="1:41" s="67" customFormat="1" ht="14.4" x14ac:dyDescent="0.3">
      <c r="A410" s="110"/>
      <c r="B410" s="72"/>
      <c r="C410" s="308" t="s">
        <v>796</v>
      </c>
      <c r="D410" s="308"/>
      <c r="E410" s="308"/>
      <c r="F410" s="308"/>
      <c r="G410" s="308"/>
      <c r="H410" s="308"/>
      <c r="I410" s="308"/>
      <c r="J410" s="308"/>
      <c r="K410" s="308"/>
      <c r="L410" s="308"/>
      <c r="M410" s="308"/>
      <c r="N410" s="309"/>
      <c r="AA410" s="98"/>
      <c r="AB410" s="79"/>
      <c r="AG410" s="79"/>
      <c r="AH410" s="97"/>
      <c r="AK410" s="79"/>
      <c r="AM410" s="79"/>
      <c r="AN410" s="65" t="s">
        <v>796</v>
      </c>
      <c r="AO410" s="79"/>
    </row>
    <row r="411" spans="1:41" s="67" customFormat="1" ht="14.4" x14ac:dyDescent="0.3">
      <c r="A411" s="109"/>
      <c r="B411" s="108"/>
      <c r="C411" s="311" t="s">
        <v>327</v>
      </c>
      <c r="D411" s="311"/>
      <c r="E411" s="311"/>
      <c r="F411" s="107"/>
      <c r="G411" s="105"/>
      <c r="H411" s="105"/>
      <c r="I411" s="105"/>
      <c r="J411" s="106"/>
      <c r="K411" s="105"/>
      <c r="L411" s="104">
        <v>43.62</v>
      </c>
      <c r="M411" s="103"/>
      <c r="N411" s="115">
        <v>349.8</v>
      </c>
      <c r="AA411" s="98"/>
      <c r="AB411" s="79"/>
      <c r="AG411" s="79" t="s">
        <v>327</v>
      </c>
      <c r="AH411" s="97"/>
      <c r="AK411" s="79"/>
      <c r="AM411" s="79"/>
      <c r="AO411" s="79"/>
    </row>
    <row r="412" spans="1:41" s="67" customFormat="1" ht="20.399999999999999" x14ac:dyDescent="0.3">
      <c r="A412" s="113" t="s">
        <v>132</v>
      </c>
      <c r="B412" s="116" t="s">
        <v>795</v>
      </c>
      <c r="C412" s="311" t="s">
        <v>794</v>
      </c>
      <c r="D412" s="311"/>
      <c r="E412" s="311"/>
      <c r="F412" s="107" t="s">
        <v>23</v>
      </c>
      <c r="G412" s="105"/>
      <c r="H412" s="105"/>
      <c r="I412" s="112">
        <v>1</v>
      </c>
      <c r="J412" s="114">
        <v>1203.18</v>
      </c>
      <c r="K412" s="105"/>
      <c r="L412" s="104">
        <v>150.02000000000001</v>
      </c>
      <c r="M412" s="111">
        <v>8.02</v>
      </c>
      <c r="N412" s="102">
        <v>1203.18</v>
      </c>
      <c r="AA412" s="98"/>
      <c r="AB412" s="79" t="s">
        <v>794</v>
      </c>
      <c r="AG412" s="79"/>
      <c r="AH412" s="97"/>
      <c r="AK412" s="79"/>
      <c r="AM412" s="79"/>
      <c r="AO412" s="79"/>
    </row>
    <row r="413" spans="1:41" s="67" customFormat="1" ht="14.4" x14ac:dyDescent="0.3">
      <c r="A413" s="109"/>
      <c r="B413" s="108"/>
      <c r="C413" s="308" t="s">
        <v>329</v>
      </c>
      <c r="D413" s="308"/>
      <c r="E413" s="308"/>
      <c r="F413" s="308"/>
      <c r="G413" s="308"/>
      <c r="H413" s="308"/>
      <c r="I413" s="308"/>
      <c r="J413" s="308"/>
      <c r="K413" s="308"/>
      <c r="L413" s="308"/>
      <c r="M413" s="308"/>
      <c r="N413" s="309"/>
      <c r="AA413" s="98"/>
      <c r="AB413" s="79"/>
      <c r="AG413" s="79"/>
      <c r="AH413" s="97"/>
      <c r="AI413" s="65" t="s">
        <v>329</v>
      </c>
      <c r="AK413" s="79"/>
      <c r="AM413" s="79"/>
      <c r="AO413" s="79"/>
    </row>
    <row r="414" spans="1:41" s="67" customFormat="1" ht="14.4" x14ac:dyDescent="0.3">
      <c r="A414" s="110"/>
      <c r="B414" s="72"/>
      <c r="C414" s="308" t="s">
        <v>793</v>
      </c>
      <c r="D414" s="308"/>
      <c r="E414" s="308"/>
      <c r="F414" s="308"/>
      <c r="G414" s="308"/>
      <c r="H414" s="308"/>
      <c r="I414" s="308"/>
      <c r="J414" s="308"/>
      <c r="K414" s="308"/>
      <c r="L414" s="308"/>
      <c r="M414" s="308"/>
      <c r="N414" s="309"/>
      <c r="AA414" s="98"/>
      <c r="AB414" s="79"/>
      <c r="AG414" s="79"/>
      <c r="AH414" s="97"/>
      <c r="AK414" s="79"/>
      <c r="AM414" s="79"/>
      <c r="AN414" s="65" t="s">
        <v>793</v>
      </c>
      <c r="AO414" s="79"/>
    </row>
    <row r="415" spans="1:41" s="67" customFormat="1" ht="14.4" x14ac:dyDescent="0.3">
      <c r="A415" s="109"/>
      <c r="B415" s="108"/>
      <c r="C415" s="311" t="s">
        <v>327</v>
      </c>
      <c r="D415" s="311"/>
      <c r="E415" s="311"/>
      <c r="F415" s="107"/>
      <c r="G415" s="105"/>
      <c r="H415" s="105"/>
      <c r="I415" s="105"/>
      <c r="J415" s="106"/>
      <c r="K415" s="105"/>
      <c r="L415" s="104">
        <v>150.02000000000001</v>
      </c>
      <c r="M415" s="103"/>
      <c r="N415" s="102">
        <v>1203.18</v>
      </c>
      <c r="AA415" s="98"/>
      <c r="AB415" s="79"/>
      <c r="AG415" s="79" t="s">
        <v>327</v>
      </c>
      <c r="AH415" s="97"/>
      <c r="AK415" s="79"/>
      <c r="AM415" s="79"/>
      <c r="AO415" s="79"/>
    </row>
    <row r="416" spans="1:41" s="67" customFormat="1" ht="20.399999999999999" x14ac:dyDescent="0.3">
      <c r="A416" s="113" t="s">
        <v>133</v>
      </c>
      <c r="B416" s="116" t="s">
        <v>792</v>
      </c>
      <c r="C416" s="311" t="s">
        <v>791</v>
      </c>
      <c r="D416" s="311"/>
      <c r="E416" s="311"/>
      <c r="F416" s="107" t="s">
        <v>23</v>
      </c>
      <c r="G416" s="105"/>
      <c r="H416" s="105"/>
      <c r="I416" s="112">
        <v>4</v>
      </c>
      <c r="J416" s="104">
        <v>29.7</v>
      </c>
      <c r="K416" s="105"/>
      <c r="L416" s="104">
        <v>14.81</v>
      </c>
      <c r="M416" s="111">
        <v>8.02</v>
      </c>
      <c r="N416" s="115">
        <v>118.8</v>
      </c>
      <c r="AA416" s="98"/>
      <c r="AB416" s="79" t="s">
        <v>791</v>
      </c>
      <c r="AG416" s="79"/>
      <c r="AH416" s="97"/>
      <c r="AK416" s="79"/>
      <c r="AM416" s="79"/>
      <c r="AO416" s="79"/>
    </row>
    <row r="417" spans="1:41" s="67" customFormat="1" ht="14.4" x14ac:dyDescent="0.3">
      <c r="A417" s="109"/>
      <c r="B417" s="108"/>
      <c r="C417" s="308" t="s">
        <v>329</v>
      </c>
      <c r="D417" s="308"/>
      <c r="E417" s="308"/>
      <c r="F417" s="308"/>
      <c r="G417" s="308"/>
      <c r="H417" s="308"/>
      <c r="I417" s="308"/>
      <c r="J417" s="308"/>
      <c r="K417" s="308"/>
      <c r="L417" s="308"/>
      <c r="M417" s="308"/>
      <c r="N417" s="309"/>
      <c r="AA417" s="98"/>
      <c r="AB417" s="79"/>
      <c r="AG417" s="79"/>
      <c r="AH417" s="97"/>
      <c r="AI417" s="65" t="s">
        <v>329</v>
      </c>
      <c r="AK417" s="79"/>
      <c r="AM417" s="79"/>
      <c r="AO417" s="79"/>
    </row>
    <row r="418" spans="1:41" s="67" customFormat="1" ht="14.4" x14ac:dyDescent="0.3">
      <c r="A418" s="110"/>
      <c r="B418" s="72"/>
      <c r="C418" s="308" t="s">
        <v>790</v>
      </c>
      <c r="D418" s="308"/>
      <c r="E418" s="308"/>
      <c r="F418" s="308"/>
      <c r="G418" s="308"/>
      <c r="H418" s="308"/>
      <c r="I418" s="308"/>
      <c r="J418" s="308"/>
      <c r="K418" s="308"/>
      <c r="L418" s="308"/>
      <c r="M418" s="308"/>
      <c r="N418" s="309"/>
      <c r="AA418" s="98"/>
      <c r="AB418" s="79"/>
      <c r="AG418" s="79"/>
      <c r="AH418" s="97"/>
      <c r="AK418" s="79"/>
      <c r="AM418" s="79"/>
      <c r="AN418" s="65" t="s">
        <v>790</v>
      </c>
      <c r="AO418" s="79"/>
    </row>
    <row r="419" spans="1:41" s="67" customFormat="1" ht="14.4" x14ac:dyDescent="0.3">
      <c r="A419" s="109"/>
      <c r="B419" s="108"/>
      <c r="C419" s="311" t="s">
        <v>327</v>
      </c>
      <c r="D419" s="311"/>
      <c r="E419" s="311"/>
      <c r="F419" s="107"/>
      <c r="G419" s="105"/>
      <c r="H419" s="105"/>
      <c r="I419" s="105"/>
      <c r="J419" s="106"/>
      <c r="K419" s="105"/>
      <c r="L419" s="104">
        <v>14.81</v>
      </c>
      <c r="M419" s="103"/>
      <c r="N419" s="115">
        <v>118.8</v>
      </c>
      <c r="AA419" s="98"/>
      <c r="AB419" s="79"/>
      <c r="AG419" s="79" t="s">
        <v>327</v>
      </c>
      <c r="AH419" s="97"/>
      <c r="AK419" s="79"/>
      <c r="AM419" s="79"/>
      <c r="AO419" s="79"/>
    </row>
    <row r="420" spans="1:41" s="67" customFormat="1" ht="20.399999999999999" x14ac:dyDescent="0.3">
      <c r="A420" s="113" t="s">
        <v>134</v>
      </c>
      <c r="B420" s="116" t="s">
        <v>789</v>
      </c>
      <c r="C420" s="311" t="s">
        <v>788</v>
      </c>
      <c r="D420" s="311"/>
      <c r="E420" s="311"/>
      <c r="F420" s="107" t="s">
        <v>23</v>
      </c>
      <c r="G420" s="105"/>
      <c r="H420" s="105"/>
      <c r="I420" s="112">
        <v>1</v>
      </c>
      <c r="J420" s="104">
        <v>90.2</v>
      </c>
      <c r="K420" s="105"/>
      <c r="L420" s="104">
        <v>11.25</v>
      </c>
      <c r="M420" s="111">
        <v>8.02</v>
      </c>
      <c r="N420" s="115">
        <v>90.2</v>
      </c>
      <c r="AA420" s="98"/>
      <c r="AB420" s="79" t="s">
        <v>788</v>
      </c>
      <c r="AG420" s="79"/>
      <c r="AH420" s="97"/>
      <c r="AK420" s="79"/>
      <c r="AM420" s="79"/>
      <c r="AO420" s="79"/>
    </row>
    <row r="421" spans="1:41" s="67" customFormat="1" ht="14.4" x14ac:dyDescent="0.3">
      <c r="A421" s="109"/>
      <c r="B421" s="108"/>
      <c r="C421" s="308" t="s">
        <v>329</v>
      </c>
      <c r="D421" s="308"/>
      <c r="E421" s="308"/>
      <c r="F421" s="308"/>
      <c r="G421" s="308"/>
      <c r="H421" s="308"/>
      <c r="I421" s="308"/>
      <c r="J421" s="308"/>
      <c r="K421" s="308"/>
      <c r="L421" s="308"/>
      <c r="M421" s="308"/>
      <c r="N421" s="309"/>
      <c r="AA421" s="98"/>
      <c r="AB421" s="79"/>
      <c r="AG421" s="79"/>
      <c r="AH421" s="97"/>
      <c r="AI421" s="65" t="s">
        <v>329</v>
      </c>
      <c r="AK421" s="79"/>
      <c r="AM421" s="79"/>
      <c r="AO421" s="79"/>
    </row>
    <row r="422" spans="1:41" s="67" customFormat="1" ht="14.4" x14ac:dyDescent="0.3">
      <c r="A422" s="110"/>
      <c r="B422" s="72"/>
      <c r="C422" s="308" t="s">
        <v>787</v>
      </c>
      <c r="D422" s="308"/>
      <c r="E422" s="308"/>
      <c r="F422" s="308"/>
      <c r="G422" s="308"/>
      <c r="H422" s="308"/>
      <c r="I422" s="308"/>
      <c r="J422" s="308"/>
      <c r="K422" s="308"/>
      <c r="L422" s="308"/>
      <c r="M422" s="308"/>
      <c r="N422" s="309"/>
      <c r="AA422" s="98"/>
      <c r="AB422" s="79"/>
      <c r="AG422" s="79"/>
      <c r="AH422" s="97"/>
      <c r="AK422" s="79"/>
      <c r="AM422" s="79"/>
      <c r="AN422" s="65" t="s">
        <v>787</v>
      </c>
      <c r="AO422" s="79"/>
    </row>
    <row r="423" spans="1:41" s="67" customFormat="1" ht="14.4" x14ac:dyDescent="0.3">
      <c r="A423" s="109"/>
      <c r="B423" s="108"/>
      <c r="C423" s="311" t="s">
        <v>327</v>
      </c>
      <c r="D423" s="311"/>
      <c r="E423" s="311"/>
      <c r="F423" s="107"/>
      <c r="G423" s="105"/>
      <c r="H423" s="105"/>
      <c r="I423" s="105"/>
      <c r="J423" s="106"/>
      <c r="K423" s="105"/>
      <c r="L423" s="104">
        <v>11.25</v>
      </c>
      <c r="M423" s="103"/>
      <c r="N423" s="115">
        <v>90.2</v>
      </c>
      <c r="AA423" s="98"/>
      <c r="AB423" s="79"/>
      <c r="AG423" s="79" t="s">
        <v>327</v>
      </c>
      <c r="AH423" s="97"/>
      <c r="AK423" s="79"/>
      <c r="AM423" s="79"/>
      <c r="AO423" s="79"/>
    </row>
    <row r="424" spans="1:41" s="67" customFormat="1" ht="14.4" x14ac:dyDescent="0.3">
      <c r="A424" s="331" t="s">
        <v>398</v>
      </c>
      <c r="B424" s="332"/>
      <c r="C424" s="332"/>
      <c r="D424" s="332"/>
      <c r="E424" s="332"/>
      <c r="F424" s="332"/>
      <c r="G424" s="332"/>
      <c r="H424" s="332"/>
      <c r="I424" s="332"/>
      <c r="J424" s="332"/>
      <c r="K424" s="332"/>
      <c r="L424" s="332"/>
      <c r="M424" s="332"/>
      <c r="N424" s="333"/>
      <c r="AA424" s="98"/>
      <c r="AB424" s="79"/>
      <c r="AG424" s="79"/>
      <c r="AH424" s="97"/>
      <c r="AK424" s="79"/>
      <c r="AM424" s="79"/>
      <c r="AO424" s="79" t="s">
        <v>398</v>
      </c>
    </row>
    <row r="425" spans="1:41" s="67" customFormat="1" ht="14.4" x14ac:dyDescent="0.3">
      <c r="A425" s="113" t="s">
        <v>136</v>
      </c>
      <c r="B425" s="116" t="s">
        <v>786</v>
      </c>
      <c r="C425" s="311" t="s">
        <v>785</v>
      </c>
      <c r="D425" s="311"/>
      <c r="E425" s="311"/>
      <c r="F425" s="107" t="s">
        <v>101</v>
      </c>
      <c r="G425" s="105"/>
      <c r="H425" s="105"/>
      <c r="I425" s="111">
        <v>0.65</v>
      </c>
      <c r="J425" s="104">
        <v>100.42</v>
      </c>
      <c r="K425" s="105"/>
      <c r="L425" s="104">
        <v>8.14</v>
      </c>
      <c r="M425" s="111">
        <v>8.02</v>
      </c>
      <c r="N425" s="115">
        <v>65.27</v>
      </c>
      <c r="AA425" s="98"/>
      <c r="AB425" s="79" t="s">
        <v>785</v>
      </c>
      <c r="AG425" s="79"/>
      <c r="AH425" s="97"/>
      <c r="AK425" s="79"/>
      <c r="AM425" s="79"/>
      <c r="AO425" s="79"/>
    </row>
    <row r="426" spans="1:41" s="67" customFormat="1" ht="14.4" x14ac:dyDescent="0.3">
      <c r="A426" s="109"/>
      <c r="B426" s="108"/>
      <c r="C426" s="308" t="s">
        <v>329</v>
      </c>
      <c r="D426" s="308"/>
      <c r="E426" s="308"/>
      <c r="F426" s="308"/>
      <c r="G426" s="308"/>
      <c r="H426" s="308"/>
      <c r="I426" s="308"/>
      <c r="J426" s="308"/>
      <c r="K426" s="308"/>
      <c r="L426" s="308"/>
      <c r="M426" s="308"/>
      <c r="N426" s="309"/>
      <c r="AA426" s="98"/>
      <c r="AB426" s="79"/>
      <c r="AG426" s="79"/>
      <c r="AH426" s="97"/>
      <c r="AI426" s="65" t="s">
        <v>329</v>
      </c>
      <c r="AK426" s="79"/>
      <c r="AM426" s="79"/>
      <c r="AO426" s="79"/>
    </row>
    <row r="427" spans="1:41" s="67" customFormat="1" ht="14.4" x14ac:dyDescent="0.3">
      <c r="A427" s="110"/>
      <c r="B427" s="72"/>
      <c r="C427" s="308" t="s">
        <v>784</v>
      </c>
      <c r="D427" s="308"/>
      <c r="E427" s="308"/>
      <c r="F427" s="308"/>
      <c r="G427" s="308"/>
      <c r="H427" s="308"/>
      <c r="I427" s="308"/>
      <c r="J427" s="308"/>
      <c r="K427" s="308"/>
      <c r="L427" s="308"/>
      <c r="M427" s="308"/>
      <c r="N427" s="309"/>
      <c r="AA427" s="98"/>
      <c r="AB427" s="79"/>
      <c r="AG427" s="79"/>
      <c r="AH427" s="97"/>
      <c r="AK427" s="79"/>
      <c r="AM427" s="79"/>
      <c r="AN427" s="65" t="s">
        <v>784</v>
      </c>
      <c r="AO427" s="79"/>
    </row>
    <row r="428" spans="1:41" s="67" customFormat="1" ht="14.4" x14ac:dyDescent="0.3">
      <c r="A428" s="109"/>
      <c r="B428" s="108"/>
      <c r="C428" s="311" t="s">
        <v>327</v>
      </c>
      <c r="D428" s="311"/>
      <c r="E428" s="311"/>
      <c r="F428" s="107"/>
      <c r="G428" s="105"/>
      <c r="H428" s="105"/>
      <c r="I428" s="105"/>
      <c r="J428" s="106"/>
      <c r="K428" s="105"/>
      <c r="L428" s="104">
        <v>8.14</v>
      </c>
      <c r="M428" s="103"/>
      <c r="N428" s="115">
        <v>65.27</v>
      </c>
      <c r="AA428" s="98"/>
      <c r="AB428" s="79"/>
      <c r="AG428" s="79" t="s">
        <v>327</v>
      </c>
      <c r="AH428" s="97"/>
      <c r="AK428" s="79"/>
      <c r="AM428" s="79"/>
      <c r="AO428" s="79"/>
    </row>
    <row r="429" spans="1:41" s="67" customFormat="1" ht="14.4" x14ac:dyDescent="0.3">
      <c r="A429" s="113" t="s">
        <v>138</v>
      </c>
      <c r="B429" s="116" t="s">
        <v>783</v>
      </c>
      <c r="C429" s="311" t="s">
        <v>782</v>
      </c>
      <c r="D429" s="311"/>
      <c r="E429" s="311"/>
      <c r="F429" s="107" t="s">
        <v>23</v>
      </c>
      <c r="G429" s="105"/>
      <c r="H429" s="105"/>
      <c r="I429" s="112">
        <v>4</v>
      </c>
      <c r="J429" s="104">
        <v>416.67</v>
      </c>
      <c r="K429" s="105"/>
      <c r="L429" s="104">
        <v>207.82</v>
      </c>
      <c r="M429" s="111">
        <v>8.02</v>
      </c>
      <c r="N429" s="102">
        <v>1666.68</v>
      </c>
      <c r="AA429" s="98"/>
      <c r="AB429" s="79" t="s">
        <v>782</v>
      </c>
      <c r="AG429" s="79"/>
      <c r="AH429" s="97"/>
      <c r="AK429" s="79"/>
      <c r="AM429" s="79"/>
      <c r="AO429" s="79"/>
    </row>
    <row r="430" spans="1:41" s="67" customFormat="1" ht="14.4" x14ac:dyDescent="0.3">
      <c r="A430" s="109"/>
      <c r="B430" s="108"/>
      <c r="C430" s="308" t="s">
        <v>329</v>
      </c>
      <c r="D430" s="308"/>
      <c r="E430" s="308"/>
      <c r="F430" s="308"/>
      <c r="G430" s="308"/>
      <c r="H430" s="308"/>
      <c r="I430" s="308"/>
      <c r="J430" s="308"/>
      <c r="K430" s="308"/>
      <c r="L430" s="308"/>
      <c r="M430" s="308"/>
      <c r="N430" s="309"/>
      <c r="AA430" s="98"/>
      <c r="AB430" s="79"/>
      <c r="AG430" s="79"/>
      <c r="AH430" s="97"/>
      <c r="AI430" s="65" t="s">
        <v>329</v>
      </c>
      <c r="AK430" s="79"/>
      <c r="AM430" s="79"/>
      <c r="AO430" s="79"/>
    </row>
    <row r="431" spans="1:41" s="67" customFormat="1" ht="14.4" x14ac:dyDescent="0.3">
      <c r="A431" s="110"/>
      <c r="B431" s="72"/>
      <c r="C431" s="308" t="s">
        <v>781</v>
      </c>
      <c r="D431" s="308"/>
      <c r="E431" s="308"/>
      <c r="F431" s="308"/>
      <c r="G431" s="308"/>
      <c r="H431" s="308"/>
      <c r="I431" s="308"/>
      <c r="J431" s="308"/>
      <c r="K431" s="308"/>
      <c r="L431" s="308"/>
      <c r="M431" s="308"/>
      <c r="N431" s="309"/>
      <c r="AA431" s="98"/>
      <c r="AB431" s="79"/>
      <c r="AG431" s="79"/>
      <c r="AH431" s="97"/>
      <c r="AK431" s="79"/>
      <c r="AM431" s="79"/>
      <c r="AN431" s="65" t="s">
        <v>781</v>
      </c>
      <c r="AO431" s="79"/>
    </row>
    <row r="432" spans="1:41" s="67" customFormat="1" ht="14.4" x14ac:dyDescent="0.3">
      <c r="A432" s="109"/>
      <c r="B432" s="108"/>
      <c r="C432" s="311" t="s">
        <v>327</v>
      </c>
      <c r="D432" s="311"/>
      <c r="E432" s="311"/>
      <c r="F432" s="107"/>
      <c r="G432" s="105"/>
      <c r="H432" s="105"/>
      <c r="I432" s="105"/>
      <c r="J432" s="106"/>
      <c r="K432" s="105"/>
      <c r="L432" s="104">
        <v>207.82</v>
      </c>
      <c r="M432" s="103"/>
      <c r="N432" s="102">
        <v>1666.68</v>
      </c>
      <c r="AA432" s="98"/>
      <c r="AB432" s="79"/>
      <c r="AG432" s="79" t="s">
        <v>327</v>
      </c>
      <c r="AH432" s="97"/>
      <c r="AK432" s="79"/>
      <c r="AM432" s="79"/>
      <c r="AO432" s="79"/>
    </row>
    <row r="433" spans="1:41" s="67" customFormat="1" ht="14.4" x14ac:dyDescent="0.3">
      <c r="A433" s="113" t="s">
        <v>139</v>
      </c>
      <c r="B433" s="116" t="s">
        <v>780</v>
      </c>
      <c r="C433" s="311" t="s">
        <v>779</v>
      </c>
      <c r="D433" s="311"/>
      <c r="E433" s="311"/>
      <c r="F433" s="107" t="s">
        <v>23</v>
      </c>
      <c r="G433" s="105"/>
      <c r="H433" s="105"/>
      <c r="I433" s="112">
        <v>3</v>
      </c>
      <c r="J433" s="104">
        <v>14</v>
      </c>
      <c r="K433" s="105"/>
      <c r="L433" s="104">
        <v>5.24</v>
      </c>
      <c r="M433" s="111">
        <v>8.02</v>
      </c>
      <c r="N433" s="115">
        <v>42</v>
      </c>
      <c r="AA433" s="98"/>
      <c r="AB433" s="79" t="s">
        <v>779</v>
      </c>
      <c r="AG433" s="79"/>
      <c r="AH433" s="97"/>
      <c r="AK433" s="79"/>
      <c r="AM433" s="79"/>
      <c r="AO433" s="79"/>
    </row>
    <row r="434" spans="1:41" s="67" customFormat="1" ht="14.4" x14ac:dyDescent="0.3">
      <c r="A434" s="109"/>
      <c r="B434" s="108"/>
      <c r="C434" s="308" t="s">
        <v>329</v>
      </c>
      <c r="D434" s="308"/>
      <c r="E434" s="308"/>
      <c r="F434" s="308"/>
      <c r="G434" s="308"/>
      <c r="H434" s="308"/>
      <c r="I434" s="308"/>
      <c r="J434" s="308"/>
      <c r="K434" s="308"/>
      <c r="L434" s="308"/>
      <c r="M434" s="308"/>
      <c r="N434" s="309"/>
      <c r="AA434" s="98"/>
      <c r="AB434" s="79"/>
      <c r="AG434" s="79"/>
      <c r="AH434" s="97"/>
      <c r="AI434" s="65" t="s">
        <v>329</v>
      </c>
      <c r="AK434" s="79"/>
      <c r="AM434" s="79"/>
      <c r="AO434" s="79"/>
    </row>
    <row r="435" spans="1:41" s="67" customFormat="1" ht="14.4" x14ac:dyDescent="0.3">
      <c r="A435" s="110"/>
      <c r="B435" s="72"/>
      <c r="C435" s="308" t="s">
        <v>778</v>
      </c>
      <c r="D435" s="308"/>
      <c r="E435" s="308"/>
      <c r="F435" s="308"/>
      <c r="G435" s="308"/>
      <c r="H435" s="308"/>
      <c r="I435" s="308"/>
      <c r="J435" s="308"/>
      <c r="K435" s="308"/>
      <c r="L435" s="308"/>
      <c r="M435" s="308"/>
      <c r="N435" s="309"/>
      <c r="AA435" s="98"/>
      <c r="AB435" s="79"/>
      <c r="AG435" s="79"/>
      <c r="AH435" s="97"/>
      <c r="AK435" s="79"/>
      <c r="AM435" s="79"/>
      <c r="AN435" s="65" t="s">
        <v>778</v>
      </c>
      <c r="AO435" s="79"/>
    </row>
    <row r="436" spans="1:41" s="67" customFormat="1" ht="14.4" x14ac:dyDescent="0.3">
      <c r="A436" s="109"/>
      <c r="B436" s="108"/>
      <c r="C436" s="311" t="s">
        <v>327</v>
      </c>
      <c r="D436" s="311"/>
      <c r="E436" s="311"/>
      <c r="F436" s="107"/>
      <c r="G436" s="105"/>
      <c r="H436" s="105"/>
      <c r="I436" s="105"/>
      <c r="J436" s="106"/>
      <c r="K436" s="105"/>
      <c r="L436" s="104">
        <v>5.24</v>
      </c>
      <c r="M436" s="103"/>
      <c r="N436" s="115">
        <v>42</v>
      </c>
      <c r="AA436" s="98"/>
      <c r="AB436" s="79"/>
      <c r="AG436" s="79" t="s">
        <v>327</v>
      </c>
      <c r="AH436" s="97"/>
      <c r="AK436" s="79"/>
      <c r="AM436" s="79"/>
      <c r="AO436" s="79"/>
    </row>
    <row r="437" spans="1:41" s="67" customFormat="1" ht="14.4" x14ac:dyDescent="0.3">
      <c r="A437" s="113" t="s">
        <v>140</v>
      </c>
      <c r="B437" s="116" t="s">
        <v>456</v>
      </c>
      <c r="C437" s="311" t="s">
        <v>455</v>
      </c>
      <c r="D437" s="311"/>
      <c r="E437" s="311"/>
      <c r="F437" s="107" t="s">
        <v>23</v>
      </c>
      <c r="G437" s="105"/>
      <c r="H437" s="105"/>
      <c r="I437" s="112">
        <v>1</v>
      </c>
      <c r="J437" s="114">
        <v>1274.08</v>
      </c>
      <c r="K437" s="105"/>
      <c r="L437" s="104">
        <v>158.86000000000001</v>
      </c>
      <c r="M437" s="111">
        <v>8.02</v>
      </c>
      <c r="N437" s="102">
        <v>1274.08</v>
      </c>
      <c r="AA437" s="98"/>
      <c r="AB437" s="79" t="s">
        <v>455</v>
      </c>
      <c r="AG437" s="79"/>
      <c r="AH437" s="97"/>
      <c r="AK437" s="79"/>
      <c r="AM437" s="79"/>
      <c r="AO437" s="79"/>
    </row>
    <row r="438" spans="1:41" s="67" customFormat="1" ht="14.4" x14ac:dyDescent="0.3">
      <c r="A438" s="109"/>
      <c r="B438" s="108"/>
      <c r="C438" s="308" t="s">
        <v>329</v>
      </c>
      <c r="D438" s="308"/>
      <c r="E438" s="308"/>
      <c r="F438" s="308"/>
      <c r="G438" s="308"/>
      <c r="H438" s="308"/>
      <c r="I438" s="308"/>
      <c r="J438" s="308"/>
      <c r="K438" s="308"/>
      <c r="L438" s="308"/>
      <c r="M438" s="308"/>
      <c r="N438" s="309"/>
      <c r="AA438" s="98"/>
      <c r="AB438" s="79"/>
      <c r="AG438" s="79"/>
      <c r="AH438" s="97"/>
      <c r="AI438" s="65" t="s">
        <v>329</v>
      </c>
      <c r="AK438" s="79"/>
      <c r="AM438" s="79"/>
      <c r="AO438" s="79"/>
    </row>
    <row r="439" spans="1:41" s="67" customFormat="1" ht="14.4" x14ac:dyDescent="0.3">
      <c r="A439" s="110"/>
      <c r="B439" s="72"/>
      <c r="C439" s="308" t="s">
        <v>453</v>
      </c>
      <c r="D439" s="308"/>
      <c r="E439" s="308"/>
      <c r="F439" s="308"/>
      <c r="G439" s="308"/>
      <c r="H439" s="308"/>
      <c r="I439" s="308"/>
      <c r="J439" s="308"/>
      <c r="K439" s="308"/>
      <c r="L439" s="308"/>
      <c r="M439" s="308"/>
      <c r="N439" s="309"/>
      <c r="AA439" s="98"/>
      <c r="AB439" s="79"/>
      <c r="AG439" s="79"/>
      <c r="AH439" s="97"/>
      <c r="AK439" s="79"/>
      <c r="AM439" s="79"/>
      <c r="AN439" s="65" t="s">
        <v>453</v>
      </c>
      <c r="AO439" s="79"/>
    </row>
    <row r="440" spans="1:41" s="67" customFormat="1" ht="14.4" x14ac:dyDescent="0.3">
      <c r="A440" s="109"/>
      <c r="B440" s="108"/>
      <c r="C440" s="311" t="s">
        <v>327</v>
      </c>
      <c r="D440" s="311"/>
      <c r="E440" s="311"/>
      <c r="F440" s="107"/>
      <c r="G440" s="105"/>
      <c r="H440" s="105"/>
      <c r="I440" s="105"/>
      <c r="J440" s="106"/>
      <c r="K440" s="105"/>
      <c r="L440" s="104">
        <v>158.86000000000001</v>
      </c>
      <c r="M440" s="103"/>
      <c r="N440" s="102">
        <v>1274.08</v>
      </c>
      <c r="AA440" s="98"/>
      <c r="AB440" s="79"/>
      <c r="AG440" s="79" t="s">
        <v>327</v>
      </c>
      <c r="AH440" s="97"/>
      <c r="AK440" s="79"/>
      <c r="AM440" s="79"/>
      <c r="AO440" s="79"/>
    </row>
    <row r="441" spans="1:41" s="67" customFormat="1" ht="14.4" x14ac:dyDescent="0.3">
      <c r="A441" s="113" t="s">
        <v>141</v>
      </c>
      <c r="B441" s="116" t="s">
        <v>777</v>
      </c>
      <c r="C441" s="311" t="s">
        <v>776</v>
      </c>
      <c r="D441" s="311"/>
      <c r="E441" s="311"/>
      <c r="F441" s="107" t="s">
        <v>23</v>
      </c>
      <c r="G441" s="105"/>
      <c r="H441" s="105"/>
      <c r="I441" s="112">
        <v>3</v>
      </c>
      <c r="J441" s="114">
        <v>1713.73</v>
      </c>
      <c r="K441" s="105"/>
      <c r="L441" s="104">
        <v>641.04999999999995</v>
      </c>
      <c r="M441" s="111">
        <v>8.02</v>
      </c>
      <c r="N441" s="102">
        <v>5141.1899999999996</v>
      </c>
      <c r="AA441" s="98"/>
      <c r="AB441" s="79" t="s">
        <v>776</v>
      </c>
      <c r="AG441" s="79"/>
      <c r="AH441" s="97"/>
      <c r="AK441" s="79"/>
      <c r="AM441" s="79"/>
      <c r="AO441" s="79"/>
    </row>
    <row r="442" spans="1:41" s="67" customFormat="1" ht="14.4" x14ac:dyDescent="0.3">
      <c r="A442" s="109"/>
      <c r="B442" s="108"/>
      <c r="C442" s="308" t="s">
        <v>329</v>
      </c>
      <c r="D442" s="308"/>
      <c r="E442" s="308"/>
      <c r="F442" s="308"/>
      <c r="G442" s="308"/>
      <c r="H442" s="308"/>
      <c r="I442" s="308"/>
      <c r="J442" s="308"/>
      <c r="K442" s="308"/>
      <c r="L442" s="308"/>
      <c r="M442" s="308"/>
      <c r="N442" s="309"/>
      <c r="AA442" s="98"/>
      <c r="AB442" s="79"/>
      <c r="AG442" s="79"/>
      <c r="AH442" s="97"/>
      <c r="AI442" s="65" t="s">
        <v>329</v>
      </c>
      <c r="AK442" s="79"/>
      <c r="AM442" s="79"/>
      <c r="AO442" s="79"/>
    </row>
    <row r="443" spans="1:41" s="67" customFormat="1" ht="14.4" x14ac:dyDescent="0.3">
      <c r="A443" s="110"/>
      <c r="B443" s="72"/>
      <c r="C443" s="308" t="s">
        <v>775</v>
      </c>
      <c r="D443" s="308"/>
      <c r="E443" s="308"/>
      <c r="F443" s="308"/>
      <c r="G443" s="308"/>
      <c r="H443" s="308"/>
      <c r="I443" s="308"/>
      <c r="J443" s="308"/>
      <c r="K443" s="308"/>
      <c r="L443" s="308"/>
      <c r="M443" s="308"/>
      <c r="N443" s="309"/>
      <c r="AA443" s="98"/>
      <c r="AB443" s="79"/>
      <c r="AG443" s="79"/>
      <c r="AH443" s="97"/>
      <c r="AK443" s="79"/>
      <c r="AM443" s="79"/>
      <c r="AN443" s="65" t="s">
        <v>775</v>
      </c>
      <c r="AO443" s="79"/>
    </row>
    <row r="444" spans="1:41" s="67" customFormat="1" ht="14.4" x14ac:dyDescent="0.3">
      <c r="A444" s="109"/>
      <c r="B444" s="108"/>
      <c r="C444" s="311" t="s">
        <v>327</v>
      </c>
      <c r="D444" s="311"/>
      <c r="E444" s="311"/>
      <c r="F444" s="107"/>
      <c r="G444" s="105"/>
      <c r="H444" s="105"/>
      <c r="I444" s="105"/>
      <c r="J444" s="106"/>
      <c r="K444" s="105"/>
      <c r="L444" s="104">
        <v>641.04999999999995</v>
      </c>
      <c r="M444" s="103"/>
      <c r="N444" s="102">
        <v>5141.1899999999996</v>
      </c>
      <c r="AA444" s="98"/>
      <c r="AB444" s="79"/>
      <c r="AG444" s="79" t="s">
        <v>327</v>
      </c>
      <c r="AH444" s="97"/>
      <c r="AK444" s="79"/>
      <c r="AM444" s="79"/>
      <c r="AO444" s="79"/>
    </row>
    <row r="445" spans="1:41" s="67" customFormat="1" ht="20.399999999999999" x14ac:dyDescent="0.3">
      <c r="A445" s="113" t="s">
        <v>142</v>
      </c>
      <c r="B445" s="116" t="s">
        <v>774</v>
      </c>
      <c r="C445" s="311" t="s">
        <v>773</v>
      </c>
      <c r="D445" s="311"/>
      <c r="E445" s="311"/>
      <c r="F445" s="107" t="s">
        <v>23</v>
      </c>
      <c r="G445" s="105"/>
      <c r="H445" s="105"/>
      <c r="I445" s="112">
        <v>4</v>
      </c>
      <c r="J445" s="104">
        <v>760</v>
      </c>
      <c r="K445" s="105"/>
      <c r="L445" s="104">
        <v>379.05</v>
      </c>
      <c r="M445" s="111">
        <v>8.02</v>
      </c>
      <c r="N445" s="102">
        <v>3040</v>
      </c>
      <c r="AA445" s="98"/>
      <c r="AB445" s="79" t="s">
        <v>773</v>
      </c>
      <c r="AG445" s="79"/>
      <c r="AH445" s="97"/>
      <c r="AK445" s="79"/>
      <c r="AM445" s="79"/>
      <c r="AO445" s="79"/>
    </row>
    <row r="446" spans="1:41" s="67" customFormat="1" ht="14.4" x14ac:dyDescent="0.3">
      <c r="A446" s="109"/>
      <c r="B446" s="108"/>
      <c r="C446" s="308" t="s">
        <v>329</v>
      </c>
      <c r="D446" s="308"/>
      <c r="E446" s="308"/>
      <c r="F446" s="308"/>
      <c r="G446" s="308"/>
      <c r="H446" s="308"/>
      <c r="I446" s="308"/>
      <c r="J446" s="308"/>
      <c r="K446" s="308"/>
      <c r="L446" s="308"/>
      <c r="M446" s="308"/>
      <c r="N446" s="309"/>
      <c r="AA446" s="98"/>
      <c r="AB446" s="79"/>
      <c r="AG446" s="79"/>
      <c r="AH446" s="97"/>
      <c r="AI446" s="65" t="s">
        <v>329</v>
      </c>
      <c r="AK446" s="79"/>
      <c r="AM446" s="79"/>
      <c r="AO446" s="79"/>
    </row>
    <row r="447" spans="1:41" s="67" customFormat="1" ht="14.4" x14ac:dyDescent="0.3">
      <c r="A447" s="110"/>
      <c r="B447" s="72"/>
      <c r="C447" s="308" t="s">
        <v>772</v>
      </c>
      <c r="D447" s="308"/>
      <c r="E447" s="308"/>
      <c r="F447" s="308"/>
      <c r="G447" s="308"/>
      <c r="H447" s="308"/>
      <c r="I447" s="308"/>
      <c r="J447" s="308"/>
      <c r="K447" s="308"/>
      <c r="L447" s="308"/>
      <c r="M447" s="308"/>
      <c r="N447" s="309"/>
      <c r="AA447" s="98"/>
      <c r="AB447" s="79"/>
      <c r="AG447" s="79"/>
      <c r="AH447" s="97"/>
      <c r="AK447" s="79"/>
      <c r="AM447" s="79"/>
      <c r="AN447" s="65" t="s">
        <v>772</v>
      </c>
      <c r="AO447" s="79"/>
    </row>
    <row r="448" spans="1:41" s="67" customFormat="1" ht="14.4" x14ac:dyDescent="0.3">
      <c r="A448" s="109"/>
      <c r="B448" s="108"/>
      <c r="C448" s="311" t="s">
        <v>327</v>
      </c>
      <c r="D448" s="311"/>
      <c r="E448" s="311"/>
      <c r="F448" s="107"/>
      <c r="G448" s="105"/>
      <c r="H448" s="105"/>
      <c r="I448" s="105"/>
      <c r="J448" s="106"/>
      <c r="K448" s="105"/>
      <c r="L448" s="104">
        <v>379.05</v>
      </c>
      <c r="M448" s="103"/>
      <c r="N448" s="102">
        <v>3040</v>
      </c>
      <c r="AA448" s="98"/>
      <c r="AB448" s="79"/>
      <c r="AG448" s="79" t="s">
        <v>327</v>
      </c>
      <c r="AH448" s="97"/>
      <c r="AK448" s="79"/>
      <c r="AM448" s="79"/>
      <c r="AO448" s="79"/>
    </row>
    <row r="449" spans="1:43" s="67" customFormat="1" ht="0" hidden="1" customHeight="1" x14ac:dyDescent="0.3">
      <c r="A449" s="101"/>
      <c r="B449" s="77"/>
      <c r="C449" s="77"/>
      <c r="D449" s="77"/>
      <c r="E449" s="77"/>
      <c r="F449" s="100"/>
      <c r="G449" s="100"/>
      <c r="H449" s="100"/>
      <c r="I449" s="100"/>
      <c r="J449" s="78"/>
      <c r="K449" s="100"/>
      <c r="L449" s="78"/>
      <c r="M449" s="99"/>
      <c r="N449" s="78"/>
      <c r="AA449" s="98"/>
      <c r="AB449" s="79"/>
      <c r="AG449" s="79"/>
      <c r="AH449" s="97"/>
      <c r="AK449" s="79"/>
      <c r="AM449" s="79"/>
      <c r="AO449" s="79"/>
    </row>
    <row r="450" spans="1:43" s="67" customFormat="1" ht="21.6" x14ac:dyDescent="0.3">
      <c r="A450" s="95"/>
      <c r="B450" s="94"/>
      <c r="C450" s="311" t="s">
        <v>771</v>
      </c>
      <c r="D450" s="311"/>
      <c r="E450" s="311"/>
      <c r="F450" s="311"/>
      <c r="G450" s="311"/>
      <c r="H450" s="311"/>
      <c r="I450" s="311"/>
      <c r="J450" s="311"/>
      <c r="K450" s="311"/>
      <c r="L450" s="93"/>
      <c r="M450" s="92"/>
      <c r="N450" s="91"/>
      <c r="AA450" s="98"/>
      <c r="AB450" s="79"/>
      <c r="AG450" s="79"/>
      <c r="AH450" s="97"/>
      <c r="AK450" s="79" t="s">
        <v>771</v>
      </c>
      <c r="AM450" s="79"/>
      <c r="AO450" s="79"/>
    </row>
    <row r="451" spans="1:43" s="67" customFormat="1" ht="14.4" x14ac:dyDescent="0.3">
      <c r="A451" s="85"/>
      <c r="B451" s="84"/>
      <c r="C451" s="308" t="s">
        <v>324</v>
      </c>
      <c r="D451" s="308"/>
      <c r="E451" s="308"/>
      <c r="F451" s="308"/>
      <c r="G451" s="308"/>
      <c r="H451" s="308"/>
      <c r="I451" s="308"/>
      <c r="J451" s="308"/>
      <c r="K451" s="308"/>
      <c r="L451" s="83">
        <v>5396.35</v>
      </c>
      <c r="M451" s="82"/>
      <c r="N451" s="81">
        <v>43278.65</v>
      </c>
      <c r="AA451" s="98"/>
      <c r="AB451" s="79"/>
      <c r="AG451" s="79"/>
      <c r="AH451" s="97"/>
      <c r="AK451" s="79"/>
      <c r="AL451" s="65" t="s">
        <v>324</v>
      </c>
      <c r="AM451" s="79"/>
      <c r="AO451" s="79"/>
    </row>
    <row r="452" spans="1:43" s="67" customFormat="1" ht="14.4" x14ac:dyDescent="0.3">
      <c r="A452" s="85"/>
      <c r="B452" s="84"/>
      <c r="C452" s="308" t="s">
        <v>305</v>
      </c>
      <c r="D452" s="308"/>
      <c r="E452" s="308"/>
      <c r="F452" s="308"/>
      <c r="G452" s="308"/>
      <c r="H452" s="308"/>
      <c r="I452" s="308"/>
      <c r="J452" s="308"/>
      <c r="K452" s="308"/>
      <c r="L452" s="87"/>
      <c r="M452" s="82"/>
      <c r="N452" s="86"/>
      <c r="AA452" s="98"/>
      <c r="AB452" s="79"/>
      <c r="AG452" s="79"/>
      <c r="AH452" s="97"/>
      <c r="AK452" s="79"/>
      <c r="AL452" s="65" t="s">
        <v>305</v>
      </c>
      <c r="AM452" s="79"/>
      <c r="AO452" s="79"/>
    </row>
    <row r="453" spans="1:43" s="67" customFormat="1" ht="14.4" x14ac:dyDescent="0.3">
      <c r="A453" s="85"/>
      <c r="B453" s="84"/>
      <c r="C453" s="308" t="s">
        <v>320</v>
      </c>
      <c r="D453" s="308"/>
      <c r="E453" s="308"/>
      <c r="F453" s="308"/>
      <c r="G453" s="308"/>
      <c r="H453" s="308"/>
      <c r="I453" s="308"/>
      <c r="J453" s="308"/>
      <c r="K453" s="308"/>
      <c r="L453" s="83">
        <v>5396.35</v>
      </c>
      <c r="M453" s="82"/>
      <c r="N453" s="81">
        <v>43278.65</v>
      </c>
      <c r="AA453" s="98"/>
      <c r="AB453" s="79"/>
      <c r="AG453" s="79"/>
      <c r="AH453" s="97"/>
      <c r="AK453" s="79"/>
      <c r="AL453" s="65" t="s">
        <v>320</v>
      </c>
      <c r="AM453" s="79"/>
      <c r="AO453" s="79"/>
    </row>
    <row r="454" spans="1:43" s="67" customFormat="1" ht="14.4" x14ac:dyDescent="0.3">
      <c r="A454" s="85"/>
      <c r="B454" s="84"/>
      <c r="C454" s="308" t="s">
        <v>318</v>
      </c>
      <c r="D454" s="308"/>
      <c r="E454" s="308"/>
      <c r="F454" s="308"/>
      <c r="G454" s="308"/>
      <c r="H454" s="308"/>
      <c r="I454" s="308"/>
      <c r="J454" s="308"/>
      <c r="K454" s="308"/>
      <c r="L454" s="83">
        <v>5396.35</v>
      </c>
      <c r="M454" s="82"/>
      <c r="N454" s="81">
        <v>43278.65</v>
      </c>
      <c r="AA454" s="98"/>
      <c r="AB454" s="79"/>
      <c r="AG454" s="79"/>
      <c r="AH454" s="97"/>
      <c r="AK454" s="79"/>
      <c r="AL454" s="65" t="s">
        <v>318</v>
      </c>
      <c r="AM454" s="79"/>
      <c r="AO454" s="79"/>
    </row>
    <row r="455" spans="1:43" s="67" customFormat="1" ht="14.4" x14ac:dyDescent="0.3">
      <c r="A455" s="85"/>
      <c r="B455" s="84"/>
      <c r="C455" s="308" t="s">
        <v>305</v>
      </c>
      <c r="D455" s="308"/>
      <c r="E455" s="308"/>
      <c r="F455" s="308"/>
      <c r="G455" s="308"/>
      <c r="H455" s="308"/>
      <c r="I455" s="308"/>
      <c r="J455" s="308"/>
      <c r="K455" s="308"/>
      <c r="L455" s="87"/>
      <c r="M455" s="82"/>
      <c r="N455" s="86"/>
      <c r="AA455" s="98"/>
      <c r="AB455" s="79"/>
      <c r="AG455" s="79"/>
      <c r="AH455" s="97"/>
      <c r="AK455" s="79"/>
      <c r="AL455" s="65" t="s">
        <v>305</v>
      </c>
      <c r="AM455" s="79"/>
      <c r="AO455" s="79"/>
    </row>
    <row r="456" spans="1:43" s="67" customFormat="1" ht="14.4" x14ac:dyDescent="0.3">
      <c r="A456" s="85"/>
      <c r="B456" s="84"/>
      <c r="C456" s="308" t="s">
        <v>314</v>
      </c>
      <c r="D456" s="308"/>
      <c r="E456" s="308"/>
      <c r="F456" s="308"/>
      <c r="G456" s="308"/>
      <c r="H456" s="308"/>
      <c r="I456" s="308"/>
      <c r="J456" s="308"/>
      <c r="K456" s="308"/>
      <c r="L456" s="83">
        <v>5396.35</v>
      </c>
      <c r="M456" s="82"/>
      <c r="N456" s="81">
        <v>43278.65</v>
      </c>
      <c r="AA456" s="98"/>
      <c r="AB456" s="79"/>
      <c r="AG456" s="79"/>
      <c r="AH456" s="97"/>
      <c r="AK456" s="79"/>
      <c r="AL456" s="65" t="s">
        <v>314</v>
      </c>
      <c r="AM456" s="79"/>
      <c r="AO456" s="79"/>
    </row>
    <row r="457" spans="1:43" s="67" customFormat="1" ht="21.6" x14ac:dyDescent="0.3">
      <c r="A457" s="85"/>
      <c r="B457" s="90"/>
      <c r="C457" s="307" t="s">
        <v>770</v>
      </c>
      <c r="D457" s="307"/>
      <c r="E457" s="307"/>
      <c r="F457" s="307"/>
      <c r="G457" s="307"/>
      <c r="H457" s="307"/>
      <c r="I457" s="307"/>
      <c r="J457" s="307"/>
      <c r="K457" s="307"/>
      <c r="L457" s="76">
        <v>5396.35</v>
      </c>
      <c r="M457" s="89"/>
      <c r="N457" s="88">
        <v>43278.65</v>
      </c>
      <c r="AA457" s="98"/>
      <c r="AB457" s="79"/>
      <c r="AG457" s="79"/>
      <c r="AH457" s="97"/>
      <c r="AK457" s="79"/>
      <c r="AM457" s="79" t="s">
        <v>770</v>
      </c>
      <c r="AO457" s="79"/>
    </row>
    <row r="458" spans="1:43" s="67" customFormat="1" ht="14.4" x14ac:dyDescent="0.3">
      <c r="A458" s="85"/>
      <c r="B458" s="84"/>
      <c r="C458" s="308" t="s">
        <v>305</v>
      </c>
      <c r="D458" s="308"/>
      <c r="E458" s="308"/>
      <c r="F458" s="308"/>
      <c r="G458" s="308"/>
      <c r="H458" s="308"/>
      <c r="I458" s="308"/>
      <c r="J458" s="308"/>
      <c r="K458" s="308"/>
      <c r="L458" s="87"/>
      <c r="M458" s="82"/>
      <c r="N458" s="86"/>
      <c r="AA458" s="98"/>
      <c r="AB458" s="79"/>
      <c r="AG458" s="79"/>
      <c r="AH458" s="97"/>
      <c r="AK458" s="79"/>
      <c r="AL458" s="65" t="s">
        <v>305</v>
      </c>
      <c r="AM458" s="79"/>
      <c r="AO458" s="79"/>
    </row>
    <row r="459" spans="1:43" s="67" customFormat="1" ht="14.4" x14ac:dyDescent="0.3">
      <c r="A459" s="85"/>
      <c r="B459" s="84"/>
      <c r="C459" s="308" t="s">
        <v>304</v>
      </c>
      <c r="D459" s="308"/>
      <c r="E459" s="308"/>
      <c r="F459" s="308"/>
      <c r="G459" s="308"/>
      <c r="H459" s="308"/>
      <c r="I459" s="308"/>
      <c r="J459" s="308"/>
      <c r="K459" s="308"/>
      <c r="L459" s="83">
        <v>5396.35</v>
      </c>
      <c r="M459" s="82"/>
      <c r="N459" s="81">
        <v>43278.65</v>
      </c>
      <c r="AA459" s="98"/>
      <c r="AB459" s="79"/>
      <c r="AG459" s="79"/>
      <c r="AH459" s="97"/>
      <c r="AK459" s="79"/>
      <c r="AL459" s="65" t="s">
        <v>304</v>
      </c>
      <c r="AM459" s="79"/>
      <c r="AO459" s="79"/>
    </row>
    <row r="460" spans="1:43" s="67" customFormat="1" ht="10.5" hidden="1" customHeight="1" x14ac:dyDescent="0.3"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96"/>
      <c r="M460" s="96"/>
      <c r="N460" s="96"/>
    </row>
    <row r="461" spans="1:43" s="67" customFormat="1" ht="14.4" x14ac:dyDescent="0.3">
      <c r="A461" s="95"/>
      <c r="B461" s="94"/>
      <c r="C461" s="311" t="s">
        <v>27</v>
      </c>
      <c r="D461" s="311"/>
      <c r="E461" s="311"/>
      <c r="F461" s="311"/>
      <c r="G461" s="311"/>
      <c r="H461" s="311"/>
      <c r="I461" s="311"/>
      <c r="J461" s="311"/>
      <c r="K461" s="311"/>
      <c r="L461" s="93"/>
      <c r="M461" s="92"/>
      <c r="N461" s="91"/>
      <c r="AP461" s="79" t="s">
        <v>27</v>
      </c>
    </row>
    <row r="462" spans="1:43" s="67" customFormat="1" ht="16.8" x14ac:dyDescent="0.4">
      <c r="A462" s="85"/>
      <c r="B462" s="84"/>
      <c r="C462" s="308" t="s">
        <v>324</v>
      </c>
      <c r="D462" s="308"/>
      <c r="E462" s="308"/>
      <c r="F462" s="308"/>
      <c r="G462" s="308"/>
      <c r="H462" s="308"/>
      <c r="I462" s="308"/>
      <c r="J462" s="308"/>
      <c r="K462" s="308"/>
      <c r="L462" s="83">
        <v>8166.37</v>
      </c>
      <c r="M462" s="82"/>
      <c r="N462" s="81">
        <v>75708.570000000007</v>
      </c>
      <c r="O462" s="80"/>
      <c r="P462" s="80"/>
      <c r="Q462" s="80"/>
      <c r="AP462" s="79"/>
      <c r="AQ462" s="65" t="s">
        <v>324</v>
      </c>
    </row>
    <row r="463" spans="1:43" s="67" customFormat="1" ht="16.8" x14ac:dyDescent="0.4">
      <c r="A463" s="85"/>
      <c r="B463" s="84"/>
      <c r="C463" s="308" t="s">
        <v>305</v>
      </c>
      <c r="D463" s="308"/>
      <c r="E463" s="308"/>
      <c r="F463" s="308"/>
      <c r="G463" s="308"/>
      <c r="H463" s="308"/>
      <c r="I463" s="308"/>
      <c r="J463" s="308"/>
      <c r="K463" s="308"/>
      <c r="L463" s="87"/>
      <c r="M463" s="82"/>
      <c r="N463" s="86"/>
      <c r="O463" s="80"/>
      <c r="P463" s="80"/>
      <c r="Q463" s="80"/>
      <c r="AP463" s="79"/>
      <c r="AQ463" s="65" t="s">
        <v>305</v>
      </c>
    </row>
    <row r="464" spans="1:43" s="67" customFormat="1" ht="16.8" x14ac:dyDescent="0.4">
      <c r="A464" s="85"/>
      <c r="B464" s="84"/>
      <c r="C464" s="308" t="s">
        <v>323</v>
      </c>
      <c r="D464" s="308"/>
      <c r="E464" s="308"/>
      <c r="F464" s="308"/>
      <c r="G464" s="308"/>
      <c r="H464" s="308"/>
      <c r="I464" s="308"/>
      <c r="J464" s="308"/>
      <c r="K464" s="308"/>
      <c r="L464" s="120">
        <v>310.63</v>
      </c>
      <c r="M464" s="82"/>
      <c r="N464" s="81">
        <v>9123.19</v>
      </c>
      <c r="O464" s="80"/>
      <c r="P464" s="80"/>
      <c r="Q464" s="80"/>
      <c r="AP464" s="79"/>
      <c r="AQ464" s="65" t="s">
        <v>323</v>
      </c>
    </row>
    <row r="465" spans="1:43" s="67" customFormat="1" ht="16.8" x14ac:dyDescent="0.4">
      <c r="A465" s="85"/>
      <c r="B465" s="84"/>
      <c r="C465" s="308" t="s">
        <v>322</v>
      </c>
      <c r="D465" s="308"/>
      <c r="E465" s="308"/>
      <c r="F465" s="308"/>
      <c r="G465" s="308"/>
      <c r="H465" s="308"/>
      <c r="I465" s="308"/>
      <c r="J465" s="308"/>
      <c r="K465" s="308"/>
      <c r="L465" s="83">
        <v>1198.1300000000001</v>
      </c>
      <c r="M465" s="82"/>
      <c r="N465" s="81">
        <v>13191.41</v>
      </c>
      <c r="O465" s="80"/>
      <c r="P465" s="80"/>
      <c r="Q465" s="80"/>
      <c r="AP465" s="79"/>
      <c r="AQ465" s="65" t="s">
        <v>322</v>
      </c>
    </row>
    <row r="466" spans="1:43" s="67" customFormat="1" ht="16.8" x14ac:dyDescent="0.4">
      <c r="A466" s="85"/>
      <c r="B466" s="84"/>
      <c r="C466" s="308" t="s">
        <v>321</v>
      </c>
      <c r="D466" s="308"/>
      <c r="E466" s="308"/>
      <c r="F466" s="308"/>
      <c r="G466" s="308"/>
      <c r="H466" s="308"/>
      <c r="I466" s="308"/>
      <c r="J466" s="308"/>
      <c r="K466" s="308"/>
      <c r="L466" s="120">
        <v>128.33000000000001</v>
      </c>
      <c r="M466" s="82"/>
      <c r="N466" s="81">
        <v>3769.04</v>
      </c>
      <c r="O466" s="80"/>
      <c r="P466" s="80"/>
      <c r="Q466" s="80"/>
      <c r="AP466" s="79"/>
      <c r="AQ466" s="65" t="s">
        <v>321</v>
      </c>
    </row>
    <row r="467" spans="1:43" s="67" customFormat="1" ht="16.8" x14ac:dyDescent="0.4">
      <c r="A467" s="85"/>
      <c r="B467" s="84"/>
      <c r="C467" s="308" t="s">
        <v>320</v>
      </c>
      <c r="D467" s="308"/>
      <c r="E467" s="308"/>
      <c r="F467" s="308"/>
      <c r="G467" s="308"/>
      <c r="H467" s="308"/>
      <c r="I467" s="308"/>
      <c r="J467" s="308"/>
      <c r="K467" s="308"/>
      <c r="L467" s="83">
        <v>6657.61</v>
      </c>
      <c r="M467" s="82"/>
      <c r="N467" s="81">
        <v>53393.97</v>
      </c>
      <c r="O467" s="80"/>
      <c r="P467" s="80"/>
      <c r="Q467" s="80"/>
      <c r="AP467" s="79"/>
      <c r="AQ467" s="65" t="s">
        <v>320</v>
      </c>
    </row>
    <row r="468" spans="1:43" s="67" customFormat="1" ht="16.8" x14ac:dyDescent="0.4">
      <c r="A468" s="85"/>
      <c r="B468" s="84"/>
      <c r="C468" s="308" t="s">
        <v>319</v>
      </c>
      <c r="D468" s="308"/>
      <c r="E468" s="308"/>
      <c r="F468" s="308"/>
      <c r="G468" s="308"/>
      <c r="H468" s="308"/>
      <c r="I468" s="308"/>
      <c r="J468" s="308"/>
      <c r="K468" s="308"/>
      <c r="L468" s="83">
        <v>1826.61</v>
      </c>
      <c r="M468" s="82"/>
      <c r="N468" s="81">
        <v>34410.58</v>
      </c>
      <c r="O468" s="80"/>
      <c r="P468" s="80"/>
      <c r="Q468" s="80"/>
      <c r="AP468" s="79"/>
      <c r="AQ468" s="65" t="s">
        <v>319</v>
      </c>
    </row>
    <row r="469" spans="1:43" s="67" customFormat="1" ht="16.8" x14ac:dyDescent="0.4">
      <c r="A469" s="85"/>
      <c r="B469" s="84"/>
      <c r="C469" s="308" t="s">
        <v>305</v>
      </c>
      <c r="D469" s="308"/>
      <c r="E469" s="308"/>
      <c r="F469" s="308"/>
      <c r="G469" s="308"/>
      <c r="H469" s="308"/>
      <c r="I469" s="308"/>
      <c r="J469" s="308"/>
      <c r="K469" s="308"/>
      <c r="L469" s="87"/>
      <c r="M469" s="82"/>
      <c r="N469" s="86"/>
      <c r="O469" s="80"/>
      <c r="P469" s="80"/>
      <c r="Q469" s="80"/>
      <c r="AP469" s="79"/>
      <c r="AQ469" s="65" t="s">
        <v>305</v>
      </c>
    </row>
    <row r="470" spans="1:43" s="67" customFormat="1" ht="16.8" x14ac:dyDescent="0.4">
      <c r="A470" s="85"/>
      <c r="B470" s="84"/>
      <c r="C470" s="308" t="s">
        <v>317</v>
      </c>
      <c r="D470" s="308"/>
      <c r="E470" s="308"/>
      <c r="F470" s="308"/>
      <c r="G470" s="308"/>
      <c r="H470" s="308"/>
      <c r="I470" s="308"/>
      <c r="J470" s="308"/>
      <c r="K470" s="308"/>
      <c r="L470" s="120">
        <v>230.48</v>
      </c>
      <c r="M470" s="82"/>
      <c r="N470" s="81">
        <v>6769.19</v>
      </c>
      <c r="O470" s="80"/>
      <c r="P470" s="80"/>
      <c r="Q470" s="80"/>
      <c r="AP470" s="79"/>
      <c r="AQ470" s="65" t="s">
        <v>317</v>
      </c>
    </row>
    <row r="471" spans="1:43" s="67" customFormat="1" ht="16.8" x14ac:dyDescent="0.4">
      <c r="A471" s="85"/>
      <c r="B471" s="84"/>
      <c r="C471" s="308" t="s">
        <v>316</v>
      </c>
      <c r="D471" s="308"/>
      <c r="E471" s="308"/>
      <c r="F471" s="308"/>
      <c r="G471" s="308"/>
      <c r="H471" s="308"/>
      <c r="I471" s="308"/>
      <c r="J471" s="308"/>
      <c r="K471" s="308"/>
      <c r="L471" s="83">
        <v>1026.05</v>
      </c>
      <c r="M471" s="82"/>
      <c r="N471" s="81">
        <v>11296.81</v>
      </c>
      <c r="O471" s="80"/>
      <c r="P471" s="80"/>
      <c r="Q471" s="80"/>
      <c r="AP471" s="79"/>
      <c r="AQ471" s="65" t="s">
        <v>316</v>
      </c>
    </row>
    <row r="472" spans="1:43" s="67" customFormat="1" ht="16.8" x14ac:dyDescent="0.4">
      <c r="A472" s="85"/>
      <c r="B472" s="84"/>
      <c r="C472" s="308" t="s">
        <v>315</v>
      </c>
      <c r="D472" s="308"/>
      <c r="E472" s="308"/>
      <c r="F472" s="308"/>
      <c r="G472" s="308"/>
      <c r="H472" s="308"/>
      <c r="I472" s="308"/>
      <c r="J472" s="308"/>
      <c r="K472" s="308"/>
      <c r="L472" s="120">
        <v>109.22</v>
      </c>
      <c r="M472" s="82"/>
      <c r="N472" s="81">
        <v>3207.79</v>
      </c>
      <c r="O472" s="80"/>
      <c r="P472" s="80"/>
      <c r="Q472" s="80"/>
      <c r="AP472" s="79"/>
      <c r="AQ472" s="65" t="s">
        <v>315</v>
      </c>
    </row>
    <row r="473" spans="1:43" s="67" customFormat="1" ht="16.8" x14ac:dyDescent="0.4">
      <c r="A473" s="85"/>
      <c r="B473" s="84"/>
      <c r="C473" s="308" t="s">
        <v>314</v>
      </c>
      <c r="D473" s="308"/>
      <c r="E473" s="308"/>
      <c r="F473" s="308"/>
      <c r="G473" s="308"/>
      <c r="H473" s="308"/>
      <c r="I473" s="308"/>
      <c r="J473" s="308"/>
      <c r="K473" s="308"/>
      <c r="L473" s="120">
        <v>18.64</v>
      </c>
      <c r="M473" s="82"/>
      <c r="N473" s="150">
        <v>149.49</v>
      </c>
      <c r="O473" s="80"/>
      <c r="P473" s="80"/>
      <c r="Q473" s="80"/>
      <c r="AP473" s="79"/>
      <c r="AQ473" s="65" t="s">
        <v>314</v>
      </c>
    </row>
    <row r="474" spans="1:43" s="67" customFormat="1" ht="16.8" x14ac:dyDescent="0.4">
      <c r="A474" s="85"/>
      <c r="B474" s="84"/>
      <c r="C474" s="308" t="s">
        <v>313</v>
      </c>
      <c r="D474" s="308"/>
      <c r="E474" s="308"/>
      <c r="F474" s="308"/>
      <c r="G474" s="308"/>
      <c r="H474" s="308"/>
      <c r="I474" s="308"/>
      <c r="J474" s="308"/>
      <c r="K474" s="308"/>
      <c r="L474" s="120">
        <v>348.96</v>
      </c>
      <c r="M474" s="82"/>
      <c r="N474" s="81">
        <v>10248.540000000001</v>
      </c>
      <c r="O474" s="80"/>
      <c r="P474" s="80"/>
      <c r="Q474" s="80"/>
      <c r="AP474" s="79"/>
      <c r="AQ474" s="65" t="s">
        <v>313</v>
      </c>
    </row>
    <row r="475" spans="1:43" s="67" customFormat="1" ht="16.8" x14ac:dyDescent="0.4">
      <c r="A475" s="85"/>
      <c r="B475" s="84"/>
      <c r="C475" s="308" t="s">
        <v>312</v>
      </c>
      <c r="D475" s="308"/>
      <c r="E475" s="308"/>
      <c r="F475" s="308"/>
      <c r="G475" s="308"/>
      <c r="H475" s="308"/>
      <c r="I475" s="308"/>
      <c r="J475" s="308"/>
      <c r="K475" s="308"/>
      <c r="L475" s="120">
        <v>202.48</v>
      </c>
      <c r="M475" s="82"/>
      <c r="N475" s="81">
        <v>5946.55</v>
      </c>
      <c r="O475" s="80"/>
      <c r="P475" s="80"/>
      <c r="Q475" s="80"/>
      <c r="AP475" s="79"/>
      <c r="AQ475" s="65" t="s">
        <v>312</v>
      </c>
    </row>
    <row r="476" spans="1:43" s="67" customFormat="1" ht="16.8" x14ac:dyDescent="0.4">
      <c r="A476" s="85"/>
      <c r="B476" s="84"/>
      <c r="C476" s="308" t="s">
        <v>318</v>
      </c>
      <c r="D476" s="308"/>
      <c r="E476" s="308"/>
      <c r="F476" s="308"/>
      <c r="G476" s="308"/>
      <c r="H476" s="308"/>
      <c r="I476" s="308"/>
      <c r="J476" s="308"/>
      <c r="K476" s="308"/>
      <c r="L476" s="83">
        <v>7038.1</v>
      </c>
      <c r="M476" s="82"/>
      <c r="N476" s="81">
        <v>61807.66</v>
      </c>
      <c r="O476" s="80"/>
      <c r="P476" s="80"/>
      <c r="Q476" s="80"/>
      <c r="AP476" s="79"/>
      <c r="AQ476" s="65" t="s">
        <v>318</v>
      </c>
    </row>
    <row r="477" spans="1:43" s="67" customFormat="1" ht="16.8" x14ac:dyDescent="0.4">
      <c r="A477" s="85"/>
      <c r="B477" s="84"/>
      <c r="C477" s="308" t="s">
        <v>305</v>
      </c>
      <c r="D477" s="308"/>
      <c r="E477" s="308"/>
      <c r="F477" s="308"/>
      <c r="G477" s="308"/>
      <c r="H477" s="308"/>
      <c r="I477" s="308"/>
      <c r="J477" s="308"/>
      <c r="K477" s="308"/>
      <c r="L477" s="87"/>
      <c r="M477" s="82"/>
      <c r="N477" s="86"/>
      <c r="O477" s="80"/>
      <c r="P477" s="80"/>
      <c r="Q477" s="80"/>
      <c r="AP477" s="79"/>
      <c r="AQ477" s="65" t="s">
        <v>305</v>
      </c>
    </row>
    <row r="478" spans="1:43" s="67" customFormat="1" ht="16.8" x14ac:dyDescent="0.4">
      <c r="A478" s="85"/>
      <c r="B478" s="84"/>
      <c r="C478" s="308" t="s">
        <v>317</v>
      </c>
      <c r="D478" s="308"/>
      <c r="E478" s="308"/>
      <c r="F478" s="308"/>
      <c r="G478" s="308"/>
      <c r="H478" s="308"/>
      <c r="I478" s="308"/>
      <c r="J478" s="308"/>
      <c r="K478" s="308"/>
      <c r="L478" s="120">
        <v>80.150000000000006</v>
      </c>
      <c r="M478" s="82"/>
      <c r="N478" s="81">
        <v>2354</v>
      </c>
      <c r="O478" s="80"/>
      <c r="P478" s="80"/>
      <c r="Q478" s="80"/>
      <c r="AP478" s="79"/>
      <c r="AQ478" s="65" t="s">
        <v>317</v>
      </c>
    </row>
    <row r="479" spans="1:43" s="67" customFormat="1" ht="16.8" x14ac:dyDescent="0.4">
      <c r="A479" s="85"/>
      <c r="B479" s="84"/>
      <c r="C479" s="308" t="s">
        <v>316</v>
      </c>
      <c r="D479" s="308"/>
      <c r="E479" s="308"/>
      <c r="F479" s="308"/>
      <c r="G479" s="308"/>
      <c r="H479" s="308"/>
      <c r="I479" s="308"/>
      <c r="J479" s="308"/>
      <c r="K479" s="308"/>
      <c r="L479" s="120">
        <v>172.08</v>
      </c>
      <c r="M479" s="82"/>
      <c r="N479" s="81">
        <v>1894.6</v>
      </c>
      <c r="O479" s="80"/>
      <c r="P479" s="80"/>
      <c r="Q479" s="80"/>
      <c r="AP479" s="79"/>
      <c r="AQ479" s="65" t="s">
        <v>316</v>
      </c>
    </row>
    <row r="480" spans="1:43" s="67" customFormat="1" ht="16.8" x14ac:dyDescent="0.4">
      <c r="A480" s="85"/>
      <c r="B480" s="84"/>
      <c r="C480" s="308" t="s">
        <v>315</v>
      </c>
      <c r="D480" s="308"/>
      <c r="E480" s="308"/>
      <c r="F480" s="308"/>
      <c r="G480" s="308"/>
      <c r="H480" s="308"/>
      <c r="I480" s="308"/>
      <c r="J480" s="308"/>
      <c r="K480" s="308"/>
      <c r="L480" s="120">
        <v>19.11</v>
      </c>
      <c r="M480" s="82"/>
      <c r="N480" s="150">
        <v>561.25</v>
      </c>
      <c r="O480" s="80"/>
      <c r="P480" s="80"/>
      <c r="Q480" s="80"/>
      <c r="AP480" s="79"/>
      <c r="AQ480" s="65" t="s">
        <v>315</v>
      </c>
    </row>
    <row r="481" spans="1:44" s="67" customFormat="1" ht="16.8" x14ac:dyDescent="0.4">
      <c r="A481" s="85"/>
      <c r="B481" s="84"/>
      <c r="C481" s="308" t="s">
        <v>314</v>
      </c>
      <c r="D481" s="308"/>
      <c r="E481" s="308"/>
      <c r="F481" s="308"/>
      <c r="G481" s="308"/>
      <c r="H481" s="308"/>
      <c r="I481" s="308"/>
      <c r="J481" s="308"/>
      <c r="K481" s="308"/>
      <c r="L481" s="83">
        <v>6638.97</v>
      </c>
      <c r="M481" s="82"/>
      <c r="N481" s="81">
        <v>53244.480000000003</v>
      </c>
      <c r="O481" s="80"/>
      <c r="P481" s="80"/>
      <c r="Q481" s="80"/>
      <c r="AP481" s="79"/>
      <c r="AQ481" s="65" t="s">
        <v>314</v>
      </c>
    </row>
    <row r="482" spans="1:44" s="67" customFormat="1" ht="16.8" x14ac:dyDescent="0.4">
      <c r="A482" s="85"/>
      <c r="B482" s="84"/>
      <c r="C482" s="308" t="s">
        <v>313</v>
      </c>
      <c r="D482" s="308"/>
      <c r="E482" s="308"/>
      <c r="F482" s="308"/>
      <c r="G482" s="308"/>
      <c r="H482" s="308"/>
      <c r="I482" s="308"/>
      <c r="J482" s="308"/>
      <c r="K482" s="308"/>
      <c r="L482" s="120">
        <v>96.28</v>
      </c>
      <c r="M482" s="82"/>
      <c r="N482" s="81">
        <v>2827.79</v>
      </c>
      <c r="O482" s="80"/>
      <c r="P482" s="80"/>
      <c r="Q482" s="80"/>
      <c r="AP482" s="79"/>
      <c r="AQ482" s="65" t="s">
        <v>313</v>
      </c>
    </row>
    <row r="483" spans="1:44" s="67" customFormat="1" ht="16.8" x14ac:dyDescent="0.4">
      <c r="A483" s="85"/>
      <c r="B483" s="84"/>
      <c r="C483" s="308" t="s">
        <v>312</v>
      </c>
      <c r="D483" s="308"/>
      <c r="E483" s="308"/>
      <c r="F483" s="308"/>
      <c r="G483" s="308"/>
      <c r="H483" s="308"/>
      <c r="I483" s="308"/>
      <c r="J483" s="308"/>
      <c r="K483" s="308"/>
      <c r="L483" s="120">
        <v>50.62</v>
      </c>
      <c r="M483" s="82"/>
      <c r="N483" s="81">
        <v>1486.79</v>
      </c>
      <c r="O483" s="80"/>
      <c r="P483" s="80"/>
      <c r="Q483" s="80"/>
      <c r="AP483" s="79"/>
      <c r="AQ483" s="65" t="s">
        <v>312</v>
      </c>
    </row>
    <row r="484" spans="1:44" s="67" customFormat="1" ht="16.8" x14ac:dyDescent="0.4">
      <c r="A484" s="85"/>
      <c r="B484" s="84"/>
      <c r="C484" s="308" t="s">
        <v>311</v>
      </c>
      <c r="D484" s="308"/>
      <c r="E484" s="308"/>
      <c r="F484" s="308"/>
      <c r="G484" s="308"/>
      <c r="H484" s="308"/>
      <c r="I484" s="308"/>
      <c r="J484" s="308"/>
      <c r="K484" s="308"/>
      <c r="L484" s="83">
        <v>29273.39</v>
      </c>
      <c r="M484" s="82"/>
      <c r="N484" s="81">
        <v>180324.06</v>
      </c>
      <c r="O484" s="80"/>
      <c r="P484" s="80"/>
      <c r="Q484" s="80"/>
      <c r="AP484" s="79"/>
      <c r="AQ484" s="65" t="s">
        <v>311</v>
      </c>
    </row>
    <row r="485" spans="1:44" s="67" customFormat="1" ht="16.8" x14ac:dyDescent="0.4">
      <c r="A485" s="85"/>
      <c r="B485" s="84"/>
      <c r="C485" s="308" t="s">
        <v>308</v>
      </c>
      <c r="D485" s="308"/>
      <c r="E485" s="308"/>
      <c r="F485" s="308"/>
      <c r="G485" s="308"/>
      <c r="H485" s="308"/>
      <c r="I485" s="308"/>
      <c r="J485" s="308"/>
      <c r="K485" s="308"/>
      <c r="L485" s="120">
        <v>438.96</v>
      </c>
      <c r="M485" s="82"/>
      <c r="N485" s="81">
        <v>12892.23</v>
      </c>
      <c r="O485" s="80"/>
      <c r="P485" s="80"/>
      <c r="Q485" s="80"/>
      <c r="AP485" s="79"/>
      <c r="AQ485" s="65" t="s">
        <v>308</v>
      </c>
    </row>
    <row r="486" spans="1:44" s="67" customFormat="1" ht="16.8" x14ac:dyDescent="0.4">
      <c r="A486" s="85"/>
      <c r="B486" s="84"/>
      <c r="C486" s="308" t="s">
        <v>307</v>
      </c>
      <c r="D486" s="308"/>
      <c r="E486" s="308"/>
      <c r="F486" s="308"/>
      <c r="G486" s="308"/>
      <c r="H486" s="308"/>
      <c r="I486" s="308"/>
      <c r="J486" s="308"/>
      <c r="K486" s="308"/>
      <c r="L486" s="120">
        <v>445.24</v>
      </c>
      <c r="M486" s="82"/>
      <c r="N486" s="81">
        <v>13076.33</v>
      </c>
      <c r="O486" s="80"/>
      <c r="P486" s="80"/>
      <c r="Q486" s="80"/>
      <c r="AP486" s="79"/>
      <c r="AQ486" s="65" t="s">
        <v>307</v>
      </c>
    </row>
    <row r="487" spans="1:44" s="67" customFormat="1" ht="16.8" x14ac:dyDescent="0.4">
      <c r="A487" s="85"/>
      <c r="B487" s="84"/>
      <c r="C487" s="308" t="s">
        <v>306</v>
      </c>
      <c r="D487" s="308"/>
      <c r="E487" s="308"/>
      <c r="F487" s="308"/>
      <c r="G487" s="308"/>
      <c r="H487" s="308"/>
      <c r="I487" s="308"/>
      <c r="J487" s="308"/>
      <c r="K487" s="308"/>
      <c r="L487" s="120">
        <v>253.1</v>
      </c>
      <c r="M487" s="82"/>
      <c r="N487" s="81">
        <v>7433.34</v>
      </c>
      <c r="O487" s="80"/>
      <c r="P487" s="80"/>
      <c r="Q487" s="80"/>
      <c r="AP487" s="79"/>
      <c r="AQ487" s="65" t="s">
        <v>306</v>
      </c>
    </row>
    <row r="488" spans="1:44" s="67" customFormat="1" ht="16.8" x14ac:dyDescent="0.4">
      <c r="A488" s="85"/>
      <c r="B488" s="90"/>
      <c r="C488" s="307" t="s">
        <v>28</v>
      </c>
      <c r="D488" s="307"/>
      <c r="E488" s="307"/>
      <c r="F488" s="307"/>
      <c r="G488" s="307"/>
      <c r="H488" s="307"/>
      <c r="I488" s="307"/>
      <c r="J488" s="307"/>
      <c r="K488" s="307"/>
      <c r="L488" s="76">
        <v>38138.1</v>
      </c>
      <c r="M488" s="89"/>
      <c r="N488" s="88">
        <v>276542.3</v>
      </c>
      <c r="O488" s="80"/>
      <c r="P488" s="80">
        <f>N488*((100+'ССР '!$F$25)/200)</f>
        <v>283317.58635</v>
      </c>
      <c r="Q488" s="80"/>
      <c r="AP488" s="79"/>
      <c r="AR488" s="79" t="s">
        <v>28</v>
      </c>
    </row>
    <row r="489" spans="1:44" s="67" customFormat="1" ht="16.8" x14ac:dyDescent="0.4">
      <c r="A489" s="85"/>
      <c r="B489" s="84"/>
      <c r="C489" s="308" t="s">
        <v>305</v>
      </c>
      <c r="D489" s="308"/>
      <c r="E489" s="308"/>
      <c r="F489" s="308"/>
      <c r="G489" s="308"/>
      <c r="H489" s="308"/>
      <c r="I489" s="308"/>
      <c r="J489" s="308"/>
      <c r="K489" s="308"/>
      <c r="L489" s="87"/>
      <c r="M489" s="82"/>
      <c r="N489" s="86"/>
      <c r="O489" s="80"/>
      <c r="P489" s="80"/>
      <c r="Q489" s="80"/>
      <c r="AP489" s="79"/>
      <c r="AQ489" s="65" t="s">
        <v>305</v>
      </c>
      <c r="AR489" s="79"/>
    </row>
    <row r="490" spans="1:44" s="67" customFormat="1" ht="16.8" x14ac:dyDescent="0.4">
      <c r="A490" s="85"/>
      <c r="B490" s="84"/>
      <c r="C490" s="308" t="s">
        <v>304</v>
      </c>
      <c r="D490" s="308"/>
      <c r="E490" s="308"/>
      <c r="F490" s="308"/>
      <c r="G490" s="308"/>
      <c r="H490" s="308"/>
      <c r="I490" s="308"/>
      <c r="J490" s="308"/>
      <c r="K490" s="308"/>
      <c r="L490" s="83">
        <v>5396.35</v>
      </c>
      <c r="M490" s="82"/>
      <c r="N490" s="81">
        <v>43278.65</v>
      </c>
      <c r="O490" s="80"/>
      <c r="P490" s="80"/>
      <c r="Q490" s="80"/>
      <c r="AP490" s="79"/>
      <c r="AQ490" s="65" t="s">
        <v>304</v>
      </c>
      <c r="AR490" s="79"/>
    </row>
    <row r="491" spans="1:44" s="67" customFormat="1" ht="16.8" x14ac:dyDescent="0.4">
      <c r="A491" s="85"/>
      <c r="B491" s="84"/>
      <c r="C491" s="308" t="s">
        <v>303</v>
      </c>
      <c r="D491" s="308"/>
      <c r="E491" s="308"/>
      <c r="F491" s="308"/>
      <c r="G491" s="308"/>
      <c r="H491" s="308"/>
      <c r="I491" s="308"/>
      <c r="J491" s="308"/>
      <c r="K491" s="308"/>
      <c r="L491" s="83">
        <v>15736.76</v>
      </c>
      <c r="M491" s="82"/>
      <c r="N491" s="81">
        <v>96938.43</v>
      </c>
      <c r="O491" s="80"/>
      <c r="P491" s="80"/>
      <c r="Q491" s="80"/>
      <c r="AP491" s="79"/>
      <c r="AQ491" s="65" t="s">
        <v>303</v>
      </c>
      <c r="AR491" s="79"/>
    </row>
    <row r="492" spans="1:44" s="67" customFormat="1" ht="1.5" customHeight="1" x14ac:dyDescent="0.3">
      <c r="B492" s="78"/>
      <c r="C492" s="77"/>
      <c r="D492" s="77"/>
      <c r="E492" s="77"/>
      <c r="F492" s="77"/>
      <c r="G492" s="77"/>
      <c r="H492" s="77"/>
      <c r="I492" s="77"/>
      <c r="J492" s="77"/>
      <c r="K492" s="77"/>
      <c r="L492" s="76"/>
      <c r="M492" s="75"/>
      <c r="N492" s="74"/>
    </row>
  </sheetData>
  <mergeCells count="474">
    <mergeCell ref="A17:F17"/>
    <mergeCell ref="G17:N17"/>
    <mergeCell ref="G11:N11"/>
    <mergeCell ref="G12:N12"/>
    <mergeCell ref="A13:F13"/>
    <mergeCell ref="G13:N13"/>
    <mergeCell ref="A14:F14"/>
    <mergeCell ref="G14:N14"/>
    <mergeCell ref="A15:F15"/>
    <mergeCell ref="G15:N15"/>
    <mergeCell ref="A16:F16"/>
    <mergeCell ref="G16:N16"/>
    <mergeCell ref="A26:N26"/>
    <mergeCell ref="A27:N27"/>
    <mergeCell ref="B29:F29"/>
    <mergeCell ref="B30:F30"/>
    <mergeCell ref="L37:M37"/>
    <mergeCell ref="A19:N19"/>
    <mergeCell ref="A20:N20"/>
    <mergeCell ref="A22:N22"/>
    <mergeCell ref="A23:N23"/>
    <mergeCell ref="A24:N24"/>
    <mergeCell ref="L38:M38"/>
    <mergeCell ref="L39:M39"/>
    <mergeCell ref="A41:A43"/>
    <mergeCell ref="B41:B43"/>
    <mergeCell ref="C41:E43"/>
    <mergeCell ref="F41:F43"/>
    <mergeCell ref="G41:I42"/>
    <mergeCell ref="J41:L42"/>
    <mergeCell ref="M41:M43"/>
    <mergeCell ref="C48:E48"/>
    <mergeCell ref="C49:E49"/>
    <mergeCell ref="C50:E50"/>
    <mergeCell ref="C51:E51"/>
    <mergeCell ref="C52:E52"/>
    <mergeCell ref="N41:N43"/>
    <mergeCell ref="C44:E44"/>
    <mergeCell ref="A45:N45"/>
    <mergeCell ref="C46:E46"/>
    <mergeCell ref="C47:N47"/>
    <mergeCell ref="C58:E58"/>
    <mergeCell ref="C59:N59"/>
    <mergeCell ref="C60:E60"/>
    <mergeCell ref="C61:E61"/>
    <mergeCell ref="C62:E62"/>
    <mergeCell ref="C53:E53"/>
    <mergeCell ref="C54:E54"/>
    <mergeCell ref="C55:E55"/>
    <mergeCell ref="C56:E56"/>
    <mergeCell ref="C57:E57"/>
    <mergeCell ref="C68:E68"/>
    <mergeCell ref="C69:E69"/>
    <mergeCell ref="C70:E70"/>
    <mergeCell ref="C71:N71"/>
    <mergeCell ref="C72:E72"/>
    <mergeCell ref="C63:E63"/>
    <mergeCell ref="C64:E64"/>
    <mergeCell ref="C65:E65"/>
    <mergeCell ref="C66:E66"/>
    <mergeCell ref="C67:E6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98:N98"/>
    <mergeCell ref="C99:E99"/>
    <mergeCell ref="C100:E100"/>
    <mergeCell ref="C101:E101"/>
    <mergeCell ref="C102:E102"/>
    <mergeCell ref="C93:E93"/>
    <mergeCell ref="C94:N94"/>
    <mergeCell ref="C95:E95"/>
    <mergeCell ref="C96:E96"/>
    <mergeCell ref="C97:N97"/>
    <mergeCell ref="C108:E108"/>
    <mergeCell ref="C109:E109"/>
    <mergeCell ref="C110:E110"/>
    <mergeCell ref="C111:E111"/>
    <mergeCell ref="C112:E112"/>
    <mergeCell ref="C103:E103"/>
    <mergeCell ref="C104:E104"/>
    <mergeCell ref="C105:E105"/>
    <mergeCell ref="C106:E106"/>
    <mergeCell ref="C107:E107"/>
    <mergeCell ref="C118:N118"/>
    <mergeCell ref="C119:E119"/>
    <mergeCell ref="C120:E120"/>
    <mergeCell ref="C121:N121"/>
    <mergeCell ref="C122:E122"/>
    <mergeCell ref="C113:E113"/>
    <mergeCell ref="C114:E114"/>
    <mergeCell ref="C115:N115"/>
    <mergeCell ref="C116:E116"/>
    <mergeCell ref="C117:E117"/>
    <mergeCell ref="C128:E128"/>
    <mergeCell ref="C129:E129"/>
    <mergeCell ref="C130:E130"/>
    <mergeCell ref="C131:E131"/>
    <mergeCell ref="C132:E132"/>
    <mergeCell ref="C123:E123"/>
    <mergeCell ref="C124:N124"/>
    <mergeCell ref="C125:E125"/>
    <mergeCell ref="C126:E126"/>
    <mergeCell ref="C127:N127"/>
    <mergeCell ref="C138:E138"/>
    <mergeCell ref="C139:E139"/>
    <mergeCell ref="C140:E140"/>
    <mergeCell ref="C141:E141"/>
    <mergeCell ref="C142:N142"/>
    <mergeCell ref="C133:E133"/>
    <mergeCell ref="C134:E134"/>
    <mergeCell ref="C135:E135"/>
    <mergeCell ref="C136:E136"/>
    <mergeCell ref="C137:E137"/>
    <mergeCell ref="C148:N148"/>
    <mergeCell ref="C149:E149"/>
    <mergeCell ref="C150:E150"/>
    <mergeCell ref="C151:N151"/>
    <mergeCell ref="C152:E152"/>
    <mergeCell ref="C143:E143"/>
    <mergeCell ref="C144:E144"/>
    <mergeCell ref="C145:N145"/>
    <mergeCell ref="C146:E146"/>
    <mergeCell ref="C147:E147"/>
    <mergeCell ref="C158:E158"/>
    <mergeCell ref="C159:E159"/>
    <mergeCell ref="C160:E160"/>
    <mergeCell ref="C161:E161"/>
    <mergeCell ref="C162:E162"/>
    <mergeCell ref="C153:E153"/>
    <mergeCell ref="C154:E154"/>
    <mergeCell ref="C155:E155"/>
    <mergeCell ref="C156:E156"/>
    <mergeCell ref="C157:E157"/>
    <mergeCell ref="C168:E168"/>
    <mergeCell ref="C169:N169"/>
    <mergeCell ref="C170:N170"/>
    <mergeCell ref="C171:N171"/>
    <mergeCell ref="C172:E172"/>
    <mergeCell ref="C163:E163"/>
    <mergeCell ref="C164:E164"/>
    <mergeCell ref="C165:E165"/>
    <mergeCell ref="C166:E166"/>
    <mergeCell ref="C167:E167"/>
    <mergeCell ref="C178:E178"/>
    <mergeCell ref="C179:E179"/>
    <mergeCell ref="C180:E180"/>
    <mergeCell ref="C181:E181"/>
    <mergeCell ref="C182:E182"/>
    <mergeCell ref="C173:E173"/>
    <mergeCell ref="C174:E174"/>
    <mergeCell ref="C175:E175"/>
    <mergeCell ref="C176:E176"/>
    <mergeCell ref="C177:E177"/>
    <mergeCell ref="C188:E188"/>
    <mergeCell ref="C189:E189"/>
    <mergeCell ref="C190:E190"/>
    <mergeCell ref="C191:E191"/>
    <mergeCell ref="C192:E192"/>
    <mergeCell ref="C183:E183"/>
    <mergeCell ref="C184:N184"/>
    <mergeCell ref="C185:N185"/>
    <mergeCell ref="C186:E186"/>
    <mergeCell ref="C187:E187"/>
    <mergeCell ref="C198:N198"/>
    <mergeCell ref="C199:N199"/>
    <mergeCell ref="C200:E200"/>
    <mergeCell ref="C201:E201"/>
    <mergeCell ref="C202:E202"/>
    <mergeCell ref="C193:E193"/>
    <mergeCell ref="C194:E194"/>
    <mergeCell ref="C195:E195"/>
    <mergeCell ref="C196:E196"/>
    <mergeCell ref="C197:E197"/>
    <mergeCell ref="C208:E208"/>
    <mergeCell ref="C209:E209"/>
    <mergeCell ref="C210:E210"/>
    <mergeCell ref="C212:K212"/>
    <mergeCell ref="C213:K213"/>
    <mergeCell ref="C203:E203"/>
    <mergeCell ref="C204:E204"/>
    <mergeCell ref="C205:E205"/>
    <mergeCell ref="C206:E206"/>
    <mergeCell ref="C207:E207"/>
    <mergeCell ref="C219:K219"/>
    <mergeCell ref="C220:K220"/>
    <mergeCell ref="C221:K221"/>
    <mergeCell ref="C222:K222"/>
    <mergeCell ref="C223:K223"/>
    <mergeCell ref="C214:K214"/>
    <mergeCell ref="C215:K215"/>
    <mergeCell ref="C216:K216"/>
    <mergeCell ref="C217:K217"/>
    <mergeCell ref="C218:K218"/>
    <mergeCell ref="C229:K229"/>
    <mergeCell ref="C230:K230"/>
    <mergeCell ref="C231:K231"/>
    <mergeCell ref="C232:K232"/>
    <mergeCell ref="C233:K233"/>
    <mergeCell ref="C224:K224"/>
    <mergeCell ref="C225:K225"/>
    <mergeCell ref="C226:K226"/>
    <mergeCell ref="C227:K227"/>
    <mergeCell ref="C228:K228"/>
    <mergeCell ref="A239:N239"/>
    <mergeCell ref="C240:E240"/>
    <mergeCell ref="C241:N241"/>
    <mergeCell ref="C242:N242"/>
    <mergeCell ref="C243:E243"/>
    <mergeCell ref="C234:K234"/>
    <mergeCell ref="C235:K235"/>
    <mergeCell ref="C236:K236"/>
    <mergeCell ref="C237:K237"/>
    <mergeCell ref="C238:K238"/>
    <mergeCell ref="C249:E249"/>
    <mergeCell ref="C250:E250"/>
    <mergeCell ref="C251:N251"/>
    <mergeCell ref="C252:N252"/>
    <mergeCell ref="C253:E253"/>
    <mergeCell ref="C244:E244"/>
    <mergeCell ref="C245:E245"/>
    <mergeCell ref="C246:E246"/>
    <mergeCell ref="C247:E247"/>
    <mergeCell ref="C248:E248"/>
    <mergeCell ref="C259:E259"/>
    <mergeCell ref="C260:E260"/>
    <mergeCell ref="C261:N261"/>
    <mergeCell ref="C262:N262"/>
    <mergeCell ref="C263:E263"/>
    <mergeCell ref="C254:E254"/>
    <mergeCell ref="C255:E255"/>
    <mergeCell ref="C256:E256"/>
    <mergeCell ref="C257:E257"/>
    <mergeCell ref="C258:E258"/>
    <mergeCell ref="C269:E269"/>
    <mergeCell ref="C270:E270"/>
    <mergeCell ref="C271:E271"/>
    <mergeCell ref="C272:E272"/>
    <mergeCell ref="C273:E273"/>
    <mergeCell ref="C264:E264"/>
    <mergeCell ref="C265:E265"/>
    <mergeCell ref="C266:E266"/>
    <mergeCell ref="C267:E267"/>
    <mergeCell ref="C268:E268"/>
    <mergeCell ref="C279:E279"/>
    <mergeCell ref="C280:E280"/>
    <mergeCell ref="C281:E281"/>
    <mergeCell ref="C282:E282"/>
    <mergeCell ref="C283:E283"/>
    <mergeCell ref="C274:E274"/>
    <mergeCell ref="C275:E275"/>
    <mergeCell ref="C276:N276"/>
    <mergeCell ref="C277:E277"/>
    <mergeCell ref="C278:E278"/>
    <mergeCell ref="C289:N289"/>
    <mergeCell ref="C290:E290"/>
    <mergeCell ref="C291:E291"/>
    <mergeCell ref="C292:N292"/>
    <mergeCell ref="C293:N293"/>
    <mergeCell ref="C284:E284"/>
    <mergeCell ref="C285:E285"/>
    <mergeCell ref="C286:E286"/>
    <mergeCell ref="C287:E287"/>
    <mergeCell ref="C288:E288"/>
    <mergeCell ref="C299:E299"/>
    <mergeCell ref="C300:E300"/>
    <mergeCell ref="C301:E301"/>
    <mergeCell ref="C302:E302"/>
    <mergeCell ref="C303:E303"/>
    <mergeCell ref="C294:E294"/>
    <mergeCell ref="C295:E295"/>
    <mergeCell ref="C296:E296"/>
    <mergeCell ref="C297:E297"/>
    <mergeCell ref="C298:E298"/>
    <mergeCell ref="C310:K310"/>
    <mergeCell ref="C311:K311"/>
    <mergeCell ref="C312:K312"/>
    <mergeCell ref="C313:K313"/>
    <mergeCell ref="C314:K314"/>
    <mergeCell ref="C304:E304"/>
    <mergeCell ref="C306:K306"/>
    <mergeCell ref="C307:K307"/>
    <mergeCell ref="C308:K308"/>
    <mergeCell ref="C309:K309"/>
    <mergeCell ref="C320:K320"/>
    <mergeCell ref="C321:K321"/>
    <mergeCell ref="C322:K322"/>
    <mergeCell ref="C323:K323"/>
    <mergeCell ref="C324:K324"/>
    <mergeCell ref="C315:K315"/>
    <mergeCell ref="C316:K316"/>
    <mergeCell ref="C317:K317"/>
    <mergeCell ref="C318:K318"/>
    <mergeCell ref="C319:K319"/>
    <mergeCell ref="C330:K330"/>
    <mergeCell ref="C331:K331"/>
    <mergeCell ref="C332:K332"/>
    <mergeCell ref="A333:N333"/>
    <mergeCell ref="C334:E334"/>
    <mergeCell ref="C325:K325"/>
    <mergeCell ref="C326:K326"/>
    <mergeCell ref="C327:K327"/>
    <mergeCell ref="C328:K328"/>
    <mergeCell ref="C329:K329"/>
    <mergeCell ref="C340:N340"/>
    <mergeCell ref="C341:E341"/>
    <mergeCell ref="C343:K343"/>
    <mergeCell ref="C344:K344"/>
    <mergeCell ref="C345:K345"/>
    <mergeCell ref="C335:N335"/>
    <mergeCell ref="C336:N336"/>
    <mergeCell ref="C337:E337"/>
    <mergeCell ref="C338:E338"/>
    <mergeCell ref="C339:N339"/>
    <mergeCell ref="C351:N351"/>
    <mergeCell ref="C352:E352"/>
    <mergeCell ref="C353:E353"/>
    <mergeCell ref="C354:N354"/>
    <mergeCell ref="C355:N355"/>
    <mergeCell ref="C346:K346"/>
    <mergeCell ref="C347:K347"/>
    <mergeCell ref="A348:N348"/>
    <mergeCell ref="C349:E349"/>
    <mergeCell ref="C350:N350"/>
    <mergeCell ref="C361:E361"/>
    <mergeCell ref="C362:N362"/>
    <mergeCell ref="C363:N363"/>
    <mergeCell ref="C364:E364"/>
    <mergeCell ref="C365:E365"/>
    <mergeCell ref="C356:E356"/>
    <mergeCell ref="C357:E357"/>
    <mergeCell ref="C358:N358"/>
    <mergeCell ref="C359:N359"/>
    <mergeCell ref="C360:E360"/>
    <mergeCell ref="C371:N371"/>
    <mergeCell ref="C372:E372"/>
    <mergeCell ref="C373:E373"/>
    <mergeCell ref="C374:N374"/>
    <mergeCell ref="C375:E375"/>
    <mergeCell ref="C366:N366"/>
    <mergeCell ref="C367:N367"/>
    <mergeCell ref="C368:E368"/>
    <mergeCell ref="C369:E369"/>
    <mergeCell ref="C370:N370"/>
    <mergeCell ref="C382:K382"/>
    <mergeCell ref="C383:K383"/>
    <mergeCell ref="C384:K384"/>
    <mergeCell ref="A385:N385"/>
    <mergeCell ref="A386:N386"/>
    <mergeCell ref="C377:K377"/>
    <mergeCell ref="C378:K378"/>
    <mergeCell ref="C379:K379"/>
    <mergeCell ref="C380:K380"/>
    <mergeCell ref="C381:K381"/>
    <mergeCell ref="C392:N392"/>
    <mergeCell ref="C393:N393"/>
    <mergeCell ref="C394:E394"/>
    <mergeCell ref="C395:E395"/>
    <mergeCell ref="C396:N396"/>
    <mergeCell ref="C387:E387"/>
    <mergeCell ref="C388:N388"/>
    <mergeCell ref="C389:N389"/>
    <mergeCell ref="C390:E390"/>
    <mergeCell ref="C391:E391"/>
    <mergeCell ref="C402:E402"/>
    <mergeCell ref="C403:E403"/>
    <mergeCell ref="C404:N404"/>
    <mergeCell ref="C405:N405"/>
    <mergeCell ref="C406:N406"/>
    <mergeCell ref="C397:N397"/>
    <mergeCell ref="C398:E398"/>
    <mergeCell ref="C399:E399"/>
    <mergeCell ref="C400:N400"/>
    <mergeCell ref="C401:N401"/>
    <mergeCell ref="C412:E412"/>
    <mergeCell ref="C413:N413"/>
    <mergeCell ref="C414:N414"/>
    <mergeCell ref="C415:E415"/>
    <mergeCell ref="C416:E416"/>
    <mergeCell ref="C407:E407"/>
    <mergeCell ref="C408:E408"/>
    <mergeCell ref="C409:N409"/>
    <mergeCell ref="C410:N410"/>
    <mergeCell ref="C411:E411"/>
    <mergeCell ref="C422:N422"/>
    <mergeCell ref="C423:E423"/>
    <mergeCell ref="A424:N424"/>
    <mergeCell ref="C425:E425"/>
    <mergeCell ref="C426:N426"/>
    <mergeCell ref="C417:N417"/>
    <mergeCell ref="C418:N418"/>
    <mergeCell ref="C419:E419"/>
    <mergeCell ref="C420:E420"/>
    <mergeCell ref="C421:N421"/>
    <mergeCell ref="C432:E432"/>
    <mergeCell ref="C433:E433"/>
    <mergeCell ref="C434:N434"/>
    <mergeCell ref="C435:N435"/>
    <mergeCell ref="C436:E436"/>
    <mergeCell ref="C427:N427"/>
    <mergeCell ref="C428:E428"/>
    <mergeCell ref="C429:E429"/>
    <mergeCell ref="C430:N430"/>
    <mergeCell ref="C431:N431"/>
    <mergeCell ref="C442:N442"/>
    <mergeCell ref="C443:N443"/>
    <mergeCell ref="C444:E444"/>
    <mergeCell ref="C445:E445"/>
    <mergeCell ref="C446:N446"/>
    <mergeCell ref="C437:E437"/>
    <mergeCell ref="C438:N438"/>
    <mergeCell ref="C439:N439"/>
    <mergeCell ref="C440:E440"/>
    <mergeCell ref="C441:E441"/>
    <mergeCell ref="C453:K453"/>
    <mergeCell ref="C454:K454"/>
    <mergeCell ref="C455:K455"/>
    <mergeCell ref="C456:K456"/>
    <mergeCell ref="C457:K457"/>
    <mergeCell ref="C447:N447"/>
    <mergeCell ref="C448:E448"/>
    <mergeCell ref="C450:K450"/>
    <mergeCell ref="C451:K451"/>
    <mergeCell ref="C452:K452"/>
    <mergeCell ref="C464:K464"/>
    <mergeCell ref="C465:K465"/>
    <mergeCell ref="C466:K466"/>
    <mergeCell ref="C467:K467"/>
    <mergeCell ref="C468:K468"/>
    <mergeCell ref="C458:K458"/>
    <mergeCell ref="C459:K459"/>
    <mergeCell ref="C461:K461"/>
    <mergeCell ref="C462:K462"/>
    <mergeCell ref="C463:K463"/>
    <mergeCell ref="C474:K474"/>
    <mergeCell ref="C475:K475"/>
    <mergeCell ref="C476:K476"/>
    <mergeCell ref="C477:K477"/>
    <mergeCell ref="C478:K478"/>
    <mergeCell ref="C469:K469"/>
    <mergeCell ref="C470:K470"/>
    <mergeCell ref="C471:K471"/>
    <mergeCell ref="C472:K472"/>
    <mergeCell ref="C473:K473"/>
    <mergeCell ref="C489:K489"/>
    <mergeCell ref="C490:K490"/>
    <mergeCell ref="C491:K491"/>
    <mergeCell ref="C484:K484"/>
    <mergeCell ref="C485:K485"/>
    <mergeCell ref="C486:K486"/>
    <mergeCell ref="C487:K487"/>
    <mergeCell ref="C488:K488"/>
    <mergeCell ref="C479:K479"/>
    <mergeCell ref="C480:K480"/>
    <mergeCell ref="C481:K481"/>
    <mergeCell ref="C482:K482"/>
    <mergeCell ref="C483:K483"/>
  </mergeCells>
  <printOptions horizontalCentered="1"/>
  <pageMargins left="0.39370077848434498" right="0.23622047901153601" top="0.35433071851730302" bottom="0.31496062874794001" header="0" footer="0"/>
  <pageSetup paperSize="9" scale="69" fitToHeight="0" orientation="portrait" r:id="rId1"/>
  <headerFooter>
    <oddFooter>&amp;RСтраница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47"/>
  <sheetViews>
    <sheetView view="pageBreakPreview" zoomScale="60" zoomScaleNormal="100" workbookViewId="0">
      <selection activeCell="B30" sqref="B30:F30"/>
    </sheetView>
  </sheetViews>
  <sheetFormatPr defaultColWidth="9.109375" defaultRowHeight="10.5" customHeight="1" x14ac:dyDescent="0.2"/>
  <cols>
    <col min="1" max="1" width="17" style="66" customWidth="1"/>
    <col min="2" max="2" width="31.44140625" style="64" customWidth="1"/>
    <col min="3" max="3" width="18.5546875" style="64" customWidth="1"/>
    <col min="4" max="4" width="10.44140625" style="64" customWidth="1"/>
    <col min="5" max="5" width="13.33203125" style="64" customWidth="1"/>
    <col min="6" max="6" width="8.5546875" style="64" customWidth="1"/>
    <col min="7" max="7" width="7.88671875" style="64" customWidth="1"/>
    <col min="8" max="8" width="8.44140625" style="64" customWidth="1"/>
    <col min="9" max="9" width="8.6640625" style="64" customWidth="1"/>
    <col min="10" max="10" width="8.109375" style="64" customWidth="1"/>
    <col min="11" max="11" width="8.5546875" style="64" customWidth="1"/>
    <col min="12" max="12" width="10" style="64" customWidth="1"/>
    <col min="13" max="13" width="7.88671875" style="64" customWidth="1"/>
    <col min="14" max="14" width="9.6640625" style="64" customWidth="1"/>
    <col min="15" max="15" width="11" style="64" hidden="1" customWidth="1"/>
    <col min="16" max="16" width="14.33203125" style="64" customWidth="1"/>
    <col min="17" max="20" width="9.109375" style="64"/>
    <col min="21" max="21" width="49.88671875" style="65" hidden="1" customWidth="1"/>
    <col min="22" max="22" width="44.33203125" style="65" hidden="1" customWidth="1"/>
    <col min="23" max="23" width="69.33203125" style="65" hidden="1" customWidth="1"/>
    <col min="24" max="27" width="141" style="65" hidden="1" customWidth="1"/>
    <col min="28" max="28" width="34.109375" style="65" hidden="1" customWidth="1"/>
    <col min="29" max="29" width="112" style="65" hidden="1" customWidth="1"/>
    <col min="30" max="33" width="34.109375" style="65" hidden="1" customWidth="1"/>
    <col min="34" max="34" width="112" style="65" hidden="1" customWidth="1"/>
    <col min="35" max="35" width="34.109375" style="65" hidden="1" customWidth="1"/>
    <col min="36" max="36" width="112" style="65" hidden="1" customWidth="1"/>
    <col min="37" max="39" width="84.44140625" style="65" hidden="1" customWidth="1"/>
    <col min="40" max="40" width="141" style="65" hidden="1" customWidth="1"/>
    <col min="41" max="41" width="112" style="65" hidden="1" customWidth="1"/>
    <col min="42" max="44" width="84.44140625" style="65" hidden="1" customWidth="1"/>
    <col min="45" max="16384" width="9.109375" style="64"/>
  </cols>
  <sheetData>
    <row r="1" spans="1:23" s="61" customFormat="1" ht="13.2" x14ac:dyDescent="0.25">
      <c r="A1" s="212"/>
      <c r="B1" s="212"/>
      <c r="C1" s="201"/>
      <c r="D1" s="199"/>
      <c r="E1" s="199"/>
      <c r="F1" s="200"/>
      <c r="G1" s="199"/>
      <c r="H1" s="199"/>
      <c r="J1" s="199"/>
      <c r="K1" s="199"/>
      <c r="L1" s="200"/>
      <c r="M1" s="199"/>
      <c r="N1" s="222" t="s">
        <v>989</v>
      </c>
    </row>
    <row r="2" spans="1:23" s="61" customFormat="1" ht="32.4" x14ac:dyDescent="0.55000000000000004">
      <c r="A2" s="212"/>
      <c r="B2" s="212"/>
      <c r="C2" s="201"/>
      <c r="D2" s="199"/>
      <c r="E2" s="199"/>
      <c r="F2" s="200"/>
      <c r="G2" s="199"/>
      <c r="H2" s="199"/>
      <c r="J2" s="199"/>
      <c r="K2" s="199"/>
      <c r="L2" s="200"/>
      <c r="M2" s="199"/>
      <c r="N2" s="224"/>
    </row>
    <row r="3" spans="1:23" s="61" customFormat="1" ht="13.8" x14ac:dyDescent="0.25">
      <c r="A3" s="212"/>
      <c r="B3" s="212"/>
      <c r="C3" s="201"/>
      <c r="D3" s="199"/>
      <c r="E3" s="199"/>
      <c r="F3" s="200"/>
      <c r="G3" s="199"/>
      <c r="H3" s="199"/>
      <c r="J3" s="199"/>
      <c r="K3" s="199"/>
      <c r="L3" s="200"/>
      <c r="M3" s="199"/>
      <c r="N3" s="219" t="s">
        <v>1003</v>
      </c>
    </row>
    <row r="4" spans="1:23" s="61" customFormat="1" ht="13.2" x14ac:dyDescent="0.25">
      <c r="A4" s="212"/>
      <c r="B4" s="212"/>
      <c r="C4" s="201"/>
      <c r="D4" s="199"/>
      <c r="E4" s="199"/>
      <c r="F4" s="200"/>
      <c r="G4" s="199"/>
      <c r="H4" s="199"/>
      <c r="J4" s="199"/>
      <c r="K4" s="199"/>
      <c r="L4" s="200"/>
      <c r="M4" s="199"/>
      <c r="N4" s="220"/>
    </row>
    <row r="5" spans="1:23" s="61" customFormat="1" ht="13.8" x14ac:dyDescent="0.25">
      <c r="A5" s="217" t="s">
        <v>979</v>
      </c>
      <c r="B5" s="212"/>
      <c r="C5" s="201"/>
      <c r="D5" s="199"/>
      <c r="E5" s="199"/>
      <c r="F5" s="200"/>
      <c r="G5" s="199"/>
      <c r="H5" s="199"/>
      <c r="J5" s="199"/>
      <c r="K5" s="199"/>
      <c r="L5" s="200"/>
      <c r="M5" s="199"/>
      <c r="N5" s="223" t="s">
        <v>984</v>
      </c>
    </row>
    <row r="6" spans="1:23" s="61" customFormat="1" ht="15.6" x14ac:dyDescent="0.3">
      <c r="A6" s="218" t="s">
        <v>1004</v>
      </c>
      <c r="B6" s="212"/>
      <c r="C6" s="201"/>
      <c r="D6" s="199"/>
      <c r="E6" s="199"/>
      <c r="F6" s="200"/>
      <c r="G6" s="199"/>
      <c r="H6" s="199"/>
      <c r="J6" s="199"/>
      <c r="K6" s="199"/>
      <c r="L6" s="200"/>
      <c r="M6" s="199"/>
      <c r="N6" s="221"/>
    </row>
    <row r="7" spans="1:23" s="195" customFormat="1" ht="15.6" x14ac:dyDescent="0.3">
      <c r="A7" s="218" t="s">
        <v>996</v>
      </c>
      <c r="B7" s="192"/>
      <c r="C7" s="192"/>
      <c r="D7" s="193"/>
      <c r="E7" s="193"/>
      <c r="F7" s="194"/>
      <c r="G7" s="193"/>
      <c r="H7" s="193"/>
      <c r="I7" s="192"/>
      <c r="L7" s="58"/>
      <c r="M7" s="59"/>
      <c r="N7" s="221"/>
    </row>
    <row r="8" spans="1:23" s="195" customFormat="1" ht="15.6" x14ac:dyDescent="0.3">
      <c r="A8" s="218"/>
      <c r="B8" s="192"/>
      <c r="C8" s="192"/>
      <c r="D8" s="193"/>
      <c r="E8" s="193"/>
      <c r="F8" s="194"/>
      <c r="G8" s="193"/>
      <c r="H8" s="193"/>
      <c r="I8" s="192"/>
      <c r="L8" s="213"/>
      <c r="M8" s="213"/>
      <c r="N8" s="221"/>
      <c r="O8" s="214"/>
      <c r="P8" s="214"/>
      <c r="Q8" s="214"/>
      <c r="R8" s="214"/>
    </row>
    <row r="9" spans="1:23" s="195" customFormat="1" ht="15.6" x14ac:dyDescent="0.3">
      <c r="A9" s="218"/>
      <c r="B9" s="192"/>
      <c r="C9" s="192"/>
      <c r="D9" s="193"/>
      <c r="E9" s="193"/>
      <c r="F9" s="194"/>
      <c r="G9" s="193"/>
      <c r="H9" s="193"/>
      <c r="I9" s="192"/>
      <c r="L9" s="60"/>
      <c r="M9" s="59"/>
      <c r="N9" s="221"/>
      <c r="O9" s="214"/>
      <c r="P9" s="214"/>
      <c r="Q9" s="214"/>
      <c r="R9" s="214"/>
    </row>
    <row r="10" spans="1:23" s="195" customFormat="1" ht="15.6" x14ac:dyDescent="0.3">
      <c r="A10" s="218" t="s">
        <v>994</v>
      </c>
      <c r="B10" s="196"/>
      <c r="C10" s="196"/>
      <c r="D10" s="197"/>
      <c r="E10" s="197"/>
      <c r="F10" s="198"/>
      <c r="G10" s="197"/>
      <c r="H10" s="197"/>
      <c r="I10" s="196"/>
      <c r="L10" s="60"/>
      <c r="M10" s="59"/>
      <c r="N10" s="221" t="s">
        <v>1002</v>
      </c>
    </row>
    <row r="11" spans="1:23" s="67" customFormat="1" ht="15.75" customHeight="1" x14ac:dyDescent="0.3">
      <c r="A11" s="73"/>
      <c r="B11" s="73"/>
      <c r="C11" s="73"/>
      <c r="D11" s="73"/>
      <c r="E11" s="73"/>
      <c r="F11" s="188"/>
      <c r="G11" s="73"/>
      <c r="H11" s="73"/>
      <c r="I11" s="73"/>
      <c r="J11" s="73"/>
      <c r="K11" s="73"/>
      <c r="L11" s="73"/>
      <c r="M11" s="73"/>
      <c r="N11" s="73"/>
    </row>
    <row r="12" spans="1:23" s="67" customFormat="1" ht="14.25" customHeight="1" x14ac:dyDescent="0.3">
      <c r="A12" s="187" t="s">
        <v>768</v>
      </c>
      <c r="B12" s="185"/>
      <c r="C12" s="73"/>
      <c r="E12" s="73"/>
      <c r="F12" s="73"/>
      <c r="G12" s="328" t="s">
        <v>767</v>
      </c>
      <c r="H12" s="328"/>
      <c r="I12" s="328"/>
      <c r="J12" s="328"/>
      <c r="K12" s="328"/>
      <c r="L12" s="328"/>
      <c r="M12" s="328"/>
      <c r="N12" s="328"/>
    </row>
    <row r="13" spans="1:23" s="67" customFormat="1" ht="62.4" x14ac:dyDescent="0.3">
      <c r="A13" s="187" t="s">
        <v>766</v>
      </c>
      <c r="B13" s="185"/>
      <c r="C13" s="73"/>
      <c r="E13" s="181"/>
      <c r="F13" s="181"/>
      <c r="G13" s="328" t="s">
        <v>765</v>
      </c>
      <c r="H13" s="328"/>
      <c r="I13" s="328"/>
      <c r="J13" s="328"/>
      <c r="K13" s="328"/>
      <c r="L13" s="328"/>
      <c r="M13" s="328"/>
      <c r="N13" s="328"/>
      <c r="W13" s="70" t="s">
        <v>765</v>
      </c>
    </row>
    <row r="14" spans="1:23" s="67" customFormat="1" ht="12" hidden="1" customHeight="1" x14ac:dyDescent="0.3">
      <c r="A14" s="327" t="s">
        <v>764</v>
      </c>
      <c r="B14" s="327"/>
      <c r="C14" s="327"/>
      <c r="D14" s="327"/>
      <c r="E14" s="327"/>
      <c r="F14" s="327"/>
      <c r="G14" s="328"/>
      <c r="H14" s="328"/>
      <c r="I14" s="328"/>
      <c r="J14" s="328"/>
      <c r="K14" s="328"/>
      <c r="L14" s="328"/>
      <c r="M14" s="328"/>
      <c r="N14" s="328"/>
    </row>
    <row r="15" spans="1:23" s="67" customFormat="1" ht="63.75" hidden="1" customHeight="1" x14ac:dyDescent="0.3">
      <c r="A15" s="327" t="s">
        <v>763</v>
      </c>
      <c r="B15" s="327"/>
      <c r="C15" s="327"/>
      <c r="D15" s="327"/>
      <c r="E15" s="327"/>
      <c r="F15" s="327"/>
      <c r="G15" s="328"/>
      <c r="H15" s="328"/>
      <c r="I15" s="328"/>
      <c r="J15" s="328"/>
      <c r="K15" s="328"/>
      <c r="L15" s="328"/>
      <c r="M15" s="328"/>
      <c r="N15" s="328"/>
    </row>
    <row r="16" spans="1:23" s="67" customFormat="1" ht="35.25" hidden="1" customHeight="1" x14ac:dyDescent="0.3">
      <c r="A16" s="327" t="s">
        <v>762</v>
      </c>
      <c r="B16" s="327"/>
      <c r="C16" s="327"/>
      <c r="D16" s="327"/>
      <c r="E16" s="327"/>
      <c r="F16" s="327"/>
      <c r="G16" s="328"/>
      <c r="H16" s="328"/>
      <c r="I16" s="328"/>
      <c r="J16" s="328"/>
      <c r="K16" s="328"/>
      <c r="L16" s="328"/>
      <c r="M16" s="328"/>
      <c r="N16" s="328"/>
    </row>
    <row r="17" spans="1:26" s="67" customFormat="1" ht="14.25" hidden="1" customHeight="1" x14ac:dyDescent="0.3">
      <c r="A17" s="329" t="s">
        <v>761</v>
      </c>
      <c r="B17" s="329"/>
      <c r="C17" s="329"/>
      <c r="D17" s="329"/>
      <c r="E17" s="329"/>
      <c r="F17" s="329"/>
      <c r="G17" s="328"/>
      <c r="H17" s="328"/>
      <c r="I17" s="328"/>
      <c r="J17" s="328"/>
      <c r="K17" s="328"/>
      <c r="L17" s="328"/>
      <c r="M17" s="328"/>
      <c r="N17" s="328"/>
    </row>
    <row r="18" spans="1:26" s="67" customFormat="1" ht="14.25" hidden="1" customHeight="1" x14ac:dyDescent="0.3">
      <c r="A18" s="329" t="s">
        <v>760</v>
      </c>
      <c r="B18" s="329"/>
      <c r="C18" s="329"/>
      <c r="D18" s="329"/>
      <c r="E18" s="329"/>
      <c r="F18" s="329"/>
      <c r="G18" s="328"/>
      <c r="H18" s="328"/>
      <c r="I18" s="328"/>
      <c r="J18" s="328"/>
      <c r="K18" s="328"/>
      <c r="L18" s="328"/>
      <c r="M18" s="328"/>
      <c r="N18" s="328"/>
    </row>
    <row r="19" spans="1:26" s="67" customFormat="1" ht="8.25" customHeight="1" x14ac:dyDescent="0.3">
      <c r="A19" s="186"/>
      <c r="B19" s="73"/>
      <c r="C19" s="73"/>
      <c r="D19" s="73"/>
      <c r="E19" s="73"/>
      <c r="F19" s="185"/>
      <c r="G19" s="185"/>
      <c r="H19" s="185"/>
      <c r="I19" s="185"/>
      <c r="J19" s="185"/>
      <c r="K19" s="185"/>
      <c r="L19" s="185"/>
      <c r="M19" s="185"/>
      <c r="N19" s="185"/>
    </row>
    <row r="20" spans="1:26" s="67" customFormat="1" ht="21.6" x14ac:dyDescent="0.3">
      <c r="A20" s="321" t="s">
        <v>759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X20" s="70" t="s">
        <v>759</v>
      </c>
    </row>
    <row r="21" spans="1:26" s="67" customFormat="1" ht="14.4" x14ac:dyDescent="0.3">
      <c r="A21" s="322" t="s">
        <v>4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</row>
    <row r="22" spans="1:26" s="67" customFormat="1" ht="8.25" customHeight="1" x14ac:dyDescent="0.3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</row>
    <row r="23" spans="1:26" s="67" customFormat="1" ht="21.6" x14ac:dyDescent="0.3">
      <c r="A23" s="321" t="s">
        <v>759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Y23" s="70" t="s">
        <v>759</v>
      </c>
    </row>
    <row r="24" spans="1:26" s="67" customFormat="1" ht="14.4" x14ac:dyDescent="0.3">
      <c r="A24" s="322" t="s">
        <v>758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</row>
    <row r="25" spans="1:26" s="67" customFormat="1" ht="24" customHeight="1" x14ac:dyDescent="0.3">
      <c r="A25" s="323" t="s">
        <v>757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</row>
    <row r="26" spans="1:26" s="67" customFormat="1" ht="8.25" customHeight="1" x14ac:dyDescent="0.3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</row>
    <row r="27" spans="1:26" s="67" customFormat="1" ht="14.4" x14ac:dyDescent="0.3">
      <c r="A27" s="324" t="s">
        <v>756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Z27" s="70" t="s">
        <v>756</v>
      </c>
    </row>
    <row r="28" spans="1:26" s="67" customFormat="1" ht="13.5" customHeight="1" x14ac:dyDescent="0.3">
      <c r="A28" s="322" t="s">
        <v>755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</row>
    <row r="29" spans="1:26" s="67" customFormat="1" ht="15" customHeight="1" x14ac:dyDescent="0.3">
      <c r="A29" s="73" t="s">
        <v>754</v>
      </c>
      <c r="B29" s="182" t="s">
        <v>753</v>
      </c>
      <c r="C29" s="66" t="s">
        <v>752</v>
      </c>
      <c r="D29" s="66"/>
      <c r="E29" s="66"/>
      <c r="F29" s="181"/>
      <c r="G29" s="181"/>
      <c r="H29" s="181"/>
      <c r="I29" s="181"/>
      <c r="J29" s="181"/>
      <c r="K29" s="181"/>
      <c r="L29" s="181"/>
      <c r="M29" s="181"/>
      <c r="N29" s="181"/>
    </row>
    <row r="30" spans="1:26" s="67" customFormat="1" ht="18" customHeight="1" x14ac:dyDescent="0.3">
      <c r="A30" s="73" t="s">
        <v>751</v>
      </c>
      <c r="B30" s="325" t="s">
        <v>750</v>
      </c>
      <c r="C30" s="325"/>
      <c r="D30" s="325"/>
      <c r="E30" s="325"/>
      <c r="F30" s="325"/>
      <c r="G30" s="181"/>
      <c r="H30" s="181"/>
      <c r="I30" s="181"/>
      <c r="J30" s="181"/>
      <c r="K30" s="181"/>
      <c r="L30" s="181"/>
      <c r="M30" s="181"/>
      <c r="N30" s="181"/>
    </row>
    <row r="31" spans="1:26" s="67" customFormat="1" ht="14.4" x14ac:dyDescent="0.3">
      <c r="A31" s="73"/>
      <c r="B31" s="326" t="s">
        <v>749</v>
      </c>
      <c r="C31" s="326"/>
      <c r="D31" s="326"/>
      <c r="E31" s="326"/>
      <c r="F31" s="326"/>
      <c r="G31" s="178"/>
      <c r="H31" s="178"/>
      <c r="I31" s="178"/>
      <c r="J31" s="178"/>
      <c r="K31" s="178"/>
      <c r="L31" s="178"/>
      <c r="M31" s="180"/>
      <c r="N31" s="178"/>
    </row>
    <row r="32" spans="1:26" s="67" customFormat="1" ht="9.75" customHeight="1" x14ac:dyDescent="0.3">
      <c r="A32" s="73"/>
      <c r="B32" s="73"/>
      <c r="C32" s="73"/>
      <c r="D32" s="179"/>
      <c r="E32" s="179"/>
      <c r="F32" s="179"/>
      <c r="G32" s="179"/>
      <c r="H32" s="179"/>
      <c r="I32" s="179"/>
      <c r="J32" s="179"/>
      <c r="K32" s="179"/>
      <c r="L32" s="179"/>
      <c r="M32" s="178"/>
      <c r="N32" s="178"/>
    </row>
    <row r="33" spans="1:29" s="67" customFormat="1" ht="14.4" x14ac:dyDescent="0.3">
      <c r="A33" s="172" t="s">
        <v>748</v>
      </c>
      <c r="B33" s="73"/>
      <c r="C33" s="73"/>
      <c r="D33" s="177" t="s">
        <v>747</v>
      </c>
      <c r="E33" s="176"/>
      <c r="F33" s="175"/>
      <c r="G33" s="174"/>
      <c r="H33" s="174"/>
      <c r="I33" s="174"/>
      <c r="J33" s="174"/>
      <c r="K33" s="174"/>
      <c r="L33" s="174"/>
      <c r="M33" s="174"/>
      <c r="N33" s="174"/>
    </row>
    <row r="34" spans="1:29" s="67" customFormat="1" ht="9.75" customHeight="1" x14ac:dyDescent="0.3">
      <c r="A34" s="73"/>
      <c r="B34" s="69"/>
      <c r="C34" s="69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</row>
    <row r="35" spans="1:29" s="67" customFormat="1" ht="12.75" customHeight="1" x14ac:dyDescent="0.3">
      <c r="A35" s="172" t="s">
        <v>746</v>
      </c>
      <c r="B35" s="69"/>
      <c r="C35" s="164">
        <v>11681.03</v>
      </c>
      <c r="D35" s="163" t="s">
        <v>745</v>
      </c>
      <c r="E35" s="162" t="s">
        <v>731</v>
      </c>
      <c r="G35" s="69"/>
      <c r="H35" s="69"/>
      <c r="I35" s="69"/>
      <c r="J35" s="69"/>
      <c r="K35" s="69"/>
      <c r="L35" s="171"/>
      <c r="M35" s="171"/>
      <c r="N35" s="69"/>
    </row>
    <row r="36" spans="1:29" s="67" customFormat="1" ht="12.75" customHeight="1" x14ac:dyDescent="0.3">
      <c r="A36" s="73"/>
      <c r="B36" s="170" t="s">
        <v>744</v>
      </c>
      <c r="C36" s="169"/>
      <c r="D36" s="168"/>
      <c r="E36" s="162"/>
      <c r="G36" s="69"/>
    </row>
    <row r="37" spans="1:29" s="67" customFormat="1" ht="12.75" customHeight="1" x14ac:dyDescent="0.3">
      <c r="A37" s="73"/>
      <c r="B37" s="165" t="s">
        <v>743</v>
      </c>
      <c r="C37" s="164">
        <v>6118.39</v>
      </c>
      <c r="D37" s="163" t="s">
        <v>742</v>
      </c>
      <c r="E37" s="162" t="s">
        <v>731</v>
      </c>
      <c r="G37" s="69" t="s">
        <v>741</v>
      </c>
      <c r="I37" s="69"/>
      <c r="J37" s="69"/>
      <c r="K37" s="69"/>
      <c r="L37" s="164">
        <v>620.05999999999995</v>
      </c>
      <c r="M37" s="167" t="s">
        <v>740</v>
      </c>
      <c r="N37" s="162" t="s">
        <v>731</v>
      </c>
    </row>
    <row r="38" spans="1:29" s="67" customFormat="1" ht="12.75" customHeight="1" x14ac:dyDescent="0.3">
      <c r="A38" s="73"/>
      <c r="B38" s="165" t="s">
        <v>50</v>
      </c>
      <c r="C38" s="164">
        <v>4589.17</v>
      </c>
      <c r="D38" s="166" t="s">
        <v>739</v>
      </c>
      <c r="E38" s="162" t="s">
        <v>731</v>
      </c>
      <c r="G38" s="69" t="s">
        <v>738</v>
      </c>
      <c r="I38" s="69"/>
      <c r="J38" s="69"/>
      <c r="K38" s="69"/>
      <c r="L38" s="319">
        <v>2312.6799999999998</v>
      </c>
      <c r="M38" s="319"/>
      <c r="N38" s="162" t="s">
        <v>734</v>
      </c>
    </row>
    <row r="39" spans="1:29" s="67" customFormat="1" ht="12.75" customHeight="1" x14ac:dyDescent="0.3">
      <c r="A39" s="73"/>
      <c r="B39" s="165" t="s">
        <v>737</v>
      </c>
      <c r="C39" s="164">
        <v>973.47</v>
      </c>
      <c r="D39" s="166" t="s">
        <v>736</v>
      </c>
      <c r="E39" s="162" t="s">
        <v>731</v>
      </c>
      <c r="G39" s="69" t="s">
        <v>735</v>
      </c>
      <c r="I39" s="69"/>
      <c r="J39" s="69"/>
      <c r="K39" s="69"/>
      <c r="L39" s="319">
        <v>692.5</v>
      </c>
      <c r="M39" s="319"/>
      <c r="N39" s="162" t="s">
        <v>734</v>
      </c>
    </row>
    <row r="40" spans="1:29" s="67" customFormat="1" ht="12.75" customHeight="1" x14ac:dyDescent="0.3">
      <c r="A40" s="73"/>
      <c r="B40" s="165" t="s">
        <v>733</v>
      </c>
      <c r="C40" s="164">
        <v>0</v>
      </c>
      <c r="D40" s="163" t="s">
        <v>732</v>
      </c>
      <c r="E40" s="162" t="s">
        <v>731</v>
      </c>
      <c r="G40" s="69"/>
      <c r="H40" s="69"/>
      <c r="I40" s="69"/>
      <c r="J40" s="69"/>
      <c r="K40" s="69"/>
      <c r="L40" s="317" t="s">
        <v>730</v>
      </c>
      <c r="M40" s="317"/>
      <c r="N40" s="69"/>
    </row>
    <row r="41" spans="1:29" s="67" customFormat="1" ht="9.75" customHeight="1" x14ac:dyDescent="0.3">
      <c r="A41" s="161"/>
    </row>
    <row r="42" spans="1:29" s="67" customFormat="1" ht="36" customHeight="1" x14ac:dyDescent="0.3">
      <c r="A42" s="318" t="s">
        <v>729</v>
      </c>
      <c r="B42" s="315" t="s">
        <v>10</v>
      </c>
      <c r="C42" s="315" t="s">
        <v>728</v>
      </c>
      <c r="D42" s="315"/>
      <c r="E42" s="315"/>
      <c r="F42" s="315" t="s">
        <v>727</v>
      </c>
      <c r="G42" s="315" t="s">
        <v>726</v>
      </c>
      <c r="H42" s="315"/>
      <c r="I42" s="315"/>
      <c r="J42" s="315" t="s">
        <v>725</v>
      </c>
      <c r="K42" s="315"/>
      <c r="L42" s="315"/>
      <c r="M42" s="315" t="s">
        <v>724</v>
      </c>
      <c r="N42" s="315" t="s">
        <v>49</v>
      </c>
    </row>
    <row r="43" spans="1:29" s="67" customFormat="1" ht="36.75" customHeight="1" x14ac:dyDescent="0.3">
      <c r="A43" s="31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</row>
    <row r="44" spans="1:29" s="67" customFormat="1" ht="40.799999999999997" x14ac:dyDescent="0.3">
      <c r="A44" s="318"/>
      <c r="B44" s="315"/>
      <c r="C44" s="315"/>
      <c r="D44" s="315"/>
      <c r="E44" s="315"/>
      <c r="F44" s="315"/>
      <c r="G44" s="160" t="s">
        <v>722</v>
      </c>
      <c r="H44" s="160" t="s">
        <v>721</v>
      </c>
      <c r="I44" s="160" t="s">
        <v>723</v>
      </c>
      <c r="J44" s="160" t="s">
        <v>722</v>
      </c>
      <c r="K44" s="160" t="s">
        <v>721</v>
      </c>
      <c r="L44" s="160" t="s">
        <v>720</v>
      </c>
      <c r="M44" s="315"/>
      <c r="N44" s="315"/>
    </row>
    <row r="45" spans="1:29" s="67" customFormat="1" ht="14.4" x14ac:dyDescent="0.3">
      <c r="A45" s="159">
        <v>1</v>
      </c>
      <c r="B45" s="158">
        <v>2</v>
      </c>
      <c r="C45" s="316">
        <v>3</v>
      </c>
      <c r="D45" s="316"/>
      <c r="E45" s="316"/>
      <c r="F45" s="158">
        <v>4</v>
      </c>
      <c r="G45" s="158">
        <v>5</v>
      </c>
      <c r="H45" s="158">
        <v>6</v>
      </c>
      <c r="I45" s="158">
        <v>7</v>
      </c>
      <c r="J45" s="158">
        <v>8</v>
      </c>
      <c r="K45" s="158">
        <v>9</v>
      </c>
      <c r="L45" s="158">
        <v>10</v>
      </c>
      <c r="M45" s="158">
        <v>11</v>
      </c>
      <c r="N45" s="158">
        <v>12</v>
      </c>
      <c r="O45" s="157"/>
      <c r="P45" s="157"/>
      <c r="Q45" s="157"/>
    </row>
    <row r="46" spans="1:29" s="67" customFormat="1" ht="14.4" x14ac:dyDescent="0.3">
      <c r="A46" s="312" t="s">
        <v>112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4"/>
      <c r="AA46" s="98" t="s">
        <v>112</v>
      </c>
    </row>
    <row r="47" spans="1:29" s="67" customFormat="1" ht="31.8" x14ac:dyDescent="0.3">
      <c r="A47" s="113" t="s">
        <v>20</v>
      </c>
      <c r="B47" s="116" t="s">
        <v>719</v>
      </c>
      <c r="C47" s="311" t="s">
        <v>103</v>
      </c>
      <c r="D47" s="311"/>
      <c r="E47" s="311"/>
      <c r="F47" s="107" t="s">
        <v>110</v>
      </c>
      <c r="G47" s="105"/>
      <c r="H47" s="105"/>
      <c r="I47" s="112">
        <v>51</v>
      </c>
      <c r="J47" s="106"/>
      <c r="K47" s="105"/>
      <c r="L47" s="106"/>
      <c r="M47" s="105"/>
      <c r="N47" s="139"/>
      <c r="AA47" s="98"/>
      <c r="AB47" s="79" t="s">
        <v>103</v>
      </c>
    </row>
    <row r="48" spans="1:29" s="67" customFormat="1" ht="20.399999999999999" x14ac:dyDescent="0.3">
      <c r="A48" s="138"/>
      <c r="B48" s="84" t="s">
        <v>543</v>
      </c>
      <c r="C48" s="308" t="s">
        <v>542</v>
      </c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9"/>
      <c r="AA48" s="98"/>
      <c r="AB48" s="79"/>
      <c r="AC48" s="65" t="s">
        <v>542</v>
      </c>
    </row>
    <row r="49" spans="1:33" s="67" customFormat="1" ht="14.4" x14ac:dyDescent="0.3">
      <c r="A49" s="137"/>
      <c r="B49" s="84" t="s">
        <v>20</v>
      </c>
      <c r="C49" s="308" t="s">
        <v>541</v>
      </c>
      <c r="D49" s="308"/>
      <c r="E49" s="308"/>
      <c r="F49" s="125"/>
      <c r="G49" s="99"/>
      <c r="H49" s="99"/>
      <c r="I49" s="99"/>
      <c r="J49" s="122">
        <v>3.59</v>
      </c>
      <c r="K49" s="133">
        <v>1.1499999999999999</v>
      </c>
      <c r="L49" s="122">
        <v>210.55</v>
      </c>
      <c r="M49" s="133">
        <v>29.37</v>
      </c>
      <c r="N49" s="135">
        <v>6183.85</v>
      </c>
      <c r="AA49" s="98"/>
      <c r="AB49" s="79"/>
      <c r="AD49" s="65" t="s">
        <v>541</v>
      </c>
    </row>
    <row r="50" spans="1:33" s="67" customFormat="1" ht="14.4" x14ac:dyDescent="0.3">
      <c r="A50" s="137"/>
      <c r="B50" s="84" t="s">
        <v>21</v>
      </c>
      <c r="C50" s="308" t="s">
        <v>540</v>
      </c>
      <c r="D50" s="308"/>
      <c r="E50" s="308"/>
      <c r="F50" s="125"/>
      <c r="G50" s="99"/>
      <c r="H50" s="99"/>
      <c r="I50" s="99"/>
      <c r="J50" s="122">
        <v>46.57</v>
      </c>
      <c r="K50" s="133">
        <v>1.1499999999999999</v>
      </c>
      <c r="L50" s="136">
        <v>2731.33</v>
      </c>
      <c r="M50" s="133">
        <v>11.01</v>
      </c>
      <c r="N50" s="135">
        <v>30071.94</v>
      </c>
      <c r="AA50" s="98"/>
      <c r="AB50" s="79"/>
      <c r="AD50" s="65" t="s">
        <v>540</v>
      </c>
    </row>
    <row r="51" spans="1:33" s="67" customFormat="1" ht="14.4" x14ac:dyDescent="0.3">
      <c r="A51" s="137"/>
      <c r="B51" s="84" t="s">
        <v>22</v>
      </c>
      <c r="C51" s="308" t="s">
        <v>539</v>
      </c>
      <c r="D51" s="308"/>
      <c r="E51" s="308"/>
      <c r="F51" s="125"/>
      <c r="G51" s="99"/>
      <c r="H51" s="99"/>
      <c r="I51" s="99"/>
      <c r="J51" s="122">
        <v>6.48</v>
      </c>
      <c r="K51" s="133">
        <v>1.1499999999999999</v>
      </c>
      <c r="L51" s="122">
        <v>380.05</v>
      </c>
      <c r="M51" s="133">
        <v>29.37</v>
      </c>
      <c r="N51" s="135">
        <v>11162.07</v>
      </c>
      <c r="AA51" s="98"/>
      <c r="AB51" s="79"/>
      <c r="AD51" s="65" t="s">
        <v>539</v>
      </c>
    </row>
    <row r="52" spans="1:33" s="67" customFormat="1" ht="14.4" x14ac:dyDescent="0.3">
      <c r="A52" s="126"/>
      <c r="B52" s="84"/>
      <c r="C52" s="308" t="s">
        <v>537</v>
      </c>
      <c r="D52" s="308"/>
      <c r="E52" s="308"/>
      <c r="F52" s="125" t="s">
        <v>536</v>
      </c>
      <c r="G52" s="133">
        <v>0.44</v>
      </c>
      <c r="H52" s="133">
        <v>1.1499999999999999</v>
      </c>
      <c r="I52" s="147">
        <v>25.806000000000001</v>
      </c>
      <c r="J52" s="123"/>
      <c r="K52" s="99"/>
      <c r="L52" s="123"/>
      <c r="M52" s="99"/>
      <c r="N52" s="131"/>
      <c r="AA52" s="98"/>
      <c r="AB52" s="79"/>
      <c r="AE52" s="65" t="s">
        <v>537</v>
      </c>
    </row>
    <row r="53" spans="1:33" s="67" customFormat="1" ht="14.4" x14ac:dyDescent="0.3">
      <c r="A53" s="126"/>
      <c r="B53" s="84"/>
      <c r="C53" s="308" t="s">
        <v>535</v>
      </c>
      <c r="D53" s="308"/>
      <c r="E53" s="308"/>
      <c r="F53" s="125" t="s">
        <v>536</v>
      </c>
      <c r="G53" s="133">
        <v>0.48</v>
      </c>
      <c r="H53" s="133">
        <v>1.1499999999999999</v>
      </c>
      <c r="I53" s="147">
        <v>28.152000000000001</v>
      </c>
      <c r="J53" s="123"/>
      <c r="K53" s="99"/>
      <c r="L53" s="123"/>
      <c r="M53" s="99"/>
      <c r="N53" s="131"/>
      <c r="AA53" s="98"/>
      <c r="AB53" s="79"/>
      <c r="AE53" s="65" t="s">
        <v>535</v>
      </c>
    </row>
    <row r="54" spans="1:33" s="67" customFormat="1" ht="14.4" x14ac:dyDescent="0.3">
      <c r="A54" s="110"/>
      <c r="B54" s="84"/>
      <c r="C54" s="310" t="s">
        <v>534</v>
      </c>
      <c r="D54" s="310"/>
      <c r="E54" s="310"/>
      <c r="F54" s="130"/>
      <c r="G54" s="103"/>
      <c r="H54" s="103"/>
      <c r="I54" s="103"/>
      <c r="J54" s="128">
        <v>50.16</v>
      </c>
      <c r="K54" s="103"/>
      <c r="L54" s="129">
        <v>2941.88</v>
      </c>
      <c r="M54" s="103"/>
      <c r="N54" s="127"/>
      <c r="AA54" s="98"/>
      <c r="AB54" s="79"/>
      <c r="AF54" s="65" t="s">
        <v>534</v>
      </c>
    </row>
    <row r="55" spans="1:33" s="67" customFormat="1" ht="14.4" x14ac:dyDescent="0.3">
      <c r="A55" s="126"/>
      <c r="B55" s="84"/>
      <c r="C55" s="308" t="s">
        <v>533</v>
      </c>
      <c r="D55" s="308"/>
      <c r="E55" s="308"/>
      <c r="F55" s="125"/>
      <c r="G55" s="99"/>
      <c r="H55" s="99"/>
      <c r="I55" s="99"/>
      <c r="J55" s="123"/>
      <c r="K55" s="99"/>
      <c r="L55" s="122">
        <v>590.6</v>
      </c>
      <c r="M55" s="99"/>
      <c r="N55" s="135">
        <v>17345.919999999998</v>
      </c>
      <c r="AA55" s="98"/>
      <c r="AB55" s="79"/>
      <c r="AE55" s="65" t="s">
        <v>533</v>
      </c>
    </row>
    <row r="56" spans="1:33" s="67" customFormat="1" ht="14.4" x14ac:dyDescent="0.3">
      <c r="A56" s="126"/>
      <c r="B56" s="84" t="s">
        <v>631</v>
      </c>
      <c r="C56" s="308" t="s">
        <v>630</v>
      </c>
      <c r="D56" s="308"/>
      <c r="E56" s="308"/>
      <c r="F56" s="125" t="s">
        <v>529</v>
      </c>
      <c r="G56" s="124">
        <v>103</v>
      </c>
      <c r="H56" s="99"/>
      <c r="I56" s="124">
        <v>103</v>
      </c>
      <c r="J56" s="123"/>
      <c r="K56" s="99"/>
      <c r="L56" s="122">
        <v>608.32000000000005</v>
      </c>
      <c r="M56" s="99"/>
      <c r="N56" s="135">
        <v>17866.3</v>
      </c>
      <c r="AA56" s="98"/>
      <c r="AB56" s="79"/>
      <c r="AE56" s="65" t="s">
        <v>630</v>
      </c>
    </row>
    <row r="57" spans="1:33" s="67" customFormat="1" ht="14.4" x14ac:dyDescent="0.3">
      <c r="A57" s="126"/>
      <c r="B57" s="84" t="s">
        <v>629</v>
      </c>
      <c r="C57" s="308" t="s">
        <v>628</v>
      </c>
      <c r="D57" s="308"/>
      <c r="E57" s="308"/>
      <c r="F57" s="125" t="s">
        <v>529</v>
      </c>
      <c r="G57" s="124">
        <v>60</v>
      </c>
      <c r="H57" s="99"/>
      <c r="I57" s="124">
        <v>60</v>
      </c>
      <c r="J57" s="123"/>
      <c r="K57" s="99"/>
      <c r="L57" s="122">
        <v>354.36</v>
      </c>
      <c r="M57" s="99"/>
      <c r="N57" s="135">
        <v>10407.549999999999</v>
      </c>
      <c r="AA57" s="98"/>
      <c r="AB57" s="79"/>
      <c r="AE57" s="65" t="s">
        <v>628</v>
      </c>
    </row>
    <row r="58" spans="1:33" s="67" customFormat="1" ht="14.4" x14ac:dyDescent="0.3">
      <c r="A58" s="109"/>
      <c r="B58" s="108"/>
      <c r="C58" s="311" t="s">
        <v>327</v>
      </c>
      <c r="D58" s="311"/>
      <c r="E58" s="311"/>
      <c r="F58" s="107"/>
      <c r="G58" s="105"/>
      <c r="H58" s="105"/>
      <c r="I58" s="105"/>
      <c r="J58" s="106"/>
      <c r="K58" s="105"/>
      <c r="L58" s="114">
        <v>3904.56</v>
      </c>
      <c r="M58" s="103"/>
      <c r="N58" s="102">
        <v>64529.64</v>
      </c>
      <c r="AA58" s="98"/>
      <c r="AB58" s="79"/>
      <c r="AG58" s="79" t="s">
        <v>327</v>
      </c>
    </row>
    <row r="59" spans="1:33" s="67" customFormat="1" ht="31.8" x14ac:dyDescent="0.3">
      <c r="A59" s="113" t="s">
        <v>21</v>
      </c>
      <c r="B59" s="116" t="s">
        <v>718</v>
      </c>
      <c r="C59" s="311" t="s">
        <v>116</v>
      </c>
      <c r="D59" s="311"/>
      <c r="E59" s="311"/>
      <c r="F59" s="107" t="s">
        <v>110</v>
      </c>
      <c r="G59" s="105"/>
      <c r="H59" s="105"/>
      <c r="I59" s="112">
        <v>25</v>
      </c>
      <c r="J59" s="106"/>
      <c r="K59" s="105"/>
      <c r="L59" s="106"/>
      <c r="M59" s="105"/>
      <c r="N59" s="139"/>
      <c r="AA59" s="98"/>
      <c r="AB59" s="79" t="s">
        <v>116</v>
      </c>
      <c r="AG59" s="79"/>
    </row>
    <row r="60" spans="1:33" s="67" customFormat="1" ht="20.399999999999999" x14ac:dyDescent="0.3">
      <c r="A60" s="138"/>
      <c r="B60" s="84" t="s">
        <v>543</v>
      </c>
      <c r="C60" s="308" t="s">
        <v>542</v>
      </c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9"/>
      <c r="AA60" s="98"/>
      <c r="AB60" s="79"/>
      <c r="AC60" s="65" t="s">
        <v>542</v>
      </c>
      <c r="AG60" s="79"/>
    </row>
    <row r="61" spans="1:33" s="67" customFormat="1" ht="14.4" x14ac:dyDescent="0.3">
      <c r="A61" s="137"/>
      <c r="B61" s="84" t="s">
        <v>20</v>
      </c>
      <c r="C61" s="308" t="s">
        <v>541</v>
      </c>
      <c r="D61" s="308"/>
      <c r="E61" s="308"/>
      <c r="F61" s="125"/>
      <c r="G61" s="99"/>
      <c r="H61" s="99"/>
      <c r="I61" s="99"/>
      <c r="J61" s="122">
        <v>2.04</v>
      </c>
      <c r="K61" s="133">
        <v>1.1499999999999999</v>
      </c>
      <c r="L61" s="122">
        <v>58.65</v>
      </c>
      <c r="M61" s="133">
        <v>29.37</v>
      </c>
      <c r="N61" s="135">
        <v>1722.55</v>
      </c>
      <c r="AA61" s="98"/>
      <c r="AB61" s="79"/>
      <c r="AD61" s="65" t="s">
        <v>541</v>
      </c>
      <c r="AG61" s="79"/>
    </row>
    <row r="62" spans="1:33" s="67" customFormat="1" ht="14.4" x14ac:dyDescent="0.3">
      <c r="A62" s="137"/>
      <c r="B62" s="84" t="s">
        <v>21</v>
      </c>
      <c r="C62" s="308" t="s">
        <v>540</v>
      </c>
      <c r="D62" s="308"/>
      <c r="E62" s="308"/>
      <c r="F62" s="125"/>
      <c r="G62" s="99"/>
      <c r="H62" s="99"/>
      <c r="I62" s="99"/>
      <c r="J62" s="122">
        <v>11.01</v>
      </c>
      <c r="K62" s="133">
        <v>1.1499999999999999</v>
      </c>
      <c r="L62" s="122">
        <v>316.54000000000002</v>
      </c>
      <c r="M62" s="133">
        <v>11.01</v>
      </c>
      <c r="N62" s="135">
        <v>3485.11</v>
      </c>
      <c r="AA62" s="98"/>
      <c r="AB62" s="79"/>
      <c r="AD62" s="65" t="s">
        <v>540</v>
      </c>
      <c r="AG62" s="79"/>
    </row>
    <row r="63" spans="1:33" s="67" customFormat="1" ht="14.4" x14ac:dyDescent="0.3">
      <c r="A63" s="137"/>
      <c r="B63" s="84" t="s">
        <v>22</v>
      </c>
      <c r="C63" s="308" t="s">
        <v>539</v>
      </c>
      <c r="D63" s="308"/>
      <c r="E63" s="308"/>
      <c r="F63" s="125"/>
      <c r="G63" s="99"/>
      <c r="H63" s="99"/>
      <c r="I63" s="99"/>
      <c r="J63" s="122">
        <v>1.89</v>
      </c>
      <c r="K63" s="133">
        <v>1.1499999999999999</v>
      </c>
      <c r="L63" s="122">
        <v>54.34</v>
      </c>
      <c r="M63" s="133">
        <v>29.37</v>
      </c>
      <c r="N63" s="135">
        <v>1595.97</v>
      </c>
      <c r="AA63" s="98"/>
      <c r="AB63" s="79"/>
      <c r="AD63" s="65" t="s">
        <v>539</v>
      </c>
      <c r="AG63" s="79"/>
    </row>
    <row r="64" spans="1:33" s="67" customFormat="1" ht="14.4" x14ac:dyDescent="0.3">
      <c r="A64" s="126"/>
      <c r="B64" s="84"/>
      <c r="C64" s="308" t="s">
        <v>537</v>
      </c>
      <c r="D64" s="308"/>
      <c r="E64" s="308"/>
      <c r="F64" s="125" t="s">
        <v>536</v>
      </c>
      <c r="G64" s="133">
        <v>0.25</v>
      </c>
      <c r="H64" s="133">
        <v>1.1499999999999999</v>
      </c>
      <c r="I64" s="132">
        <v>7.1875</v>
      </c>
      <c r="J64" s="123"/>
      <c r="K64" s="99"/>
      <c r="L64" s="123"/>
      <c r="M64" s="99"/>
      <c r="N64" s="131"/>
      <c r="AA64" s="98"/>
      <c r="AB64" s="79"/>
      <c r="AE64" s="65" t="s">
        <v>537</v>
      </c>
      <c r="AG64" s="79"/>
    </row>
    <row r="65" spans="1:34" s="67" customFormat="1" ht="14.4" x14ac:dyDescent="0.3">
      <c r="A65" s="126"/>
      <c r="B65" s="84"/>
      <c r="C65" s="308" t="s">
        <v>535</v>
      </c>
      <c r="D65" s="308"/>
      <c r="E65" s="308"/>
      <c r="F65" s="125" t="s">
        <v>536</v>
      </c>
      <c r="G65" s="133">
        <v>0.14000000000000001</v>
      </c>
      <c r="H65" s="133">
        <v>1.1499999999999999</v>
      </c>
      <c r="I65" s="147">
        <v>4.0250000000000004</v>
      </c>
      <c r="J65" s="123"/>
      <c r="K65" s="99"/>
      <c r="L65" s="123"/>
      <c r="M65" s="99"/>
      <c r="N65" s="131"/>
      <c r="AA65" s="98"/>
      <c r="AB65" s="79"/>
      <c r="AE65" s="65" t="s">
        <v>535</v>
      </c>
      <c r="AG65" s="79"/>
    </row>
    <row r="66" spans="1:34" s="67" customFormat="1" ht="14.4" x14ac:dyDescent="0.3">
      <c r="A66" s="110"/>
      <c r="B66" s="84"/>
      <c r="C66" s="310" t="s">
        <v>534</v>
      </c>
      <c r="D66" s="310"/>
      <c r="E66" s="310"/>
      <c r="F66" s="130"/>
      <c r="G66" s="103"/>
      <c r="H66" s="103"/>
      <c r="I66" s="103"/>
      <c r="J66" s="128">
        <v>13.05</v>
      </c>
      <c r="K66" s="103"/>
      <c r="L66" s="128">
        <v>375.19</v>
      </c>
      <c r="M66" s="103"/>
      <c r="N66" s="127"/>
      <c r="AA66" s="98"/>
      <c r="AB66" s="79"/>
      <c r="AF66" s="65" t="s">
        <v>534</v>
      </c>
      <c r="AG66" s="79"/>
    </row>
    <row r="67" spans="1:34" s="67" customFormat="1" ht="14.4" x14ac:dyDescent="0.3">
      <c r="A67" s="126"/>
      <c r="B67" s="84"/>
      <c r="C67" s="308" t="s">
        <v>533</v>
      </c>
      <c r="D67" s="308"/>
      <c r="E67" s="308"/>
      <c r="F67" s="125"/>
      <c r="G67" s="99"/>
      <c r="H67" s="99"/>
      <c r="I67" s="99"/>
      <c r="J67" s="123"/>
      <c r="K67" s="99"/>
      <c r="L67" s="122">
        <v>112.99</v>
      </c>
      <c r="M67" s="99"/>
      <c r="N67" s="135">
        <v>3318.52</v>
      </c>
      <c r="AA67" s="98"/>
      <c r="AB67" s="79"/>
      <c r="AE67" s="65" t="s">
        <v>533</v>
      </c>
      <c r="AG67" s="79"/>
    </row>
    <row r="68" spans="1:34" s="67" customFormat="1" ht="14.4" x14ac:dyDescent="0.3">
      <c r="A68" s="126"/>
      <c r="B68" s="84" t="s">
        <v>631</v>
      </c>
      <c r="C68" s="308" t="s">
        <v>630</v>
      </c>
      <c r="D68" s="308"/>
      <c r="E68" s="308"/>
      <c r="F68" s="125" t="s">
        <v>529</v>
      </c>
      <c r="G68" s="124">
        <v>103</v>
      </c>
      <c r="H68" s="99"/>
      <c r="I68" s="124">
        <v>103</v>
      </c>
      <c r="J68" s="123"/>
      <c r="K68" s="99"/>
      <c r="L68" s="122">
        <v>116.38</v>
      </c>
      <c r="M68" s="99"/>
      <c r="N68" s="135">
        <v>3418.08</v>
      </c>
      <c r="AA68" s="98"/>
      <c r="AB68" s="79"/>
      <c r="AE68" s="65" t="s">
        <v>630</v>
      </c>
      <c r="AG68" s="79"/>
    </row>
    <row r="69" spans="1:34" s="67" customFormat="1" ht="14.4" x14ac:dyDescent="0.3">
      <c r="A69" s="126"/>
      <c r="B69" s="84" t="s">
        <v>629</v>
      </c>
      <c r="C69" s="308" t="s">
        <v>628</v>
      </c>
      <c r="D69" s="308"/>
      <c r="E69" s="308"/>
      <c r="F69" s="125" t="s">
        <v>529</v>
      </c>
      <c r="G69" s="124">
        <v>60</v>
      </c>
      <c r="H69" s="99"/>
      <c r="I69" s="124">
        <v>60</v>
      </c>
      <c r="J69" s="123"/>
      <c r="K69" s="99"/>
      <c r="L69" s="122">
        <v>67.790000000000006</v>
      </c>
      <c r="M69" s="99"/>
      <c r="N69" s="135">
        <v>1991.11</v>
      </c>
      <c r="AA69" s="98"/>
      <c r="AB69" s="79"/>
      <c r="AE69" s="65" t="s">
        <v>628</v>
      </c>
      <c r="AG69" s="79"/>
    </row>
    <row r="70" spans="1:34" s="67" customFormat="1" ht="14.4" x14ac:dyDescent="0.3">
      <c r="A70" s="109"/>
      <c r="B70" s="108"/>
      <c r="C70" s="311" t="s">
        <v>327</v>
      </c>
      <c r="D70" s="311"/>
      <c r="E70" s="311"/>
      <c r="F70" s="107"/>
      <c r="G70" s="105"/>
      <c r="H70" s="105"/>
      <c r="I70" s="105"/>
      <c r="J70" s="106"/>
      <c r="K70" s="105"/>
      <c r="L70" s="104">
        <v>559.36</v>
      </c>
      <c r="M70" s="103"/>
      <c r="N70" s="102">
        <v>10616.85</v>
      </c>
      <c r="AA70" s="98"/>
      <c r="AB70" s="79"/>
      <c r="AG70" s="79" t="s">
        <v>327</v>
      </c>
    </row>
    <row r="71" spans="1:34" s="67" customFormat="1" ht="31.8" x14ac:dyDescent="0.3">
      <c r="A71" s="113" t="s">
        <v>22</v>
      </c>
      <c r="B71" s="116" t="s">
        <v>717</v>
      </c>
      <c r="C71" s="311" t="s">
        <v>108</v>
      </c>
      <c r="D71" s="311"/>
      <c r="E71" s="311"/>
      <c r="F71" s="107" t="s">
        <v>110</v>
      </c>
      <c r="G71" s="105"/>
      <c r="H71" s="105"/>
      <c r="I71" s="112">
        <v>11</v>
      </c>
      <c r="J71" s="106"/>
      <c r="K71" s="105"/>
      <c r="L71" s="106"/>
      <c r="M71" s="105"/>
      <c r="N71" s="139"/>
      <c r="AA71" s="98"/>
      <c r="AB71" s="79" t="s">
        <v>108</v>
      </c>
      <c r="AG71" s="79"/>
    </row>
    <row r="72" spans="1:34" s="67" customFormat="1" ht="14.4" x14ac:dyDescent="0.3">
      <c r="A72" s="110"/>
      <c r="B72" s="72"/>
      <c r="C72" s="308" t="s">
        <v>716</v>
      </c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9"/>
      <c r="AA72" s="98"/>
      <c r="AB72" s="79"/>
      <c r="AG72" s="79"/>
      <c r="AH72" s="65" t="s">
        <v>716</v>
      </c>
    </row>
    <row r="73" spans="1:34" s="67" customFormat="1" ht="20.399999999999999" x14ac:dyDescent="0.3">
      <c r="A73" s="138"/>
      <c r="B73" s="84" t="s">
        <v>543</v>
      </c>
      <c r="C73" s="308" t="s">
        <v>542</v>
      </c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9"/>
      <c r="AA73" s="98"/>
      <c r="AB73" s="79"/>
      <c r="AC73" s="65" t="s">
        <v>542</v>
      </c>
      <c r="AG73" s="79"/>
    </row>
    <row r="74" spans="1:34" s="67" customFormat="1" ht="14.4" x14ac:dyDescent="0.3">
      <c r="A74" s="137"/>
      <c r="B74" s="84" t="s">
        <v>20</v>
      </c>
      <c r="C74" s="308" t="s">
        <v>541</v>
      </c>
      <c r="D74" s="308"/>
      <c r="E74" s="308"/>
      <c r="F74" s="125"/>
      <c r="G74" s="99"/>
      <c r="H74" s="99"/>
      <c r="I74" s="99"/>
      <c r="J74" s="122">
        <v>2.4500000000000002</v>
      </c>
      <c r="K74" s="133">
        <v>1.1499999999999999</v>
      </c>
      <c r="L74" s="122">
        <v>30.99</v>
      </c>
      <c r="M74" s="133">
        <v>29.37</v>
      </c>
      <c r="N74" s="121">
        <v>910.18</v>
      </c>
      <c r="AA74" s="98"/>
      <c r="AB74" s="79"/>
      <c r="AD74" s="65" t="s">
        <v>541</v>
      </c>
      <c r="AG74" s="79"/>
    </row>
    <row r="75" spans="1:34" s="67" customFormat="1" ht="14.4" x14ac:dyDescent="0.3">
      <c r="A75" s="137"/>
      <c r="B75" s="84" t="s">
        <v>21</v>
      </c>
      <c r="C75" s="308" t="s">
        <v>540</v>
      </c>
      <c r="D75" s="308"/>
      <c r="E75" s="308"/>
      <c r="F75" s="125"/>
      <c r="G75" s="99"/>
      <c r="H75" s="99"/>
      <c r="I75" s="99"/>
      <c r="J75" s="122">
        <v>12.58</v>
      </c>
      <c r="K75" s="133">
        <v>1.1499999999999999</v>
      </c>
      <c r="L75" s="122">
        <v>159.13999999999999</v>
      </c>
      <c r="M75" s="133">
        <v>11.01</v>
      </c>
      <c r="N75" s="135">
        <v>1752.13</v>
      </c>
      <c r="AA75" s="98"/>
      <c r="AB75" s="79"/>
      <c r="AD75" s="65" t="s">
        <v>540</v>
      </c>
      <c r="AG75" s="79"/>
    </row>
    <row r="76" spans="1:34" s="67" customFormat="1" ht="14.4" x14ac:dyDescent="0.3">
      <c r="A76" s="137"/>
      <c r="B76" s="84" t="s">
        <v>22</v>
      </c>
      <c r="C76" s="308" t="s">
        <v>539</v>
      </c>
      <c r="D76" s="308"/>
      <c r="E76" s="308"/>
      <c r="F76" s="125"/>
      <c r="G76" s="99"/>
      <c r="H76" s="99"/>
      <c r="I76" s="99"/>
      <c r="J76" s="122">
        <v>2.16</v>
      </c>
      <c r="K76" s="133">
        <v>1.1499999999999999</v>
      </c>
      <c r="L76" s="122">
        <v>27.32</v>
      </c>
      <c r="M76" s="133">
        <v>29.37</v>
      </c>
      <c r="N76" s="121">
        <v>802.39</v>
      </c>
      <c r="AA76" s="98"/>
      <c r="AB76" s="79"/>
      <c r="AD76" s="65" t="s">
        <v>539</v>
      </c>
      <c r="AG76" s="79"/>
    </row>
    <row r="77" spans="1:34" s="67" customFormat="1" ht="14.4" x14ac:dyDescent="0.3">
      <c r="A77" s="126"/>
      <c r="B77" s="84"/>
      <c r="C77" s="308" t="s">
        <v>537</v>
      </c>
      <c r="D77" s="308"/>
      <c r="E77" s="308"/>
      <c r="F77" s="125" t="s">
        <v>536</v>
      </c>
      <c r="G77" s="148">
        <v>0.3</v>
      </c>
      <c r="H77" s="133">
        <v>1.1499999999999999</v>
      </c>
      <c r="I77" s="147">
        <v>3.7949999999999999</v>
      </c>
      <c r="J77" s="123"/>
      <c r="K77" s="99"/>
      <c r="L77" s="123"/>
      <c r="M77" s="99"/>
      <c r="N77" s="131"/>
      <c r="AA77" s="98"/>
      <c r="AB77" s="79"/>
      <c r="AE77" s="65" t="s">
        <v>537</v>
      </c>
      <c r="AG77" s="79"/>
    </row>
    <row r="78" spans="1:34" s="67" customFormat="1" ht="14.4" x14ac:dyDescent="0.3">
      <c r="A78" s="126"/>
      <c r="B78" s="84"/>
      <c r="C78" s="308" t="s">
        <v>535</v>
      </c>
      <c r="D78" s="308"/>
      <c r="E78" s="308"/>
      <c r="F78" s="125" t="s">
        <v>536</v>
      </c>
      <c r="G78" s="133">
        <v>0.16</v>
      </c>
      <c r="H78" s="133">
        <v>1.1499999999999999</v>
      </c>
      <c r="I78" s="147">
        <v>2.024</v>
      </c>
      <c r="J78" s="123"/>
      <c r="K78" s="99"/>
      <c r="L78" s="123"/>
      <c r="M78" s="99"/>
      <c r="N78" s="131"/>
      <c r="AA78" s="98"/>
      <c r="AB78" s="79"/>
      <c r="AE78" s="65" t="s">
        <v>535</v>
      </c>
      <c r="AG78" s="79"/>
    </row>
    <row r="79" spans="1:34" s="67" customFormat="1" ht="14.4" x14ac:dyDescent="0.3">
      <c r="A79" s="110"/>
      <c r="B79" s="84"/>
      <c r="C79" s="310" t="s">
        <v>534</v>
      </c>
      <c r="D79" s="310"/>
      <c r="E79" s="310"/>
      <c r="F79" s="130"/>
      <c r="G79" s="103"/>
      <c r="H79" s="103"/>
      <c r="I79" s="103"/>
      <c r="J79" s="128">
        <v>15.03</v>
      </c>
      <c r="K79" s="103"/>
      <c r="L79" s="128">
        <v>190.13</v>
      </c>
      <c r="M79" s="103"/>
      <c r="N79" s="127"/>
      <c r="AA79" s="98"/>
      <c r="AB79" s="79"/>
      <c r="AF79" s="65" t="s">
        <v>534</v>
      </c>
      <c r="AG79" s="79"/>
    </row>
    <row r="80" spans="1:34" s="67" customFormat="1" ht="14.4" x14ac:dyDescent="0.3">
      <c r="A80" s="126"/>
      <c r="B80" s="84"/>
      <c r="C80" s="308" t="s">
        <v>533</v>
      </c>
      <c r="D80" s="308"/>
      <c r="E80" s="308"/>
      <c r="F80" s="125"/>
      <c r="G80" s="99"/>
      <c r="H80" s="99"/>
      <c r="I80" s="99"/>
      <c r="J80" s="123"/>
      <c r="K80" s="99"/>
      <c r="L80" s="122">
        <v>58.31</v>
      </c>
      <c r="M80" s="99"/>
      <c r="N80" s="135">
        <v>1712.57</v>
      </c>
      <c r="AA80" s="98"/>
      <c r="AB80" s="79"/>
      <c r="AE80" s="65" t="s">
        <v>533</v>
      </c>
      <c r="AG80" s="79"/>
    </row>
    <row r="81" spans="1:35" s="67" customFormat="1" ht="14.4" x14ac:dyDescent="0.3">
      <c r="A81" s="126"/>
      <c r="B81" s="84" t="s">
        <v>631</v>
      </c>
      <c r="C81" s="308" t="s">
        <v>630</v>
      </c>
      <c r="D81" s="308"/>
      <c r="E81" s="308"/>
      <c r="F81" s="125" t="s">
        <v>529</v>
      </c>
      <c r="G81" s="124">
        <v>103</v>
      </c>
      <c r="H81" s="99"/>
      <c r="I81" s="124">
        <v>103</v>
      </c>
      <c r="J81" s="123"/>
      <c r="K81" s="99"/>
      <c r="L81" s="122">
        <v>60.06</v>
      </c>
      <c r="M81" s="99"/>
      <c r="N81" s="135">
        <v>1763.95</v>
      </c>
      <c r="AA81" s="98"/>
      <c r="AB81" s="79"/>
      <c r="AE81" s="65" t="s">
        <v>630</v>
      </c>
      <c r="AG81" s="79"/>
    </row>
    <row r="82" spans="1:35" s="67" customFormat="1" ht="14.4" x14ac:dyDescent="0.3">
      <c r="A82" s="126"/>
      <c r="B82" s="84" t="s">
        <v>629</v>
      </c>
      <c r="C82" s="308" t="s">
        <v>628</v>
      </c>
      <c r="D82" s="308"/>
      <c r="E82" s="308"/>
      <c r="F82" s="125" t="s">
        <v>529</v>
      </c>
      <c r="G82" s="124">
        <v>60</v>
      </c>
      <c r="H82" s="99"/>
      <c r="I82" s="124">
        <v>60</v>
      </c>
      <c r="J82" s="123"/>
      <c r="K82" s="99"/>
      <c r="L82" s="122">
        <v>34.99</v>
      </c>
      <c r="M82" s="99"/>
      <c r="N82" s="135">
        <v>1027.54</v>
      </c>
      <c r="AA82" s="98"/>
      <c r="AB82" s="79"/>
      <c r="AE82" s="65" t="s">
        <v>628</v>
      </c>
      <c r="AG82" s="79"/>
    </row>
    <row r="83" spans="1:35" s="67" customFormat="1" ht="14.4" x14ac:dyDescent="0.3">
      <c r="A83" s="109"/>
      <c r="B83" s="108"/>
      <c r="C83" s="311" t="s">
        <v>327</v>
      </c>
      <c r="D83" s="311"/>
      <c r="E83" s="311"/>
      <c r="F83" s="107"/>
      <c r="G83" s="105"/>
      <c r="H83" s="105"/>
      <c r="I83" s="105"/>
      <c r="J83" s="106"/>
      <c r="K83" s="105"/>
      <c r="L83" s="104">
        <v>285.18</v>
      </c>
      <c r="M83" s="103"/>
      <c r="N83" s="102">
        <v>5453.8</v>
      </c>
      <c r="AA83" s="98"/>
      <c r="AB83" s="79"/>
      <c r="AG83" s="79" t="s">
        <v>327</v>
      </c>
    </row>
    <row r="84" spans="1:35" s="67" customFormat="1" ht="31.8" x14ac:dyDescent="0.3">
      <c r="A84" s="113" t="s">
        <v>69</v>
      </c>
      <c r="B84" s="116" t="s">
        <v>715</v>
      </c>
      <c r="C84" s="311" t="s">
        <v>714</v>
      </c>
      <c r="D84" s="311"/>
      <c r="E84" s="311"/>
      <c r="F84" s="107" t="s">
        <v>110</v>
      </c>
      <c r="G84" s="105"/>
      <c r="H84" s="105"/>
      <c r="I84" s="112">
        <v>25</v>
      </c>
      <c r="J84" s="106"/>
      <c r="K84" s="105"/>
      <c r="L84" s="106"/>
      <c r="M84" s="105"/>
      <c r="N84" s="139"/>
      <c r="AA84" s="98"/>
      <c r="AB84" s="79" t="s">
        <v>714</v>
      </c>
      <c r="AG84" s="79"/>
    </row>
    <row r="85" spans="1:35" s="67" customFormat="1" ht="21.6" x14ac:dyDescent="0.3">
      <c r="A85" s="138"/>
      <c r="B85" s="84" t="s">
        <v>708</v>
      </c>
      <c r="C85" s="308" t="s">
        <v>707</v>
      </c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9"/>
      <c r="AA85" s="98"/>
      <c r="AB85" s="79"/>
      <c r="AC85" s="65" t="s">
        <v>707</v>
      </c>
      <c r="AG85" s="79"/>
    </row>
    <row r="86" spans="1:35" s="67" customFormat="1" ht="20.399999999999999" x14ac:dyDescent="0.3">
      <c r="A86" s="138"/>
      <c r="B86" s="84" t="s">
        <v>543</v>
      </c>
      <c r="C86" s="308" t="s">
        <v>542</v>
      </c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9"/>
      <c r="AA86" s="98"/>
      <c r="AB86" s="79"/>
      <c r="AC86" s="65" t="s">
        <v>542</v>
      </c>
      <c r="AG86" s="79"/>
    </row>
    <row r="87" spans="1:35" s="67" customFormat="1" ht="14.4" x14ac:dyDescent="0.3">
      <c r="A87" s="137"/>
      <c r="B87" s="84" t="s">
        <v>20</v>
      </c>
      <c r="C87" s="308" t="s">
        <v>541</v>
      </c>
      <c r="D87" s="308"/>
      <c r="E87" s="308"/>
      <c r="F87" s="125"/>
      <c r="G87" s="99"/>
      <c r="H87" s="99"/>
      <c r="I87" s="99"/>
      <c r="J87" s="122">
        <v>27.11</v>
      </c>
      <c r="K87" s="132">
        <v>1.4375</v>
      </c>
      <c r="L87" s="122">
        <v>974.27</v>
      </c>
      <c r="M87" s="133">
        <v>29.37</v>
      </c>
      <c r="N87" s="135">
        <v>28614.31</v>
      </c>
      <c r="AA87" s="98"/>
      <c r="AB87" s="79"/>
      <c r="AD87" s="65" t="s">
        <v>541</v>
      </c>
      <c r="AG87" s="79"/>
    </row>
    <row r="88" spans="1:35" s="67" customFormat="1" ht="14.4" x14ac:dyDescent="0.3">
      <c r="A88" s="137"/>
      <c r="B88" s="84" t="s">
        <v>21</v>
      </c>
      <c r="C88" s="308" t="s">
        <v>540</v>
      </c>
      <c r="D88" s="308"/>
      <c r="E88" s="308"/>
      <c r="F88" s="125"/>
      <c r="G88" s="99"/>
      <c r="H88" s="99"/>
      <c r="I88" s="99"/>
      <c r="J88" s="122">
        <v>106.69</v>
      </c>
      <c r="K88" s="132">
        <v>1.4375</v>
      </c>
      <c r="L88" s="136">
        <v>3834.17</v>
      </c>
      <c r="M88" s="133">
        <v>11.01</v>
      </c>
      <c r="N88" s="135">
        <v>42214.21</v>
      </c>
      <c r="AA88" s="98"/>
      <c r="AB88" s="79"/>
      <c r="AD88" s="65" t="s">
        <v>540</v>
      </c>
      <c r="AG88" s="79"/>
    </row>
    <row r="89" spans="1:35" s="67" customFormat="1" ht="14.4" x14ac:dyDescent="0.3">
      <c r="A89" s="137"/>
      <c r="B89" s="84" t="s">
        <v>22</v>
      </c>
      <c r="C89" s="308" t="s">
        <v>539</v>
      </c>
      <c r="D89" s="308"/>
      <c r="E89" s="308"/>
      <c r="F89" s="125"/>
      <c r="G89" s="99"/>
      <c r="H89" s="99"/>
      <c r="I89" s="99"/>
      <c r="J89" s="122">
        <v>10.09</v>
      </c>
      <c r="K89" s="132">
        <v>1.4375</v>
      </c>
      <c r="L89" s="122">
        <v>362.61</v>
      </c>
      <c r="M89" s="133">
        <v>29.37</v>
      </c>
      <c r="N89" s="135">
        <v>10649.86</v>
      </c>
      <c r="AA89" s="98"/>
      <c r="AB89" s="79"/>
      <c r="AD89" s="65" t="s">
        <v>539</v>
      </c>
      <c r="AG89" s="79"/>
    </row>
    <row r="90" spans="1:35" s="67" customFormat="1" ht="14.4" x14ac:dyDescent="0.3">
      <c r="A90" s="137"/>
      <c r="B90" s="84" t="s">
        <v>69</v>
      </c>
      <c r="C90" s="308" t="s">
        <v>538</v>
      </c>
      <c r="D90" s="308"/>
      <c r="E90" s="308"/>
      <c r="F90" s="125"/>
      <c r="G90" s="99"/>
      <c r="H90" s="99"/>
      <c r="I90" s="99"/>
      <c r="J90" s="122">
        <v>45.54</v>
      </c>
      <c r="K90" s="99"/>
      <c r="L90" s="136">
        <v>1138.5</v>
      </c>
      <c r="M90" s="133">
        <v>8.02</v>
      </c>
      <c r="N90" s="135">
        <v>9130.77</v>
      </c>
      <c r="AA90" s="98"/>
      <c r="AB90" s="79"/>
      <c r="AD90" s="65" t="s">
        <v>538</v>
      </c>
      <c r="AG90" s="79"/>
    </row>
    <row r="91" spans="1:35" s="67" customFormat="1" ht="14.4" x14ac:dyDescent="0.3">
      <c r="A91" s="126" t="s">
        <v>637</v>
      </c>
      <c r="B91" s="145" t="s">
        <v>678</v>
      </c>
      <c r="C91" s="334" t="s">
        <v>244</v>
      </c>
      <c r="D91" s="334"/>
      <c r="E91" s="334"/>
      <c r="F91" s="144" t="s">
        <v>130</v>
      </c>
      <c r="G91" s="151">
        <v>0</v>
      </c>
      <c r="H91" s="142"/>
      <c r="I91" s="151">
        <v>0</v>
      </c>
      <c r="J91" s="123"/>
      <c r="K91" s="99"/>
      <c r="L91" s="123"/>
      <c r="M91" s="99"/>
      <c r="N91" s="131"/>
      <c r="AA91" s="98"/>
      <c r="AB91" s="79"/>
      <c r="AG91" s="79"/>
      <c r="AI91" s="97" t="s">
        <v>244</v>
      </c>
    </row>
    <row r="92" spans="1:35" s="67" customFormat="1" ht="21.6" x14ac:dyDescent="0.3">
      <c r="A92" s="126" t="s">
        <v>637</v>
      </c>
      <c r="B92" s="145" t="s">
        <v>706</v>
      </c>
      <c r="C92" s="334" t="s">
        <v>705</v>
      </c>
      <c r="D92" s="334"/>
      <c r="E92" s="334"/>
      <c r="F92" s="144" t="s">
        <v>110</v>
      </c>
      <c r="G92" s="151">
        <v>0</v>
      </c>
      <c r="H92" s="142"/>
      <c r="I92" s="151">
        <v>0</v>
      </c>
      <c r="J92" s="123"/>
      <c r="K92" s="99"/>
      <c r="L92" s="123"/>
      <c r="M92" s="99"/>
      <c r="N92" s="131"/>
      <c r="AA92" s="98"/>
      <c r="AB92" s="79"/>
      <c r="AG92" s="79"/>
      <c r="AI92" s="97" t="s">
        <v>705</v>
      </c>
    </row>
    <row r="93" spans="1:35" s="67" customFormat="1" ht="14.4" x14ac:dyDescent="0.3">
      <c r="A93" s="126" t="s">
        <v>637</v>
      </c>
      <c r="B93" s="145" t="s">
        <v>704</v>
      </c>
      <c r="C93" s="334" t="s">
        <v>703</v>
      </c>
      <c r="D93" s="334"/>
      <c r="E93" s="334"/>
      <c r="F93" s="144" t="s">
        <v>74</v>
      </c>
      <c r="G93" s="151">
        <v>0</v>
      </c>
      <c r="H93" s="142"/>
      <c r="I93" s="151">
        <v>0</v>
      </c>
      <c r="J93" s="123"/>
      <c r="K93" s="99"/>
      <c r="L93" s="123"/>
      <c r="M93" s="99"/>
      <c r="N93" s="131"/>
      <c r="AA93" s="98"/>
      <c r="AB93" s="79"/>
      <c r="AG93" s="79"/>
      <c r="AI93" s="97" t="s">
        <v>703</v>
      </c>
    </row>
    <row r="94" spans="1:35" s="67" customFormat="1" ht="14.4" x14ac:dyDescent="0.3">
      <c r="A94" s="126" t="s">
        <v>637</v>
      </c>
      <c r="B94" s="145" t="s">
        <v>677</v>
      </c>
      <c r="C94" s="334" t="s">
        <v>676</v>
      </c>
      <c r="D94" s="334"/>
      <c r="E94" s="334"/>
      <c r="F94" s="144" t="s">
        <v>130</v>
      </c>
      <c r="G94" s="151">
        <v>0</v>
      </c>
      <c r="H94" s="142"/>
      <c r="I94" s="151">
        <v>0</v>
      </c>
      <c r="J94" s="123"/>
      <c r="K94" s="99"/>
      <c r="L94" s="123"/>
      <c r="M94" s="99"/>
      <c r="N94" s="131"/>
      <c r="AA94" s="98"/>
      <c r="AB94" s="79"/>
      <c r="AG94" s="79"/>
      <c r="AI94" s="97" t="s">
        <v>676</v>
      </c>
    </row>
    <row r="95" spans="1:35" s="67" customFormat="1" ht="14.4" x14ac:dyDescent="0.3">
      <c r="A95" s="126" t="s">
        <v>637</v>
      </c>
      <c r="B95" s="145" t="s">
        <v>636</v>
      </c>
      <c r="C95" s="334" t="s">
        <v>635</v>
      </c>
      <c r="D95" s="334"/>
      <c r="E95" s="334"/>
      <c r="F95" s="144" t="s">
        <v>74</v>
      </c>
      <c r="G95" s="151">
        <v>0</v>
      </c>
      <c r="H95" s="142"/>
      <c r="I95" s="151">
        <v>0</v>
      </c>
      <c r="J95" s="123"/>
      <c r="K95" s="99"/>
      <c r="L95" s="123"/>
      <c r="M95" s="99"/>
      <c r="N95" s="131"/>
      <c r="AA95" s="98"/>
      <c r="AB95" s="79"/>
      <c r="AG95" s="79"/>
      <c r="AI95" s="97" t="s">
        <v>635</v>
      </c>
    </row>
    <row r="96" spans="1:35" s="67" customFormat="1" ht="14.4" x14ac:dyDescent="0.3">
      <c r="A96" s="126" t="s">
        <v>637</v>
      </c>
      <c r="B96" s="145" t="s">
        <v>675</v>
      </c>
      <c r="C96" s="334" t="s">
        <v>702</v>
      </c>
      <c r="D96" s="334"/>
      <c r="E96" s="334"/>
      <c r="F96" s="144" t="s">
        <v>110</v>
      </c>
      <c r="G96" s="151">
        <v>0</v>
      </c>
      <c r="H96" s="142"/>
      <c r="I96" s="151">
        <v>0</v>
      </c>
      <c r="J96" s="123"/>
      <c r="K96" s="99"/>
      <c r="L96" s="123"/>
      <c r="M96" s="99"/>
      <c r="N96" s="131"/>
      <c r="AA96" s="98"/>
      <c r="AB96" s="79"/>
      <c r="AG96" s="79"/>
      <c r="AI96" s="97" t="s">
        <v>702</v>
      </c>
    </row>
    <row r="97" spans="1:36" s="67" customFormat="1" ht="14.4" x14ac:dyDescent="0.3">
      <c r="A97" s="126" t="s">
        <v>637</v>
      </c>
      <c r="B97" s="145" t="s">
        <v>699</v>
      </c>
      <c r="C97" s="334" t="s">
        <v>698</v>
      </c>
      <c r="D97" s="334"/>
      <c r="E97" s="334"/>
      <c r="F97" s="144" t="s">
        <v>110</v>
      </c>
      <c r="G97" s="151">
        <v>0</v>
      </c>
      <c r="H97" s="142"/>
      <c r="I97" s="151">
        <v>0</v>
      </c>
      <c r="J97" s="123"/>
      <c r="K97" s="99"/>
      <c r="L97" s="123"/>
      <c r="M97" s="99"/>
      <c r="N97" s="131"/>
      <c r="AA97" s="98"/>
      <c r="AB97" s="79"/>
      <c r="AG97" s="79"/>
      <c r="AI97" s="97" t="s">
        <v>698</v>
      </c>
    </row>
    <row r="98" spans="1:36" s="67" customFormat="1" ht="14.4" x14ac:dyDescent="0.3">
      <c r="A98" s="126" t="s">
        <v>552</v>
      </c>
      <c r="B98" s="145" t="s">
        <v>688</v>
      </c>
      <c r="C98" s="334" t="s">
        <v>697</v>
      </c>
      <c r="D98" s="334"/>
      <c r="E98" s="334"/>
      <c r="F98" s="144" t="s">
        <v>110</v>
      </c>
      <c r="G98" s="156">
        <v>0.1</v>
      </c>
      <c r="H98" s="142"/>
      <c r="I98" s="156">
        <v>2.5</v>
      </c>
      <c r="J98" s="123"/>
      <c r="K98" s="99"/>
      <c r="L98" s="123"/>
      <c r="M98" s="99"/>
      <c r="N98" s="131"/>
      <c r="AA98" s="98"/>
      <c r="AB98" s="79"/>
      <c r="AG98" s="79"/>
      <c r="AI98" s="97" t="s">
        <v>697</v>
      </c>
    </row>
    <row r="99" spans="1:36" s="67" customFormat="1" ht="14.4" x14ac:dyDescent="0.3">
      <c r="A99" s="126"/>
      <c r="B99" s="84"/>
      <c r="C99" s="308" t="s">
        <v>537</v>
      </c>
      <c r="D99" s="308"/>
      <c r="E99" s="308"/>
      <c r="F99" s="125" t="s">
        <v>536</v>
      </c>
      <c r="G99" s="133">
        <v>3.06</v>
      </c>
      <c r="H99" s="132">
        <v>1.4375</v>
      </c>
      <c r="I99" s="134">
        <v>109.96875</v>
      </c>
      <c r="J99" s="123"/>
      <c r="K99" s="99"/>
      <c r="L99" s="123"/>
      <c r="M99" s="99"/>
      <c r="N99" s="131"/>
      <c r="AA99" s="98"/>
      <c r="AB99" s="79"/>
      <c r="AE99" s="65" t="s">
        <v>537</v>
      </c>
      <c r="AG99" s="79"/>
      <c r="AI99" s="97"/>
    </row>
    <row r="100" spans="1:36" s="67" customFormat="1" ht="14.4" x14ac:dyDescent="0.3">
      <c r="A100" s="126"/>
      <c r="B100" s="84"/>
      <c r="C100" s="308" t="s">
        <v>535</v>
      </c>
      <c r="D100" s="308"/>
      <c r="E100" s="308"/>
      <c r="F100" s="125" t="s">
        <v>536</v>
      </c>
      <c r="G100" s="133">
        <v>0.87</v>
      </c>
      <c r="H100" s="132">
        <v>1.4375</v>
      </c>
      <c r="I100" s="140">
        <v>31.265625</v>
      </c>
      <c r="J100" s="123"/>
      <c r="K100" s="99"/>
      <c r="L100" s="123"/>
      <c r="M100" s="99"/>
      <c r="N100" s="131"/>
      <c r="AA100" s="98"/>
      <c r="AB100" s="79"/>
      <c r="AE100" s="65" t="s">
        <v>535</v>
      </c>
      <c r="AG100" s="79"/>
      <c r="AI100" s="97"/>
    </row>
    <row r="101" spans="1:36" s="67" customFormat="1" ht="14.4" x14ac:dyDescent="0.3">
      <c r="A101" s="110"/>
      <c r="B101" s="84"/>
      <c r="C101" s="310" t="s">
        <v>534</v>
      </c>
      <c r="D101" s="310"/>
      <c r="E101" s="310"/>
      <c r="F101" s="130"/>
      <c r="G101" s="103"/>
      <c r="H101" s="103"/>
      <c r="I101" s="103"/>
      <c r="J101" s="128">
        <v>179.34</v>
      </c>
      <c r="K101" s="103"/>
      <c r="L101" s="129">
        <v>5946.94</v>
      </c>
      <c r="M101" s="103"/>
      <c r="N101" s="127"/>
      <c r="AA101" s="98"/>
      <c r="AB101" s="79"/>
      <c r="AF101" s="65" t="s">
        <v>534</v>
      </c>
      <c r="AG101" s="79"/>
      <c r="AI101" s="97"/>
    </row>
    <row r="102" spans="1:36" s="67" customFormat="1" ht="14.4" x14ac:dyDescent="0.3">
      <c r="A102" s="126"/>
      <c r="B102" s="84"/>
      <c r="C102" s="308" t="s">
        <v>533</v>
      </c>
      <c r="D102" s="308"/>
      <c r="E102" s="308"/>
      <c r="F102" s="125"/>
      <c r="G102" s="99"/>
      <c r="H102" s="99"/>
      <c r="I102" s="99"/>
      <c r="J102" s="123"/>
      <c r="K102" s="99"/>
      <c r="L102" s="136">
        <v>1336.88</v>
      </c>
      <c r="M102" s="99"/>
      <c r="N102" s="135">
        <v>39264.17</v>
      </c>
      <c r="AA102" s="98"/>
      <c r="AB102" s="79"/>
      <c r="AE102" s="65" t="s">
        <v>533</v>
      </c>
      <c r="AG102" s="79"/>
      <c r="AI102" s="97"/>
    </row>
    <row r="103" spans="1:36" s="67" customFormat="1" ht="14.4" x14ac:dyDescent="0.3">
      <c r="A103" s="126"/>
      <c r="B103" s="84" t="s">
        <v>631</v>
      </c>
      <c r="C103" s="308" t="s">
        <v>630</v>
      </c>
      <c r="D103" s="308"/>
      <c r="E103" s="308"/>
      <c r="F103" s="125" t="s">
        <v>529</v>
      </c>
      <c r="G103" s="124">
        <v>103</v>
      </c>
      <c r="H103" s="99"/>
      <c r="I103" s="124">
        <v>103</v>
      </c>
      <c r="J103" s="123"/>
      <c r="K103" s="99"/>
      <c r="L103" s="136">
        <v>1376.99</v>
      </c>
      <c r="M103" s="99"/>
      <c r="N103" s="135">
        <v>40442.1</v>
      </c>
      <c r="AA103" s="98"/>
      <c r="AB103" s="79"/>
      <c r="AE103" s="65" t="s">
        <v>630</v>
      </c>
      <c r="AG103" s="79"/>
      <c r="AI103" s="97"/>
    </row>
    <row r="104" spans="1:36" s="67" customFormat="1" ht="14.4" x14ac:dyDescent="0.3">
      <c r="A104" s="126"/>
      <c r="B104" s="84" t="s">
        <v>629</v>
      </c>
      <c r="C104" s="308" t="s">
        <v>628</v>
      </c>
      <c r="D104" s="308"/>
      <c r="E104" s="308"/>
      <c r="F104" s="125" t="s">
        <v>529</v>
      </c>
      <c r="G104" s="124">
        <v>60</v>
      </c>
      <c r="H104" s="99"/>
      <c r="I104" s="124">
        <v>60</v>
      </c>
      <c r="J104" s="123"/>
      <c r="K104" s="99"/>
      <c r="L104" s="122">
        <v>802.13</v>
      </c>
      <c r="M104" s="99"/>
      <c r="N104" s="135">
        <v>23558.5</v>
      </c>
      <c r="AA104" s="98"/>
      <c r="AB104" s="79"/>
      <c r="AE104" s="65" t="s">
        <v>628</v>
      </c>
      <c r="AG104" s="79"/>
      <c r="AI104" s="97"/>
    </row>
    <row r="105" spans="1:36" s="67" customFormat="1" ht="14.4" x14ac:dyDescent="0.3">
      <c r="A105" s="109"/>
      <c r="B105" s="108"/>
      <c r="C105" s="311" t="s">
        <v>327</v>
      </c>
      <c r="D105" s="311"/>
      <c r="E105" s="311"/>
      <c r="F105" s="107"/>
      <c r="G105" s="105"/>
      <c r="H105" s="105"/>
      <c r="I105" s="105"/>
      <c r="J105" s="106"/>
      <c r="K105" s="105"/>
      <c r="L105" s="114">
        <v>8126.06</v>
      </c>
      <c r="M105" s="103"/>
      <c r="N105" s="102">
        <v>143959.89000000001</v>
      </c>
      <c r="AA105" s="98"/>
      <c r="AB105" s="79"/>
      <c r="AG105" s="79" t="s">
        <v>327</v>
      </c>
      <c r="AI105" s="97"/>
    </row>
    <row r="106" spans="1:36" s="67" customFormat="1" ht="14.4" x14ac:dyDescent="0.3">
      <c r="A106" s="113" t="s">
        <v>70</v>
      </c>
      <c r="B106" s="116" t="s">
        <v>696</v>
      </c>
      <c r="C106" s="311" t="s">
        <v>99</v>
      </c>
      <c r="D106" s="311"/>
      <c r="E106" s="311"/>
      <c r="F106" s="107" t="s">
        <v>505</v>
      </c>
      <c r="G106" s="105"/>
      <c r="H106" s="105"/>
      <c r="I106" s="118">
        <v>-1.5</v>
      </c>
      <c r="J106" s="104">
        <v>610</v>
      </c>
      <c r="K106" s="105"/>
      <c r="L106" s="104">
        <v>-915</v>
      </c>
      <c r="M106" s="111">
        <v>8.02</v>
      </c>
      <c r="N106" s="102">
        <v>-7338.3</v>
      </c>
      <c r="AA106" s="98"/>
      <c r="AB106" s="79" t="s">
        <v>99</v>
      </c>
      <c r="AG106" s="79"/>
      <c r="AI106" s="97"/>
    </row>
    <row r="107" spans="1:36" s="67" customFormat="1" ht="14.4" x14ac:dyDescent="0.3">
      <c r="A107" s="109"/>
      <c r="B107" s="108"/>
      <c r="C107" s="308" t="s">
        <v>625</v>
      </c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9"/>
      <c r="AA107" s="98"/>
      <c r="AB107" s="79"/>
      <c r="AG107" s="79"/>
      <c r="AI107" s="97"/>
      <c r="AJ107" s="65" t="s">
        <v>625</v>
      </c>
    </row>
    <row r="108" spans="1:36" s="67" customFormat="1" ht="14.4" x14ac:dyDescent="0.3">
      <c r="A108" s="109"/>
      <c r="B108" s="108"/>
      <c r="C108" s="311" t="s">
        <v>327</v>
      </c>
      <c r="D108" s="311"/>
      <c r="E108" s="311"/>
      <c r="F108" s="107"/>
      <c r="G108" s="105"/>
      <c r="H108" s="105"/>
      <c r="I108" s="105"/>
      <c r="J108" s="106"/>
      <c r="K108" s="105"/>
      <c r="L108" s="104">
        <v>-915</v>
      </c>
      <c r="M108" s="103"/>
      <c r="N108" s="102">
        <v>-7338.3</v>
      </c>
      <c r="AA108" s="98"/>
      <c r="AB108" s="79"/>
      <c r="AG108" s="79" t="s">
        <v>327</v>
      </c>
      <c r="AI108" s="97"/>
    </row>
    <row r="109" spans="1:36" s="67" customFormat="1" ht="31.8" x14ac:dyDescent="0.3">
      <c r="A109" s="113" t="s">
        <v>71</v>
      </c>
      <c r="B109" s="116" t="s">
        <v>713</v>
      </c>
      <c r="C109" s="311" t="s">
        <v>712</v>
      </c>
      <c r="D109" s="311"/>
      <c r="E109" s="311"/>
      <c r="F109" s="107" t="s">
        <v>110</v>
      </c>
      <c r="G109" s="105"/>
      <c r="H109" s="105"/>
      <c r="I109" s="112">
        <v>7</v>
      </c>
      <c r="J109" s="106"/>
      <c r="K109" s="105"/>
      <c r="L109" s="106"/>
      <c r="M109" s="105"/>
      <c r="N109" s="139"/>
      <c r="AA109" s="98"/>
      <c r="AB109" s="79" t="s">
        <v>712</v>
      </c>
      <c r="AG109" s="79"/>
      <c r="AI109" s="97"/>
    </row>
    <row r="110" spans="1:36" s="67" customFormat="1" ht="14.4" x14ac:dyDescent="0.3">
      <c r="A110" s="110"/>
      <c r="B110" s="72"/>
      <c r="C110" s="308" t="s">
        <v>711</v>
      </c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9"/>
      <c r="AA110" s="98"/>
      <c r="AB110" s="79"/>
      <c r="AG110" s="79"/>
      <c r="AH110" s="65" t="s">
        <v>711</v>
      </c>
      <c r="AI110" s="97"/>
    </row>
    <row r="111" spans="1:36" s="67" customFormat="1" ht="21.6" x14ac:dyDescent="0.3">
      <c r="A111" s="138"/>
      <c r="B111" s="84" t="s">
        <v>708</v>
      </c>
      <c r="C111" s="308" t="s">
        <v>707</v>
      </c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9"/>
      <c r="AA111" s="98"/>
      <c r="AB111" s="79"/>
      <c r="AC111" s="65" t="s">
        <v>707</v>
      </c>
      <c r="AG111" s="79"/>
      <c r="AI111" s="97"/>
    </row>
    <row r="112" spans="1:36" s="67" customFormat="1" ht="20.399999999999999" x14ac:dyDescent="0.3">
      <c r="A112" s="138"/>
      <c r="B112" s="84" t="s">
        <v>543</v>
      </c>
      <c r="C112" s="308" t="s">
        <v>542</v>
      </c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9"/>
      <c r="AA112" s="98"/>
      <c r="AB112" s="79"/>
      <c r="AC112" s="65" t="s">
        <v>542</v>
      </c>
      <c r="AG112" s="79"/>
      <c r="AI112" s="97"/>
    </row>
    <row r="113" spans="1:35" s="67" customFormat="1" ht="14.4" x14ac:dyDescent="0.3">
      <c r="A113" s="137"/>
      <c r="B113" s="84" t="s">
        <v>20</v>
      </c>
      <c r="C113" s="308" t="s">
        <v>541</v>
      </c>
      <c r="D113" s="308"/>
      <c r="E113" s="308"/>
      <c r="F113" s="125"/>
      <c r="G113" s="99"/>
      <c r="H113" s="99"/>
      <c r="I113" s="99"/>
      <c r="J113" s="122">
        <v>52.98</v>
      </c>
      <c r="K113" s="132">
        <v>1.4375</v>
      </c>
      <c r="L113" s="122">
        <v>533.11</v>
      </c>
      <c r="M113" s="133">
        <v>29.37</v>
      </c>
      <c r="N113" s="135">
        <v>15657.44</v>
      </c>
      <c r="AA113" s="98"/>
      <c r="AB113" s="79"/>
      <c r="AD113" s="65" t="s">
        <v>541</v>
      </c>
      <c r="AG113" s="79"/>
      <c r="AI113" s="97"/>
    </row>
    <row r="114" spans="1:35" s="67" customFormat="1" ht="14.4" x14ac:dyDescent="0.3">
      <c r="A114" s="137"/>
      <c r="B114" s="84" t="s">
        <v>21</v>
      </c>
      <c r="C114" s="308" t="s">
        <v>540</v>
      </c>
      <c r="D114" s="308"/>
      <c r="E114" s="308"/>
      <c r="F114" s="125"/>
      <c r="G114" s="99"/>
      <c r="H114" s="99"/>
      <c r="I114" s="99"/>
      <c r="J114" s="122">
        <v>247.94</v>
      </c>
      <c r="K114" s="132">
        <v>1.4375</v>
      </c>
      <c r="L114" s="136">
        <v>2494.9</v>
      </c>
      <c r="M114" s="133">
        <v>11.01</v>
      </c>
      <c r="N114" s="135">
        <v>27468.85</v>
      </c>
      <c r="AA114" s="98"/>
      <c r="AB114" s="79"/>
      <c r="AD114" s="65" t="s">
        <v>540</v>
      </c>
      <c r="AG114" s="79"/>
      <c r="AI114" s="97"/>
    </row>
    <row r="115" spans="1:35" s="67" customFormat="1" ht="14.4" x14ac:dyDescent="0.3">
      <c r="A115" s="137"/>
      <c r="B115" s="84" t="s">
        <v>22</v>
      </c>
      <c r="C115" s="308" t="s">
        <v>539</v>
      </c>
      <c r="D115" s="308"/>
      <c r="E115" s="308"/>
      <c r="F115" s="125"/>
      <c r="G115" s="99"/>
      <c r="H115" s="99"/>
      <c r="I115" s="99"/>
      <c r="J115" s="122">
        <v>23.2</v>
      </c>
      <c r="K115" s="132">
        <v>1.4375</v>
      </c>
      <c r="L115" s="122">
        <v>233.45</v>
      </c>
      <c r="M115" s="133">
        <v>29.37</v>
      </c>
      <c r="N115" s="135">
        <v>6856.43</v>
      </c>
      <c r="AA115" s="98"/>
      <c r="AB115" s="79"/>
      <c r="AD115" s="65" t="s">
        <v>539</v>
      </c>
      <c r="AG115" s="79"/>
      <c r="AI115" s="97"/>
    </row>
    <row r="116" spans="1:35" s="67" customFormat="1" ht="14.4" x14ac:dyDescent="0.3">
      <c r="A116" s="137"/>
      <c r="B116" s="84" t="s">
        <v>69</v>
      </c>
      <c r="C116" s="308" t="s">
        <v>538</v>
      </c>
      <c r="D116" s="308"/>
      <c r="E116" s="308"/>
      <c r="F116" s="125"/>
      <c r="G116" s="99"/>
      <c r="H116" s="99"/>
      <c r="I116" s="99"/>
      <c r="J116" s="122">
        <v>45.54</v>
      </c>
      <c r="K116" s="99"/>
      <c r="L116" s="122">
        <v>318.77999999999997</v>
      </c>
      <c r="M116" s="133">
        <v>8.02</v>
      </c>
      <c r="N116" s="135">
        <v>2556.62</v>
      </c>
      <c r="AA116" s="98"/>
      <c r="AB116" s="79"/>
      <c r="AD116" s="65" t="s">
        <v>538</v>
      </c>
      <c r="AG116" s="79"/>
      <c r="AI116" s="97"/>
    </row>
    <row r="117" spans="1:35" s="67" customFormat="1" ht="14.4" x14ac:dyDescent="0.3">
      <c r="A117" s="126" t="s">
        <v>637</v>
      </c>
      <c r="B117" s="145" t="s">
        <v>678</v>
      </c>
      <c r="C117" s="334" t="s">
        <v>244</v>
      </c>
      <c r="D117" s="334"/>
      <c r="E117" s="334"/>
      <c r="F117" s="144" t="s">
        <v>130</v>
      </c>
      <c r="G117" s="151">
        <v>0</v>
      </c>
      <c r="H117" s="142"/>
      <c r="I117" s="151">
        <v>0</v>
      </c>
      <c r="J117" s="123"/>
      <c r="K117" s="99"/>
      <c r="L117" s="123"/>
      <c r="M117" s="99"/>
      <c r="N117" s="131"/>
      <c r="AA117" s="98"/>
      <c r="AB117" s="79"/>
      <c r="AG117" s="79"/>
      <c r="AI117" s="97" t="s">
        <v>244</v>
      </c>
    </row>
    <row r="118" spans="1:35" s="67" customFormat="1" ht="21.6" x14ac:dyDescent="0.3">
      <c r="A118" s="126" t="s">
        <v>637</v>
      </c>
      <c r="B118" s="145" t="s">
        <v>706</v>
      </c>
      <c r="C118" s="334" t="s">
        <v>705</v>
      </c>
      <c r="D118" s="334"/>
      <c r="E118" s="334"/>
      <c r="F118" s="144" t="s">
        <v>110</v>
      </c>
      <c r="G118" s="151">
        <v>0</v>
      </c>
      <c r="H118" s="142"/>
      <c r="I118" s="151">
        <v>0</v>
      </c>
      <c r="J118" s="123"/>
      <c r="K118" s="99"/>
      <c r="L118" s="123"/>
      <c r="M118" s="99"/>
      <c r="N118" s="131"/>
      <c r="AA118" s="98"/>
      <c r="AB118" s="79"/>
      <c r="AG118" s="79"/>
      <c r="AI118" s="97" t="s">
        <v>705</v>
      </c>
    </row>
    <row r="119" spans="1:35" s="67" customFormat="1" ht="14.4" x14ac:dyDescent="0.3">
      <c r="A119" s="126" t="s">
        <v>637</v>
      </c>
      <c r="B119" s="145" t="s">
        <v>704</v>
      </c>
      <c r="C119" s="334" t="s">
        <v>703</v>
      </c>
      <c r="D119" s="334"/>
      <c r="E119" s="334"/>
      <c r="F119" s="144" t="s">
        <v>74</v>
      </c>
      <c r="G119" s="151">
        <v>0</v>
      </c>
      <c r="H119" s="142"/>
      <c r="I119" s="151">
        <v>0</v>
      </c>
      <c r="J119" s="123"/>
      <c r="K119" s="99"/>
      <c r="L119" s="123"/>
      <c r="M119" s="99"/>
      <c r="N119" s="131"/>
      <c r="AA119" s="98"/>
      <c r="AB119" s="79"/>
      <c r="AG119" s="79"/>
      <c r="AI119" s="97" t="s">
        <v>703</v>
      </c>
    </row>
    <row r="120" spans="1:35" s="67" customFormat="1" ht="14.4" x14ac:dyDescent="0.3">
      <c r="A120" s="126" t="s">
        <v>637</v>
      </c>
      <c r="B120" s="145" t="s">
        <v>677</v>
      </c>
      <c r="C120" s="334" t="s">
        <v>676</v>
      </c>
      <c r="D120" s="334"/>
      <c r="E120" s="334"/>
      <c r="F120" s="144" t="s">
        <v>130</v>
      </c>
      <c r="G120" s="151">
        <v>0</v>
      </c>
      <c r="H120" s="142"/>
      <c r="I120" s="151">
        <v>0</v>
      </c>
      <c r="J120" s="123"/>
      <c r="K120" s="99"/>
      <c r="L120" s="123"/>
      <c r="M120" s="99"/>
      <c r="N120" s="131"/>
      <c r="AA120" s="98"/>
      <c r="AB120" s="79"/>
      <c r="AG120" s="79"/>
      <c r="AI120" s="97" t="s">
        <v>676</v>
      </c>
    </row>
    <row r="121" spans="1:35" s="67" customFormat="1" ht="14.4" x14ac:dyDescent="0.3">
      <c r="A121" s="126" t="s">
        <v>637</v>
      </c>
      <c r="B121" s="145" t="s">
        <v>636</v>
      </c>
      <c r="C121" s="334" t="s">
        <v>635</v>
      </c>
      <c r="D121" s="334"/>
      <c r="E121" s="334"/>
      <c r="F121" s="144" t="s">
        <v>74</v>
      </c>
      <c r="G121" s="151">
        <v>0</v>
      </c>
      <c r="H121" s="142"/>
      <c r="I121" s="151">
        <v>0</v>
      </c>
      <c r="J121" s="123"/>
      <c r="K121" s="99"/>
      <c r="L121" s="123"/>
      <c r="M121" s="99"/>
      <c r="N121" s="131"/>
      <c r="AA121" s="98"/>
      <c r="AB121" s="79"/>
      <c r="AG121" s="79"/>
      <c r="AI121" s="97" t="s">
        <v>635</v>
      </c>
    </row>
    <row r="122" spans="1:35" s="67" customFormat="1" ht="14.4" x14ac:dyDescent="0.3">
      <c r="A122" s="126" t="s">
        <v>637</v>
      </c>
      <c r="B122" s="145" t="s">
        <v>675</v>
      </c>
      <c r="C122" s="334" t="s">
        <v>702</v>
      </c>
      <c r="D122" s="334"/>
      <c r="E122" s="334"/>
      <c r="F122" s="144" t="s">
        <v>110</v>
      </c>
      <c r="G122" s="151">
        <v>0</v>
      </c>
      <c r="H122" s="142"/>
      <c r="I122" s="151">
        <v>0</v>
      </c>
      <c r="J122" s="123"/>
      <c r="K122" s="99"/>
      <c r="L122" s="123"/>
      <c r="M122" s="99"/>
      <c r="N122" s="131"/>
      <c r="AA122" s="98"/>
      <c r="AB122" s="79"/>
      <c r="AG122" s="79"/>
      <c r="AI122" s="97" t="s">
        <v>702</v>
      </c>
    </row>
    <row r="123" spans="1:35" s="67" customFormat="1" ht="14.4" x14ac:dyDescent="0.3">
      <c r="A123" s="126" t="s">
        <v>637</v>
      </c>
      <c r="B123" s="145" t="s">
        <v>701</v>
      </c>
      <c r="C123" s="334" t="s">
        <v>647</v>
      </c>
      <c r="D123" s="334"/>
      <c r="E123" s="334"/>
      <c r="F123" s="144" t="s">
        <v>130</v>
      </c>
      <c r="G123" s="151">
        <v>0</v>
      </c>
      <c r="H123" s="142"/>
      <c r="I123" s="151">
        <v>0</v>
      </c>
      <c r="J123" s="123"/>
      <c r="K123" s="99"/>
      <c r="L123" s="123"/>
      <c r="M123" s="99"/>
      <c r="N123" s="131"/>
      <c r="AA123" s="98"/>
      <c r="AB123" s="79"/>
      <c r="AG123" s="79"/>
      <c r="AI123" s="97" t="s">
        <v>647</v>
      </c>
    </row>
    <row r="124" spans="1:35" s="67" customFormat="1" ht="14.4" x14ac:dyDescent="0.3">
      <c r="A124" s="126" t="s">
        <v>637</v>
      </c>
      <c r="B124" s="145" t="s">
        <v>700</v>
      </c>
      <c r="C124" s="334" t="s">
        <v>647</v>
      </c>
      <c r="D124" s="334"/>
      <c r="E124" s="334"/>
      <c r="F124" s="144" t="s">
        <v>130</v>
      </c>
      <c r="G124" s="151">
        <v>0</v>
      </c>
      <c r="H124" s="142"/>
      <c r="I124" s="151">
        <v>0</v>
      </c>
      <c r="J124" s="123"/>
      <c r="K124" s="99"/>
      <c r="L124" s="123"/>
      <c r="M124" s="99"/>
      <c r="N124" s="131"/>
      <c r="AA124" s="98"/>
      <c r="AB124" s="79"/>
      <c r="AG124" s="79"/>
      <c r="AI124" s="97" t="s">
        <v>647</v>
      </c>
    </row>
    <row r="125" spans="1:35" s="67" customFormat="1" ht="14.4" x14ac:dyDescent="0.3">
      <c r="A125" s="126" t="s">
        <v>637</v>
      </c>
      <c r="B125" s="145" t="s">
        <v>699</v>
      </c>
      <c r="C125" s="334" t="s">
        <v>698</v>
      </c>
      <c r="D125" s="334"/>
      <c r="E125" s="334"/>
      <c r="F125" s="144" t="s">
        <v>110</v>
      </c>
      <c r="G125" s="151">
        <v>0</v>
      </c>
      <c r="H125" s="142"/>
      <c r="I125" s="151">
        <v>0</v>
      </c>
      <c r="J125" s="123"/>
      <c r="K125" s="99"/>
      <c r="L125" s="123"/>
      <c r="M125" s="99"/>
      <c r="N125" s="131"/>
      <c r="AA125" s="98"/>
      <c r="AB125" s="79"/>
      <c r="AG125" s="79"/>
      <c r="AI125" s="97" t="s">
        <v>698</v>
      </c>
    </row>
    <row r="126" spans="1:35" s="67" customFormat="1" ht="14.4" x14ac:dyDescent="0.3">
      <c r="A126" s="126" t="s">
        <v>552</v>
      </c>
      <c r="B126" s="145" t="s">
        <v>688</v>
      </c>
      <c r="C126" s="334" t="s">
        <v>697</v>
      </c>
      <c r="D126" s="334"/>
      <c r="E126" s="334"/>
      <c r="F126" s="144" t="s">
        <v>110</v>
      </c>
      <c r="G126" s="156">
        <v>0.1</v>
      </c>
      <c r="H126" s="142"/>
      <c r="I126" s="156">
        <v>0.7</v>
      </c>
      <c r="J126" s="123"/>
      <c r="K126" s="99"/>
      <c r="L126" s="123"/>
      <c r="M126" s="99"/>
      <c r="N126" s="131"/>
      <c r="AA126" s="98"/>
      <c r="AB126" s="79"/>
      <c r="AG126" s="79"/>
      <c r="AI126" s="97" t="s">
        <v>697</v>
      </c>
    </row>
    <row r="127" spans="1:35" s="67" customFormat="1" ht="14.4" x14ac:dyDescent="0.3">
      <c r="A127" s="126"/>
      <c r="B127" s="84"/>
      <c r="C127" s="308" t="s">
        <v>537</v>
      </c>
      <c r="D127" s="308"/>
      <c r="E127" s="308"/>
      <c r="F127" s="125" t="s">
        <v>536</v>
      </c>
      <c r="G127" s="133">
        <v>5.98</v>
      </c>
      <c r="H127" s="132">
        <v>1.4375</v>
      </c>
      <c r="I127" s="134">
        <v>60.173749999999998</v>
      </c>
      <c r="J127" s="123"/>
      <c r="K127" s="99"/>
      <c r="L127" s="123"/>
      <c r="M127" s="99"/>
      <c r="N127" s="131"/>
      <c r="AA127" s="98"/>
      <c r="AB127" s="79"/>
      <c r="AE127" s="65" t="s">
        <v>537</v>
      </c>
      <c r="AG127" s="79"/>
      <c r="AI127" s="97"/>
    </row>
    <row r="128" spans="1:35" s="67" customFormat="1" ht="14.4" x14ac:dyDescent="0.3">
      <c r="A128" s="126"/>
      <c r="B128" s="84"/>
      <c r="C128" s="308" t="s">
        <v>535</v>
      </c>
      <c r="D128" s="308"/>
      <c r="E128" s="308"/>
      <c r="F128" s="125" t="s">
        <v>536</v>
      </c>
      <c r="G128" s="124">
        <v>2</v>
      </c>
      <c r="H128" s="132">
        <v>1.4375</v>
      </c>
      <c r="I128" s="147">
        <v>20.125</v>
      </c>
      <c r="J128" s="123"/>
      <c r="K128" s="99"/>
      <c r="L128" s="123"/>
      <c r="M128" s="99"/>
      <c r="N128" s="131"/>
      <c r="AA128" s="98"/>
      <c r="AB128" s="79"/>
      <c r="AE128" s="65" t="s">
        <v>535</v>
      </c>
      <c r="AG128" s="79"/>
      <c r="AI128" s="97"/>
    </row>
    <row r="129" spans="1:36" s="67" customFormat="1" ht="14.4" x14ac:dyDescent="0.3">
      <c r="A129" s="110"/>
      <c r="B129" s="84"/>
      <c r="C129" s="310" t="s">
        <v>534</v>
      </c>
      <c r="D129" s="310"/>
      <c r="E129" s="310"/>
      <c r="F129" s="130"/>
      <c r="G129" s="103"/>
      <c r="H129" s="103"/>
      <c r="I129" s="103"/>
      <c r="J129" s="128">
        <v>346.46</v>
      </c>
      <c r="K129" s="103"/>
      <c r="L129" s="129">
        <v>3346.79</v>
      </c>
      <c r="M129" s="103"/>
      <c r="N129" s="127"/>
      <c r="AA129" s="98"/>
      <c r="AB129" s="79"/>
      <c r="AF129" s="65" t="s">
        <v>534</v>
      </c>
      <c r="AG129" s="79"/>
      <c r="AI129" s="97"/>
    </row>
    <row r="130" spans="1:36" s="67" customFormat="1" ht="14.4" x14ac:dyDescent="0.3">
      <c r="A130" s="126"/>
      <c r="B130" s="84"/>
      <c r="C130" s="308" t="s">
        <v>533</v>
      </c>
      <c r="D130" s="308"/>
      <c r="E130" s="308"/>
      <c r="F130" s="125"/>
      <c r="G130" s="99"/>
      <c r="H130" s="99"/>
      <c r="I130" s="99"/>
      <c r="J130" s="123"/>
      <c r="K130" s="99"/>
      <c r="L130" s="122">
        <v>766.56</v>
      </c>
      <c r="M130" s="99"/>
      <c r="N130" s="135">
        <v>22513.87</v>
      </c>
      <c r="AA130" s="98"/>
      <c r="AB130" s="79"/>
      <c r="AE130" s="65" t="s">
        <v>533</v>
      </c>
      <c r="AG130" s="79"/>
      <c r="AI130" s="97"/>
    </row>
    <row r="131" spans="1:36" s="67" customFormat="1" ht="14.4" x14ac:dyDescent="0.3">
      <c r="A131" s="126"/>
      <c r="B131" s="84" t="s">
        <v>631</v>
      </c>
      <c r="C131" s="308" t="s">
        <v>630</v>
      </c>
      <c r="D131" s="308"/>
      <c r="E131" s="308"/>
      <c r="F131" s="125" t="s">
        <v>529</v>
      </c>
      <c r="G131" s="124">
        <v>103</v>
      </c>
      <c r="H131" s="99"/>
      <c r="I131" s="124">
        <v>103</v>
      </c>
      <c r="J131" s="123"/>
      <c r="K131" s="99"/>
      <c r="L131" s="122">
        <v>789.56</v>
      </c>
      <c r="M131" s="99"/>
      <c r="N131" s="135">
        <v>23189.29</v>
      </c>
      <c r="AA131" s="98"/>
      <c r="AB131" s="79"/>
      <c r="AE131" s="65" t="s">
        <v>630</v>
      </c>
      <c r="AG131" s="79"/>
      <c r="AI131" s="97"/>
    </row>
    <row r="132" spans="1:36" s="67" customFormat="1" ht="14.4" x14ac:dyDescent="0.3">
      <c r="A132" s="126"/>
      <c r="B132" s="84" t="s">
        <v>629</v>
      </c>
      <c r="C132" s="308" t="s">
        <v>628</v>
      </c>
      <c r="D132" s="308"/>
      <c r="E132" s="308"/>
      <c r="F132" s="125" t="s">
        <v>529</v>
      </c>
      <c r="G132" s="124">
        <v>60</v>
      </c>
      <c r="H132" s="99"/>
      <c r="I132" s="124">
        <v>60</v>
      </c>
      <c r="J132" s="123"/>
      <c r="K132" s="99"/>
      <c r="L132" s="122">
        <v>459.94</v>
      </c>
      <c r="M132" s="99"/>
      <c r="N132" s="135">
        <v>13508.32</v>
      </c>
      <c r="AA132" s="98"/>
      <c r="AB132" s="79"/>
      <c r="AE132" s="65" t="s">
        <v>628</v>
      </c>
      <c r="AG132" s="79"/>
      <c r="AI132" s="97"/>
    </row>
    <row r="133" spans="1:36" s="67" customFormat="1" ht="14.4" x14ac:dyDescent="0.3">
      <c r="A133" s="109"/>
      <c r="B133" s="108"/>
      <c r="C133" s="311" t="s">
        <v>327</v>
      </c>
      <c r="D133" s="311"/>
      <c r="E133" s="311"/>
      <c r="F133" s="107"/>
      <c r="G133" s="105"/>
      <c r="H133" s="105"/>
      <c r="I133" s="105"/>
      <c r="J133" s="106"/>
      <c r="K133" s="105"/>
      <c r="L133" s="114">
        <v>4596.29</v>
      </c>
      <c r="M133" s="103"/>
      <c r="N133" s="102">
        <v>82380.52</v>
      </c>
      <c r="AA133" s="98"/>
      <c r="AB133" s="79"/>
      <c r="AG133" s="79" t="s">
        <v>327</v>
      </c>
      <c r="AI133" s="97"/>
    </row>
    <row r="134" spans="1:36" s="67" customFormat="1" ht="14.4" x14ac:dyDescent="0.3">
      <c r="A134" s="113" t="s">
        <v>72</v>
      </c>
      <c r="B134" s="116" t="s">
        <v>696</v>
      </c>
      <c r="C134" s="311" t="s">
        <v>99</v>
      </c>
      <c r="D134" s="311"/>
      <c r="E134" s="311"/>
      <c r="F134" s="107" t="s">
        <v>505</v>
      </c>
      <c r="G134" s="105"/>
      <c r="H134" s="105"/>
      <c r="I134" s="111">
        <v>-0.42</v>
      </c>
      <c r="J134" s="104">
        <v>610</v>
      </c>
      <c r="K134" s="105"/>
      <c r="L134" s="104">
        <v>-256.2</v>
      </c>
      <c r="M134" s="111">
        <v>8.02</v>
      </c>
      <c r="N134" s="102">
        <v>-2054.7199999999998</v>
      </c>
      <c r="AA134" s="98"/>
      <c r="AB134" s="79" t="s">
        <v>99</v>
      </c>
      <c r="AG134" s="79"/>
      <c r="AI134" s="97"/>
    </row>
    <row r="135" spans="1:36" s="67" customFormat="1" ht="14.4" x14ac:dyDescent="0.3">
      <c r="A135" s="109"/>
      <c r="B135" s="108"/>
      <c r="C135" s="308" t="s">
        <v>625</v>
      </c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9"/>
      <c r="AA135" s="98"/>
      <c r="AB135" s="79"/>
      <c r="AG135" s="79"/>
      <c r="AI135" s="97"/>
      <c r="AJ135" s="65" t="s">
        <v>625</v>
      </c>
    </row>
    <row r="136" spans="1:36" s="67" customFormat="1" ht="14.4" x14ac:dyDescent="0.3">
      <c r="A136" s="109"/>
      <c r="B136" s="108"/>
      <c r="C136" s="311" t="s">
        <v>327</v>
      </c>
      <c r="D136" s="311"/>
      <c r="E136" s="311"/>
      <c r="F136" s="107"/>
      <c r="G136" s="105"/>
      <c r="H136" s="105"/>
      <c r="I136" s="105"/>
      <c r="J136" s="106"/>
      <c r="K136" s="105"/>
      <c r="L136" s="104">
        <v>-256.2</v>
      </c>
      <c r="M136" s="103"/>
      <c r="N136" s="102">
        <v>-2054.7199999999998</v>
      </c>
      <c r="AA136" s="98"/>
      <c r="AB136" s="79"/>
      <c r="AG136" s="79" t="s">
        <v>327</v>
      </c>
      <c r="AI136" s="97"/>
    </row>
    <row r="137" spans="1:36" s="67" customFormat="1" ht="31.8" x14ac:dyDescent="0.3">
      <c r="A137" s="113" t="s">
        <v>73</v>
      </c>
      <c r="B137" s="116" t="s">
        <v>710</v>
      </c>
      <c r="C137" s="311" t="s">
        <v>709</v>
      </c>
      <c r="D137" s="311"/>
      <c r="E137" s="311"/>
      <c r="F137" s="107" t="s">
        <v>110</v>
      </c>
      <c r="G137" s="105"/>
      <c r="H137" s="105"/>
      <c r="I137" s="112">
        <v>4</v>
      </c>
      <c r="J137" s="106"/>
      <c r="K137" s="105"/>
      <c r="L137" s="106"/>
      <c r="M137" s="105"/>
      <c r="N137" s="139"/>
      <c r="AA137" s="98"/>
      <c r="AB137" s="79" t="s">
        <v>709</v>
      </c>
      <c r="AG137" s="79"/>
      <c r="AI137" s="97"/>
    </row>
    <row r="138" spans="1:36" s="67" customFormat="1" ht="21.6" x14ac:dyDescent="0.3">
      <c r="A138" s="138"/>
      <c r="B138" s="84" t="s">
        <v>708</v>
      </c>
      <c r="C138" s="308" t="s">
        <v>707</v>
      </c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9"/>
      <c r="AA138" s="98"/>
      <c r="AB138" s="79"/>
      <c r="AC138" s="65" t="s">
        <v>707</v>
      </c>
      <c r="AG138" s="79"/>
      <c r="AI138" s="97"/>
    </row>
    <row r="139" spans="1:36" s="67" customFormat="1" ht="20.399999999999999" x14ac:dyDescent="0.3">
      <c r="A139" s="138"/>
      <c r="B139" s="84" t="s">
        <v>543</v>
      </c>
      <c r="C139" s="308" t="s">
        <v>542</v>
      </c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9"/>
      <c r="AA139" s="98"/>
      <c r="AB139" s="79"/>
      <c r="AC139" s="65" t="s">
        <v>542</v>
      </c>
      <c r="AG139" s="79"/>
      <c r="AI139" s="97"/>
    </row>
    <row r="140" spans="1:36" s="67" customFormat="1" ht="14.4" x14ac:dyDescent="0.3">
      <c r="A140" s="137"/>
      <c r="B140" s="84" t="s">
        <v>20</v>
      </c>
      <c r="C140" s="308" t="s">
        <v>541</v>
      </c>
      <c r="D140" s="308"/>
      <c r="E140" s="308"/>
      <c r="F140" s="125"/>
      <c r="G140" s="99"/>
      <c r="H140" s="99"/>
      <c r="I140" s="99"/>
      <c r="J140" s="122">
        <v>79.739999999999995</v>
      </c>
      <c r="K140" s="132">
        <v>1.4375</v>
      </c>
      <c r="L140" s="122">
        <v>458.51</v>
      </c>
      <c r="M140" s="133">
        <v>29.37</v>
      </c>
      <c r="N140" s="135">
        <v>13466.44</v>
      </c>
      <c r="AA140" s="98"/>
      <c r="AB140" s="79"/>
      <c r="AD140" s="65" t="s">
        <v>541</v>
      </c>
      <c r="AG140" s="79"/>
      <c r="AI140" s="97"/>
    </row>
    <row r="141" spans="1:36" s="67" customFormat="1" ht="14.4" x14ac:dyDescent="0.3">
      <c r="A141" s="137"/>
      <c r="B141" s="84" t="s">
        <v>21</v>
      </c>
      <c r="C141" s="308" t="s">
        <v>540</v>
      </c>
      <c r="D141" s="308"/>
      <c r="E141" s="308"/>
      <c r="F141" s="125"/>
      <c r="G141" s="99"/>
      <c r="H141" s="99"/>
      <c r="I141" s="99"/>
      <c r="J141" s="122">
        <v>400.28</v>
      </c>
      <c r="K141" s="132">
        <v>1.4375</v>
      </c>
      <c r="L141" s="136">
        <v>2301.61</v>
      </c>
      <c r="M141" s="133">
        <v>11.01</v>
      </c>
      <c r="N141" s="135">
        <v>25340.73</v>
      </c>
      <c r="AA141" s="98"/>
      <c r="AB141" s="79"/>
      <c r="AD141" s="65" t="s">
        <v>540</v>
      </c>
      <c r="AG141" s="79"/>
      <c r="AI141" s="97"/>
    </row>
    <row r="142" spans="1:36" s="67" customFormat="1" ht="14.4" x14ac:dyDescent="0.3">
      <c r="A142" s="137"/>
      <c r="B142" s="84" t="s">
        <v>22</v>
      </c>
      <c r="C142" s="308" t="s">
        <v>539</v>
      </c>
      <c r="D142" s="308"/>
      <c r="E142" s="308"/>
      <c r="F142" s="125"/>
      <c r="G142" s="99"/>
      <c r="H142" s="99"/>
      <c r="I142" s="99"/>
      <c r="J142" s="122">
        <v>37.24</v>
      </c>
      <c r="K142" s="132">
        <v>1.4375</v>
      </c>
      <c r="L142" s="122">
        <v>214.13</v>
      </c>
      <c r="M142" s="133">
        <v>29.37</v>
      </c>
      <c r="N142" s="135">
        <v>6289</v>
      </c>
      <c r="AA142" s="98"/>
      <c r="AB142" s="79"/>
      <c r="AD142" s="65" t="s">
        <v>539</v>
      </c>
      <c r="AG142" s="79"/>
      <c r="AI142" s="97"/>
    </row>
    <row r="143" spans="1:36" s="67" customFormat="1" ht="14.4" x14ac:dyDescent="0.3">
      <c r="A143" s="137"/>
      <c r="B143" s="84" t="s">
        <v>69</v>
      </c>
      <c r="C143" s="308" t="s">
        <v>538</v>
      </c>
      <c r="D143" s="308"/>
      <c r="E143" s="308"/>
      <c r="F143" s="125"/>
      <c r="G143" s="99"/>
      <c r="H143" s="99"/>
      <c r="I143" s="99"/>
      <c r="J143" s="122">
        <v>45.54</v>
      </c>
      <c r="K143" s="99"/>
      <c r="L143" s="122">
        <v>182.16</v>
      </c>
      <c r="M143" s="133">
        <v>8.02</v>
      </c>
      <c r="N143" s="135">
        <v>1460.92</v>
      </c>
      <c r="AA143" s="98"/>
      <c r="AB143" s="79"/>
      <c r="AD143" s="65" t="s">
        <v>538</v>
      </c>
      <c r="AG143" s="79"/>
      <c r="AI143" s="97"/>
    </row>
    <row r="144" spans="1:36" s="67" customFormat="1" ht="14.4" x14ac:dyDescent="0.3">
      <c r="A144" s="126" t="s">
        <v>637</v>
      </c>
      <c r="B144" s="145" t="s">
        <v>678</v>
      </c>
      <c r="C144" s="334" t="s">
        <v>244</v>
      </c>
      <c r="D144" s="334"/>
      <c r="E144" s="334"/>
      <c r="F144" s="144" t="s">
        <v>130</v>
      </c>
      <c r="G144" s="151">
        <v>0</v>
      </c>
      <c r="H144" s="142"/>
      <c r="I144" s="151">
        <v>0</v>
      </c>
      <c r="J144" s="123"/>
      <c r="K144" s="99"/>
      <c r="L144" s="123"/>
      <c r="M144" s="99"/>
      <c r="N144" s="131"/>
      <c r="AA144" s="98"/>
      <c r="AB144" s="79"/>
      <c r="AG144" s="79"/>
      <c r="AI144" s="97" t="s">
        <v>244</v>
      </c>
    </row>
    <row r="145" spans="1:35" s="67" customFormat="1" ht="21.6" x14ac:dyDescent="0.3">
      <c r="A145" s="126" t="s">
        <v>637</v>
      </c>
      <c r="B145" s="145" t="s">
        <v>706</v>
      </c>
      <c r="C145" s="334" t="s">
        <v>705</v>
      </c>
      <c r="D145" s="334"/>
      <c r="E145" s="334"/>
      <c r="F145" s="144" t="s">
        <v>110</v>
      </c>
      <c r="G145" s="151">
        <v>0</v>
      </c>
      <c r="H145" s="142"/>
      <c r="I145" s="151">
        <v>0</v>
      </c>
      <c r="J145" s="123"/>
      <c r="K145" s="99"/>
      <c r="L145" s="123"/>
      <c r="M145" s="99"/>
      <c r="N145" s="131"/>
      <c r="AA145" s="98"/>
      <c r="AB145" s="79"/>
      <c r="AG145" s="79"/>
      <c r="AI145" s="97" t="s">
        <v>705</v>
      </c>
    </row>
    <row r="146" spans="1:35" s="67" customFormat="1" ht="14.4" x14ac:dyDescent="0.3">
      <c r="A146" s="126" t="s">
        <v>637</v>
      </c>
      <c r="B146" s="145" t="s">
        <v>704</v>
      </c>
      <c r="C146" s="334" t="s">
        <v>703</v>
      </c>
      <c r="D146" s="334"/>
      <c r="E146" s="334"/>
      <c r="F146" s="144" t="s">
        <v>74</v>
      </c>
      <c r="G146" s="151">
        <v>0</v>
      </c>
      <c r="H146" s="142"/>
      <c r="I146" s="151">
        <v>0</v>
      </c>
      <c r="J146" s="123"/>
      <c r="K146" s="99"/>
      <c r="L146" s="123"/>
      <c r="M146" s="99"/>
      <c r="N146" s="131"/>
      <c r="AA146" s="98"/>
      <c r="AB146" s="79"/>
      <c r="AG146" s="79"/>
      <c r="AI146" s="97" t="s">
        <v>703</v>
      </c>
    </row>
    <row r="147" spans="1:35" s="67" customFormat="1" ht="14.4" x14ac:dyDescent="0.3">
      <c r="A147" s="126" t="s">
        <v>637</v>
      </c>
      <c r="B147" s="145" t="s">
        <v>677</v>
      </c>
      <c r="C147" s="334" t="s">
        <v>676</v>
      </c>
      <c r="D147" s="334"/>
      <c r="E147" s="334"/>
      <c r="F147" s="144" t="s">
        <v>130</v>
      </c>
      <c r="G147" s="151">
        <v>0</v>
      </c>
      <c r="H147" s="142"/>
      <c r="I147" s="151">
        <v>0</v>
      </c>
      <c r="J147" s="123"/>
      <c r="K147" s="99"/>
      <c r="L147" s="123"/>
      <c r="M147" s="99"/>
      <c r="N147" s="131"/>
      <c r="AA147" s="98"/>
      <c r="AB147" s="79"/>
      <c r="AG147" s="79"/>
      <c r="AI147" s="97" t="s">
        <v>676</v>
      </c>
    </row>
    <row r="148" spans="1:35" s="67" customFormat="1" ht="14.4" x14ac:dyDescent="0.3">
      <c r="A148" s="126" t="s">
        <v>637</v>
      </c>
      <c r="B148" s="145" t="s">
        <v>636</v>
      </c>
      <c r="C148" s="334" t="s">
        <v>635</v>
      </c>
      <c r="D148" s="334"/>
      <c r="E148" s="334"/>
      <c r="F148" s="144" t="s">
        <v>74</v>
      </c>
      <c r="G148" s="151">
        <v>0</v>
      </c>
      <c r="H148" s="142"/>
      <c r="I148" s="151">
        <v>0</v>
      </c>
      <c r="J148" s="123"/>
      <c r="K148" s="99"/>
      <c r="L148" s="123"/>
      <c r="M148" s="99"/>
      <c r="N148" s="131"/>
      <c r="AA148" s="98"/>
      <c r="AB148" s="79"/>
      <c r="AG148" s="79"/>
      <c r="AI148" s="97" t="s">
        <v>635</v>
      </c>
    </row>
    <row r="149" spans="1:35" s="67" customFormat="1" ht="14.4" x14ac:dyDescent="0.3">
      <c r="A149" s="126" t="s">
        <v>637</v>
      </c>
      <c r="B149" s="145" t="s">
        <v>675</v>
      </c>
      <c r="C149" s="334" t="s">
        <v>702</v>
      </c>
      <c r="D149" s="334"/>
      <c r="E149" s="334"/>
      <c r="F149" s="144" t="s">
        <v>110</v>
      </c>
      <c r="G149" s="151">
        <v>0</v>
      </c>
      <c r="H149" s="142"/>
      <c r="I149" s="151">
        <v>0</v>
      </c>
      <c r="J149" s="123"/>
      <c r="K149" s="99"/>
      <c r="L149" s="123"/>
      <c r="M149" s="99"/>
      <c r="N149" s="131"/>
      <c r="AA149" s="98"/>
      <c r="AB149" s="79"/>
      <c r="AG149" s="79"/>
      <c r="AI149" s="97" t="s">
        <v>702</v>
      </c>
    </row>
    <row r="150" spans="1:35" s="67" customFormat="1" ht="14.4" x14ac:dyDescent="0.3">
      <c r="A150" s="126" t="s">
        <v>637</v>
      </c>
      <c r="B150" s="145" t="s">
        <v>701</v>
      </c>
      <c r="C150" s="334" t="s">
        <v>647</v>
      </c>
      <c r="D150" s="334"/>
      <c r="E150" s="334"/>
      <c r="F150" s="144" t="s">
        <v>130</v>
      </c>
      <c r="G150" s="151">
        <v>0</v>
      </c>
      <c r="H150" s="142"/>
      <c r="I150" s="151">
        <v>0</v>
      </c>
      <c r="J150" s="123"/>
      <c r="K150" s="99"/>
      <c r="L150" s="123"/>
      <c r="M150" s="99"/>
      <c r="N150" s="131"/>
      <c r="AA150" s="98"/>
      <c r="AB150" s="79"/>
      <c r="AG150" s="79"/>
      <c r="AI150" s="97" t="s">
        <v>647</v>
      </c>
    </row>
    <row r="151" spans="1:35" s="67" customFormat="1" ht="14.4" x14ac:dyDescent="0.3">
      <c r="A151" s="126" t="s">
        <v>637</v>
      </c>
      <c r="B151" s="145" t="s">
        <v>700</v>
      </c>
      <c r="C151" s="334" t="s">
        <v>647</v>
      </c>
      <c r="D151" s="334"/>
      <c r="E151" s="334"/>
      <c r="F151" s="144" t="s">
        <v>130</v>
      </c>
      <c r="G151" s="151">
        <v>0</v>
      </c>
      <c r="H151" s="142"/>
      <c r="I151" s="151">
        <v>0</v>
      </c>
      <c r="J151" s="123"/>
      <c r="K151" s="99"/>
      <c r="L151" s="123"/>
      <c r="M151" s="99"/>
      <c r="N151" s="131"/>
      <c r="AA151" s="98"/>
      <c r="AB151" s="79"/>
      <c r="AG151" s="79"/>
      <c r="AI151" s="97" t="s">
        <v>647</v>
      </c>
    </row>
    <row r="152" spans="1:35" s="67" customFormat="1" ht="14.4" x14ac:dyDescent="0.3">
      <c r="A152" s="126" t="s">
        <v>637</v>
      </c>
      <c r="B152" s="145" t="s">
        <v>699</v>
      </c>
      <c r="C152" s="334" t="s">
        <v>698</v>
      </c>
      <c r="D152" s="334"/>
      <c r="E152" s="334"/>
      <c r="F152" s="144" t="s">
        <v>110</v>
      </c>
      <c r="G152" s="151">
        <v>0</v>
      </c>
      <c r="H152" s="142"/>
      <c r="I152" s="151">
        <v>0</v>
      </c>
      <c r="J152" s="123"/>
      <c r="K152" s="99"/>
      <c r="L152" s="123"/>
      <c r="M152" s="99"/>
      <c r="N152" s="131"/>
      <c r="AA152" s="98"/>
      <c r="AB152" s="79"/>
      <c r="AG152" s="79"/>
      <c r="AI152" s="97" t="s">
        <v>698</v>
      </c>
    </row>
    <row r="153" spans="1:35" s="67" customFormat="1" ht="14.4" x14ac:dyDescent="0.3">
      <c r="A153" s="126" t="s">
        <v>552</v>
      </c>
      <c r="B153" s="145" t="s">
        <v>688</v>
      </c>
      <c r="C153" s="334" t="s">
        <v>697</v>
      </c>
      <c r="D153" s="334"/>
      <c r="E153" s="334"/>
      <c r="F153" s="144" t="s">
        <v>110</v>
      </c>
      <c r="G153" s="156">
        <v>0.1</v>
      </c>
      <c r="H153" s="142"/>
      <c r="I153" s="156">
        <v>0.4</v>
      </c>
      <c r="J153" s="123"/>
      <c r="K153" s="99"/>
      <c r="L153" s="123"/>
      <c r="M153" s="99"/>
      <c r="N153" s="131"/>
      <c r="AA153" s="98"/>
      <c r="AB153" s="79"/>
      <c r="AG153" s="79"/>
      <c r="AI153" s="97" t="s">
        <v>697</v>
      </c>
    </row>
    <row r="154" spans="1:35" s="67" customFormat="1" ht="14.4" x14ac:dyDescent="0.3">
      <c r="A154" s="126"/>
      <c r="B154" s="84"/>
      <c r="C154" s="308" t="s">
        <v>537</v>
      </c>
      <c r="D154" s="308"/>
      <c r="E154" s="308"/>
      <c r="F154" s="125" t="s">
        <v>536</v>
      </c>
      <c r="G154" s="124">
        <v>9</v>
      </c>
      <c r="H154" s="132">
        <v>1.4375</v>
      </c>
      <c r="I154" s="133">
        <v>51.75</v>
      </c>
      <c r="J154" s="123"/>
      <c r="K154" s="99"/>
      <c r="L154" s="123"/>
      <c r="M154" s="99"/>
      <c r="N154" s="131"/>
      <c r="AA154" s="98"/>
      <c r="AB154" s="79"/>
      <c r="AE154" s="65" t="s">
        <v>537</v>
      </c>
      <c r="AG154" s="79"/>
      <c r="AI154" s="97"/>
    </row>
    <row r="155" spans="1:35" s="67" customFormat="1" ht="14.4" x14ac:dyDescent="0.3">
      <c r="A155" s="126"/>
      <c r="B155" s="84"/>
      <c r="C155" s="308" t="s">
        <v>535</v>
      </c>
      <c r="D155" s="308"/>
      <c r="E155" s="308"/>
      <c r="F155" s="125" t="s">
        <v>536</v>
      </c>
      <c r="G155" s="133">
        <v>3.21</v>
      </c>
      <c r="H155" s="132">
        <v>1.4375</v>
      </c>
      <c r="I155" s="132">
        <v>18.4575</v>
      </c>
      <c r="J155" s="123"/>
      <c r="K155" s="99"/>
      <c r="L155" s="123"/>
      <c r="M155" s="99"/>
      <c r="N155" s="131"/>
      <c r="AA155" s="98"/>
      <c r="AB155" s="79"/>
      <c r="AE155" s="65" t="s">
        <v>535</v>
      </c>
      <c r="AG155" s="79"/>
      <c r="AI155" s="97"/>
    </row>
    <row r="156" spans="1:35" s="67" customFormat="1" ht="14.4" x14ac:dyDescent="0.3">
      <c r="A156" s="110"/>
      <c r="B156" s="84"/>
      <c r="C156" s="310" t="s">
        <v>534</v>
      </c>
      <c r="D156" s="310"/>
      <c r="E156" s="310"/>
      <c r="F156" s="130"/>
      <c r="G156" s="103"/>
      <c r="H156" s="103"/>
      <c r="I156" s="103"/>
      <c r="J156" s="128">
        <v>525.55999999999995</v>
      </c>
      <c r="K156" s="103"/>
      <c r="L156" s="129">
        <v>2942.28</v>
      </c>
      <c r="M156" s="103"/>
      <c r="N156" s="127"/>
      <c r="AA156" s="98"/>
      <c r="AB156" s="79"/>
      <c r="AF156" s="65" t="s">
        <v>534</v>
      </c>
      <c r="AG156" s="79"/>
      <c r="AI156" s="97"/>
    </row>
    <row r="157" spans="1:35" s="67" customFormat="1" ht="14.4" x14ac:dyDescent="0.3">
      <c r="A157" s="126"/>
      <c r="B157" s="84"/>
      <c r="C157" s="308" t="s">
        <v>533</v>
      </c>
      <c r="D157" s="308"/>
      <c r="E157" s="308"/>
      <c r="F157" s="125"/>
      <c r="G157" s="99"/>
      <c r="H157" s="99"/>
      <c r="I157" s="99"/>
      <c r="J157" s="123"/>
      <c r="K157" s="99"/>
      <c r="L157" s="122">
        <v>672.64</v>
      </c>
      <c r="M157" s="99"/>
      <c r="N157" s="135">
        <v>19755.439999999999</v>
      </c>
      <c r="AA157" s="98"/>
      <c r="AB157" s="79"/>
      <c r="AE157" s="65" t="s">
        <v>533</v>
      </c>
      <c r="AG157" s="79"/>
      <c r="AI157" s="97"/>
    </row>
    <row r="158" spans="1:35" s="67" customFormat="1" ht="14.4" x14ac:dyDescent="0.3">
      <c r="A158" s="126"/>
      <c r="B158" s="84" t="s">
        <v>631</v>
      </c>
      <c r="C158" s="308" t="s">
        <v>630</v>
      </c>
      <c r="D158" s="308"/>
      <c r="E158" s="308"/>
      <c r="F158" s="125" t="s">
        <v>529</v>
      </c>
      <c r="G158" s="124">
        <v>103</v>
      </c>
      <c r="H158" s="99"/>
      <c r="I158" s="124">
        <v>103</v>
      </c>
      <c r="J158" s="123"/>
      <c r="K158" s="99"/>
      <c r="L158" s="122">
        <v>692.82</v>
      </c>
      <c r="M158" s="99"/>
      <c r="N158" s="135">
        <v>20348.099999999999</v>
      </c>
      <c r="AA158" s="98"/>
      <c r="AB158" s="79"/>
      <c r="AE158" s="65" t="s">
        <v>630</v>
      </c>
      <c r="AG158" s="79"/>
      <c r="AI158" s="97"/>
    </row>
    <row r="159" spans="1:35" s="67" customFormat="1" ht="14.4" x14ac:dyDescent="0.3">
      <c r="A159" s="126"/>
      <c r="B159" s="84" t="s">
        <v>629</v>
      </c>
      <c r="C159" s="308" t="s">
        <v>628</v>
      </c>
      <c r="D159" s="308"/>
      <c r="E159" s="308"/>
      <c r="F159" s="125" t="s">
        <v>529</v>
      </c>
      <c r="G159" s="124">
        <v>60</v>
      </c>
      <c r="H159" s="99"/>
      <c r="I159" s="124">
        <v>60</v>
      </c>
      <c r="J159" s="123"/>
      <c r="K159" s="99"/>
      <c r="L159" s="122">
        <v>403.58</v>
      </c>
      <c r="M159" s="99"/>
      <c r="N159" s="135">
        <v>11853.26</v>
      </c>
      <c r="AA159" s="98"/>
      <c r="AB159" s="79"/>
      <c r="AE159" s="65" t="s">
        <v>628</v>
      </c>
      <c r="AG159" s="79"/>
      <c r="AI159" s="97"/>
    </row>
    <row r="160" spans="1:35" s="67" customFormat="1" ht="14.4" x14ac:dyDescent="0.3">
      <c r="A160" s="109"/>
      <c r="B160" s="108"/>
      <c r="C160" s="311" t="s">
        <v>327</v>
      </c>
      <c r="D160" s="311"/>
      <c r="E160" s="311"/>
      <c r="F160" s="107"/>
      <c r="G160" s="105"/>
      <c r="H160" s="105"/>
      <c r="I160" s="105"/>
      <c r="J160" s="106"/>
      <c r="K160" s="105"/>
      <c r="L160" s="114">
        <v>4038.68</v>
      </c>
      <c r="M160" s="103"/>
      <c r="N160" s="102">
        <v>72469.45</v>
      </c>
      <c r="AA160" s="98"/>
      <c r="AB160" s="79"/>
      <c r="AG160" s="79" t="s">
        <v>327</v>
      </c>
      <c r="AI160" s="97"/>
    </row>
    <row r="161" spans="1:36" s="67" customFormat="1" ht="14.4" x14ac:dyDescent="0.3">
      <c r="A161" s="113" t="s">
        <v>24</v>
      </c>
      <c r="B161" s="116" t="s">
        <v>696</v>
      </c>
      <c r="C161" s="311" t="s">
        <v>99</v>
      </c>
      <c r="D161" s="311"/>
      <c r="E161" s="311"/>
      <c r="F161" s="107" t="s">
        <v>505</v>
      </c>
      <c r="G161" s="105"/>
      <c r="H161" s="105"/>
      <c r="I161" s="111">
        <v>-0.24</v>
      </c>
      <c r="J161" s="104">
        <v>610</v>
      </c>
      <c r="K161" s="105"/>
      <c r="L161" s="104">
        <v>-146.4</v>
      </c>
      <c r="M161" s="111">
        <v>8.02</v>
      </c>
      <c r="N161" s="102">
        <v>-1174.1300000000001</v>
      </c>
      <c r="AA161" s="98"/>
      <c r="AB161" s="79" t="s">
        <v>99</v>
      </c>
      <c r="AG161" s="79"/>
      <c r="AI161" s="97"/>
    </row>
    <row r="162" spans="1:36" s="67" customFormat="1" ht="14.4" x14ac:dyDescent="0.3">
      <c r="A162" s="109"/>
      <c r="B162" s="108"/>
      <c r="C162" s="308" t="s">
        <v>625</v>
      </c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9"/>
      <c r="AA162" s="98"/>
      <c r="AB162" s="79"/>
      <c r="AG162" s="79"/>
      <c r="AI162" s="97"/>
      <c r="AJ162" s="65" t="s">
        <v>625</v>
      </c>
    </row>
    <row r="163" spans="1:36" s="67" customFormat="1" ht="14.4" x14ac:dyDescent="0.3">
      <c r="A163" s="109"/>
      <c r="B163" s="108"/>
      <c r="C163" s="311" t="s">
        <v>327</v>
      </c>
      <c r="D163" s="311"/>
      <c r="E163" s="311"/>
      <c r="F163" s="107"/>
      <c r="G163" s="105"/>
      <c r="H163" s="105"/>
      <c r="I163" s="105"/>
      <c r="J163" s="106"/>
      <c r="K163" s="105"/>
      <c r="L163" s="104">
        <v>-146.4</v>
      </c>
      <c r="M163" s="103"/>
      <c r="N163" s="102">
        <v>-1174.1300000000001</v>
      </c>
      <c r="AA163" s="98"/>
      <c r="AB163" s="79"/>
      <c r="AG163" s="79" t="s">
        <v>327</v>
      </c>
      <c r="AI163" s="97"/>
    </row>
    <row r="164" spans="1:36" s="67" customFormat="1" ht="42" x14ac:dyDescent="0.3">
      <c r="A164" s="113" t="s">
        <v>75</v>
      </c>
      <c r="B164" s="116" t="s">
        <v>695</v>
      </c>
      <c r="C164" s="311" t="s">
        <v>693</v>
      </c>
      <c r="D164" s="311"/>
      <c r="E164" s="311"/>
      <c r="F164" s="107" t="s">
        <v>694</v>
      </c>
      <c r="G164" s="105"/>
      <c r="H164" s="105"/>
      <c r="I164" s="155">
        <v>1.6575</v>
      </c>
      <c r="J164" s="106"/>
      <c r="K164" s="105"/>
      <c r="L164" s="106"/>
      <c r="M164" s="105"/>
      <c r="N164" s="139"/>
      <c r="AA164" s="98"/>
      <c r="AB164" s="79" t="s">
        <v>693</v>
      </c>
      <c r="AG164" s="79"/>
      <c r="AI164" s="97"/>
    </row>
    <row r="165" spans="1:36" s="67" customFormat="1" ht="21.6" x14ac:dyDescent="0.3">
      <c r="A165" s="138"/>
      <c r="B165" s="84" t="s">
        <v>692</v>
      </c>
      <c r="C165" s="308" t="s">
        <v>691</v>
      </c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9"/>
      <c r="AA165" s="98"/>
      <c r="AB165" s="79"/>
      <c r="AC165" s="65" t="s">
        <v>691</v>
      </c>
      <c r="AG165" s="79"/>
      <c r="AI165" s="97"/>
    </row>
    <row r="166" spans="1:36" s="67" customFormat="1" ht="20.399999999999999" x14ac:dyDescent="0.3">
      <c r="A166" s="138"/>
      <c r="B166" s="84" t="s">
        <v>543</v>
      </c>
      <c r="C166" s="308" t="s">
        <v>542</v>
      </c>
      <c r="D166" s="308"/>
      <c r="E166" s="308"/>
      <c r="F166" s="308"/>
      <c r="G166" s="308"/>
      <c r="H166" s="308"/>
      <c r="I166" s="308"/>
      <c r="J166" s="308"/>
      <c r="K166" s="308"/>
      <c r="L166" s="308"/>
      <c r="M166" s="308"/>
      <c r="N166" s="309"/>
      <c r="AA166" s="98"/>
      <c r="AB166" s="79"/>
      <c r="AC166" s="65" t="s">
        <v>542</v>
      </c>
      <c r="AG166" s="79"/>
      <c r="AI166" s="97"/>
    </row>
    <row r="167" spans="1:36" s="67" customFormat="1" ht="14.4" x14ac:dyDescent="0.3">
      <c r="A167" s="137"/>
      <c r="B167" s="84" t="s">
        <v>20</v>
      </c>
      <c r="C167" s="308" t="s">
        <v>541</v>
      </c>
      <c r="D167" s="308"/>
      <c r="E167" s="308"/>
      <c r="F167" s="125"/>
      <c r="G167" s="99"/>
      <c r="H167" s="99"/>
      <c r="I167" s="99"/>
      <c r="J167" s="122">
        <v>485.96</v>
      </c>
      <c r="K167" s="133">
        <v>1.38</v>
      </c>
      <c r="L167" s="136">
        <v>1111.56</v>
      </c>
      <c r="M167" s="133">
        <v>29.37</v>
      </c>
      <c r="N167" s="135">
        <v>32646.52</v>
      </c>
      <c r="AA167" s="98"/>
      <c r="AB167" s="79"/>
      <c r="AD167" s="65" t="s">
        <v>541</v>
      </c>
      <c r="AG167" s="79"/>
      <c r="AI167" s="97"/>
    </row>
    <row r="168" spans="1:36" s="67" customFormat="1" ht="14.4" x14ac:dyDescent="0.3">
      <c r="A168" s="137"/>
      <c r="B168" s="84" t="s">
        <v>21</v>
      </c>
      <c r="C168" s="308" t="s">
        <v>540</v>
      </c>
      <c r="D168" s="308"/>
      <c r="E168" s="308"/>
      <c r="F168" s="125"/>
      <c r="G168" s="99"/>
      <c r="H168" s="99"/>
      <c r="I168" s="99"/>
      <c r="J168" s="136">
        <v>1769.36</v>
      </c>
      <c r="K168" s="133">
        <v>1.38</v>
      </c>
      <c r="L168" s="136">
        <v>4047.15</v>
      </c>
      <c r="M168" s="133">
        <v>11.01</v>
      </c>
      <c r="N168" s="135">
        <v>44559.12</v>
      </c>
      <c r="AA168" s="98"/>
      <c r="AB168" s="79"/>
      <c r="AD168" s="65" t="s">
        <v>540</v>
      </c>
      <c r="AG168" s="79"/>
      <c r="AI168" s="97"/>
    </row>
    <row r="169" spans="1:36" s="67" customFormat="1" ht="14.4" x14ac:dyDescent="0.3">
      <c r="A169" s="137"/>
      <c r="B169" s="84" t="s">
        <v>22</v>
      </c>
      <c r="C169" s="308" t="s">
        <v>539</v>
      </c>
      <c r="D169" s="308"/>
      <c r="E169" s="308"/>
      <c r="F169" s="125"/>
      <c r="G169" s="99"/>
      <c r="H169" s="99"/>
      <c r="I169" s="99"/>
      <c r="J169" s="122">
        <v>256.70999999999998</v>
      </c>
      <c r="K169" s="133">
        <v>1.38</v>
      </c>
      <c r="L169" s="122">
        <v>587.19000000000005</v>
      </c>
      <c r="M169" s="133">
        <v>29.37</v>
      </c>
      <c r="N169" s="135">
        <v>17245.77</v>
      </c>
      <c r="AA169" s="98"/>
      <c r="AB169" s="79"/>
      <c r="AD169" s="65" t="s">
        <v>539</v>
      </c>
      <c r="AG169" s="79"/>
      <c r="AI169" s="97"/>
    </row>
    <row r="170" spans="1:36" s="67" customFormat="1" ht="14.4" x14ac:dyDescent="0.3">
      <c r="A170" s="137"/>
      <c r="B170" s="84" t="s">
        <v>69</v>
      </c>
      <c r="C170" s="308" t="s">
        <v>538</v>
      </c>
      <c r="D170" s="308"/>
      <c r="E170" s="308"/>
      <c r="F170" s="125"/>
      <c r="G170" s="99"/>
      <c r="H170" s="99"/>
      <c r="I170" s="99"/>
      <c r="J170" s="122">
        <v>404.59</v>
      </c>
      <c r="K170" s="99"/>
      <c r="L170" s="122">
        <v>670.61</v>
      </c>
      <c r="M170" s="133">
        <v>8.02</v>
      </c>
      <c r="N170" s="135">
        <v>5378.29</v>
      </c>
      <c r="AA170" s="98"/>
      <c r="AB170" s="79"/>
      <c r="AD170" s="65" t="s">
        <v>538</v>
      </c>
      <c r="AG170" s="79"/>
      <c r="AI170" s="97"/>
    </row>
    <row r="171" spans="1:36" s="67" customFormat="1" ht="21.6" x14ac:dyDescent="0.3">
      <c r="A171" s="126" t="s">
        <v>637</v>
      </c>
      <c r="B171" s="145" t="s">
        <v>682</v>
      </c>
      <c r="C171" s="334" t="s">
        <v>681</v>
      </c>
      <c r="D171" s="334"/>
      <c r="E171" s="334"/>
      <c r="F171" s="144" t="s">
        <v>74</v>
      </c>
      <c r="G171" s="151">
        <v>0</v>
      </c>
      <c r="H171" s="142"/>
      <c r="I171" s="151">
        <v>0</v>
      </c>
      <c r="J171" s="123"/>
      <c r="K171" s="99"/>
      <c r="L171" s="123"/>
      <c r="M171" s="99"/>
      <c r="N171" s="131"/>
      <c r="AA171" s="98"/>
      <c r="AB171" s="79"/>
      <c r="AG171" s="79"/>
      <c r="AI171" s="97" t="s">
        <v>681</v>
      </c>
    </row>
    <row r="172" spans="1:36" s="67" customFormat="1" ht="21.6" x14ac:dyDescent="0.3">
      <c r="A172" s="126" t="s">
        <v>637</v>
      </c>
      <c r="B172" s="145" t="s">
        <v>690</v>
      </c>
      <c r="C172" s="334" t="s">
        <v>689</v>
      </c>
      <c r="D172" s="334"/>
      <c r="E172" s="334"/>
      <c r="F172" s="144" t="s">
        <v>74</v>
      </c>
      <c r="G172" s="151">
        <v>0</v>
      </c>
      <c r="H172" s="142"/>
      <c r="I172" s="151">
        <v>0</v>
      </c>
      <c r="J172" s="123"/>
      <c r="K172" s="99"/>
      <c r="L172" s="123"/>
      <c r="M172" s="99"/>
      <c r="N172" s="131"/>
      <c r="AA172" s="98"/>
      <c r="AB172" s="79"/>
      <c r="AG172" s="79"/>
      <c r="AI172" s="97" t="s">
        <v>689</v>
      </c>
    </row>
    <row r="173" spans="1:36" s="67" customFormat="1" ht="14.4" x14ac:dyDescent="0.3">
      <c r="A173" s="126" t="s">
        <v>637</v>
      </c>
      <c r="B173" s="145" t="s">
        <v>688</v>
      </c>
      <c r="C173" s="334" t="s">
        <v>687</v>
      </c>
      <c r="D173" s="334"/>
      <c r="E173" s="334"/>
      <c r="F173" s="144" t="s">
        <v>74</v>
      </c>
      <c r="G173" s="151">
        <v>0</v>
      </c>
      <c r="H173" s="142"/>
      <c r="I173" s="151">
        <v>0</v>
      </c>
      <c r="J173" s="123"/>
      <c r="K173" s="99"/>
      <c r="L173" s="123"/>
      <c r="M173" s="99"/>
      <c r="N173" s="131"/>
      <c r="AA173" s="98"/>
      <c r="AB173" s="79"/>
      <c r="AG173" s="79"/>
      <c r="AI173" s="97" t="s">
        <v>687</v>
      </c>
    </row>
    <row r="174" spans="1:36" s="67" customFormat="1" ht="14.4" x14ac:dyDescent="0.3">
      <c r="A174" s="126"/>
      <c r="B174" s="84"/>
      <c r="C174" s="308" t="s">
        <v>537</v>
      </c>
      <c r="D174" s="308"/>
      <c r="E174" s="308"/>
      <c r="F174" s="125" t="s">
        <v>536</v>
      </c>
      <c r="G174" s="148">
        <v>51.1</v>
      </c>
      <c r="H174" s="133">
        <v>1.38</v>
      </c>
      <c r="I174" s="140">
        <v>116.883585</v>
      </c>
      <c r="J174" s="123"/>
      <c r="K174" s="99"/>
      <c r="L174" s="123"/>
      <c r="M174" s="99"/>
      <c r="N174" s="131"/>
      <c r="AA174" s="98"/>
      <c r="AB174" s="79"/>
      <c r="AE174" s="65" t="s">
        <v>537</v>
      </c>
      <c r="AG174" s="79"/>
      <c r="AI174" s="97"/>
    </row>
    <row r="175" spans="1:36" s="67" customFormat="1" ht="14.4" x14ac:dyDescent="0.3">
      <c r="A175" s="126"/>
      <c r="B175" s="84"/>
      <c r="C175" s="308" t="s">
        <v>535</v>
      </c>
      <c r="D175" s="308"/>
      <c r="E175" s="308"/>
      <c r="F175" s="125" t="s">
        <v>536</v>
      </c>
      <c r="G175" s="133">
        <v>22.73</v>
      </c>
      <c r="H175" s="133">
        <v>1.38</v>
      </c>
      <c r="I175" s="149">
        <v>51.991465499999997</v>
      </c>
      <c r="J175" s="123"/>
      <c r="K175" s="99"/>
      <c r="L175" s="123"/>
      <c r="M175" s="99"/>
      <c r="N175" s="131"/>
      <c r="AA175" s="98"/>
      <c r="AB175" s="79"/>
      <c r="AE175" s="65" t="s">
        <v>535</v>
      </c>
      <c r="AG175" s="79"/>
      <c r="AI175" s="97"/>
    </row>
    <row r="176" spans="1:36" s="67" customFormat="1" ht="14.4" x14ac:dyDescent="0.3">
      <c r="A176" s="110"/>
      <c r="B176" s="84"/>
      <c r="C176" s="310" t="s">
        <v>534</v>
      </c>
      <c r="D176" s="310"/>
      <c r="E176" s="310"/>
      <c r="F176" s="130"/>
      <c r="G176" s="103"/>
      <c r="H176" s="103"/>
      <c r="I176" s="103"/>
      <c r="J176" s="129">
        <v>2659.91</v>
      </c>
      <c r="K176" s="103"/>
      <c r="L176" s="129">
        <v>5829.32</v>
      </c>
      <c r="M176" s="103"/>
      <c r="N176" s="127"/>
      <c r="AA176" s="98"/>
      <c r="AB176" s="79"/>
      <c r="AF176" s="65" t="s">
        <v>534</v>
      </c>
      <c r="AG176" s="79"/>
      <c r="AI176" s="97"/>
    </row>
    <row r="177" spans="1:36" s="67" customFormat="1" ht="14.4" x14ac:dyDescent="0.3">
      <c r="A177" s="126"/>
      <c r="B177" s="84"/>
      <c r="C177" s="308" t="s">
        <v>533</v>
      </c>
      <c r="D177" s="308"/>
      <c r="E177" s="308"/>
      <c r="F177" s="125"/>
      <c r="G177" s="99"/>
      <c r="H177" s="99"/>
      <c r="I177" s="99"/>
      <c r="J177" s="123"/>
      <c r="K177" s="99"/>
      <c r="L177" s="136">
        <v>1698.75</v>
      </c>
      <c r="M177" s="99"/>
      <c r="N177" s="135">
        <v>49892.29</v>
      </c>
      <c r="AA177" s="98"/>
      <c r="AB177" s="79"/>
      <c r="AE177" s="65" t="s">
        <v>533</v>
      </c>
      <c r="AG177" s="79"/>
      <c r="AI177" s="97"/>
    </row>
    <row r="178" spans="1:36" s="67" customFormat="1" ht="14.4" x14ac:dyDescent="0.3">
      <c r="A178" s="126"/>
      <c r="B178" s="84" t="s">
        <v>631</v>
      </c>
      <c r="C178" s="308" t="s">
        <v>630</v>
      </c>
      <c r="D178" s="308"/>
      <c r="E178" s="308"/>
      <c r="F178" s="125" t="s">
        <v>529</v>
      </c>
      <c r="G178" s="124">
        <v>103</v>
      </c>
      <c r="H178" s="99"/>
      <c r="I178" s="124">
        <v>103</v>
      </c>
      <c r="J178" s="123"/>
      <c r="K178" s="99"/>
      <c r="L178" s="136">
        <v>1749.71</v>
      </c>
      <c r="M178" s="99"/>
      <c r="N178" s="135">
        <v>51389.06</v>
      </c>
      <c r="AA178" s="98"/>
      <c r="AB178" s="79"/>
      <c r="AE178" s="65" t="s">
        <v>630</v>
      </c>
      <c r="AG178" s="79"/>
      <c r="AI178" s="97"/>
    </row>
    <row r="179" spans="1:36" s="67" customFormat="1" ht="14.4" x14ac:dyDescent="0.3">
      <c r="A179" s="126"/>
      <c r="B179" s="84" t="s">
        <v>629</v>
      </c>
      <c r="C179" s="308" t="s">
        <v>628</v>
      </c>
      <c r="D179" s="308"/>
      <c r="E179" s="308"/>
      <c r="F179" s="125" t="s">
        <v>529</v>
      </c>
      <c r="G179" s="124">
        <v>60</v>
      </c>
      <c r="H179" s="99"/>
      <c r="I179" s="124">
        <v>60</v>
      </c>
      <c r="J179" s="123"/>
      <c r="K179" s="99"/>
      <c r="L179" s="136">
        <v>1019.25</v>
      </c>
      <c r="M179" s="99"/>
      <c r="N179" s="135">
        <v>29935.37</v>
      </c>
      <c r="AA179" s="98"/>
      <c r="AB179" s="79"/>
      <c r="AE179" s="65" t="s">
        <v>628</v>
      </c>
      <c r="AG179" s="79"/>
      <c r="AI179" s="97"/>
    </row>
    <row r="180" spans="1:36" s="67" customFormat="1" ht="14.4" x14ac:dyDescent="0.3">
      <c r="A180" s="109"/>
      <c r="B180" s="108"/>
      <c r="C180" s="311" t="s">
        <v>327</v>
      </c>
      <c r="D180" s="311"/>
      <c r="E180" s="311"/>
      <c r="F180" s="107"/>
      <c r="G180" s="105"/>
      <c r="H180" s="105"/>
      <c r="I180" s="105"/>
      <c r="J180" s="106"/>
      <c r="K180" s="105"/>
      <c r="L180" s="114">
        <v>8598.2800000000007</v>
      </c>
      <c r="M180" s="103"/>
      <c r="N180" s="102">
        <v>163908.35999999999</v>
      </c>
      <c r="AA180" s="98"/>
      <c r="AB180" s="79"/>
      <c r="AG180" s="79" t="s">
        <v>327</v>
      </c>
      <c r="AI180" s="97"/>
    </row>
    <row r="181" spans="1:36" s="67" customFormat="1" ht="21.6" x14ac:dyDescent="0.3">
      <c r="A181" s="113" t="s">
        <v>76</v>
      </c>
      <c r="B181" s="116" t="s">
        <v>684</v>
      </c>
      <c r="C181" s="311" t="s">
        <v>117</v>
      </c>
      <c r="D181" s="311"/>
      <c r="E181" s="311"/>
      <c r="F181" s="107" t="s">
        <v>110</v>
      </c>
      <c r="G181" s="105"/>
      <c r="H181" s="105"/>
      <c r="I181" s="155">
        <v>-5.6355000000000004</v>
      </c>
      <c r="J181" s="104">
        <v>88.14</v>
      </c>
      <c r="K181" s="105"/>
      <c r="L181" s="104">
        <v>-496.71</v>
      </c>
      <c r="M181" s="111">
        <v>8.02</v>
      </c>
      <c r="N181" s="102">
        <v>-3983.61</v>
      </c>
      <c r="AA181" s="98"/>
      <c r="AB181" s="79" t="s">
        <v>117</v>
      </c>
      <c r="AG181" s="79"/>
      <c r="AI181" s="97"/>
    </row>
    <row r="182" spans="1:36" s="67" customFormat="1" ht="14.4" x14ac:dyDescent="0.3">
      <c r="A182" s="109"/>
      <c r="B182" s="108"/>
      <c r="C182" s="308" t="s">
        <v>625</v>
      </c>
      <c r="D182" s="308"/>
      <c r="E182" s="308"/>
      <c r="F182" s="308"/>
      <c r="G182" s="308"/>
      <c r="H182" s="308"/>
      <c r="I182" s="308"/>
      <c r="J182" s="308"/>
      <c r="K182" s="308"/>
      <c r="L182" s="308"/>
      <c r="M182" s="308"/>
      <c r="N182" s="309"/>
      <c r="AA182" s="98"/>
      <c r="AB182" s="79"/>
      <c r="AG182" s="79"/>
      <c r="AI182" s="97"/>
      <c r="AJ182" s="65" t="s">
        <v>625</v>
      </c>
    </row>
    <row r="183" spans="1:36" s="67" customFormat="1" ht="14.4" x14ac:dyDescent="0.3">
      <c r="A183" s="109"/>
      <c r="B183" s="108"/>
      <c r="C183" s="311" t="s">
        <v>327</v>
      </c>
      <c r="D183" s="311"/>
      <c r="E183" s="311"/>
      <c r="F183" s="107"/>
      <c r="G183" s="105"/>
      <c r="H183" s="105"/>
      <c r="I183" s="105"/>
      <c r="J183" s="106"/>
      <c r="K183" s="105"/>
      <c r="L183" s="104">
        <v>-496.71</v>
      </c>
      <c r="M183" s="103"/>
      <c r="N183" s="102">
        <v>-3983.61</v>
      </c>
      <c r="AA183" s="98"/>
      <c r="AB183" s="79"/>
      <c r="AG183" s="79" t="s">
        <v>327</v>
      </c>
      <c r="AI183" s="97"/>
    </row>
    <row r="184" spans="1:36" s="67" customFormat="1" ht="21.6" x14ac:dyDescent="0.3">
      <c r="A184" s="113" t="s">
        <v>25</v>
      </c>
      <c r="B184" s="116" t="s">
        <v>686</v>
      </c>
      <c r="C184" s="311" t="s">
        <v>685</v>
      </c>
      <c r="D184" s="311"/>
      <c r="E184" s="311"/>
      <c r="F184" s="107" t="s">
        <v>110</v>
      </c>
      <c r="G184" s="105"/>
      <c r="H184" s="105"/>
      <c r="I184" s="112">
        <v>19</v>
      </c>
      <c r="J184" s="106"/>
      <c r="K184" s="105"/>
      <c r="L184" s="106"/>
      <c r="M184" s="105"/>
      <c r="N184" s="139"/>
      <c r="AA184" s="98"/>
      <c r="AB184" s="79" t="s">
        <v>685</v>
      </c>
      <c r="AG184" s="79"/>
      <c r="AI184" s="97"/>
    </row>
    <row r="185" spans="1:36" s="67" customFormat="1" ht="20.399999999999999" x14ac:dyDescent="0.3">
      <c r="A185" s="138"/>
      <c r="B185" s="84" t="s">
        <v>543</v>
      </c>
      <c r="C185" s="308" t="s">
        <v>542</v>
      </c>
      <c r="D185" s="308"/>
      <c r="E185" s="308"/>
      <c r="F185" s="308"/>
      <c r="G185" s="308"/>
      <c r="H185" s="308"/>
      <c r="I185" s="308"/>
      <c r="J185" s="308"/>
      <c r="K185" s="308"/>
      <c r="L185" s="308"/>
      <c r="M185" s="308"/>
      <c r="N185" s="309"/>
      <c r="AA185" s="98"/>
      <c r="AB185" s="79"/>
      <c r="AC185" s="65" t="s">
        <v>542</v>
      </c>
      <c r="AG185" s="79"/>
      <c r="AI185" s="97"/>
    </row>
    <row r="186" spans="1:36" s="67" customFormat="1" ht="14.4" x14ac:dyDescent="0.3">
      <c r="A186" s="137"/>
      <c r="B186" s="84" t="s">
        <v>20</v>
      </c>
      <c r="C186" s="308" t="s">
        <v>541</v>
      </c>
      <c r="D186" s="308"/>
      <c r="E186" s="308"/>
      <c r="F186" s="125"/>
      <c r="G186" s="99"/>
      <c r="H186" s="99"/>
      <c r="I186" s="99"/>
      <c r="J186" s="122">
        <v>20.39</v>
      </c>
      <c r="K186" s="133">
        <v>1.1499999999999999</v>
      </c>
      <c r="L186" s="122">
        <v>445.52</v>
      </c>
      <c r="M186" s="133">
        <v>29.37</v>
      </c>
      <c r="N186" s="135">
        <v>13084.92</v>
      </c>
      <c r="AA186" s="98"/>
      <c r="AB186" s="79"/>
      <c r="AD186" s="65" t="s">
        <v>541</v>
      </c>
      <c r="AG186" s="79"/>
      <c r="AI186" s="97"/>
    </row>
    <row r="187" spans="1:36" s="67" customFormat="1" ht="14.4" x14ac:dyDescent="0.3">
      <c r="A187" s="137"/>
      <c r="B187" s="84" t="s">
        <v>21</v>
      </c>
      <c r="C187" s="308" t="s">
        <v>540</v>
      </c>
      <c r="D187" s="308"/>
      <c r="E187" s="308"/>
      <c r="F187" s="125"/>
      <c r="G187" s="99"/>
      <c r="H187" s="99"/>
      <c r="I187" s="99"/>
      <c r="J187" s="122">
        <v>93.4</v>
      </c>
      <c r="K187" s="133">
        <v>1.1499999999999999</v>
      </c>
      <c r="L187" s="136">
        <v>2040.79</v>
      </c>
      <c r="M187" s="133">
        <v>11.01</v>
      </c>
      <c r="N187" s="135">
        <v>22469.1</v>
      </c>
      <c r="AA187" s="98"/>
      <c r="AB187" s="79"/>
      <c r="AD187" s="65" t="s">
        <v>540</v>
      </c>
      <c r="AG187" s="79"/>
      <c r="AI187" s="97"/>
    </row>
    <row r="188" spans="1:36" s="67" customFormat="1" ht="14.4" x14ac:dyDescent="0.3">
      <c r="A188" s="137"/>
      <c r="B188" s="84" t="s">
        <v>22</v>
      </c>
      <c r="C188" s="308" t="s">
        <v>539</v>
      </c>
      <c r="D188" s="308"/>
      <c r="E188" s="308"/>
      <c r="F188" s="125"/>
      <c r="G188" s="99"/>
      <c r="H188" s="99"/>
      <c r="I188" s="99"/>
      <c r="J188" s="122">
        <v>11.85</v>
      </c>
      <c r="K188" s="133">
        <v>1.1499999999999999</v>
      </c>
      <c r="L188" s="122">
        <v>258.92</v>
      </c>
      <c r="M188" s="133">
        <v>29.37</v>
      </c>
      <c r="N188" s="135">
        <v>7604.48</v>
      </c>
      <c r="AA188" s="98"/>
      <c r="AB188" s="79"/>
      <c r="AD188" s="65" t="s">
        <v>539</v>
      </c>
      <c r="AG188" s="79"/>
      <c r="AI188" s="97"/>
    </row>
    <row r="189" spans="1:36" s="67" customFormat="1" ht="14.4" x14ac:dyDescent="0.3">
      <c r="A189" s="137"/>
      <c r="B189" s="84" t="s">
        <v>69</v>
      </c>
      <c r="C189" s="308" t="s">
        <v>538</v>
      </c>
      <c r="D189" s="308"/>
      <c r="E189" s="308"/>
      <c r="F189" s="125"/>
      <c r="G189" s="99"/>
      <c r="H189" s="99"/>
      <c r="I189" s="99"/>
      <c r="J189" s="122">
        <v>313.38</v>
      </c>
      <c r="K189" s="99"/>
      <c r="L189" s="136">
        <v>5954.22</v>
      </c>
      <c r="M189" s="133">
        <v>8.02</v>
      </c>
      <c r="N189" s="135">
        <v>47752.84</v>
      </c>
      <c r="AA189" s="98"/>
      <c r="AB189" s="79"/>
      <c r="AD189" s="65" t="s">
        <v>538</v>
      </c>
      <c r="AG189" s="79"/>
      <c r="AI189" s="97"/>
    </row>
    <row r="190" spans="1:36" s="67" customFormat="1" ht="14.4" x14ac:dyDescent="0.3">
      <c r="A190" s="126"/>
      <c r="B190" s="84"/>
      <c r="C190" s="308" t="s">
        <v>537</v>
      </c>
      <c r="D190" s="308"/>
      <c r="E190" s="308"/>
      <c r="F190" s="125" t="s">
        <v>536</v>
      </c>
      <c r="G190" s="133">
        <v>2.12</v>
      </c>
      <c r="H190" s="133">
        <v>1.1499999999999999</v>
      </c>
      <c r="I190" s="147">
        <v>46.322000000000003</v>
      </c>
      <c r="J190" s="123"/>
      <c r="K190" s="99"/>
      <c r="L190" s="123"/>
      <c r="M190" s="99"/>
      <c r="N190" s="131"/>
      <c r="AA190" s="98"/>
      <c r="AB190" s="79"/>
      <c r="AE190" s="65" t="s">
        <v>537</v>
      </c>
      <c r="AG190" s="79"/>
      <c r="AI190" s="97"/>
    </row>
    <row r="191" spans="1:36" s="67" customFormat="1" ht="14.4" x14ac:dyDescent="0.3">
      <c r="A191" s="126"/>
      <c r="B191" s="84"/>
      <c r="C191" s="308" t="s">
        <v>535</v>
      </c>
      <c r="D191" s="308"/>
      <c r="E191" s="308"/>
      <c r="F191" s="125" t="s">
        <v>536</v>
      </c>
      <c r="G191" s="133">
        <v>1.1599999999999999</v>
      </c>
      <c r="H191" s="133">
        <v>1.1499999999999999</v>
      </c>
      <c r="I191" s="147">
        <v>25.346</v>
      </c>
      <c r="J191" s="123"/>
      <c r="K191" s="99"/>
      <c r="L191" s="123"/>
      <c r="M191" s="99"/>
      <c r="N191" s="131"/>
      <c r="AA191" s="98"/>
      <c r="AB191" s="79"/>
      <c r="AE191" s="65" t="s">
        <v>535</v>
      </c>
      <c r="AG191" s="79"/>
      <c r="AI191" s="97"/>
    </row>
    <row r="192" spans="1:36" s="67" customFormat="1" ht="14.4" x14ac:dyDescent="0.3">
      <c r="A192" s="110"/>
      <c r="B192" s="84"/>
      <c r="C192" s="310" t="s">
        <v>534</v>
      </c>
      <c r="D192" s="310"/>
      <c r="E192" s="310"/>
      <c r="F192" s="130"/>
      <c r="G192" s="103"/>
      <c r="H192" s="103"/>
      <c r="I192" s="103"/>
      <c r="J192" s="128">
        <v>427.17</v>
      </c>
      <c r="K192" s="103"/>
      <c r="L192" s="129">
        <v>8440.5300000000007</v>
      </c>
      <c r="M192" s="103"/>
      <c r="N192" s="127"/>
      <c r="AA192" s="98"/>
      <c r="AB192" s="79"/>
      <c r="AF192" s="65" t="s">
        <v>534</v>
      </c>
      <c r="AG192" s="79"/>
      <c r="AI192" s="97"/>
    </row>
    <row r="193" spans="1:36" s="67" customFormat="1" ht="14.4" x14ac:dyDescent="0.3">
      <c r="A193" s="126"/>
      <c r="B193" s="84"/>
      <c r="C193" s="308" t="s">
        <v>533</v>
      </c>
      <c r="D193" s="308"/>
      <c r="E193" s="308"/>
      <c r="F193" s="125"/>
      <c r="G193" s="99"/>
      <c r="H193" s="99"/>
      <c r="I193" s="99"/>
      <c r="J193" s="123"/>
      <c r="K193" s="99"/>
      <c r="L193" s="122">
        <v>704.44</v>
      </c>
      <c r="M193" s="99"/>
      <c r="N193" s="135">
        <v>20689.400000000001</v>
      </c>
      <c r="AA193" s="98"/>
      <c r="AB193" s="79"/>
      <c r="AE193" s="65" t="s">
        <v>533</v>
      </c>
      <c r="AG193" s="79"/>
      <c r="AI193" s="97"/>
    </row>
    <row r="194" spans="1:36" s="67" customFormat="1" ht="14.4" x14ac:dyDescent="0.3">
      <c r="A194" s="126"/>
      <c r="B194" s="84" t="s">
        <v>631</v>
      </c>
      <c r="C194" s="308" t="s">
        <v>630</v>
      </c>
      <c r="D194" s="308"/>
      <c r="E194" s="308"/>
      <c r="F194" s="125" t="s">
        <v>529</v>
      </c>
      <c r="G194" s="124">
        <v>103</v>
      </c>
      <c r="H194" s="99"/>
      <c r="I194" s="124">
        <v>103</v>
      </c>
      <c r="J194" s="123"/>
      <c r="K194" s="99"/>
      <c r="L194" s="122">
        <v>725.57</v>
      </c>
      <c r="M194" s="99"/>
      <c r="N194" s="135">
        <v>21310.080000000002</v>
      </c>
      <c r="AA194" s="98"/>
      <c r="AB194" s="79"/>
      <c r="AE194" s="65" t="s">
        <v>630</v>
      </c>
      <c r="AG194" s="79"/>
      <c r="AI194" s="97"/>
    </row>
    <row r="195" spans="1:36" s="67" customFormat="1" ht="14.4" x14ac:dyDescent="0.3">
      <c r="A195" s="126"/>
      <c r="B195" s="84" t="s">
        <v>629</v>
      </c>
      <c r="C195" s="308" t="s">
        <v>628</v>
      </c>
      <c r="D195" s="308"/>
      <c r="E195" s="308"/>
      <c r="F195" s="125" t="s">
        <v>529</v>
      </c>
      <c r="G195" s="124">
        <v>60</v>
      </c>
      <c r="H195" s="99"/>
      <c r="I195" s="124">
        <v>60</v>
      </c>
      <c r="J195" s="123"/>
      <c r="K195" s="99"/>
      <c r="L195" s="122">
        <v>422.66</v>
      </c>
      <c r="M195" s="99"/>
      <c r="N195" s="135">
        <v>12413.64</v>
      </c>
      <c r="AA195" s="98"/>
      <c r="AB195" s="79"/>
      <c r="AE195" s="65" t="s">
        <v>628</v>
      </c>
      <c r="AG195" s="79"/>
      <c r="AI195" s="97"/>
    </row>
    <row r="196" spans="1:36" s="67" customFormat="1" ht="14.4" x14ac:dyDescent="0.3">
      <c r="A196" s="109"/>
      <c r="B196" s="108"/>
      <c r="C196" s="311" t="s">
        <v>327</v>
      </c>
      <c r="D196" s="311"/>
      <c r="E196" s="311"/>
      <c r="F196" s="107"/>
      <c r="G196" s="105"/>
      <c r="H196" s="105"/>
      <c r="I196" s="105"/>
      <c r="J196" s="106"/>
      <c r="K196" s="105"/>
      <c r="L196" s="114">
        <v>9588.76</v>
      </c>
      <c r="M196" s="103"/>
      <c r="N196" s="102">
        <v>117030.58</v>
      </c>
      <c r="AA196" s="98"/>
      <c r="AB196" s="79"/>
      <c r="AG196" s="79" t="s">
        <v>327</v>
      </c>
      <c r="AI196" s="97"/>
    </row>
    <row r="197" spans="1:36" s="67" customFormat="1" ht="21.6" x14ac:dyDescent="0.3">
      <c r="A197" s="113" t="s">
        <v>78</v>
      </c>
      <c r="B197" s="116" t="s">
        <v>684</v>
      </c>
      <c r="C197" s="311" t="s">
        <v>117</v>
      </c>
      <c r="D197" s="311"/>
      <c r="E197" s="311"/>
      <c r="F197" s="107" t="s">
        <v>110</v>
      </c>
      <c r="G197" s="105"/>
      <c r="H197" s="105"/>
      <c r="I197" s="118">
        <v>-64.599999999999994</v>
      </c>
      <c r="J197" s="104">
        <v>88.14</v>
      </c>
      <c r="K197" s="105"/>
      <c r="L197" s="114">
        <v>-5693.84</v>
      </c>
      <c r="M197" s="111">
        <v>8.02</v>
      </c>
      <c r="N197" s="102">
        <v>-45664.6</v>
      </c>
      <c r="AA197" s="98"/>
      <c r="AB197" s="79" t="s">
        <v>117</v>
      </c>
      <c r="AG197" s="79"/>
      <c r="AI197" s="97"/>
    </row>
    <row r="198" spans="1:36" s="67" customFormat="1" ht="14.4" x14ac:dyDescent="0.3">
      <c r="A198" s="109"/>
      <c r="B198" s="108"/>
      <c r="C198" s="308" t="s">
        <v>625</v>
      </c>
      <c r="D198" s="308"/>
      <c r="E198" s="308"/>
      <c r="F198" s="308"/>
      <c r="G198" s="308"/>
      <c r="H198" s="308"/>
      <c r="I198" s="308"/>
      <c r="J198" s="308"/>
      <c r="K198" s="308"/>
      <c r="L198" s="308"/>
      <c r="M198" s="308"/>
      <c r="N198" s="309"/>
      <c r="AA198" s="98"/>
      <c r="AB198" s="79"/>
      <c r="AG198" s="79"/>
      <c r="AI198" s="97"/>
      <c r="AJ198" s="65" t="s">
        <v>625</v>
      </c>
    </row>
    <row r="199" spans="1:36" s="67" customFormat="1" ht="14.4" x14ac:dyDescent="0.3">
      <c r="A199" s="109"/>
      <c r="B199" s="108"/>
      <c r="C199" s="311" t="s">
        <v>327</v>
      </c>
      <c r="D199" s="311"/>
      <c r="E199" s="311"/>
      <c r="F199" s="107"/>
      <c r="G199" s="105"/>
      <c r="H199" s="105"/>
      <c r="I199" s="105"/>
      <c r="J199" s="106"/>
      <c r="K199" s="105"/>
      <c r="L199" s="114">
        <v>-5693.84</v>
      </c>
      <c r="M199" s="103"/>
      <c r="N199" s="102">
        <v>-45664.6</v>
      </c>
      <c r="AA199" s="98"/>
      <c r="AB199" s="79"/>
      <c r="AG199" s="79" t="s">
        <v>327</v>
      </c>
      <c r="AI199" s="97"/>
    </row>
    <row r="200" spans="1:36" s="67" customFormat="1" ht="21.6" x14ac:dyDescent="0.3">
      <c r="A200" s="113" t="s">
        <v>122</v>
      </c>
      <c r="B200" s="116" t="s">
        <v>683</v>
      </c>
      <c r="C200" s="311" t="s">
        <v>118</v>
      </c>
      <c r="D200" s="311"/>
      <c r="E200" s="311"/>
      <c r="F200" s="107" t="s">
        <v>475</v>
      </c>
      <c r="G200" s="105"/>
      <c r="H200" s="105"/>
      <c r="I200" s="112">
        <v>1</v>
      </c>
      <c r="J200" s="106"/>
      <c r="K200" s="105"/>
      <c r="L200" s="106"/>
      <c r="M200" s="105"/>
      <c r="N200" s="139"/>
      <c r="AA200" s="98"/>
      <c r="AB200" s="79" t="s">
        <v>118</v>
      </c>
      <c r="AG200" s="79"/>
      <c r="AI200" s="97"/>
    </row>
    <row r="201" spans="1:36" s="67" customFormat="1" ht="20.399999999999999" x14ac:dyDescent="0.3">
      <c r="A201" s="138"/>
      <c r="B201" s="84" t="s">
        <v>543</v>
      </c>
      <c r="C201" s="308" t="s">
        <v>542</v>
      </c>
      <c r="D201" s="308"/>
      <c r="E201" s="308"/>
      <c r="F201" s="308"/>
      <c r="G201" s="308"/>
      <c r="H201" s="308"/>
      <c r="I201" s="308"/>
      <c r="J201" s="308"/>
      <c r="K201" s="308"/>
      <c r="L201" s="308"/>
      <c r="M201" s="308"/>
      <c r="N201" s="309"/>
      <c r="AA201" s="98"/>
      <c r="AB201" s="79"/>
      <c r="AC201" s="65" t="s">
        <v>542</v>
      </c>
      <c r="AG201" s="79"/>
      <c r="AI201" s="97"/>
    </row>
    <row r="202" spans="1:36" s="67" customFormat="1" ht="14.4" x14ac:dyDescent="0.3">
      <c r="A202" s="137"/>
      <c r="B202" s="84" t="s">
        <v>20</v>
      </c>
      <c r="C202" s="308" t="s">
        <v>541</v>
      </c>
      <c r="D202" s="308"/>
      <c r="E202" s="308"/>
      <c r="F202" s="125"/>
      <c r="G202" s="99"/>
      <c r="H202" s="99"/>
      <c r="I202" s="99"/>
      <c r="J202" s="122">
        <v>74.650000000000006</v>
      </c>
      <c r="K202" s="133">
        <v>1.1499999999999999</v>
      </c>
      <c r="L202" s="122">
        <v>85.85</v>
      </c>
      <c r="M202" s="133">
        <v>29.37</v>
      </c>
      <c r="N202" s="135">
        <v>2521.41</v>
      </c>
      <c r="AA202" s="98"/>
      <c r="AB202" s="79"/>
      <c r="AD202" s="65" t="s">
        <v>541</v>
      </c>
      <c r="AG202" s="79"/>
      <c r="AI202" s="97"/>
    </row>
    <row r="203" spans="1:36" s="67" customFormat="1" ht="14.4" x14ac:dyDescent="0.3">
      <c r="A203" s="137"/>
      <c r="B203" s="84" t="s">
        <v>21</v>
      </c>
      <c r="C203" s="308" t="s">
        <v>540</v>
      </c>
      <c r="D203" s="308"/>
      <c r="E203" s="308"/>
      <c r="F203" s="125"/>
      <c r="G203" s="99"/>
      <c r="H203" s="99"/>
      <c r="I203" s="99"/>
      <c r="J203" s="122">
        <v>97.33</v>
      </c>
      <c r="K203" s="133">
        <v>1.1499999999999999</v>
      </c>
      <c r="L203" s="122">
        <v>111.93</v>
      </c>
      <c r="M203" s="133">
        <v>11.01</v>
      </c>
      <c r="N203" s="135">
        <v>1232.3499999999999</v>
      </c>
      <c r="AA203" s="98"/>
      <c r="AB203" s="79"/>
      <c r="AD203" s="65" t="s">
        <v>540</v>
      </c>
      <c r="AG203" s="79"/>
      <c r="AI203" s="97"/>
    </row>
    <row r="204" spans="1:36" s="67" customFormat="1" ht="14.4" x14ac:dyDescent="0.3">
      <c r="A204" s="137"/>
      <c r="B204" s="84" t="s">
        <v>22</v>
      </c>
      <c r="C204" s="308" t="s">
        <v>539</v>
      </c>
      <c r="D204" s="308"/>
      <c r="E204" s="308"/>
      <c r="F204" s="125"/>
      <c r="G204" s="99"/>
      <c r="H204" s="99"/>
      <c r="I204" s="99"/>
      <c r="J204" s="122">
        <v>13</v>
      </c>
      <c r="K204" s="133">
        <v>1.1499999999999999</v>
      </c>
      <c r="L204" s="122">
        <v>14.95</v>
      </c>
      <c r="M204" s="133">
        <v>29.37</v>
      </c>
      <c r="N204" s="121">
        <v>439.08</v>
      </c>
      <c r="AA204" s="98"/>
      <c r="AB204" s="79"/>
      <c r="AD204" s="65" t="s">
        <v>539</v>
      </c>
      <c r="AG204" s="79"/>
      <c r="AI204" s="97"/>
    </row>
    <row r="205" spans="1:36" s="67" customFormat="1" ht="14.4" x14ac:dyDescent="0.3">
      <c r="A205" s="137"/>
      <c r="B205" s="84" t="s">
        <v>69</v>
      </c>
      <c r="C205" s="308" t="s">
        <v>538</v>
      </c>
      <c r="D205" s="308"/>
      <c r="E205" s="308"/>
      <c r="F205" s="125"/>
      <c r="G205" s="99"/>
      <c r="H205" s="99"/>
      <c r="I205" s="99"/>
      <c r="J205" s="122">
        <v>2.16</v>
      </c>
      <c r="K205" s="99"/>
      <c r="L205" s="122">
        <v>2.16</v>
      </c>
      <c r="M205" s="133">
        <v>8.02</v>
      </c>
      <c r="N205" s="121">
        <v>17.32</v>
      </c>
      <c r="AA205" s="98"/>
      <c r="AB205" s="79"/>
      <c r="AD205" s="65" t="s">
        <v>538</v>
      </c>
      <c r="AG205" s="79"/>
      <c r="AI205" s="97"/>
    </row>
    <row r="206" spans="1:36" s="67" customFormat="1" ht="14.4" x14ac:dyDescent="0.3">
      <c r="A206" s="126" t="s">
        <v>637</v>
      </c>
      <c r="B206" s="145" t="s">
        <v>678</v>
      </c>
      <c r="C206" s="334" t="s">
        <v>244</v>
      </c>
      <c r="D206" s="334"/>
      <c r="E206" s="334"/>
      <c r="F206" s="144" t="s">
        <v>130</v>
      </c>
      <c r="G206" s="151">
        <v>0</v>
      </c>
      <c r="H206" s="142"/>
      <c r="I206" s="151">
        <v>0</v>
      </c>
      <c r="J206" s="123"/>
      <c r="K206" s="99"/>
      <c r="L206" s="123"/>
      <c r="M206" s="99"/>
      <c r="N206" s="131"/>
      <c r="AA206" s="98"/>
      <c r="AB206" s="79"/>
      <c r="AG206" s="79"/>
      <c r="AI206" s="97" t="s">
        <v>244</v>
      </c>
    </row>
    <row r="207" spans="1:36" s="67" customFormat="1" ht="14.4" x14ac:dyDescent="0.3">
      <c r="A207" s="126" t="s">
        <v>637</v>
      </c>
      <c r="B207" s="145" t="s">
        <v>677</v>
      </c>
      <c r="C207" s="334" t="s">
        <v>676</v>
      </c>
      <c r="D207" s="334"/>
      <c r="E207" s="334"/>
      <c r="F207" s="144" t="s">
        <v>130</v>
      </c>
      <c r="G207" s="151">
        <v>0</v>
      </c>
      <c r="H207" s="142"/>
      <c r="I207" s="151">
        <v>0</v>
      </c>
      <c r="J207" s="123"/>
      <c r="K207" s="99"/>
      <c r="L207" s="123"/>
      <c r="M207" s="99"/>
      <c r="N207" s="131"/>
      <c r="AA207" s="98"/>
      <c r="AB207" s="79"/>
      <c r="AG207" s="79"/>
      <c r="AI207" s="97" t="s">
        <v>676</v>
      </c>
    </row>
    <row r="208" spans="1:36" s="67" customFormat="1" ht="14.4" x14ac:dyDescent="0.3">
      <c r="A208" s="126" t="s">
        <v>637</v>
      </c>
      <c r="B208" s="145" t="s">
        <v>636</v>
      </c>
      <c r="C208" s="334" t="s">
        <v>635</v>
      </c>
      <c r="D208" s="334"/>
      <c r="E208" s="334"/>
      <c r="F208" s="144" t="s">
        <v>74</v>
      </c>
      <c r="G208" s="151">
        <v>0</v>
      </c>
      <c r="H208" s="142"/>
      <c r="I208" s="151">
        <v>0</v>
      </c>
      <c r="J208" s="123"/>
      <c r="K208" s="99"/>
      <c r="L208" s="123"/>
      <c r="M208" s="99"/>
      <c r="N208" s="131"/>
      <c r="AA208" s="98"/>
      <c r="AB208" s="79"/>
      <c r="AG208" s="79"/>
      <c r="AI208" s="97" t="s">
        <v>635</v>
      </c>
    </row>
    <row r="209" spans="1:35" s="67" customFormat="1" ht="21.6" x14ac:dyDescent="0.3">
      <c r="A209" s="126" t="s">
        <v>637</v>
      </c>
      <c r="B209" s="145" t="s">
        <v>682</v>
      </c>
      <c r="C209" s="334" t="s">
        <v>681</v>
      </c>
      <c r="D209" s="334"/>
      <c r="E209" s="334"/>
      <c r="F209" s="144" t="s">
        <v>74</v>
      </c>
      <c r="G209" s="151">
        <v>0</v>
      </c>
      <c r="H209" s="142"/>
      <c r="I209" s="151">
        <v>0</v>
      </c>
      <c r="J209" s="123"/>
      <c r="K209" s="99"/>
      <c r="L209" s="123"/>
      <c r="M209" s="99"/>
      <c r="N209" s="131"/>
      <c r="AA209" s="98"/>
      <c r="AB209" s="79"/>
      <c r="AG209" s="79"/>
      <c r="AI209" s="97" t="s">
        <v>681</v>
      </c>
    </row>
    <row r="210" spans="1:35" s="67" customFormat="1" ht="21.6" x14ac:dyDescent="0.3">
      <c r="A210" s="126" t="s">
        <v>637</v>
      </c>
      <c r="B210" s="145" t="s">
        <v>675</v>
      </c>
      <c r="C210" s="334" t="s">
        <v>674</v>
      </c>
      <c r="D210" s="334"/>
      <c r="E210" s="334"/>
      <c r="F210" s="144" t="s">
        <v>110</v>
      </c>
      <c r="G210" s="151">
        <v>0</v>
      </c>
      <c r="H210" s="142"/>
      <c r="I210" s="151">
        <v>0</v>
      </c>
      <c r="J210" s="123"/>
      <c r="K210" s="99"/>
      <c r="L210" s="123"/>
      <c r="M210" s="99"/>
      <c r="N210" s="131"/>
      <c r="AA210" s="98"/>
      <c r="AB210" s="79"/>
      <c r="AG210" s="79"/>
      <c r="AI210" s="97" t="s">
        <v>674</v>
      </c>
    </row>
    <row r="211" spans="1:35" s="67" customFormat="1" ht="14.4" x14ac:dyDescent="0.3">
      <c r="A211" s="126" t="s">
        <v>637</v>
      </c>
      <c r="B211" s="145" t="s">
        <v>673</v>
      </c>
      <c r="C211" s="334" t="s">
        <v>647</v>
      </c>
      <c r="D211" s="334"/>
      <c r="E211" s="334"/>
      <c r="F211" s="144" t="s">
        <v>130</v>
      </c>
      <c r="G211" s="151">
        <v>0</v>
      </c>
      <c r="H211" s="142"/>
      <c r="I211" s="151">
        <v>0</v>
      </c>
      <c r="J211" s="123"/>
      <c r="K211" s="99"/>
      <c r="L211" s="123"/>
      <c r="M211" s="99"/>
      <c r="N211" s="131"/>
      <c r="AA211" s="98"/>
      <c r="AB211" s="79"/>
      <c r="AG211" s="79"/>
      <c r="AI211" s="97" t="s">
        <v>647</v>
      </c>
    </row>
    <row r="212" spans="1:35" s="67" customFormat="1" ht="14.4" x14ac:dyDescent="0.3">
      <c r="A212" s="126"/>
      <c r="B212" s="84"/>
      <c r="C212" s="308" t="s">
        <v>537</v>
      </c>
      <c r="D212" s="308"/>
      <c r="E212" s="308"/>
      <c r="F212" s="125" t="s">
        <v>536</v>
      </c>
      <c r="G212" s="133">
        <v>7.42</v>
      </c>
      <c r="H212" s="133">
        <v>1.1499999999999999</v>
      </c>
      <c r="I212" s="147">
        <v>8.5329999999999995</v>
      </c>
      <c r="J212" s="123"/>
      <c r="K212" s="99"/>
      <c r="L212" s="123"/>
      <c r="M212" s="99"/>
      <c r="N212" s="131"/>
      <c r="AA212" s="98"/>
      <c r="AB212" s="79"/>
      <c r="AE212" s="65" t="s">
        <v>537</v>
      </c>
      <c r="AG212" s="79"/>
      <c r="AI212" s="97"/>
    </row>
    <row r="213" spans="1:35" s="67" customFormat="1" ht="14.4" x14ac:dyDescent="0.3">
      <c r="A213" s="126"/>
      <c r="B213" s="84"/>
      <c r="C213" s="308" t="s">
        <v>535</v>
      </c>
      <c r="D213" s="308"/>
      <c r="E213" s="308"/>
      <c r="F213" s="125" t="s">
        <v>536</v>
      </c>
      <c r="G213" s="133">
        <v>1.02</v>
      </c>
      <c r="H213" s="133">
        <v>1.1499999999999999</v>
      </c>
      <c r="I213" s="147">
        <v>1.173</v>
      </c>
      <c r="J213" s="123"/>
      <c r="K213" s="99"/>
      <c r="L213" s="123"/>
      <c r="M213" s="99"/>
      <c r="N213" s="131"/>
      <c r="AA213" s="98"/>
      <c r="AB213" s="79"/>
      <c r="AE213" s="65" t="s">
        <v>535</v>
      </c>
      <c r="AG213" s="79"/>
      <c r="AI213" s="97"/>
    </row>
    <row r="214" spans="1:35" s="67" customFormat="1" ht="14.4" x14ac:dyDescent="0.3">
      <c r="A214" s="110"/>
      <c r="B214" s="84"/>
      <c r="C214" s="310" t="s">
        <v>534</v>
      </c>
      <c r="D214" s="310"/>
      <c r="E214" s="310"/>
      <c r="F214" s="130"/>
      <c r="G214" s="103"/>
      <c r="H214" s="103"/>
      <c r="I214" s="103"/>
      <c r="J214" s="128">
        <v>174.14</v>
      </c>
      <c r="K214" s="103"/>
      <c r="L214" s="128">
        <v>199.94</v>
      </c>
      <c r="M214" s="103"/>
      <c r="N214" s="127"/>
      <c r="AA214" s="98"/>
      <c r="AB214" s="79"/>
      <c r="AF214" s="65" t="s">
        <v>534</v>
      </c>
      <c r="AG214" s="79"/>
      <c r="AI214" s="97"/>
    </row>
    <row r="215" spans="1:35" s="67" customFormat="1" ht="14.4" x14ac:dyDescent="0.3">
      <c r="A215" s="126"/>
      <c r="B215" s="84"/>
      <c r="C215" s="308" t="s">
        <v>533</v>
      </c>
      <c r="D215" s="308"/>
      <c r="E215" s="308"/>
      <c r="F215" s="125"/>
      <c r="G215" s="99"/>
      <c r="H215" s="99"/>
      <c r="I215" s="99"/>
      <c r="J215" s="123"/>
      <c r="K215" s="99"/>
      <c r="L215" s="122">
        <v>100.8</v>
      </c>
      <c r="M215" s="99"/>
      <c r="N215" s="135">
        <v>2960.49</v>
      </c>
      <c r="AA215" s="98"/>
      <c r="AB215" s="79"/>
      <c r="AE215" s="65" t="s">
        <v>533</v>
      </c>
      <c r="AG215" s="79"/>
      <c r="AI215" s="97"/>
    </row>
    <row r="216" spans="1:35" s="67" customFormat="1" ht="14.4" x14ac:dyDescent="0.3">
      <c r="A216" s="126"/>
      <c r="B216" s="84" t="s">
        <v>631</v>
      </c>
      <c r="C216" s="308" t="s">
        <v>630</v>
      </c>
      <c r="D216" s="308"/>
      <c r="E216" s="308"/>
      <c r="F216" s="125" t="s">
        <v>529</v>
      </c>
      <c r="G216" s="124">
        <v>103</v>
      </c>
      <c r="H216" s="99"/>
      <c r="I216" s="124">
        <v>103</v>
      </c>
      <c r="J216" s="123"/>
      <c r="K216" s="99"/>
      <c r="L216" s="122">
        <v>103.82</v>
      </c>
      <c r="M216" s="99"/>
      <c r="N216" s="135">
        <v>3049.3</v>
      </c>
      <c r="AA216" s="98"/>
      <c r="AB216" s="79"/>
      <c r="AE216" s="65" t="s">
        <v>630</v>
      </c>
      <c r="AG216" s="79"/>
      <c r="AI216" s="97"/>
    </row>
    <row r="217" spans="1:35" s="67" customFormat="1" ht="14.4" x14ac:dyDescent="0.3">
      <c r="A217" s="126"/>
      <c r="B217" s="84" t="s">
        <v>629</v>
      </c>
      <c r="C217" s="308" t="s">
        <v>628</v>
      </c>
      <c r="D217" s="308"/>
      <c r="E217" s="308"/>
      <c r="F217" s="125" t="s">
        <v>529</v>
      </c>
      <c r="G217" s="124">
        <v>60</v>
      </c>
      <c r="H217" s="99"/>
      <c r="I217" s="124">
        <v>60</v>
      </c>
      <c r="J217" s="123"/>
      <c r="K217" s="99"/>
      <c r="L217" s="122">
        <v>60.48</v>
      </c>
      <c r="M217" s="99"/>
      <c r="N217" s="135">
        <v>1776.29</v>
      </c>
      <c r="AA217" s="98"/>
      <c r="AB217" s="79"/>
      <c r="AE217" s="65" t="s">
        <v>628</v>
      </c>
      <c r="AG217" s="79"/>
      <c r="AI217" s="97"/>
    </row>
    <row r="218" spans="1:35" s="67" customFormat="1" ht="14.4" x14ac:dyDescent="0.3">
      <c r="A218" s="109"/>
      <c r="B218" s="108"/>
      <c r="C218" s="311" t="s">
        <v>327</v>
      </c>
      <c r="D218" s="311"/>
      <c r="E218" s="311"/>
      <c r="F218" s="107"/>
      <c r="G218" s="105"/>
      <c r="H218" s="105"/>
      <c r="I218" s="105"/>
      <c r="J218" s="106"/>
      <c r="K218" s="105"/>
      <c r="L218" s="104">
        <v>364.24</v>
      </c>
      <c r="M218" s="103"/>
      <c r="N218" s="102">
        <v>8596.67</v>
      </c>
      <c r="AA218" s="98"/>
      <c r="AB218" s="79"/>
      <c r="AG218" s="79" t="s">
        <v>327</v>
      </c>
      <c r="AI218" s="97"/>
    </row>
    <row r="219" spans="1:35" s="67" customFormat="1" ht="21.6" x14ac:dyDescent="0.3">
      <c r="A219" s="113" t="s">
        <v>123</v>
      </c>
      <c r="B219" s="116" t="s">
        <v>680</v>
      </c>
      <c r="C219" s="311" t="s">
        <v>197</v>
      </c>
      <c r="D219" s="311"/>
      <c r="E219" s="311"/>
      <c r="F219" s="107" t="s">
        <v>475</v>
      </c>
      <c r="G219" s="105"/>
      <c r="H219" s="105"/>
      <c r="I219" s="112">
        <v>34</v>
      </c>
      <c r="J219" s="106"/>
      <c r="K219" s="105"/>
      <c r="L219" s="106"/>
      <c r="M219" s="105"/>
      <c r="N219" s="139"/>
      <c r="AA219" s="98"/>
      <c r="AB219" s="79" t="s">
        <v>197</v>
      </c>
      <c r="AG219" s="79"/>
      <c r="AI219" s="97"/>
    </row>
    <row r="220" spans="1:35" s="67" customFormat="1" ht="20.399999999999999" x14ac:dyDescent="0.3">
      <c r="A220" s="138"/>
      <c r="B220" s="84" t="s">
        <v>543</v>
      </c>
      <c r="C220" s="308" t="s">
        <v>542</v>
      </c>
      <c r="D220" s="308"/>
      <c r="E220" s="308"/>
      <c r="F220" s="308"/>
      <c r="G220" s="308"/>
      <c r="H220" s="308"/>
      <c r="I220" s="308"/>
      <c r="J220" s="308"/>
      <c r="K220" s="308"/>
      <c r="L220" s="308"/>
      <c r="M220" s="308"/>
      <c r="N220" s="309"/>
      <c r="AA220" s="98"/>
      <c r="AB220" s="79"/>
      <c r="AC220" s="65" t="s">
        <v>542</v>
      </c>
      <c r="AG220" s="79"/>
      <c r="AI220" s="97"/>
    </row>
    <row r="221" spans="1:35" s="67" customFormat="1" ht="14.4" x14ac:dyDescent="0.3">
      <c r="A221" s="137"/>
      <c r="B221" s="84" t="s">
        <v>20</v>
      </c>
      <c r="C221" s="308" t="s">
        <v>541</v>
      </c>
      <c r="D221" s="308"/>
      <c r="E221" s="308"/>
      <c r="F221" s="125"/>
      <c r="G221" s="99"/>
      <c r="H221" s="99"/>
      <c r="I221" s="99"/>
      <c r="J221" s="122">
        <v>33.31</v>
      </c>
      <c r="K221" s="133">
        <v>1.1499999999999999</v>
      </c>
      <c r="L221" s="136">
        <v>1302.42</v>
      </c>
      <c r="M221" s="133">
        <v>29.37</v>
      </c>
      <c r="N221" s="135">
        <v>38252.080000000002</v>
      </c>
      <c r="AA221" s="98"/>
      <c r="AB221" s="79"/>
      <c r="AD221" s="65" t="s">
        <v>541</v>
      </c>
      <c r="AG221" s="79"/>
      <c r="AI221" s="97"/>
    </row>
    <row r="222" spans="1:35" s="67" customFormat="1" ht="14.4" x14ac:dyDescent="0.3">
      <c r="A222" s="137"/>
      <c r="B222" s="84" t="s">
        <v>21</v>
      </c>
      <c r="C222" s="308" t="s">
        <v>540</v>
      </c>
      <c r="D222" s="308"/>
      <c r="E222" s="308"/>
      <c r="F222" s="125"/>
      <c r="G222" s="99"/>
      <c r="H222" s="99"/>
      <c r="I222" s="99"/>
      <c r="J222" s="122">
        <v>84.35</v>
      </c>
      <c r="K222" s="133">
        <v>1.1499999999999999</v>
      </c>
      <c r="L222" s="136">
        <v>3298.09</v>
      </c>
      <c r="M222" s="133">
        <v>11.01</v>
      </c>
      <c r="N222" s="135">
        <v>36311.97</v>
      </c>
      <c r="AA222" s="98"/>
      <c r="AB222" s="79"/>
      <c r="AD222" s="65" t="s">
        <v>540</v>
      </c>
      <c r="AG222" s="79"/>
      <c r="AI222" s="97"/>
    </row>
    <row r="223" spans="1:35" s="67" customFormat="1" ht="14.4" x14ac:dyDescent="0.3">
      <c r="A223" s="137"/>
      <c r="B223" s="84" t="s">
        <v>22</v>
      </c>
      <c r="C223" s="308" t="s">
        <v>539</v>
      </c>
      <c r="D223" s="308"/>
      <c r="E223" s="308"/>
      <c r="F223" s="125"/>
      <c r="G223" s="99"/>
      <c r="H223" s="99"/>
      <c r="I223" s="99"/>
      <c r="J223" s="122">
        <v>11.1</v>
      </c>
      <c r="K223" s="133">
        <v>1.1499999999999999</v>
      </c>
      <c r="L223" s="122">
        <v>434.01</v>
      </c>
      <c r="M223" s="133">
        <v>29.37</v>
      </c>
      <c r="N223" s="135">
        <v>12746.87</v>
      </c>
      <c r="AA223" s="98"/>
      <c r="AB223" s="79"/>
      <c r="AD223" s="65" t="s">
        <v>539</v>
      </c>
      <c r="AG223" s="79"/>
      <c r="AI223" s="97"/>
    </row>
    <row r="224" spans="1:35" s="67" customFormat="1" ht="14.4" x14ac:dyDescent="0.3">
      <c r="A224" s="137"/>
      <c r="B224" s="84" t="s">
        <v>69</v>
      </c>
      <c r="C224" s="308" t="s">
        <v>538</v>
      </c>
      <c r="D224" s="308"/>
      <c r="E224" s="308"/>
      <c r="F224" s="125"/>
      <c r="G224" s="99"/>
      <c r="H224" s="99"/>
      <c r="I224" s="99"/>
      <c r="J224" s="122">
        <v>2.86</v>
      </c>
      <c r="K224" s="99"/>
      <c r="L224" s="122">
        <v>97.24</v>
      </c>
      <c r="M224" s="133">
        <v>8.02</v>
      </c>
      <c r="N224" s="121">
        <v>779.86</v>
      </c>
      <c r="AA224" s="98"/>
      <c r="AB224" s="79"/>
      <c r="AD224" s="65" t="s">
        <v>538</v>
      </c>
      <c r="AG224" s="79"/>
      <c r="AI224" s="97"/>
    </row>
    <row r="225" spans="1:35" s="67" customFormat="1" ht="14.4" x14ac:dyDescent="0.3">
      <c r="A225" s="126" t="s">
        <v>637</v>
      </c>
      <c r="B225" s="145" t="s">
        <v>678</v>
      </c>
      <c r="C225" s="334" t="s">
        <v>244</v>
      </c>
      <c r="D225" s="334"/>
      <c r="E225" s="334"/>
      <c r="F225" s="144" t="s">
        <v>130</v>
      </c>
      <c r="G225" s="151">
        <v>0</v>
      </c>
      <c r="H225" s="142"/>
      <c r="I225" s="151">
        <v>0</v>
      </c>
      <c r="J225" s="123"/>
      <c r="K225" s="99"/>
      <c r="L225" s="123"/>
      <c r="M225" s="99"/>
      <c r="N225" s="131"/>
      <c r="AA225" s="98"/>
      <c r="AB225" s="79"/>
      <c r="AG225" s="79"/>
      <c r="AI225" s="97" t="s">
        <v>244</v>
      </c>
    </row>
    <row r="226" spans="1:35" s="67" customFormat="1" ht="14.4" x14ac:dyDescent="0.3">
      <c r="A226" s="126" t="s">
        <v>637</v>
      </c>
      <c r="B226" s="145" t="s">
        <v>677</v>
      </c>
      <c r="C226" s="334" t="s">
        <v>676</v>
      </c>
      <c r="D226" s="334"/>
      <c r="E226" s="334"/>
      <c r="F226" s="144" t="s">
        <v>130</v>
      </c>
      <c r="G226" s="151">
        <v>0</v>
      </c>
      <c r="H226" s="142"/>
      <c r="I226" s="151">
        <v>0</v>
      </c>
      <c r="J226" s="123"/>
      <c r="K226" s="99"/>
      <c r="L226" s="123"/>
      <c r="M226" s="99"/>
      <c r="N226" s="131"/>
      <c r="AA226" s="98"/>
      <c r="AB226" s="79"/>
      <c r="AG226" s="79"/>
      <c r="AI226" s="97" t="s">
        <v>676</v>
      </c>
    </row>
    <row r="227" spans="1:35" s="67" customFormat="1" ht="14.4" x14ac:dyDescent="0.3">
      <c r="A227" s="126" t="s">
        <v>637</v>
      </c>
      <c r="B227" s="145" t="s">
        <v>636</v>
      </c>
      <c r="C227" s="334" t="s">
        <v>635</v>
      </c>
      <c r="D227" s="334"/>
      <c r="E227" s="334"/>
      <c r="F227" s="144" t="s">
        <v>74</v>
      </c>
      <c r="G227" s="151">
        <v>0</v>
      </c>
      <c r="H227" s="142"/>
      <c r="I227" s="151">
        <v>0</v>
      </c>
      <c r="J227" s="123"/>
      <c r="K227" s="99"/>
      <c r="L227" s="123"/>
      <c r="M227" s="99"/>
      <c r="N227" s="131"/>
      <c r="AA227" s="98"/>
      <c r="AB227" s="79"/>
      <c r="AG227" s="79"/>
      <c r="AI227" s="97" t="s">
        <v>635</v>
      </c>
    </row>
    <row r="228" spans="1:35" s="67" customFormat="1" ht="21.6" x14ac:dyDescent="0.3">
      <c r="A228" s="126" t="s">
        <v>637</v>
      </c>
      <c r="B228" s="145" t="s">
        <v>675</v>
      </c>
      <c r="C228" s="334" t="s">
        <v>674</v>
      </c>
      <c r="D228" s="334"/>
      <c r="E228" s="334"/>
      <c r="F228" s="144" t="s">
        <v>110</v>
      </c>
      <c r="G228" s="151">
        <v>0</v>
      </c>
      <c r="H228" s="142"/>
      <c r="I228" s="151">
        <v>0</v>
      </c>
      <c r="J228" s="123"/>
      <c r="K228" s="99"/>
      <c r="L228" s="123"/>
      <c r="M228" s="99"/>
      <c r="N228" s="131"/>
      <c r="AA228" s="98"/>
      <c r="AB228" s="79"/>
      <c r="AG228" s="79"/>
      <c r="AI228" s="97" t="s">
        <v>674</v>
      </c>
    </row>
    <row r="229" spans="1:35" s="67" customFormat="1" ht="14.4" x14ac:dyDescent="0.3">
      <c r="A229" s="126" t="s">
        <v>637</v>
      </c>
      <c r="B229" s="145" t="s">
        <v>673</v>
      </c>
      <c r="C229" s="334" t="s">
        <v>647</v>
      </c>
      <c r="D229" s="334"/>
      <c r="E229" s="334"/>
      <c r="F229" s="144" t="s">
        <v>130</v>
      </c>
      <c r="G229" s="151">
        <v>0</v>
      </c>
      <c r="H229" s="142"/>
      <c r="I229" s="151">
        <v>0</v>
      </c>
      <c r="J229" s="123"/>
      <c r="K229" s="99"/>
      <c r="L229" s="123"/>
      <c r="M229" s="99"/>
      <c r="N229" s="131"/>
      <c r="AA229" s="98"/>
      <c r="AB229" s="79"/>
      <c r="AG229" s="79"/>
      <c r="AI229" s="97" t="s">
        <v>647</v>
      </c>
    </row>
    <row r="230" spans="1:35" s="67" customFormat="1" ht="14.4" x14ac:dyDescent="0.3">
      <c r="A230" s="126"/>
      <c r="B230" s="84"/>
      <c r="C230" s="308" t="s">
        <v>537</v>
      </c>
      <c r="D230" s="308"/>
      <c r="E230" s="308"/>
      <c r="F230" s="125" t="s">
        <v>536</v>
      </c>
      <c r="G230" s="133">
        <v>3.76</v>
      </c>
      <c r="H230" s="133">
        <v>1.1499999999999999</v>
      </c>
      <c r="I230" s="147">
        <v>147.01599999999999</v>
      </c>
      <c r="J230" s="123"/>
      <c r="K230" s="99"/>
      <c r="L230" s="123"/>
      <c r="M230" s="99"/>
      <c r="N230" s="131"/>
      <c r="AA230" s="98"/>
      <c r="AB230" s="79"/>
      <c r="AE230" s="65" t="s">
        <v>537</v>
      </c>
      <c r="AG230" s="79"/>
      <c r="AI230" s="97"/>
    </row>
    <row r="231" spans="1:35" s="67" customFormat="1" ht="14.4" x14ac:dyDescent="0.3">
      <c r="A231" s="126"/>
      <c r="B231" s="84"/>
      <c r="C231" s="308" t="s">
        <v>535</v>
      </c>
      <c r="D231" s="308"/>
      <c r="E231" s="308"/>
      <c r="F231" s="125" t="s">
        <v>536</v>
      </c>
      <c r="G231" s="133">
        <v>1.07</v>
      </c>
      <c r="H231" s="133">
        <v>1.1499999999999999</v>
      </c>
      <c r="I231" s="147">
        <v>41.837000000000003</v>
      </c>
      <c r="J231" s="123"/>
      <c r="K231" s="99"/>
      <c r="L231" s="123"/>
      <c r="M231" s="99"/>
      <c r="N231" s="131"/>
      <c r="AA231" s="98"/>
      <c r="AB231" s="79"/>
      <c r="AE231" s="65" t="s">
        <v>535</v>
      </c>
      <c r="AG231" s="79"/>
      <c r="AI231" s="97"/>
    </row>
    <row r="232" spans="1:35" s="67" customFormat="1" ht="14.4" x14ac:dyDescent="0.3">
      <c r="A232" s="110"/>
      <c r="B232" s="84"/>
      <c r="C232" s="310" t="s">
        <v>534</v>
      </c>
      <c r="D232" s="310"/>
      <c r="E232" s="310"/>
      <c r="F232" s="130"/>
      <c r="G232" s="103"/>
      <c r="H232" s="103"/>
      <c r="I232" s="103"/>
      <c r="J232" s="128">
        <v>120.52</v>
      </c>
      <c r="K232" s="103"/>
      <c r="L232" s="129">
        <v>4697.75</v>
      </c>
      <c r="M232" s="103"/>
      <c r="N232" s="127"/>
      <c r="AA232" s="98"/>
      <c r="AB232" s="79"/>
      <c r="AF232" s="65" t="s">
        <v>534</v>
      </c>
      <c r="AG232" s="79"/>
      <c r="AI232" s="97"/>
    </row>
    <row r="233" spans="1:35" s="67" customFormat="1" ht="14.4" x14ac:dyDescent="0.3">
      <c r="A233" s="126"/>
      <c r="B233" s="84"/>
      <c r="C233" s="308" t="s">
        <v>533</v>
      </c>
      <c r="D233" s="308"/>
      <c r="E233" s="308"/>
      <c r="F233" s="125"/>
      <c r="G233" s="99"/>
      <c r="H233" s="99"/>
      <c r="I233" s="99"/>
      <c r="J233" s="123"/>
      <c r="K233" s="99"/>
      <c r="L233" s="136">
        <v>1736.43</v>
      </c>
      <c r="M233" s="99"/>
      <c r="N233" s="135">
        <v>50998.95</v>
      </c>
      <c r="AA233" s="98"/>
      <c r="AB233" s="79"/>
      <c r="AE233" s="65" t="s">
        <v>533</v>
      </c>
      <c r="AG233" s="79"/>
      <c r="AI233" s="97"/>
    </row>
    <row r="234" spans="1:35" s="67" customFormat="1" ht="14.4" x14ac:dyDescent="0.3">
      <c r="A234" s="126"/>
      <c r="B234" s="84" t="s">
        <v>631</v>
      </c>
      <c r="C234" s="308" t="s">
        <v>630</v>
      </c>
      <c r="D234" s="308"/>
      <c r="E234" s="308"/>
      <c r="F234" s="125" t="s">
        <v>529</v>
      </c>
      <c r="G234" s="124">
        <v>103</v>
      </c>
      <c r="H234" s="99"/>
      <c r="I234" s="124">
        <v>103</v>
      </c>
      <c r="J234" s="123"/>
      <c r="K234" s="99"/>
      <c r="L234" s="136">
        <v>1788.52</v>
      </c>
      <c r="M234" s="99"/>
      <c r="N234" s="135">
        <v>52528.92</v>
      </c>
      <c r="AA234" s="98"/>
      <c r="AB234" s="79"/>
      <c r="AE234" s="65" t="s">
        <v>630</v>
      </c>
      <c r="AG234" s="79"/>
      <c r="AI234" s="97"/>
    </row>
    <row r="235" spans="1:35" s="67" customFormat="1" ht="14.4" x14ac:dyDescent="0.3">
      <c r="A235" s="126"/>
      <c r="B235" s="84" t="s">
        <v>629</v>
      </c>
      <c r="C235" s="308" t="s">
        <v>628</v>
      </c>
      <c r="D235" s="308"/>
      <c r="E235" s="308"/>
      <c r="F235" s="125" t="s">
        <v>529</v>
      </c>
      <c r="G235" s="124">
        <v>60</v>
      </c>
      <c r="H235" s="99"/>
      <c r="I235" s="124">
        <v>60</v>
      </c>
      <c r="J235" s="123"/>
      <c r="K235" s="99"/>
      <c r="L235" s="136">
        <v>1041.8599999999999</v>
      </c>
      <c r="M235" s="99"/>
      <c r="N235" s="135">
        <v>30599.37</v>
      </c>
      <c r="AA235" s="98"/>
      <c r="AB235" s="79"/>
      <c r="AE235" s="65" t="s">
        <v>628</v>
      </c>
      <c r="AG235" s="79"/>
      <c r="AI235" s="97"/>
    </row>
    <row r="236" spans="1:35" s="67" customFormat="1" ht="14.4" x14ac:dyDescent="0.3">
      <c r="A236" s="109"/>
      <c r="B236" s="108"/>
      <c r="C236" s="311" t="s">
        <v>327</v>
      </c>
      <c r="D236" s="311"/>
      <c r="E236" s="311"/>
      <c r="F236" s="107"/>
      <c r="G236" s="105"/>
      <c r="H236" s="105"/>
      <c r="I236" s="105"/>
      <c r="J236" s="106"/>
      <c r="K236" s="105"/>
      <c r="L236" s="114">
        <v>7528.13</v>
      </c>
      <c r="M236" s="103"/>
      <c r="N236" s="102">
        <v>158472.20000000001</v>
      </c>
      <c r="AA236" s="98"/>
      <c r="AB236" s="79"/>
      <c r="AG236" s="79" t="s">
        <v>327</v>
      </c>
      <c r="AI236" s="97"/>
    </row>
    <row r="237" spans="1:35" s="67" customFormat="1" ht="21.6" x14ac:dyDescent="0.3">
      <c r="A237" s="113" t="s">
        <v>79</v>
      </c>
      <c r="B237" s="116" t="s">
        <v>680</v>
      </c>
      <c r="C237" s="311" t="s">
        <v>119</v>
      </c>
      <c r="D237" s="311"/>
      <c r="E237" s="311"/>
      <c r="F237" s="107" t="s">
        <v>475</v>
      </c>
      <c r="G237" s="105"/>
      <c r="H237" s="105"/>
      <c r="I237" s="112">
        <v>3</v>
      </c>
      <c r="J237" s="106"/>
      <c r="K237" s="105"/>
      <c r="L237" s="106"/>
      <c r="M237" s="105"/>
      <c r="N237" s="139"/>
      <c r="AA237" s="98"/>
      <c r="AB237" s="79" t="s">
        <v>119</v>
      </c>
      <c r="AG237" s="79"/>
      <c r="AI237" s="97"/>
    </row>
    <row r="238" spans="1:35" s="67" customFormat="1" ht="14.4" x14ac:dyDescent="0.3">
      <c r="A238" s="110"/>
      <c r="B238" s="72"/>
      <c r="C238" s="308" t="s">
        <v>679</v>
      </c>
      <c r="D238" s="308"/>
      <c r="E238" s="308"/>
      <c r="F238" s="308"/>
      <c r="G238" s="308"/>
      <c r="H238" s="308"/>
      <c r="I238" s="308"/>
      <c r="J238" s="308"/>
      <c r="K238" s="308"/>
      <c r="L238" s="308"/>
      <c r="M238" s="308"/>
      <c r="N238" s="309"/>
      <c r="AA238" s="98"/>
      <c r="AB238" s="79"/>
      <c r="AG238" s="79"/>
      <c r="AH238" s="65" t="s">
        <v>679</v>
      </c>
      <c r="AI238" s="97"/>
    </row>
    <row r="239" spans="1:35" s="67" customFormat="1" ht="20.399999999999999" x14ac:dyDescent="0.3">
      <c r="A239" s="138"/>
      <c r="B239" s="84" t="s">
        <v>543</v>
      </c>
      <c r="C239" s="308" t="s">
        <v>542</v>
      </c>
      <c r="D239" s="308"/>
      <c r="E239" s="308"/>
      <c r="F239" s="308"/>
      <c r="G239" s="308"/>
      <c r="H239" s="308"/>
      <c r="I239" s="308"/>
      <c r="J239" s="308"/>
      <c r="K239" s="308"/>
      <c r="L239" s="308"/>
      <c r="M239" s="308"/>
      <c r="N239" s="309"/>
      <c r="AA239" s="98"/>
      <c r="AB239" s="79"/>
      <c r="AC239" s="65" t="s">
        <v>542</v>
      </c>
      <c r="AG239" s="79"/>
      <c r="AI239" s="97"/>
    </row>
    <row r="240" spans="1:35" s="67" customFormat="1" ht="14.4" x14ac:dyDescent="0.3">
      <c r="A240" s="137"/>
      <c r="B240" s="84" t="s">
        <v>20</v>
      </c>
      <c r="C240" s="308" t="s">
        <v>541</v>
      </c>
      <c r="D240" s="308"/>
      <c r="E240" s="308"/>
      <c r="F240" s="125"/>
      <c r="G240" s="99"/>
      <c r="H240" s="99"/>
      <c r="I240" s="99"/>
      <c r="J240" s="122">
        <v>33.31</v>
      </c>
      <c r="K240" s="133">
        <v>1.1499999999999999</v>
      </c>
      <c r="L240" s="122">
        <v>114.92</v>
      </c>
      <c r="M240" s="133">
        <v>29.37</v>
      </c>
      <c r="N240" s="135">
        <v>3375.2</v>
      </c>
      <c r="AA240" s="98"/>
      <c r="AB240" s="79"/>
      <c r="AD240" s="65" t="s">
        <v>541</v>
      </c>
      <c r="AG240" s="79"/>
      <c r="AI240" s="97"/>
    </row>
    <row r="241" spans="1:35" s="67" customFormat="1" ht="14.4" x14ac:dyDescent="0.3">
      <c r="A241" s="137"/>
      <c r="B241" s="84" t="s">
        <v>21</v>
      </c>
      <c r="C241" s="308" t="s">
        <v>540</v>
      </c>
      <c r="D241" s="308"/>
      <c r="E241" s="308"/>
      <c r="F241" s="125"/>
      <c r="G241" s="99"/>
      <c r="H241" s="99"/>
      <c r="I241" s="99"/>
      <c r="J241" s="122">
        <v>84.35</v>
      </c>
      <c r="K241" s="133">
        <v>1.1499999999999999</v>
      </c>
      <c r="L241" s="122">
        <v>291.01</v>
      </c>
      <c r="M241" s="133">
        <v>11.01</v>
      </c>
      <c r="N241" s="135">
        <v>3204.02</v>
      </c>
      <c r="AA241" s="98"/>
      <c r="AB241" s="79"/>
      <c r="AD241" s="65" t="s">
        <v>540</v>
      </c>
      <c r="AG241" s="79"/>
      <c r="AI241" s="97"/>
    </row>
    <row r="242" spans="1:35" s="67" customFormat="1" ht="14.4" x14ac:dyDescent="0.3">
      <c r="A242" s="137"/>
      <c r="B242" s="84" t="s">
        <v>22</v>
      </c>
      <c r="C242" s="308" t="s">
        <v>539</v>
      </c>
      <c r="D242" s="308"/>
      <c r="E242" s="308"/>
      <c r="F242" s="125"/>
      <c r="G242" s="99"/>
      <c r="H242" s="99"/>
      <c r="I242" s="99"/>
      <c r="J242" s="122">
        <v>11.1</v>
      </c>
      <c r="K242" s="133">
        <v>1.1499999999999999</v>
      </c>
      <c r="L242" s="122">
        <v>38.299999999999997</v>
      </c>
      <c r="M242" s="133">
        <v>29.37</v>
      </c>
      <c r="N242" s="135">
        <v>1124.8699999999999</v>
      </c>
      <c r="AA242" s="98"/>
      <c r="AB242" s="79"/>
      <c r="AD242" s="65" t="s">
        <v>539</v>
      </c>
      <c r="AG242" s="79"/>
      <c r="AI242" s="97"/>
    </row>
    <row r="243" spans="1:35" s="67" customFormat="1" ht="14.4" x14ac:dyDescent="0.3">
      <c r="A243" s="137"/>
      <c r="B243" s="84" t="s">
        <v>69</v>
      </c>
      <c r="C243" s="308" t="s">
        <v>538</v>
      </c>
      <c r="D243" s="308"/>
      <c r="E243" s="308"/>
      <c r="F243" s="125"/>
      <c r="G243" s="99"/>
      <c r="H243" s="99"/>
      <c r="I243" s="99"/>
      <c r="J243" s="122">
        <v>2.86</v>
      </c>
      <c r="K243" s="99"/>
      <c r="L243" s="122">
        <v>8.58</v>
      </c>
      <c r="M243" s="133">
        <v>8.02</v>
      </c>
      <c r="N243" s="121">
        <v>68.81</v>
      </c>
      <c r="AA243" s="98"/>
      <c r="AB243" s="79"/>
      <c r="AD243" s="65" t="s">
        <v>538</v>
      </c>
      <c r="AG243" s="79"/>
      <c r="AI243" s="97"/>
    </row>
    <row r="244" spans="1:35" s="67" customFormat="1" ht="14.4" x14ac:dyDescent="0.3">
      <c r="A244" s="126" t="s">
        <v>637</v>
      </c>
      <c r="B244" s="145" t="s">
        <v>678</v>
      </c>
      <c r="C244" s="334" t="s">
        <v>244</v>
      </c>
      <c r="D244" s="334"/>
      <c r="E244" s="334"/>
      <c r="F244" s="144" t="s">
        <v>130</v>
      </c>
      <c r="G244" s="151">
        <v>0</v>
      </c>
      <c r="H244" s="142"/>
      <c r="I244" s="151">
        <v>0</v>
      </c>
      <c r="J244" s="123"/>
      <c r="K244" s="99"/>
      <c r="L244" s="123"/>
      <c r="M244" s="99"/>
      <c r="N244" s="131"/>
      <c r="AA244" s="98"/>
      <c r="AB244" s="79"/>
      <c r="AG244" s="79"/>
      <c r="AI244" s="97" t="s">
        <v>244</v>
      </c>
    </row>
    <row r="245" spans="1:35" s="67" customFormat="1" ht="14.4" x14ac:dyDescent="0.3">
      <c r="A245" s="126" t="s">
        <v>637</v>
      </c>
      <c r="B245" s="145" t="s">
        <v>677</v>
      </c>
      <c r="C245" s="334" t="s">
        <v>676</v>
      </c>
      <c r="D245" s="334"/>
      <c r="E245" s="334"/>
      <c r="F245" s="144" t="s">
        <v>130</v>
      </c>
      <c r="G245" s="151">
        <v>0</v>
      </c>
      <c r="H245" s="142"/>
      <c r="I245" s="151">
        <v>0</v>
      </c>
      <c r="J245" s="123"/>
      <c r="K245" s="99"/>
      <c r="L245" s="123"/>
      <c r="M245" s="99"/>
      <c r="N245" s="131"/>
      <c r="AA245" s="98"/>
      <c r="AB245" s="79"/>
      <c r="AG245" s="79"/>
      <c r="AI245" s="97" t="s">
        <v>676</v>
      </c>
    </row>
    <row r="246" spans="1:35" s="67" customFormat="1" ht="14.4" x14ac:dyDescent="0.3">
      <c r="A246" s="126" t="s">
        <v>637</v>
      </c>
      <c r="B246" s="145" t="s">
        <v>636</v>
      </c>
      <c r="C246" s="334" t="s">
        <v>635</v>
      </c>
      <c r="D246" s="334"/>
      <c r="E246" s="334"/>
      <c r="F246" s="144" t="s">
        <v>74</v>
      </c>
      <c r="G246" s="151">
        <v>0</v>
      </c>
      <c r="H246" s="142"/>
      <c r="I246" s="151">
        <v>0</v>
      </c>
      <c r="J246" s="123"/>
      <c r="K246" s="99"/>
      <c r="L246" s="123"/>
      <c r="M246" s="99"/>
      <c r="N246" s="131"/>
      <c r="AA246" s="98"/>
      <c r="AB246" s="79"/>
      <c r="AG246" s="79"/>
      <c r="AI246" s="97" t="s">
        <v>635</v>
      </c>
    </row>
    <row r="247" spans="1:35" s="67" customFormat="1" ht="21.6" x14ac:dyDescent="0.3">
      <c r="A247" s="126" t="s">
        <v>637</v>
      </c>
      <c r="B247" s="145" t="s">
        <v>675</v>
      </c>
      <c r="C247" s="334" t="s">
        <v>674</v>
      </c>
      <c r="D247" s="334"/>
      <c r="E247" s="334"/>
      <c r="F247" s="144" t="s">
        <v>110</v>
      </c>
      <c r="G247" s="151">
        <v>0</v>
      </c>
      <c r="H247" s="142"/>
      <c r="I247" s="151">
        <v>0</v>
      </c>
      <c r="J247" s="123"/>
      <c r="K247" s="99"/>
      <c r="L247" s="123"/>
      <c r="M247" s="99"/>
      <c r="N247" s="131"/>
      <c r="AA247" s="98"/>
      <c r="AB247" s="79"/>
      <c r="AG247" s="79"/>
      <c r="AI247" s="97" t="s">
        <v>674</v>
      </c>
    </row>
    <row r="248" spans="1:35" s="67" customFormat="1" ht="14.4" x14ac:dyDescent="0.3">
      <c r="A248" s="126" t="s">
        <v>637</v>
      </c>
      <c r="B248" s="145" t="s">
        <v>673</v>
      </c>
      <c r="C248" s="334" t="s">
        <v>647</v>
      </c>
      <c r="D248" s="334"/>
      <c r="E248" s="334"/>
      <c r="F248" s="144" t="s">
        <v>130</v>
      </c>
      <c r="G248" s="151">
        <v>0</v>
      </c>
      <c r="H248" s="142"/>
      <c r="I248" s="151">
        <v>0</v>
      </c>
      <c r="J248" s="123"/>
      <c r="K248" s="99"/>
      <c r="L248" s="123"/>
      <c r="M248" s="99"/>
      <c r="N248" s="131"/>
      <c r="AA248" s="98"/>
      <c r="AB248" s="79"/>
      <c r="AG248" s="79"/>
      <c r="AI248" s="97" t="s">
        <v>647</v>
      </c>
    </row>
    <row r="249" spans="1:35" s="67" customFormat="1" ht="14.4" x14ac:dyDescent="0.3">
      <c r="A249" s="126"/>
      <c r="B249" s="84"/>
      <c r="C249" s="308" t="s">
        <v>537</v>
      </c>
      <c r="D249" s="308"/>
      <c r="E249" s="308"/>
      <c r="F249" s="125" t="s">
        <v>536</v>
      </c>
      <c r="G249" s="133">
        <v>3.76</v>
      </c>
      <c r="H249" s="133">
        <v>1.1499999999999999</v>
      </c>
      <c r="I249" s="147">
        <v>12.972</v>
      </c>
      <c r="J249" s="123"/>
      <c r="K249" s="99"/>
      <c r="L249" s="123"/>
      <c r="M249" s="99"/>
      <c r="N249" s="131"/>
      <c r="AA249" s="98"/>
      <c r="AB249" s="79"/>
      <c r="AE249" s="65" t="s">
        <v>537</v>
      </c>
      <c r="AG249" s="79"/>
      <c r="AI249" s="97"/>
    </row>
    <row r="250" spans="1:35" s="67" customFormat="1" ht="14.4" x14ac:dyDescent="0.3">
      <c r="A250" s="126"/>
      <c r="B250" s="84"/>
      <c r="C250" s="308" t="s">
        <v>535</v>
      </c>
      <c r="D250" s="308"/>
      <c r="E250" s="308"/>
      <c r="F250" s="125" t="s">
        <v>536</v>
      </c>
      <c r="G250" s="133">
        <v>1.07</v>
      </c>
      <c r="H250" s="133">
        <v>1.1499999999999999</v>
      </c>
      <c r="I250" s="132">
        <v>3.6915</v>
      </c>
      <c r="J250" s="123"/>
      <c r="K250" s="99"/>
      <c r="L250" s="123"/>
      <c r="M250" s="99"/>
      <c r="N250" s="131"/>
      <c r="AA250" s="98"/>
      <c r="AB250" s="79"/>
      <c r="AE250" s="65" t="s">
        <v>535</v>
      </c>
      <c r="AG250" s="79"/>
      <c r="AI250" s="97"/>
    </row>
    <row r="251" spans="1:35" s="67" customFormat="1" ht="14.4" x14ac:dyDescent="0.3">
      <c r="A251" s="110"/>
      <c r="B251" s="84"/>
      <c r="C251" s="310" t="s">
        <v>534</v>
      </c>
      <c r="D251" s="310"/>
      <c r="E251" s="310"/>
      <c r="F251" s="130"/>
      <c r="G251" s="103"/>
      <c r="H251" s="103"/>
      <c r="I251" s="103"/>
      <c r="J251" s="128">
        <v>120.52</v>
      </c>
      <c r="K251" s="103"/>
      <c r="L251" s="128">
        <v>414.51</v>
      </c>
      <c r="M251" s="103"/>
      <c r="N251" s="127"/>
      <c r="AA251" s="98"/>
      <c r="AB251" s="79"/>
      <c r="AF251" s="65" t="s">
        <v>534</v>
      </c>
      <c r="AG251" s="79"/>
      <c r="AI251" s="97"/>
    </row>
    <row r="252" spans="1:35" s="67" customFormat="1" ht="14.4" x14ac:dyDescent="0.3">
      <c r="A252" s="126"/>
      <c r="B252" s="84"/>
      <c r="C252" s="308" t="s">
        <v>533</v>
      </c>
      <c r="D252" s="308"/>
      <c r="E252" s="308"/>
      <c r="F252" s="125"/>
      <c r="G252" s="99"/>
      <c r="H252" s="99"/>
      <c r="I252" s="99"/>
      <c r="J252" s="123"/>
      <c r="K252" s="99"/>
      <c r="L252" s="122">
        <v>153.22</v>
      </c>
      <c r="M252" s="99"/>
      <c r="N252" s="135">
        <v>4500.07</v>
      </c>
      <c r="AA252" s="98"/>
      <c r="AB252" s="79"/>
      <c r="AE252" s="65" t="s">
        <v>533</v>
      </c>
      <c r="AG252" s="79"/>
      <c r="AI252" s="97"/>
    </row>
    <row r="253" spans="1:35" s="67" customFormat="1" ht="14.4" x14ac:dyDescent="0.3">
      <c r="A253" s="126"/>
      <c r="B253" s="84" t="s">
        <v>631</v>
      </c>
      <c r="C253" s="308" t="s">
        <v>630</v>
      </c>
      <c r="D253" s="308"/>
      <c r="E253" s="308"/>
      <c r="F253" s="125" t="s">
        <v>529</v>
      </c>
      <c r="G253" s="124">
        <v>103</v>
      </c>
      <c r="H253" s="99"/>
      <c r="I253" s="124">
        <v>103</v>
      </c>
      <c r="J253" s="123"/>
      <c r="K253" s="99"/>
      <c r="L253" s="122">
        <v>157.82</v>
      </c>
      <c r="M253" s="99"/>
      <c r="N253" s="135">
        <v>4635.07</v>
      </c>
      <c r="AA253" s="98"/>
      <c r="AB253" s="79"/>
      <c r="AE253" s="65" t="s">
        <v>630</v>
      </c>
      <c r="AG253" s="79"/>
      <c r="AI253" s="97"/>
    </row>
    <row r="254" spans="1:35" s="67" customFormat="1" ht="14.4" x14ac:dyDescent="0.3">
      <c r="A254" s="126"/>
      <c r="B254" s="84" t="s">
        <v>629</v>
      </c>
      <c r="C254" s="308" t="s">
        <v>628</v>
      </c>
      <c r="D254" s="308"/>
      <c r="E254" s="308"/>
      <c r="F254" s="125" t="s">
        <v>529</v>
      </c>
      <c r="G254" s="124">
        <v>60</v>
      </c>
      <c r="H254" s="99"/>
      <c r="I254" s="124">
        <v>60</v>
      </c>
      <c r="J254" s="123"/>
      <c r="K254" s="99"/>
      <c r="L254" s="122">
        <v>91.93</v>
      </c>
      <c r="M254" s="99"/>
      <c r="N254" s="135">
        <v>2700.04</v>
      </c>
      <c r="AA254" s="98"/>
      <c r="AB254" s="79"/>
      <c r="AE254" s="65" t="s">
        <v>628</v>
      </c>
      <c r="AG254" s="79"/>
      <c r="AI254" s="97"/>
    </row>
    <row r="255" spans="1:35" s="67" customFormat="1" ht="14.4" x14ac:dyDescent="0.3">
      <c r="A255" s="109"/>
      <c r="B255" s="108"/>
      <c r="C255" s="311" t="s">
        <v>327</v>
      </c>
      <c r="D255" s="311"/>
      <c r="E255" s="311"/>
      <c r="F255" s="107"/>
      <c r="G255" s="105"/>
      <c r="H255" s="105"/>
      <c r="I255" s="105"/>
      <c r="J255" s="106"/>
      <c r="K255" s="105"/>
      <c r="L255" s="104">
        <v>664.26</v>
      </c>
      <c r="M255" s="103"/>
      <c r="N255" s="102">
        <v>13983.14</v>
      </c>
      <c r="AA255" s="98"/>
      <c r="AB255" s="79"/>
      <c r="AG255" s="79" t="s">
        <v>327</v>
      </c>
      <c r="AI255" s="97"/>
    </row>
    <row r="256" spans="1:35" s="67" customFormat="1" ht="0" hidden="1" customHeight="1" x14ac:dyDescent="0.3">
      <c r="A256" s="101"/>
      <c r="B256" s="77"/>
      <c r="C256" s="77"/>
      <c r="D256" s="77"/>
      <c r="E256" s="77"/>
      <c r="F256" s="100"/>
      <c r="G256" s="100"/>
      <c r="H256" s="100"/>
      <c r="I256" s="100"/>
      <c r="J256" s="78"/>
      <c r="K256" s="100"/>
      <c r="L256" s="78"/>
      <c r="M256" s="99"/>
      <c r="N256" s="78"/>
      <c r="AA256" s="98"/>
      <c r="AB256" s="79"/>
      <c r="AG256" s="79"/>
      <c r="AI256" s="97"/>
    </row>
    <row r="257" spans="1:38" s="67" customFormat="1" ht="14.4" x14ac:dyDescent="0.3">
      <c r="A257" s="95"/>
      <c r="B257" s="94"/>
      <c r="C257" s="311" t="s">
        <v>113</v>
      </c>
      <c r="D257" s="311"/>
      <c r="E257" s="311"/>
      <c r="F257" s="311"/>
      <c r="G257" s="311"/>
      <c r="H257" s="311"/>
      <c r="I257" s="311"/>
      <c r="J257" s="311"/>
      <c r="K257" s="311"/>
      <c r="L257" s="93"/>
      <c r="M257" s="92"/>
      <c r="N257" s="91"/>
      <c r="AA257" s="98"/>
      <c r="AB257" s="79"/>
      <c r="AG257" s="79"/>
      <c r="AI257" s="97"/>
      <c r="AK257" s="79" t="s">
        <v>113</v>
      </c>
    </row>
    <row r="258" spans="1:38" s="67" customFormat="1" ht="14.4" x14ac:dyDescent="0.3">
      <c r="A258" s="85"/>
      <c r="B258" s="84"/>
      <c r="C258" s="308" t="s">
        <v>324</v>
      </c>
      <c r="D258" s="308"/>
      <c r="E258" s="308"/>
      <c r="F258" s="308"/>
      <c r="G258" s="308"/>
      <c r="H258" s="308"/>
      <c r="I258" s="308"/>
      <c r="J258" s="308"/>
      <c r="K258" s="308"/>
      <c r="L258" s="83">
        <v>27817.11</v>
      </c>
      <c r="M258" s="82"/>
      <c r="N258" s="81">
        <v>401474.5</v>
      </c>
      <c r="AA258" s="98"/>
      <c r="AB258" s="79"/>
      <c r="AG258" s="79"/>
      <c r="AI258" s="97"/>
      <c r="AK258" s="79"/>
      <c r="AL258" s="65" t="s">
        <v>324</v>
      </c>
    </row>
    <row r="259" spans="1:38" s="67" customFormat="1" ht="14.4" x14ac:dyDescent="0.3">
      <c r="A259" s="85"/>
      <c r="B259" s="84"/>
      <c r="C259" s="308" t="s">
        <v>305</v>
      </c>
      <c r="D259" s="308"/>
      <c r="E259" s="308"/>
      <c r="F259" s="308"/>
      <c r="G259" s="308"/>
      <c r="H259" s="308"/>
      <c r="I259" s="308"/>
      <c r="J259" s="308"/>
      <c r="K259" s="308"/>
      <c r="L259" s="87"/>
      <c r="M259" s="82"/>
      <c r="N259" s="86"/>
      <c r="AA259" s="98"/>
      <c r="AB259" s="79"/>
      <c r="AG259" s="79"/>
      <c r="AI259" s="97"/>
      <c r="AK259" s="79"/>
      <c r="AL259" s="65" t="s">
        <v>305</v>
      </c>
    </row>
    <row r="260" spans="1:38" s="67" customFormat="1" ht="14.4" x14ac:dyDescent="0.3">
      <c r="A260" s="85"/>
      <c r="B260" s="84"/>
      <c r="C260" s="308" t="s">
        <v>323</v>
      </c>
      <c r="D260" s="308"/>
      <c r="E260" s="308"/>
      <c r="F260" s="308"/>
      <c r="G260" s="308"/>
      <c r="H260" s="308"/>
      <c r="I260" s="308"/>
      <c r="J260" s="308"/>
      <c r="K260" s="308"/>
      <c r="L260" s="83">
        <v>5326.35</v>
      </c>
      <c r="M260" s="82"/>
      <c r="N260" s="81">
        <v>156434.9</v>
      </c>
      <c r="AA260" s="98"/>
      <c r="AB260" s="79"/>
      <c r="AG260" s="79"/>
      <c r="AI260" s="97"/>
      <c r="AK260" s="79"/>
      <c r="AL260" s="65" t="s">
        <v>323</v>
      </c>
    </row>
    <row r="261" spans="1:38" s="67" customFormat="1" ht="14.4" x14ac:dyDescent="0.3">
      <c r="A261" s="85"/>
      <c r="B261" s="84"/>
      <c r="C261" s="308" t="s">
        <v>322</v>
      </c>
      <c r="D261" s="308"/>
      <c r="E261" s="308"/>
      <c r="F261" s="308"/>
      <c r="G261" s="308"/>
      <c r="H261" s="308"/>
      <c r="I261" s="308"/>
      <c r="J261" s="308"/>
      <c r="K261" s="308"/>
      <c r="L261" s="83">
        <v>21626.66</v>
      </c>
      <c r="M261" s="82"/>
      <c r="N261" s="81">
        <v>238109.53</v>
      </c>
      <c r="AA261" s="98"/>
      <c r="AB261" s="79"/>
      <c r="AG261" s="79"/>
      <c r="AI261" s="97"/>
      <c r="AK261" s="79"/>
      <c r="AL261" s="65" t="s">
        <v>322</v>
      </c>
    </row>
    <row r="262" spans="1:38" s="67" customFormat="1" ht="14.4" x14ac:dyDescent="0.3">
      <c r="A262" s="85"/>
      <c r="B262" s="84"/>
      <c r="C262" s="308" t="s">
        <v>321</v>
      </c>
      <c r="D262" s="308"/>
      <c r="E262" s="308"/>
      <c r="F262" s="308"/>
      <c r="G262" s="308"/>
      <c r="H262" s="308"/>
      <c r="I262" s="308"/>
      <c r="J262" s="308"/>
      <c r="K262" s="308"/>
      <c r="L262" s="83">
        <v>2605.27</v>
      </c>
      <c r="M262" s="82"/>
      <c r="N262" s="81">
        <v>76516.789999999994</v>
      </c>
      <c r="AA262" s="98"/>
      <c r="AB262" s="79"/>
      <c r="AG262" s="79"/>
      <c r="AI262" s="97"/>
      <c r="AK262" s="79"/>
      <c r="AL262" s="65" t="s">
        <v>321</v>
      </c>
    </row>
    <row r="263" spans="1:38" s="67" customFormat="1" ht="14.4" x14ac:dyDescent="0.3">
      <c r="A263" s="85"/>
      <c r="B263" s="84"/>
      <c r="C263" s="308" t="s">
        <v>320</v>
      </c>
      <c r="D263" s="308"/>
      <c r="E263" s="308"/>
      <c r="F263" s="308"/>
      <c r="G263" s="308"/>
      <c r="H263" s="308"/>
      <c r="I263" s="308"/>
      <c r="J263" s="308"/>
      <c r="K263" s="308"/>
      <c r="L263" s="120">
        <v>864.1</v>
      </c>
      <c r="M263" s="82"/>
      <c r="N263" s="81">
        <v>6930.07</v>
      </c>
      <c r="AA263" s="98"/>
      <c r="AB263" s="79"/>
      <c r="AG263" s="79"/>
      <c r="AI263" s="97"/>
      <c r="AK263" s="79"/>
      <c r="AL263" s="65" t="s">
        <v>320</v>
      </c>
    </row>
    <row r="264" spans="1:38" s="67" customFormat="1" ht="14.4" x14ac:dyDescent="0.3">
      <c r="A264" s="85"/>
      <c r="B264" s="84"/>
      <c r="C264" s="308" t="s">
        <v>319</v>
      </c>
      <c r="D264" s="308"/>
      <c r="E264" s="308"/>
      <c r="F264" s="308"/>
      <c r="G264" s="308"/>
      <c r="H264" s="308"/>
      <c r="I264" s="308"/>
      <c r="J264" s="308"/>
      <c r="K264" s="308"/>
      <c r="L264" s="83">
        <v>40745.65</v>
      </c>
      <c r="M264" s="82"/>
      <c r="N264" s="81">
        <v>781185.74</v>
      </c>
      <c r="AA264" s="98"/>
      <c r="AB264" s="79"/>
      <c r="AG264" s="79"/>
      <c r="AI264" s="97"/>
      <c r="AK264" s="79"/>
      <c r="AL264" s="65" t="s">
        <v>319</v>
      </c>
    </row>
    <row r="265" spans="1:38" s="67" customFormat="1" ht="14.4" x14ac:dyDescent="0.3">
      <c r="A265" s="85"/>
      <c r="B265" s="84"/>
      <c r="C265" s="308" t="s">
        <v>305</v>
      </c>
      <c r="D265" s="308"/>
      <c r="E265" s="308"/>
      <c r="F265" s="308"/>
      <c r="G265" s="308"/>
      <c r="H265" s="308"/>
      <c r="I265" s="308"/>
      <c r="J265" s="308"/>
      <c r="K265" s="308"/>
      <c r="L265" s="87"/>
      <c r="M265" s="82"/>
      <c r="N265" s="86"/>
      <c r="AA265" s="98"/>
      <c r="AB265" s="79"/>
      <c r="AG265" s="79"/>
      <c r="AI265" s="97"/>
      <c r="AK265" s="79"/>
      <c r="AL265" s="65" t="s">
        <v>305</v>
      </c>
    </row>
    <row r="266" spans="1:38" s="67" customFormat="1" ht="14.4" x14ac:dyDescent="0.3">
      <c r="A266" s="85"/>
      <c r="B266" s="84"/>
      <c r="C266" s="308" t="s">
        <v>317</v>
      </c>
      <c r="D266" s="308"/>
      <c r="E266" s="308"/>
      <c r="F266" s="308"/>
      <c r="G266" s="308"/>
      <c r="H266" s="308"/>
      <c r="I266" s="308"/>
      <c r="J266" s="308"/>
      <c r="K266" s="308"/>
      <c r="L266" s="83">
        <v>5326.35</v>
      </c>
      <c r="M266" s="82"/>
      <c r="N266" s="81">
        <v>156434.9</v>
      </c>
      <c r="AA266" s="98"/>
      <c r="AB266" s="79"/>
      <c r="AG266" s="79"/>
      <c r="AI266" s="97"/>
      <c r="AK266" s="79"/>
      <c r="AL266" s="65" t="s">
        <v>317</v>
      </c>
    </row>
    <row r="267" spans="1:38" s="67" customFormat="1" ht="14.4" x14ac:dyDescent="0.3">
      <c r="A267" s="85"/>
      <c r="B267" s="84"/>
      <c r="C267" s="308" t="s">
        <v>316</v>
      </c>
      <c r="D267" s="308"/>
      <c r="E267" s="308"/>
      <c r="F267" s="308"/>
      <c r="G267" s="308"/>
      <c r="H267" s="308"/>
      <c r="I267" s="308"/>
      <c r="J267" s="308"/>
      <c r="K267" s="308"/>
      <c r="L267" s="83">
        <v>21626.66</v>
      </c>
      <c r="M267" s="82"/>
      <c r="N267" s="81">
        <v>238109.53</v>
      </c>
      <c r="AA267" s="98"/>
      <c r="AB267" s="79"/>
      <c r="AG267" s="79"/>
      <c r="AI267" s="97"/>
      <c r="AK267" s="79"/>
      <c r="AL267" s="65" t="s">
        <v>316</v>
      </c>
    </row>
    <row r="268" spans="1:38" s="67" customFormat="1" ht="14.4" x14ac:dyDescent="0.3">
      <c r="A268" s="85"/>
      <c r="B268" s="84"/>
      <c r="C268" s="308" t="s">
        <v>315</v>
      </c>
      <c r="D268" s="308"/>
      <c r="E268" s="308"/>
      <c r="F268" s="308"/>
      <c r="G268" s="308"/>
      <c r="H268" s="308"/>
      <c r="I268" s="308"/>
      <c r="J268" s="308"/>
      <c r="K268" s="308"/>
      <c r="L268" s="83">
        <v>2605.27</v>
      </c>
      <c r="M268" s="82"/>
      <c r="N268" s="81">
        <v>76516.789999999994</v>
      </c>
      <c r="AA268" s="98"/>
      <c r="AB268" s="79"/>
      <c r="AG268" s="79"/>
      <c r="AI268" s="97"/>
      <c r="AK268" s="79"/>
      <c r="AL268" s="65" t="s">
        <v>315</v>
      </c>
    </row>
    <row r="269" spans="1:38" s="67" customFormat="1" ht="14.4" x14ac:dyDescent="0.3">
      <c r="A269" s="85"/>
      <c r="B269" s="84"/>
      <c r="C269" s="308" t="s">
        <v>314</v>
      </c>
      <c r="D269" s="308"/>
      <c r="E269" s="308"/>
      <c r="F269" s="308"/>
      <c r="G269" s="308"/>
      <c r="H269" s="308"/>
      <c r="I269" s="308"/>
      <c r="J269" s="308"/>
      <c r="K269" s="308"/>
      <c r="L269" s="120">
        <v>864.1</v>
      </c>
      <c r="M269" s="82"/>
      <c r="N269" s="81">
        <v>6930.07</v>
      </c>
      <c r="AA269" s="98"/>
      <c r="AB269" s="79"/>
      <c r="AG269" s="79"/>
      <c r="AI269" s="97"/>
      <c r="AK269" s="79"/>
      <c r="AL269" s="65" t="s">
        <v>314</v>
      </c>
    </row>
    <row r="270" spans="1:38" s="67" customFormat="1" ht="14.4" x14ac:dyDescent="0.3">
      <c r="A270" s="85"/>
      <c r="B270" s="84"/>
      <c r="C270" s="308" t="s">
        <v>313</v>
      </c>
      <c r="D270" s="308"/>
      <c r="E270" s="308"/>
      <c r="F270" s="308"/>
      <c r="G270" s="308"/>
      <c r="H270" s="308"/>
      <c r="I270" s="308"/>
      <c r="J270" s="308"/>
      <c r="K270" s="308"/>
      <c r="L270" s="83">
        <v>8169.57</v>
      </c>
      <c r="M270" s="82"/>
      <c r="N270" s="81">
        <v>239940.25</v>
      </c>
      <c r="AA270" s="98"/>
      <c r="AB270" s="79"/>
      <c r="AG270" s="79"/>
      <c r="AI270" s="97"/>
      <c r="AK270" s="79"/>
      <c r="AL270" s="65" t="s">
        <v>313</v>
      </c>
    </row>
    <row r="271" spans="1:38" s="67" customFormat="1" ht="14.4" x14ac:dyDescent="0.3">
      <c r="A271" s="85"/>
      <c r="B271" s="84"/>
      <c r="C271" s="308" t="s">
        <v>312</v>
      </c>
      <c r="D271" s="308"/>
      <c r="E271" s="308"/>
      <c r="F271" s="308"/>
      <c r="G271" s="308"/>
      <c r="H271" s="308"/>
      <c r="I271" s="308"/>
      <c r="J271" s="308"/>
      <c r="K271" s="308"/>
      <c r="L271" s="83">
        <v>4758.97</v>
      </c>
      <c r="M271" s="82"/>
      <c r="N271" s="81">
        <v>139770.99</v>
      </c>
      <c r="AA271" s="98"/>
      <c r="AB271" s="79"/>
      <c r="AG271" s="79"/>
      <c r="AI271" s="97"/>
      <c r="AK271" s="79"/>
      <c r="AL271" s="65" t="s">
        <v>312</v>
      </c>
    </row>
    <row r="272" spans="1:38" s="67" customFormat="1" ht="14.4" x14ac:dyDescent="0.3">
      <c r="A272" s="85"/>
      <c r="B272" s="84"/>
      <c r="C272" s="308" t="s">
        <v>308</v>
      </c>
      <c r="D272" s="308"/>
      <c r="E272" s="308"/>
      <c r="F272" s="308"/>
      <c r="G272" s="308"/>
      <c r="H272" s="308"/>
      <c r="I272" s="308"/>
      <c r="J272" s="308"/>
      <c r="K272" s="308"/>
      <c r="L272" s="83">
        <v>7931.62</v>
      </c>
      <c r="M272" s="82"/>
      <c r="N272" s="81">
        <v>232951.69</v>
      </c>
      <c r="AA272" s="98"/>
      <c r="AB272" s="79"/>
      <c r="AG272" s="79"/>
      <c r="AI272" s="97"/>
      <c r="AK272" s="79"/>
      <c r="AL272" s="65" t="s">
        <v>308</v>
      </c>
    </row>
    <row r="273" spans="1:40" s="67" customFormat="1" ht="14.4" x14ac:dyDescent="0.3">
      <c r="A273" s="85"/>
      <c r="B273" s="84"/>
      <c r="C273" s="308" t="s">
        <v>307</v>
      </c>
      <c r="D273" s="308"/>
      <c r="E273" s="308"/>
      <c r="F273" s="308"/>
      <c r="G273" s="308"/>
      <c r="H273" s="308"/>
      <c r="I273" s="308"/>
      <c r="J273" s="308"/>
      <c r="K273" s="308"/>
      <c r="L273" s="83">
        <v>8169.57</v>
      </c>
      <c r="M273" s="82"/>
      <c r="N273" s="81">
        <v>239940.25</v>
      </c>
      <c r="AA273" s="98"/>
      <c r="AB273" s="79"/>
      <c r="AG273" s="79"/>
      <c r="AI273" s="97"/>
      <c r="AK273" s="79"/>
      <c r="AL273" s="65" t="s">
        <v>307</v>
      </c>
    </row>
    <row r="274" spans="1:40" s="67" customFormat="1" ht="14.4" x14ac:dyDescent="0.3">
      <c r="A274" s="85"/>
      <c r="B274" s="84"/>
      <c r="C274" s="308" t="s">
        <v>306</v>
      </c>
      <c r="D274" s="308"/>
      <c r="E274" s="308"/>
      <c r="F274" s="308"/>
      <c r="G274" s="308"/>
      <c r="H274" s="308"/>
      <c r="I274" s="308"/>
      <c r="J274" s="308"/>
      <c r="K274" s="308"/>
      <c r="L274" s="83">
        <v>4758.97</v>
      </c>
      <c r="M274" s="82"/>
      <c r="N274" s="81">
        <v>139770.99</v>
      </c>
      <c r="AA274" s="98"/>
      <c r="AB274" s="79"/>
      <c r="AG274" s="79"/>
      <c r="AI274" s="97"/>
      <c r="AK274" s="79"/>
      <c r="AL274" s="65" t="s">
        <v>306</v>
      </c>
    </row>
    <row r="275" spans="1:40" s="67" customFormat="1" ht="14.4" x14ac:dyDescent="0.3">
      <c r="A275" s="85"/>
      <c r="B275" s="90"/>
      <c r="C275" s="307" t="s">
        <v>114</v>
      </c>
      <c r="D275" s="307"/>
      <c r="E275" s="307"/>
      <c r="F275" s="307"/>
      <c r="G275" s="307"/>
      <c r="H275" s="307"/>
      <c r="I275" s="307"/>
      <c r="J275" s="307"/>
      <c r="K275" s="307"/>
      <c r="L275" s="76">
        <v>40745.65</v>
      </c>
      <c r="M275" s="89"/>
      <c r="N275" s="88">
        <v>781185.74</v>
      </c>
      <c r="AA275" s="98"/>
      <c r="AB275" s="79"/>
      <c r="AG275" s="79"/>
      <c r="AI275" s="97"/>
      <c r="AK275" s="79"/>
      <c r="AM275" s="79" t="s">
        <v>114</v>
      </c>
    </row>
    <row r="276" spans="1:40" s="67" customFormat="1" ht="14.4" x14ac:dyDescent="0.3">
      <c r="A276" s="312" t="s">
        <v>120</v>
      </c>
      <c r="B276" s="313"/>
      <c r="C276" s="313"/>
      <c r="D276" s="313"/>
      <c r="E276" s="313"/>
      <c r="F276" s="313"/>
      <c r="G276" s="313"/>
      <c r="H276" s="313"/>
      <c r="I276" s="313"/>
      <c r="J276" s="313"/>
      <c r="K276" s="313"/>
      <c r="L276" s="313"/>
      <c r="M276" s="313"/>
      <c r="N276" s="314"/>
      <c r="AA276" s="98" t="s">
        <v>120</v>
      </c>
      <c r="AB276" s="79"/>
      <c r="AG276" s="79"/>
      <c r="AI276" s="97"/>
      <c r="AK276" s="79"/>
      <c r="AM276" s="79"/>
    </row>
    <row r="277" spans="1:40" s="67" customFormat="1" ht="14.4" x14ac:dyDescent="0.3">
      <c r="A277" s="331" t="s">
        <v>121</v>
      </c>
      <c r="B277" s="332"/>
      <c r="C277" s="332"/>
      <c r="D277" s="332"/>
      <c r="E277" s="332"/>
      <c r="F277" s="332"/>
      <c r="G277" s="332"/>
      <c r="H277" s="332"/>
      <c r="I277" s="332"/>
      <c r="J277" s="332"/>
      <c r="K277" s="332"/>
      <c r="L277" s="332"/>
      <c r="M277" s="332"/>
      <c r="N277" s="333"/>
      <c r="AA277" s="98"/>
      <c r="AB277" s="79"/>
      <c r="AG277" s="79"/>
      <c r="AI277" s="97"/>
      <c r="AK277" s="79"/>
      <c r="AM277" s="79"/>
      <c r="AN277" s="79" t="s">
        <v>121</v>
      </c>
    </row>
    <row r="278" spans="1:40" s="67" customFormat="1" ht="31.8" x14ac:dyDescent="0.3">
      <c r="A278" s="113" t="s">
        <v>80</v>
      </c>
      <c r="B278" s="116" t="s">
        <v>596</v>
      </c>
      <c r="C278" s="311" t="s">
        <v>104</v>
      </c>
      <c r="D278" s="311"/>
      <c r="E278" s="311"/>
      <c r="F278" s="107" t="s">
        <v>582</v>
      </c>
      <c r="G278" s="105"/>
      <c r="H278" s="105"/>
      <c r="I278" s="146">
        <v>4.9349999999999998E-2</v>
      </c>
      <c r="J278" s="106"/>
      <c r="K278" s="105"/>
      <c r="L278" s="106"/>
      <c r="M278" s="105"/>
      <c r="N278" s="139"/>
      <c r="AA278" s="98"/>
      <c r="AB278" s="79" t="s">
        <v>104</v>
      </c>
      <c r="AG278" s="79"/>
      <c r="AI278" s="97"/>
      <c r="AK278" s="79"/>
      <c r="AM278" s="79"/>
      <c r="AN278" s="79"/>
    </row>
    <row r="279" spans="1:40" s="67" customFormat="1" ht="14.4" x14ac:dyDescent="0.3">
      <c r="A279" s="110"/>
      <c r="B279" s="72"/>
      <c r="C279" s="308" t="s">
        <v>672</v>
      </c>
      <c r="D279" s="308"/>
      <c r="E279" s="308"/>
      <c r="F279" s="308"/>
      <c r="G279" s="308"/>
      <c r="H279" s="308"/>
      <c r="I279" s="308"/>
      <c r="J279" s="308"/>
      <c r="K279" s="308"/>
      <c r="L279" s="308"/>
      <c r="M279" s="308"/>
      <c r="N279" s="309"/>
      <c r="AA279" s="98"/>
      <c r="AB279" s="79"/>
      <c r="AG279" s="79"/>
      <c r="AH279" s="65" t="s">
        <v>672</v>
      </c>
      <c r="AI279" s="97"/>
      <c r="AK279" s="79"/>
      <c r="AM279" s="79"/>
      <c r="AN279" s="79"/>
    </row>
    <row r="280" spans="1:40" s="67" customFormat="1" ht="20.399999999999999" x14ac:dyDescent="0.3">
      <c r="A280" s="138"/>
      <c r="B280" s="84" t="s">
        <v>543</v>
      </c>
      <c r="C280" s="308" t="s">
        <v>542</v>
      </c>
      <c r="D280" s="308"/>
      <c r="E280" s="308"/>
      <c r="F280" s="308"/>
      <c r="G280" s="308"/>
      <c r="H280" s="308"/>
      <c r="I280" s="308"/>
      <c r="J280" s="308"/>
      <c r="K280" s="308"/>
      <c r="L280" s="308"/>
      <c r="M280" s="308"/>
      <c r="N280" s="309"/>
      <c r="AA280" s="98"/>
      <c r="AB280" s="79"/>
      <c r="AC280" s="65" t="s">
        <v>542</v>
      </c>
      <c r="AG280" s="79"/>
      <c r="AI280" s="97"/>
      <c r="AK280" s="79"/>
      <c r="AM280" s="79"/>
      <c r="AN280" s="79"/>
    </row>
    <row r="281" spans="1:40" s="67" customFormat="1" ht="14.4" x14ac:dyDescent="0.3">
      <c r="A281" s="137"/>
      <c r="B281" s="84" t="s">
        <v>20</v>
      </c>
      <c r="C281" s="308" t="s">
        <v>541</v>
      </c>
      <c r="D281" s="308"/>
      <c r="E281" s="308"/>
      <c r="F281" s="125"/>
      <c r="G281" s="99"/>
      <c r="H281" s="99"/>
      <c r="I281" s="99"/>
      <c r="J281" s="136">
        <v>1201.2</v>
      </c>
      <c r="K281" s="133">
        <v>1.1499999999999999</v>
      </c>
      <c r="L281" s="122">
        <v>68.17</v>
      </c>
      <c r="M281" s="133">
        <v>29.37</v>
      </c>
      <c r="N281" s="135">
        <v>2002.15</v>
      </c>
      <c r="AA281" s="98"/>
      <c r="AB281" s="79"/>
      <c r="AD281" s="65" t="s">
        <v>541</v>
      </c>
      <c r="AG281" s="79"/>
      <c r="AI281" s="97"/>
      <c r="AK281" s="79"/>
      <c r="AM281" s="79"/>
      <c r="AN281" s="79"/>
    </row>
    <row r="282" spans="1:40" s="67" customFormat="1" ht="14.4" x14ac:dyDescent="0.3">
      <c r="A282" s="126"/>
      <c r="B282" s="84"/>
      <c r="C282" s="308" t="s">
        <v>537</v>
      </c>
      <c r="D282" s="308"/>
      <c r="E282" s="308"/>
      <c r="F282" s="125" t="s">
        <v>536</v>
      </c>
      <c r="G282" s="124">
        <v>154</v>
      </c>
      <c r="H282" s="133">
        <v>1.1499999999999999</v>
      </c>
      <c r="I282" s="140">
        <v>8.7398849999999992</v>
      </c>
      <c r="J282" s="123"/>
      <c r="K282" s="99"/>
      <c r="L282" s="123"/>
      <c r="M282" s="99"/>
      <c r="N282" s="131"/>
      <c r="AA282" s="98"/>
      <c r="AB282" s="79"/>
      <c r="AE282" s="65" t="s">
        <v>537</v>
      </c>
      <c r="AG282" s="79"/>
      <c r="AI282" s="97"/>
      <c r="AK282" s="79"/>
      <c r="AM282" s="79"/>
      <c r="AN282" s="79"/>
    </row>
    <row r="283" spans="1:40" s="67" customFormat="1" ht="14.4" x14ac:dyDescent="0.3">
      <c r="A283" s="110"/>
      <c r="B283" s="84"/>
      <c r="C283" s="310" t="s">
        <v>534</v>
      </c>
      <c r="D283" s="310"/>
      <c r="E283" s="310"/>
      <c r="F283" s="130"/>
      <c r="G283" s="103"/>
      <c r="H283" s="103"/>
      <c r="I283" s="103"/>
      <c r="J283" s="129">
        <v>1201.2</v>
      </c>
      <c r="K283" s="103"/>
      <c r="L283" s="128">
        <v>68.17</v>
      </c>
      <c r="M283" s="103"/>
      <c r="N283" s="127"/>
      <c r="AA283" s="98"/>
      <c r="AB283" s="79"/>
      <c r="AF283" s="65" t="s">
        <v>534</v>
      </c>
      <c r="AG283" s="79"/>
      <c r="AI283" s="97"/>
      <c r="AK283" s="79"/>
      <c r="AM283" s="79"/>
      <c r="AN283" s="79"/>
    </row>
    <row r="284" spans="1:40" s="67" customFormat="1" ht="14.4" x14ac:dyDescent="0.3">
      <c r="A284" s="126"/>
      <c r="B284" s="84"/>
      <c r="C284" s="308" t="s">
        <v>533</v>
      </c>
      <c r="D284" s="308"/>
      <c r="E284" s="308"/>
      <c r="F284" s="125"/>
      <c r="G284" s="99"/>
      <c r="H284" s="99"/>
      <c r="I284" s="99"/>
      <c r="J284" s="123"/>
      <c r="K284" s="99"/>
      <c r="L284" s="122">
        <v>68.17</v>
      </c>
      <c r="M284" s="99"/>
      <c r="N284" s="135">
        <v>2002.15</v>
      </c>
      <c r="AA284" s="98"/>
      <c r="AB284" s="79"/>
      <c r="AE284" s="65" t="s">
        <v>533</v>
      </c>
      <c r="AG284" s="79"/>
      <c r="AI284" s="97"/>
      <c r="AK284" s="79"/>
      <c r="AM284" s="79"/>
      <c r="AN284" s="79"/>
    </row>
    <row r="285" spans="1:40" s="67" customFormat="1" ht="21.6" x14ac:dyDescent="0.3">
      <c r="A285" s="126"/>
      <c r="B285" s="84" t="s">
        <v>580</v>
      </c>
      <c r="C285" s="308" t="s">
        <v>579</v>
      </c>
      <c r="D285" s="308"/>
      <c r="E285" s="308"/>
      <c r="F285" s="125" t="s">
        <v>529</v>
      </c>
      <c r="G285" s="124">
        <v>89</v>
      </c>
      <c r="H285" s="99"/>
      <c r="I285" s="124">
        <v>89</v>
      </c>
      <c r="J285" s="123"/>
      <c r="K285" s="99"/>
      <c r="L285" s="122">
        <v>60.67</v>
      </c>
      <c r="M285" s="99"/>
      <c r="N285" s="135">
        <v>1781.91</v>
      </c>
      <c r="AA285" s="98"/>
      <c r="AB285" s="79"/>
      <c r="AE285" s="65" t="s">
        <v>579</v>
      </c>
      <c r="AG285" s="79"/>
      <c r="AI285" s="97"/>
      <c r="AK285" s="79"/>
      <c r="AM285" s="79"/>
      <c r="AN285" s="79"/>
    </row>
    <row r="286" spans="1:40" s="67" customFormat="1" ht="21.6" x14ac:dyDescent="0.3">
      <c r="A286" s="126"/>
      <c r="B286" s="84" t="s">
        <v>578</v>
      </c>
      <c r="C286" s="308" t="s">
        <v>577</v>
      </c>
      <c r="D286" s="308"/>
      <c r="E286" s="308"/>
      <c r="F286" s="125" t="s">
        <v>529</v>
      </c>
      <c r="G286" s="124">
        <v>40</v>
      </c>
      <c r="H286" s="99"/>
      <c r="I286" s="124">
        <v>40</v>
      </c>
      <c r="J286" s="123"/>
      <c r="K286" s="99"/>
      <c r="L286" s="122">
        <v>27.27</v>
      </c>
      <c r="M286" s="99"/>
      <c r="N286" s="121">
        <v>800.86</v>
      </c>
      <c r="AA286" s="98"/>
      <c r="AB286" s="79"/>
      <c r="AE286" s="65" t="s">
        <v>577</v>
      </c>
      <c r="AG286" s="79"/>
      <c r="AI286" s="97"/>
      <c r="AK286" s="79"/>
      <c r="AM286" s="79"/>
      <c r="AN286" s="79"/>
    </row>
    <row r="287" spans="1:40" s="67" customFormat="1" ht="14.4" x14ac:dyDescent="0.3">
      <c r="A287" s="109"/>
      <c r="B287" s="108"/>
      <c r="C287" s="311" t="s">
        <v>327</v>
      </c>
      <c r="D287" s="311"/>
      <c r="E287" s="311"/>
      <c r="F287" s="107"/>
      <c r="G287" s="105"/>
      <c r="H287" s="105"/>
      <c r="I287" s="105"/>
      <c r="J287" s="106"/>
      <c r="K287" s="105"/>
      <c r="L287" s="104">
        <v>156.11000000000001</v>
      </c>
      <c r="M287" s="103"/>
      <c r="N287" s="102">
        <v>4584.92</v>
      </c>
      <c r="AA287" s="98"/>
      <c r="AB287" s="79"/>
      <c r="AG287" s="79" t="s">
        <v>327</v>
      </c>
      <c r="AI287" s="97"/>
      <c r="AK287" s="79"/>
      <c r="AM287" s="79"/>
      <c r="AN287" s="79"/>
    </row>
    <row r="288" spans="1:40" s="67" customFormat="1" ht="21.6" x14ac:dyDescent="0.3">
      <c r="A288" s="113" t="s">
        <v>81</v>
      </c>
      <c r="B288" s="116" t="s">
        <v>583</v>
      </c>
      <c r="C288" s="311" t="s">
        <v>109</v>
      </c>
      <c r="D288" s="311"/>
      <c r="E288" s="311"/>
      <c r="F288" s="107" t="s">
        <v>582</v>
      </c>
      <c r="G288" s="105"/>
      <c r="H288" s="105"/>
      <c r="I288" s="146">
        <v>4.9349999999999998E-2</v>
      </c>
      <c r="J288" s="106"/>
      <c r="K288" s="105"/>
      <c r="L288" s="106"/>
      <c r="M288" s="105"/>
      <c r="N288" s="139"/>
      <c r="AA288" s="98"/>
      <c r="AB288" s="79" t="s">
        <v>109</v>
      </c>
      <c r="AG288" s="79"/>
      <c r="AI288" s="97"/>
      <c r="AK288" s="79"/>
      <c r="AM288" s="79"/>
      <c r="AN288" s="79"/>
    </row>
    <row r="289" spans="1:40" s="67" customFormat="1" ht="14.4" x14ac:dyDescent="0.3">
      <c r="A289" s="110"/>
      <c r="B289" s="72"/>
      <c r="C289" s="308" t="s">
        <v>672</v>
      </c>
      <c r="D289" s="308"/>
      <c r="E289" s="308"/>
      <c r="F289" s="308"/>
      <c r="G289" s="308"/>
      <c r="H289" s="308"/>
      <c r="I289" s="308"/>
      <c r="J289" s="308"/>
      <c r="K289" s="308"/>
      <c r="L289" s="308"/>
      <c r="M289" s="308"/>
      <c r="N289" s="309"/>
      <c r="AA289" s="98"/>
      <c r="AB289" s="79"/>
      <c r="AG289" s="79"/>
      <c r="AH289" s="65" t="s">
        <v>672</v>
      </c>
      <c r="AI289" s="97"/>
      <c r="AK289" s="79"/>
      <c r="AM289" s="79"/>
      <c r="AN289" s="79"/>
    </row>
    <row r="290" spans="1:40" s="67" customFormat="1" ht="20.399999999999999" x14ac:dyDescent="0.3">
      <c r="A290" s="138"/>
      <c r="B290" s="84" t="s">
        <v>543</v>
      </c>
      <c r="C290" s="308" t="s">
        <v>542</v>
      </c>
      <c r="D290" s="308"/>
      <c r="E290" s="308"/>
      <c r="F290" s="308"/>
      <c r="G290" s="308"/>
      <c r="H290" s="308"/>
      <c r="I290" s="308"/>
      <c r="J290" s="308"/>
      <c r="K290" s="308"/>
      <c r="L290" s="308"/>
      <c r="M290" s="308"/>
      <c r="N290" s="309"/>
      <c r="AA290" s="98"/>
      <c r="AB290" s="79"/>
      <c r="AC290" s="65" t="s">
        <v>542</v>
      </c>
      <c r="AG290" s="79"/>
      <c r="AI290" s="97"/>
      <c r="AK290" s="79"/>
      <c r="AM290" s="79"/>
      <c r="AN290" s="79"/>
    </row>
    <row r="291" spans="1:40" s="67" customFormat="1" ht="14.4" x14ac:dyDescent="0.3">
      <c r="A291" s="137"/>
      <c r="B291" s="84" t="s">
        <v>20</v>
      </c>
      <c r="C291" s="308" t="s">
        <v>541</v>
      </c>
      <c r="D291" s="308"/>
      <c r="E291" s="308"/>
      <c r="F291" s="125"/>
      <c r="G291" s="99"/>
      <c r="H291" s="99"/>
      <c r="I291" s="99"/>
      <c r="J291" s="122">
        <v>663.75</v>
      </c>
      <c r="K291" s="133">
        <v>1.1499999999999999</v>
      </c>
      <c r="L291" s="122">
        <v>37.67</v>
      </c>
      <c r="M291" s="133">
        <v>29.37</v>
      </c>
      <c r="N291" s="135">
        <v>1106.3699999999999</v>
      </c>
      <c r="AA291" s="98"/>
      <c r="AB291" s="79"/>
      <c r="AD291" s="65" t="s">
        <v>541</v>
      </c>
      <c r="AG291" s="79"/>
      <c r="AI291" s="97"/>
      <c r="AK291" s="79"/>
      <c r="AM291" s="79"/>
      <c r="AN291" s="79"/>
    </row>
    <row r="292" spans="1:40" s="67" customFormat="1" ht="14.4" x14ac:dyDescent="0.3">
      <c r="A292" s="126"/>
      <c r="B292" s="84"/>
      <c r="C292" s="308" t="s">
        <v>537</v>
      </c>
      <c r="D292" s="308"/>
      <c r="E292" s="308"/>
      <c r="F292" s="125" t="s">
        <v>536</v>
      </c>
      <c r="G292" s="148">
        <v>88.5</v>
      </c>
      <c r="H292" s="133">
        <v>1.1499999999999999</v>
      </c>
      <c r="I292" s="149">
        <v>5.0225963</v>
      </c>
      <c r="J292" s="123"/>
      <c r="K292" s="99"/>
      <c r="L292" s="123"/>
      <c r="M292" s="99"/>
      <c r="N292" s="131"/>
      <c r="AA292" s="98"/>
      <c r="AB292" s="79"/>
      <c r="AE292" s="65" t="s">
        <v>537</v>
      </c>
      <c r="AG292" s="79"/>
      <c r="AI292" s="97"/>
      <c r="AK292" s="79"/>
      <c r="AM292" s="79"/>
      <c r="AN292" s="79"/>
    </row>
    <row r="293" spans="1:40" s="67" customFormat="1" ht="14.4" x14ac:dyDescent="0.3">
      <c r="A293" s="110"/>
      <c r="B293" s="84"/>
      <c r="C293" s="310" t="s">
        <v>534</v>
      </c>
      <c r="D293" s="310"/>
      <c r="E293" s="310"/>
      <c r="F293" s="130"/>
      <c r="G293" s="103"/>
      <c r="H293" s="103"/>
      <c r="I293" s="103"/>
      <c r="J293" s="128">
        <v>663.75</v>
      </c>
      <c r="K293" s="103"/>
      <c r="L293" s="128">
        <v>37.67</v>
      </c>
      <c r="M293" s="103"/>
      <c r="N293" s="127"/>
      <c r="AA293" s="98"/>
      <c r="AB293" s="79"/>
      <c r="AF293" s="65" t="s">
        <v>534</v>
      </c>
      <c r="AG293" s="79"/>
      <c r="AI293" s="97"/>
      <c r="AK293" s="79"/>
      <c r="AM293" s="79"/>
      <c r="AN293" s="79"/>
    </row>
    <row r="294" spans="1:40" s="67" customFormat="1" ht="14.4" x14ac:dyDescent="0.3">
      <c r="A294" s="126"/>
      <c r="B294" s="84"/>
      <c r="C294" s="308" t="s">
        <v>533</v>
      </c>
      <c r="D294" s="308"/>
      <c r="E294" s="308"/>
      <c r="F294" s="125"/>
      <c r="G294" s="99"/>
      <c r="H294" s="99"/>
      <c r="I294" s="99"/>
      <c r="J294" s="123"/>
      <c r="K294" s="99"/>
      <c r="L294" s="122">
        <v>37.67</v>
      </c>
      <c r="M294" s="99"/>
      <c r="N294" s="135">
        <v>1106.3699999999999</v>
      </c>
      <c r="AA294" s="98"/>
      <c r="AB294" s="79"/>
      <c r="AE294" s="65" t="s">
        <v>533</v>
      </c>
      <c r="AG294" s="79"/>
      <c r="AI294" s="97"/>
      <c r="AK294" s="79"/>
      <c r="AM294" s="79"/>
      <c r="AN294" s="79"/>
    </row>
    <row r="295" spans="1:40" s="67" customFormat="1" ht="21.6" x14ac:dyDescent="0.3">
      <c r="A295" s="126"/>
      <c r="B295" s="84" t="s">
        <v>580</v>
      </c>
      <c r="C295" s="308" t="s">
        <v>579</v>
      </c>
      <c r="D295" s="308"/>
      <c r="E295" s="308"/>
      <c r="F295" s="125" t="s">
        <v>529</v>
      </c>
      <c r="G295" s="124">
        <v>89</v>
      </c>
      <c r="H295" s="99"/>
      <c r="I295" s="124">
        <v>89</v>
      </c>
      <c r="J295" s="123"/>
      <c r="K295" s="99"/>
      <c r="L295" s="122">
        <v>33.53</v>
      </c>
      <c r="M295" s="99"/>
      <c r="N295" s="121">
        <v>984.67</v>
      </c>
      <c r="AA295" s="98"/>
      <c r="AB295" s="79"/>
      <c r="AE295" s="65" t="s">
        <v>579</v>
      </c>
      <c r="AG295" s="79"/>
      <c r="AI295" s="97"/>
      <c r="AK295" s="79"/>
      <c r="AM295" s="79"/>
      <c r="AN295" s="79"/>
    </row>
    <row r="296" spans="1:40" s="67" customFormat="1" ht="21.6" x14ac:dyDescent="0.3">
      <c r="A296" s="126"/>
      <c r="B296" s="84" t="s">
        <v>578</v>
      </c>
      <c r="C296" s="308" t="s">
        <v>577</v>
      </c>
      <c r="D296" s="308"/>
      <c r="E296" s="308"/>
      <c r="F296" s="125" t="s">
        <v>529</v>
      </c>
      <c r="G296" s="124">
        <v>40</v>
      </c>
      <c r="H296" s="99"/>
      <c r="I296" s="124">
        <v>40</v>
      </c>
      <c r="J296" s="123"/>
      <c r="K296" s="99"/>
      <c r="L296" s="122">
        <v>15.07</v>
      </c>
      <c r="M296" s="99"/>
      <c r="N296" s="121">
        <v>442.55</v>
      </c>
      <c r="AA296" s="98"/>
      <c r="AB296" s="79"/>
      <c r="AE296" s="65" t="s">
        <v>577</v>
      </c>
      <c r="AG296" s="79"/>
      <c r="AI296" s="97"/>
      <c r="AK296" s="79"/>
      <c r="AM296" s="79"/>
      <c r="AN296" s="79"/>
    </row>
    <row r="297" spans="1:40" s="67" customFormat="1" ht="14.4" x14ac:dyDescent="0.3">
      <c r="A297" s="109"/>
      <c r="B297" s="108"/>
      <c r="C297" s="311" t="s">
        <v>327</v>
      </c>
      <c r="D297" s="311"/>
      <c r="E297" s="311"/>
      <c r="F297" s="107"/>
      <c r="G297" s="105"/>
      <c r="H297" s="105"/>
      <c r="I297" s="105"/>
      <c r="J297" s="106"/>
      <c r="K297" s="105"/>
      <c r="L297" s="104">
        <v>86.27</v>
      </c>
      <c r="M297" s="103"/>
      <c r="N297" s="102">
        <v>2533.59</v>
      </c>
      <c r="AA297" s="98"/>
      <c r="AB297" s="79"/>
      <c r="AG297" s="79" t="s">
        <v>327</v>
      </c>
      <c r="AI297" s="97"/>
      <c r="AK297" s="79"/>
      <c r="AM297" s="79"/>
      <c r="AN297" s="79"/>
    </row>
    <row r="298" spans="1:40" s="67" customFormat="1" ht="21.6" x14ac:dyDescent="0.3">
      <c r="A298" s="113" t="s">
        <v>83</v>
      </c>
      <c r="B298" s="116" t="s">
        <v>640</v>
      </c>
      <c r="C298" s="311" t="s">
        <v>98</v>
      </c>
      <c r="D298" s="311"/>
      <c r="E298" s="311"/>
      <c r="F298" s="107" t="s">
        <v>639</v>
      </c>
      <c r="G298" s="105"/>
      <c r="H298" s="105"/>
      <c r="I298" s="111">
        <v>2.35</v>
      </c>
      <c r="J298" s="106"/>
      <c r="K298" s="105"/>
      <c r="L298" s="106"/>
      <c r="M298" s="105"/>
      <c r="N298" s="139"/>
      <c r="AA298" s="98"/>
      <c r="AB298" s="79" t="s">
        <v>98</v>
      </c>
      <c r="AG298" s="79"/>
      <c r="AI298" s="97"/>
      <c r="AK298" s="79"/>
      <c r="AM298" s="79"/>
      <c r="AN298" s="79"/>
    </row>
    <row r="299" spans="1:40" s="67" customFormat="1" ht="14.4" x14ac:dyDescent="0.3">
      <c r="A299" s="110"/>
      <c r="B299" s="72"/>
      <c r="C299" s="308" t="s">
        <v>671</v>
      </c>
      <c r="D299" s="308"/>
      <c r="E299" s="308"/>
      <c r="F299" s="308"/>
      <c r="G299" s="308"/>
      <c r="H299" s="308"/>
      <c r="I299" s="308"/>
      <c r="J299" s="308"/>
      <c r="K299" s="308"/>
      <c r="L299" s="308"/>
      <c r="M299" s="308"/>
      <c r="N299" s="309"/>
      <c r="AA299" s="98"/>
      <c r="AB299" s="79"/>
      <c r="AG299" s="79"/>
      <c r="AH299" s="65" t="s">
        <v>671</v>
      </c>
      <c r="AI299" s="97"/>
      <c r="AK299" s="79"/>
      <c r="AM299" s="79"/>
      <c r="AN299" s="79"/>
    </row>
    <row r="300" spans="1:40" s="67" customFormat="1" ht="20.399999999999999" x14ac:dyDescent="0.3">
      <c r="A300" s="138"/>
      <c r="B300" s="84" t="s">
        <v>543</v>
      </c>
      <c r="C300" s="308" t="s">
        <v>542</v>
      </c>
      <c r="D300" s="308"/>
      <c r="E300" s="308"/>
      <c r="F300" s="308"/>
      <c r="G300" s="308"/>
      <c r="H300" s="308"/>
      <c r="I300" s="308"/>
      <c r="J300" s="308"/>
      <c r="K300" s="308"/>
      <c r="L300" s="308"/>
      <c r="M300" s="308"/>
      <c r="N300" s="309"/>
      <c r="AA300" s="98"/>
      <c r="AB300" s="79"/>
      <c r="AC300" s="65" t="s">
        <v>542</v>
      </c>
      <c r="AG300" s="79"/>
      <c r="AI300" s="97"/>
      <c r="AK300" s="79"/>
      <c r="AM300" s="79"/>
      <c r="AN300" s="79"/>
    </row>
    <row r="301" spans="1:40" s="67" customFormat="1" ht="14.4" x14ac:dyDescent="0.3">
      <c r="A301" s="137"/>
      <c r="B301" s="84" t="s">
        <v>20</v>
      </c>
      <c r="C301" s="308" t="s">
        <v>541</v>
      </c>
      <c r="D301" s="308"/>
      <c r="E301" s="308"/>
      <c r="F301" s="125"/>
      <c r="G301" s="99"/>
      <c r="H301" s="99"/>
      <c r="I301" s="99"/>
      <c r="J301" s="122">
        <v>15.23</v>
      </c>
      <c r="K301" s="133">
        <v>1.1499999999999999</v>
      </c>
      <c r="L301" s="122">
        <v>41.16</v>
      </c>
      <c r="M301" s="133">
        <v>29.37</v>
      </c>
      <c r="N301" s="135">
        <v>1208.8699999999999</v>
      </c>
      <c r="AA301" s="98"/>
      <c r="AB301" s="79"/>
      <c r="AD301" s="65" t="s">
        <v>541</v>
      </c>
      <c r="AG301" s="79"/>
      <c r="AI301" s="97"/>
      <c r="AK301" s="79"/>
      <c r="AM301" s="79"/>
      <c r="AN301" s="79"/>
    </row>
    <row r="302" spans="1:40" s="67" customFormat="1" ht="14.4" x14ac:dyDescent="0.3">
      <c r="A302" s="137"/>
      <c r="B302" s="84" t="s">
        <v>21</v>
      </c>
      <c r="C302" s="308" t="s">
        <v>540</v>
      </c>
      <c r="D302" s="308"/>
      <c r="E302" s="308"/>
      <c r="F302" s="125"/>
      <c r="G302" s="99"/>
      <c r="H302" s="99"/>
      <c r="I302" s="99"/>
      <c r="J302" s="122">
        <v>1.36</v>
      </c>
      <c r="K302" s="133">
        <v>1.1499999999999999</v>
      </c>
      <c r="L302" s="122">
        <v>3.68</v>
      </c>
      <c r="M302" s="133">
        <v>11.01</v>
      </c>
      <c r="N302" s="121">
        <v>40.520000000000003</v>
      </c>
      <c r="AA302" s="98"/>
      <c r="AB302" s="79"/>
      <c r="AD302" s="65" t="s">
        <v>540</v>
      </c>
      <c r="AG302" s="79"/>
      <c r="AI302" s="97"/>
      <c r="AK302" s="79"/>
      <c r="AM302" s="79"/>
      <c r="AN302" s="79"/>
    </row>
    <row r="303" spans="1:40" s="67" customFormat="1" ht="14.4" x14ac:dyDescent="0.3">
      <c r="A303" s="137"/>
      <c r="B303" s="84" t="s">
        <v>22</v>
      </c>
      <c r="C303" s="308" t="s">
        <v>539</v>
      </c>
      <c r="D303" s="308"/>
      <c r="E303" s="308"/>
      <c r="F303" s="125"/>
      <c r="G303" s="99"/>
      <c r="H303" s="99"/>
      <c r="I303" s="99"/>
      <c r="J303" s="122">
        <v>0.12</v>
      </c>
      <c r="K303" s="133">
        <v>1.1499999999999999</v>
      </c>
      <c r="L303" s="122">
        <v>0.32</v>
      </c>
      <c r="M303" s="133">
        <v>29.37</v>
      </c>
      <c r="N303" s="121">
        <v>9.4</v>
      </c>
      <c r="AA303" s="98"/>
      <c r="AB303" s="79"/>
      <c r="AD303" s="65" t="s">
        <v>539</v>
      </c>
      <c r="AG303" s="79"/>
      <c r="AI303" s="97"/>
      <c r="AK303" s="79"/>
      <c r="AM303" s="79"/>
      <c r="AN303" s="79"/>
    </row>
    <row r="304" spans="1:40" s="67" customFormat="1" ht="14.4" x14ac:dyDescent="0.3">
      <c r="A304" s="137"/>
      <c r="B304" s="84" t="s">
        <v>69</v>
      </c>
      <c r="C304" s="308" t="s">
        <v>538</v>
      </c>
      <c r="D304" s="308"/>
      <c r="E304" s="308"/>
      <c r="F304" s="125"/>
      <c r="G304" s="99"/>
      <c r="H304" s="99"/>
      <c r="I304" s="99"/>
      <c r="J304" s="122">
        <v>1.24</v>
      </c>
      <c r="K304" s="99"/>
      <c r="L304" s="122">
        <v>2.91</v>
      </c>
      <c r="M304" s="133">
        <v>8.02</v>
      </c>
      <c r="N304" s="121">
        <v>23.34</v>
      </c>
      <c r="AA304" s="98"/>
      <c r="AB304" s="79"/>
      <c r="AD304" s="65" t="s">
        <v>538</v>
      </c>
      <c r="AG304" s="79"/>
      <c r="AI304" s="97"/>
      <c r="AK304" s="79"/>
      <c r="AM304" s="79"/>
      <c r="AN304" s="79"/>
    </row>
    <row r="305" spans="1:40" s="67" customFormat="1" ht="14.4" x14ac:dyDescent="0.3">
      <c r="A305" s="126" t="s">
        <v>637</v>
      </c>
      <c r="B305" s="145" t="s">
        <v>636</v>
      </c>
      <c r="C305" s="334" t="s">
        <v>635</v>
      </c>
      <c r="D305" s="334"/>
      <c r="E305" s="334"/>
      <c r="F305" s="144" t="s">
        <v>74</v>
      </c>
      <c r="G305" s="151">
        <v>0</v>
      </c>
      <c r="H305" s="142"/>
      <c r="I305" s="151">
        <v>0</v>
      </c>
      <c r="J305" s="123"/>
      <c r="K305" s="99"/>
      <c r="L305" s="123"/>
      <c r="M305" s="99"/>
      <c r="N305" s="131"/>
      <c r="AA305" s="98"/>
      <c r="AB305" s="79"/>
      <c r="AG305" s="79"/>
      <c r="AI305" s="97" t="s">
        <v>635</v>
      </c>
      <c r="AK305" s="79"/>
      <c r="AM305" s="79"/>
      <c r="AN305" s="79"/>
    </row>
    <row r="306" spans="1:40" s="67" customFormat="1" ht="14.4" x14ac:dyDescent="0.3">
      <c r="A306" s="126"/>
      <c r="B306" s="84"/>
      <c r="C306" s="308" t="s">
        <v>537</v>
      </c>
      <c r="D306" s="308"/>
      <c r="E306" s="308"/>
      <c r="F306" s="125" t="s">
        <v>536</v>
      </c>
      <c r="G306" s="148">
        <v>1.8</v>
      </c>
      <c r="H306" s="133">
        <v>1.1499999999999999</v>
      </c>
      <c r="I306" s="132">
        <v>4.8644999999999996</v>
      </c>
      <c r="J306" s="123"/>
      <c r="K306" s="99"/>
      <c r="L306" s="123"/>
      <c r="M306" s="99"/>
      <c r="N306" s="131"/>
      <c r="AA306" s="98"/>
      <c r="AB306" s="79"/>
      <c r="AE306" s="65" t="s">
        <v>537</v>
      </c>
      <c r="AG306" s="79"/>
      <c r="AI306" s="97"/>
      <c r="AK306" s="79"/>
      <c r="AM306" s="79"/>
      <c r="AN306" s="79"/>
    </row>
    <row r="307" spans="1:40" s="67" customFormat="1" ht="14.4" x14ac:dyDescent="0.3">
      <c r="A307" s="126"/>
      <c r="B307" s="84"/>
      <c r="C307" s="308" t="s">
        <v>535</v>
      </c>
      <c r="D307" s="308"/>
      <c r="E307" s="308"/>
      <c r="F307" s="125" t="s">
        <v>536</v>
      </c>
      <c r="G307" s="133">
        <v>0.01</v>
      </c>
      <c r="H307" s="133">
        <v>1.1499999999999999</v>
      </c>
      <c r="I307" s="140">
        <v>2.7025E-2</v>
      </c>
      <c r="J307" s="123"/>
      <c r="K307" s="99"/>
      <c r="L307" s="123"/>
      <c r="M307" s="99"/>
      <c r="N307" s="131"/>
      <c r="AA307" s="98"/>
      <c r="AB307" s="79"/>
      <c r="AE307" s="65" t="s">
        <v>535</v>
      </c>
      <c r="AG307" s="79"/>
      <c r="AI307" s="97"/>
      <c r="AK307" s="79"/>
      <c r="AM307" s="79"/>
      <c r="AN307" s="79"/>
    </row>
    <row r="308" spans="1:40" s="67" customFormat="1" ht="14.4" x14ac:dyDescent="0.3">
      <c r="A308" s="110"/>
      <c r="B308" s="84"/>
      <c r="C308" s="310" t="s">
        <v>534</v>
      </c>
      <c r="D308" s="310"/>
      <c r="E308" s="310"/>
      <c r="F308" s="130"/>
      <c r="G308" s="103"/>
      <c r="H308" s="103"/>
      <c r="I308" s="103"/>
      <c r="J308" s="128">
        <v>17.829999999999998</v>
      </c>
      <c r="K308" s="103"/>
      <c r="L308" s="128">
        <v>47.75</v>
      </c>
      <c r="M308" s="103"/>
      <c r="N308" s="127"/>
      <c r="AA308" s="98"/>
      <c r="AB308" s="79"/>
      <c r="AF308" s="65" t="s">
        <v>534</v>
      </c>
      <c r="AG308" s="79"/>
      <c r="AI308" s="97"/>
      <c r="AK308" s="79"/>
      <c r="AM308" s="79"/>
      <c r="AN308" s="79"/>
    </row>
    <row r="309" spans="1:40" s="67" customFormat="1" ht="14.4" x14ac:dyDescent="0.3">
      <c r="A309" s="126"/>
      <c r="B309" s="84"/>
      <c r="C309" s="308" t="s">
        <v>533</v>
      </c>
      <c r="D309" s="308"/>
      <c r="E309" s="308"/>
      <c r="F309" s="125"/>
      <c r="G309" s="99"/>
      <c r="H309" s="99"/>
      <c r="I309" s="99"/>
      <c r="J309" s="123"/>
      <c r="K309" s="99"/>
      <c r="L309" s="122">
        <v>41.48</v>
      </c>
      <c r="M309" s="99"/>
      <c r="N309" s="135">
        <v>1218.27</v>
      </c>
      <c r="AA309" s="98"/>
      <c r="AB309" s="79"/>
      <c r="AE309" s="65" t="s">
        <v>533</v>
      </c>
      <c r="AG309" s="79"/>
      <c r="AI309" s="97"/>
      <c r="AK309" s="79"/>
      <c r="AM309" s="79"/>
      <c r="AN309" s="79"/>
    </row>
    <row r="310" spans="1:40" s="67" customFormat="1" ht="14.4" x14ac:dyDescent="0.3">
      <c r="A310" s="126"/>
      <c r="B310" s="84" t="s">
        <v>631</v>
      </c>
      <c r="C310" s="308" t="s">
        <v>630</v>
      </c>
      <c r="D310" s="308"/>
      <c r="E310" s="308"/>
      <c r="F310" s="125" t="s">
        <v>529</v>
      </c>
      <c r="G310" s="124">
        <v>103</v>
      </c>
      <c r="H310" s="99"/>
      <c r="I310" s="124">
        <v>103</v>
      </c>
      <c r="J310" s="123"/>
      <c r="K310" s="99"/>
      <c r="L310" s="122">
        <v>42.72</v>
      </c>
      <c r="M310" s="99"/>
      <c r="N310" s="135">
        <v>1254.82</v>
      </c>
      <c r="AA310" s="98"/>
      <c r="AB310" s="79"/>
      <c r="AE310" s="65" t="s">
        <v>630</v>
      </c>
      <c r="AG310" s="79"/>
      <c r="AI310" s="97"/>
      <c r="AK310" s="79"/>
      <c r="AM310" s="79"/>
      <c r="AN310" s="79"/>
    </row>
    <row r="311" spans="1:40" s="67" customFormat="1" ht="14.4" x14ac:dyDescent="0.3">
      <c r="A311" s="126"/>
      <c r="B311" s="84" t="s">
        <v>629</v>
      </c>
      <c r="C311" s="308" t="s">
        <v>628</v>
      </c>
      <c r="D311" s="308"/>
      <c r="E311" s="308"/>
      <c r="F311" s="125" t="s">
        <v>529</v>
      </c>
      <c r="G311" s="124">
        <v>60</v>
      </c>
      <c r="H311" s="99"/>
      <c r="I311" s="124">
        <v>60</v>
      </c>
      <c r="J311" s="123"/>
      <c r="K311" s="99"/>
      <c r="L311" s="122">
        <v>24.89</v>
      </c>
      <c r="M311" s="99"/>
      <c r="N311" s="121">
        <v>730.96</v>
      </c>
      <c r="AA311" s="98"/>
      <c r="AB311" s="79"/>
      <c r="AE311" s="65" t="s">
        <v>628</v>
      </c>
      <c r="AG311" s="79"/>
      <c r="AI311" s="97"/>
      <c r="AK311" s="79"/>
      <c r="AM311" s="79"/>
      <c r="AN311" s="79"/>
    </row>
    <row r="312" spans="1:40" s="67" customFormat="1" ht="14.4" x14ac:dyDescent="0.3">
      <c r="A312" s="109"/>
      <c r="B312" s="108"/>
      <c r="C312" s="311" t="s">
        <v>327</v>
      </c>
      <c r="D312" s="311"/>
      <c r="E312" s="311"/>
      <c r="F312" s="107"/>
      <c r="G312" s="105"/>
      <c r="H312" s="105"/>
      <c r="I312" s="105"/>
      <c r="J312" s="106"/>
      <c r="K312" s="105"/>
      <c r="L312" s="104">
        <v>115.36</v>
      </c>
      <c r="M312" s="103"/>
      <c r="N312" s="102">
        <v>3258.51</v>
      </c>
      <c r="AA312" s="98"/>
      <c r="AB312" s="79"/>
      <c r="AG312" s="79" t="s">
        <v>327</v>
      </c>
      <c r="AI312" s="97"/>
      <c r="AK312" s="79"/>
      <c r="AM312" s="79"/>
      <c r="AN312" s="79"/>
    </row>
    <row r="313" spans="1:40" s="67" customFormat="1" ht="21.6" x14ac:dyDescent="0.3">
      <c r="A313" s="113" t="s">
        <v>84</v>
      </c>
      <c r="B313" s="116" t="s">
        <v>634</v>
      </c>
      <c r="C313" s="311" t="s">
        <v>633</v>
      </c>
      <c r="D313" s="311"/>
      <c r="E313" s="311"/>
      <c r="F313" s="107" t="s">
        <v>110</v>
      </c>
      <c r="G313" s="105"/>
      <c r="H313" s="105"/>
      <c r="I313" s="112">
        <v>47</v>
      </c>
      <c r="J313" s="106"/>
      <c r="K313" s="105"/>
      <c r="L313" s="106"/>
      <c r="M313" s="105"/>
      <c r="N313" s="139"/>
      <c r="AA313" s="98"/>
      <c r="AB313" s="79" t="s">
        <v>633</v>
      </c>
      <c r="AG313" s="79"/>
      <c r="AI313" s="97"/>
      <c r="AK313" s="79"/>
      <c r="AM313" s="79"/>
      <c r="AN313" s="79"/>
    </row>
    <row r="314" spans="1:40" s="67" customFormat="1" ht="20.399999999999999" x14ac:dyDescent="0.3">
      <c r="A314" s="138"/>
      <c r="B314" s="84" t="s">
        <v>543</v>
      </c>
      <c r="C314" s="308" t="s">
        <v>542</v>
      </c>
      <c r="D314" s="308"/>
      <c r="E314" s="308"/>
      <c r="F314" s="308"/>
      <c r="G314" s="308"/>
      <c r="H314" s="308"/>
      <c r="I314" s="308"/>
      <c r="J314" s="308"/>
      <c r="K314" s="308"/>
      <c r="L314" s="308"/>
      <c r="M314" s="308"/>
      <c r="N314" s="309"/>
      <c r="AA314" s="98"/>
      <c r="AB314" s="79"/>
      <c r="AC314" s="65" t="s">
        <v>542</v>
      </c>
      <c r="AG314" s="79"/>
      <c r="AI314" s="97"/>
      <c r="AK314" s="79"/>
      <c r="AM314" s="79"/>
      <c r="AN314" s="79"/>
    </row>
    <row r="315" spans="1:40" s="67" customFormat="1" ht="14.4" x14ac:dyDescent="0.3">
      <c r="A315" s="137"/>
      <c r="B315" s="84" t="s">
        <v>20</v>
      </c>
      <c r="C315" s="308" t="s">
        <v>541</v>
      </c>
      <c r="D315" s="308"/>
      <c r="E315" s="308"/>
      <c r="F315" s="125"/>
      <c r="G315" s="99"/>
      <c r="H315" s="99"/>
      <c r="I315" s="99"/>
      <c r="J315" s="122">
        <v>3.81</v>
      </c>
      <c r="K315" s="133">
        <v>1.1499999999999999</v>
      </c>
      <c r="L315" s="122">
        <v>205.93</v>
      </c>
      <c r="M315" s="133">
        <v>29.37</v>
      </c>
      <c r="N315" s="135">
        <v>6048.16</v>
      </c>
      <c r="AA315" s="98"/>
      <c r="AB315" s="79"/>
      <c r="AD315" s="65" t="s">
        <v>541</v>
      </c>
      <c r="AG315" s="79"/>
      <c r="AI315" s="97"/>
      <c r="AK315" s="79"/>
      <c r="AM315" s="79"/>
      <c r="AN315" s="79"/>
    </row>
    <row r="316" spans="1:40" s="67" customFormat="1" ht="14.4" x14ac:dyDescent="0.3">
      <c r="A316" s="137"/>
      <c r="B316" s="84" t="s">
        <v>21</v>
      </c>
      <c r="C316" s="308" t="s">
        <v>540</v>
      </c>
      <c r="D316" s="308"/>
      <c r="E316" s="308"/>
      <c r="F316" s="125"/>
      <c r="G316" s="99"/>
      <c r="H316" s="99"/>
      <c r="I316" s="99"/>
      <c r="J316" s="122">
        <v>59.64</v>
      </c>
      <c r="K316" s="133">
        <v>1.1499999999999999</v>
      </c>
      <c r="L316" s="136">
        <v>3223.54</v>
      </c>
      <c r="M316" s="133">
        <v>11.01</v>
      </c>
      <c r="N316" s="135">
        <v>35491.18</v>
      </c>
      <c r="AA316" s="98"/>
      <c r="AB316" s="79"/>
      <c r="AD316" s="65" t="s">
        <v>540</v>
      </c>
      <c r="AG316" s="79"/>
      <c r="AI316" s="97"/>
      <c r="AK316" s="79"/>
      <c r="AM316" s="79"/>
      <c r="AN316" s="79"/>
    </row>
    <row r="317" spans="1:40" s="67" customFormat="1" ht="14.4" x14ac:dyDescent="0.3">
      <c r="A317" s="137"/>
      <c r="B317" s="84" t="s">
        <v>22</v>
      </c>
      <c r="C317" s="308" t="s">
        <v>539</v>
      </c>
      <c r="D317" s="308"/>
      <c r="E317" s="308"/>
      <c r="F317" s="125"/>
      <c r="G317" s="99"/>
      <c r="H317" s="99"/>
      <c r="I317" s="99"/>
      <c r="J317" s="122">
        <v>3.22</v>
      </c>
      <c r="K317" s="133">
        <v>1.1499999999999999</v>
      </c>
      <c r="L317" s="122">
        <v>174.04</v>
      </c>
      <c r="M317" s="133">
        <v>29.37</v>
      </c>
      <c r="N317" s="135">
        <v>5111.55</v>
      </c>
      <c r="AA317" s="98"/>
      <c r="AB317" s="79"/>
      <c r="AD317" s="65" t="s">
        <v>539</v>
      </c>
      <c r="AG317" s="79"/>
      <c r="AI317" s="97"/>
      <c r="AK317" s="79"/>
      <c r="AM317" s="79"/>
      <c r="AN317" s="79"/>
    </row>
    <row r="318" spans="1:40" s="67" customFormat="1" ht="14.4" x14ac:dyDescent="0.3">
      <c r="A318" s="137"/>
      <c r="B318" s="84" t="s">
        <v>69</v>
      </c>
      <c r="C318" s="308" t="s">
        <v>538</v>
      </c>
      <c r="D318" s="308"/>
      <c r="E318" s="308"/>
      <c r="F318" s="125"/>
      <c r="G318" s="99"/>
      <c r="H318" s="99"/>
      <c r="I318" s="99"/>
      <c r="J318" s="122">
        <v>32.85</v>
      </c>
      <c r="K318" s="99"/>
      <c r="L318" s="136">
        <v>1543.95</v>
      </c>
      <c r="M318" s="133">
        <v>8.02</v>
      </c>
      <c r="N318" s="135">
        <v>12382.48</v>
      </c>
      <c r="AA318" s="98"/>
      <c r="AB318" s="79"/>
      <c r="AD318" s="65" t="s">
        <v>538</v>
      </c>
      <c r="AG318" s="79"/>
      <c r="AI318" s="97"/>
      <c r="AK318" s="79"/>
      <c r="AM318" s="79"/>
      <c r="AN318" s="79"/>
    </row>
    <row r="319" spans="1:40" s="67" customFormat="1" ht="14.4" x14ac:dyDescent="0.3">
      <c r="A319" s="126"/>
      <c r="B319" s="84"/>
      <c r="C319" s="308" t="s">
        <v>537</v>
      </c>
      <c r="D319" s="308"/>
      <c r="E319" s="308"/>
      <c r="F319" s="125" t="s">
        <v>536</v>
      </c>
      <c r="G319" s="133">
        <v>0.45</v>
      </c>
      <c r="H319" s="133">
        <v>1.1499999999999999</v>
      </c>
      <c r="I319" s="132">
        <v>24.322500000000002</v>
      </c>
      <c r="J319" s="123"/>
      <c r="K319" s="99"/>
      <c r="L319" s="123"/>
      <c r="M319" s="99"/>
      <c r="N319" s="131"/>
      <c r="AA319" s="98"/>
      <c r="AB319" s="79"/>
      <c r="AE319" s="65" t="s">
        <v>537</v>
      </c>
      <c r="AG319" s="79"/>
      <c r="AI319" s="97"/>
      <c r="AK319" s="79"/>
      <c r="AM319" s="79"/>
      <c r="AN319" s="79"/>
    </row>
    <row r="320" spans="1:40" s="67" customFormat="1" ht="14.4" x14ac:dyDescent="0.3">
      <c r="A320" s="126"/>
      <c r="B320" s="84"/>
      <c r="C320" s="308" t="s">
        <v>535</v>
      </c>
      <c r="D320" s="308"/>
      <c r="E320" s="308"/>
      <c r="F320" s="125" t="s">
        <v>536</v>
      </c>
      <c r="G320" s="133">
        <v>0.32</v>
      </c>
      <c r="H320" s="133">
        <v>1.1499999999999999</v>
      </c>
      <c r="I320" s="147">
        <v>17.295999999999999</v>
      </c>
      <c r="J320" s="123"/>
      <c r="K320" s="99"/>
      <c r="L320" s="123"/>
      <c r="M320" s="99"/>
      <c r="N320" s="131"/>
      <c r="AA320" s="98"/>
      <c r="AB320" s="79"/>
      <c r="AE320" s="65" t="s">
        <v>535</v>
      </c>
      <c r="AG320" s="79"/>
      <c r="AI320" s="97"/>
      <c r="AK320" s="79"/>
      <c r="AM320" s="79"/>
      <c r="AN320" s="79"/>
    </row>
    <row r="321" spans="1:40" s="67" customFormat="1" ht="14.4" x14ac:dyDescent="0.3">
      <c r="A321" s="110"/>
      <c r="B321" s="84"/>
      <c r="C321" s="310" t="s">
        <v>534</v>
      </c>
      <c r="D321" s="310"/>
      <c r="E321" s="310"/>
      <c r="F321" s="130"/>
      <c r="G321" s="103"/>
      <c r="H321" s="103"/>
      <c r="I321" s="103"/>
      <c r="J321" s="128">
        <v>96.3</v>
      </c>
      <c r="K321" s="103"/>
      <c r="L321" s="129">
        <v>4973.42</v>
      </c>
      <c r="M321" s="103"/>
      <c r="N321" s="127"/>
      <c r="AA321" s="98"/>
      <c r="AB321" s="79"/>
      <c r="AF321" s="65" t="s">
        <v>534</v>
      </c>
      <c r="AG321" s="79"/>
      <c r="AI321" s="97"/>
      <c r="AK321" s="79"/>
      <c r="AM321" s="79"/>
      <c r="AN321" s="79"/>
    </row>
    <row r="322" spans="1:40" s="67" customFormat="1" ht="14.4" x14ac:dyDescent="0.3">
      <c r="A322" s="126"/>
      <c r="B322" s="84"/>
      <c r="C322" s="308" t="s">
        <v>533</v>
      </c>
      <c r="D322" s="308"/>
      <c r="E322" s="308"/>
      <c r="F322" s="125"/>
      <c r="G322" s="99"/>
      <c r="H322" s="99"/>
      <c r="I322" s="99"/>
      <c r="J322" s="123"/>
      <c r="K322" s="99"/>
      <c r="L322" s="122">
        <v>379.97</v>
      </c>
      <c r="M322" s="99"/>
      <c r="N322" s="135">
        <v>11159.71</v>
      </c>
      <c r="AA322" s="98"/>
      <c r="AB322" s="79"/>
      <c r="AE322" s="65" t="s">
        <v>533</v>
      </c>
      <c r="AG322" s="79"/>
      <c r="AI322" s="97"/>
      <c r="AK322" s="79"/>
      <c r="AM322" s="79"/>
      <c r="AN322" s="79"/>
    </row>
    <row r="323" spans="1:40" s="67" customFormat="1" ht="14.4" x14ac:dyDescent="0.3">
      <c r="A323" s="126"/>
      <c r="B323" s="84" t="s">
        <v>631</v>
      </c>
      <c r="C323" s="308" t="s">
        <v>630</v>
      </c>
      <c r="D323" s="308"/>
      <c r="E323" s="308"/>
      <c r="F323" s="125" t="s">
        <v>529</v>
      </c>
      <c r="G323" s="124">
        <v>103</v>
      </c>
      <c r="H323" s="99"/>
      <c r="I323" s="124">
        <v>103</v>
      </c>
      <c r="J323" s="123"/>
      <c r="K323" s="99"/>
      <c r="L323" s="122">
        <v>391.37</v>
      </c>
      <c r="M323" s="99"/>
      <c r="N323" s="135">
        <v>11494.5</v>
      </c>
      <c r="AA323" s="98"/>
      <c r="AB323" s="79"/>
      <c r="AE323" s="65" t="s">
        <v>630</v>
      </c>
      <c r="AG323" s="79"/>
      <c r="AI323" s="97"/>
      <c r="AK323" s="79"/>
      <c r="AM323" s="79"/>
      <c r="AN323" s="79"/>
    </row>
    <row r="324" spans="1:40" s="67" customFormat="1" ht="14.4" x14ac:dyDescent="0.3">
      <c r="A324" s="126"/>
      <c r="B324" s="84" t="s">
        <v>629</v>
      </c>
      <c r="C324" s="308" t="s">
        <v>628</v>
      </c>
      <c r="D324" s="308"/>
      <c r="E324" s="308"/>
      <c r="F324" s="125" t="s">
        <v>529</v>
      </c>
      <c r="G324" s="124">
        <v>60</v>
      </c>
      <c r="H324" s="99"/>
      <c r="I324" s="124">
        <v>60</v>
      </c>
      <c r="J324" s="123"/>
      <c r="K324" s="99"/>
      <c r="L324" s="122">
        <v>227.98</v>
      </c>
      <c r="M324" s="99"/>
      <c r="N324" s="135">
        <v>6695.83</v>
      </c>
      <c r="AA324" s="98"/>
      <c r="AB324" s="79"/>
      <c r="AE324" s="65" t="s">
        <v>628</v>
      </c>
      <c r="AG324" s="79"/>
      <c r="AI324" s="97"/>
      <c r="AK324" s="79"/>
      <c r="AM324" s="79"/>
      <c r="AN324" s="79"/>
    </row>
    <row r="325" spans="1:40" s="67" customFormat="1" ht="14.4" x14ac:dyDescent="0.3">
      <c r="A325" s="109"/>
      <c r="B325" s="108"/>
      <c r="C325" s="311" t="s">
        <v>327</v>
      </c>
      <c r="D325" s="311"/>
      <c r="E325" s="311"/>
      <c r="F325" s="107"/>
      <c r="G325" s="105"/>
      <c r="H325" s="105"/>
      <c r="I325" s="105"/>
      <c r="J325" s="106"/>
      <c r="K325" s="105"/>
      <c r="L325" s="114">
        <v>5592.77</v>
      </c>
      <c r="M325" s="103"/>
      <c r="N325" s="102">
        <v>72112.149999999994</v>
      </c>
      <c r="AA325" s="98"/>
      <c r="AB325" s="79"/>
      <c r="AG325" s="79" t="s">
        <v>327</v>
      </c>
      <c r="AI325" s="97"/>
      <c r="AK325" s="79"/>
      <c r="AM325" s="79"/>
      <c r="AN325" s="79"/>
    </row>
    <row r="326" spans="1:40" s="67" customFormat="1" ht="21.6" x14ac:dyDescent="0.3">
      <c r="A326" s="113" t="s">
        <v>206</v>
      </c>
      <c r="B326" s="116" t="s">
        <v>627</v>
      </c>
      <c r="C326" s="311" t="s">
        <v>626</v>
      </c>
      <c r="D326" s="311"/>
      <c r="E326" s="311"/>
      <c r="F326" s="107" t="s">
        <v>74</v>
      </c>
      <c r="G326" s="105"/>
      <c r="H326" s="105"/>
      <c r="I326" s="117">
        <v>-0.23499999999999999</v>
      </c>
      <c r="J326" s="114">
        <v>6508.75</v>
      </c>
      <c r="K326" s="105"/>
      <c r="L326" s="114">
        <v>-1529.56</v>
      </c>
      <c r="M326" s="111">
        <v>8.02</v>
      </c>
      <c r="N326" s="102">
        <v>-12267.07</v>
      </c>
      <c r="AA326" s="98"/>
      <c r="AB326" s="79" t="s">
        <v>626</v>
      </c>
      <c r="AG326" s="79"/>
      <c r="AI326" s="97"/>
      <c r="AK326" s="79"/>
      <c r="AM326" s="79"/>
      <c r="AN326" s="79"/>
    </row>
    <row r="327" spans="1:40" s="67" customFormat="1" ht="14.4" x14ac:dyDescent="0.3">
      <c r="A327" s="109"/>
      <c r="B327" s="108"/>
      <c r="C327" s="308" t="s">
        <v>625</v>
      </c>
      <c r="D327" s="308"/>
      <c r="E327" s="308"/>
      <c r="F327" s="308"/>
      <c r="G327" s="308"/>
      <c r="H327" s="308"/>
      <c r="I327" s="308"/>
      <c r="J327" s="308"/>
      <c r="K327" s="308"/>
      <c r="L327" s="308"/>
      <c r="M327" s="308"/>
      <c r="N327" s="309"/>
      <c r="AA327" s="98"/>
      <c r="AB327" s="79"/>
      <c r="AG327" s="79"/>
      <c r="AI327" s="97"/>
      <c r="AJ327" s="65" t="s">
        <v>625</v>
      </c>
      <c r="AK327" s="79"/>
      <c r="AM327" s="79"/>
      <c r="AN327" s="79"/>
    </row>
    <row r="328" spans="1:40" s="67" customFormat="1" ht="14.4" x14ac:dyDescent="0.3">
      <c r="A328" s="109"/>
      <c r="B328" s="108"/>
      <c r="C328" s="311" t="s">
        <v>327</v>
      </c>
      <c r="D328" s="311"/>
      <c r="E328" s="311"/>
      <c r="F328" s="107"/>
      <c r="G328" s="105"/>
      <c r="H328" s="105"/>
      <c r="I328" s="105"/>
      <c r="J328" s="106"/>
      <c r="K328" s="105"/>
      <c r="L328" s="114">
        <v>-1529.56</v>
      </c>
      <c r="M328" s="103"/>
      <c r="N328" s="102">
        <v>-12267.07</v>
      </c>
      <c r="AA328" s="98"/>
      <c r="AB328" s="79"/>
      <c r="AG328" s="79" t="s">
        <v>327</v>
      </c>
      <c r="AI328" s="97"/>
      <c r="AK328" s="79"/>
      <c r="AM328" s="79"/>
      <c r="AN328" s="79"/>
    </row>
    <row r="329" spans="1:40" s="67" customFormat="1" ht="14.4" x14ac:dyDescent="0.3">
      <c r="A329" s="331" t="s">
        <v>212</v>
      </c>
      <c r="B329" s="332"/>
      <c r="C329" s="332"/>
      <c r="D329" s="332"/>
      <c r="E329" s="332"/>
      <c r="F329" s="332"/>
      <c r="G329" s="332"/>
      <c r="H329" s="332"/>
      <c r="I329" s="332"/>
      <c r="J329" s="332"/>
      <c r="K329" s="332"/>
      <c r="L329" s="332"/>
      <c r="M329" s="332"/>
      <c r="N329" s="333"/>
      <c r="AA329" s="98"/>
      <c r="AB329" s="79"/>
      <c r="AG329" s="79"/>
      <c r="AI329" s="97"/>
      <c r="AK329" s="79"/>
      <c r="AM329" s="79"/>
      <c r="AN329" s="79" t="s">
        <v>212</v>
      </c>
    </row>
    <row r="330" spans="1:40" s="67" customFormat="1" ht="31.8" x14ac:dyDescent="0.3">
      <c r="A330" s="113" t="s">
        <v>85</v>
      </c>
      <c r="B330" s="116" t="s">
        <v>596</v>
      </c>
      <c r="C330" s="311" t="s">
        <v>104</v>
      </c>
      <c r="D330" s="311"/>
      <c r="E330" s="311"/>
      <c r="F330" s="107" t="s">
        <v>582</v>
      </c>
      <c r="G330" s="105"/>
      <c r="H330" s="105"/>
      <c r="I330" s="155">
        <v>3.15E-2</v>
      </c>
      <c r="J330" s="106"/>
      <c r="K330" s="105"/>
      <c r="L330" s="106"/>
      <c r="M330" s="105"/>
      <c r="N330" s="139"/>
      <c r="AA330" s="98"/>
      <c r="AB330" s="79" t="s">
        <v>104</v>
      </c>
      <c r="AG330" s="79"/>
      <c r="AI330" s="97"/>
      <c r="AK330" s="79"/>
      <c r="AM330" s="79"/>
      <c r="AN330" s="79"/>
    </row>
    <row r="331" spans="1:40" s="67" customFormat="1" ht="14.4" x14ac:dyDescent="0.3">
      <c r="A331" s="110"/>
      <c r="B331" s="72"/>
      <c r="C331" s="308" t="s">
        <v>670</v>
      </c>
      <c r="D331" s="308"/>
      <c r="E331" s="308"/>
      <c r="F331" s="308"/>
      <c r="G331" s="308"/>
      <c r="H331" s="308"/>
      <c r="I331" s="308"/>
      <c r="J331" s="308"/>
      <c r="K331" s="308"/>
      <c r="L331" s="308"/>
      <c r="M331" s="308"/>
      <c r="N331" s="309"/>
      <c r="AA331" s="98"/>
      <c r="AB331" s="79"/>
      <c r="AG331" s="79"/>
      <c r="AH331" s="65" t="s">
        <v>670</v>
      </c>
      <c r="AI331" s="97"/>
      <c r="AK331" s="79"/>
      <c r="AM331" s="79"/>
      <c r="AN331" s="79"/>
    </row>
    <row r="332" spans="1:40" s="67" customFormat="1" ht="20.399999999999999" x14ac:dyDescent="0.3">
      <c r="A332" s="138"/>
      <c r="B332" s="84" t="s">
        <v>543</v>
      </c>
      <c r="C332" s="308" t="s">
        <v>542</v>
      </c>
      <c r="D332" s="308"/>
      <c r="E332" s="308"/>
      <c r="F332" s="308"/>
      <c r="G332" s="308"/>
      <c r="H332" s="308"/>
      <c r="I332" s="308"/>
      <c r="J332" s="308"/>
      <c r="K332" s="308"/>
      <c r="L332" s="308"/>
      <c r="M332" s="308"/>
      <c r="N332" s="309"/>
      <c r="AA332" s="98"/>
      <c r="AB332" s="79"/>
      <c r="AC332" s="65" t="s">
        <v>542</v>
      </c>
      <c r="AG332" s="79"/>
      <c r="AI332" s="97"/>
      <c r="AK332" s="79"/>
      <c r="AM332" s="79"/>
      <c r="AN332" s="79"/>
    </row>
    <row r="333" spans="1:40" s="67" customFormat="1" ht="14.4" x14ac:dyDescent="0.3">
      <c r="A333" s="137"/>
      <c r="B333" s="84" t="s">
        <v>20</v>
      </c>
      <c r="C333" s="308" t="s">
        <v>541</v>
      </c>
      <c r="D333" s="308"/>
      <c r="E333" s="308"/>
      <c r="F333" s="125"/>
      <c r="G333" s="99"/>
      <c r="H333" s="99"/>
      <c r="I333" s="99"/>
      <c r="J333" s="136">
        <v>1201.2</v>
      </c>
      <c r="K333" s="133">
        <v>1.1499999999999999</v>
      </c>
      <c r="L333" s="122">
        <v>43.51</v>
      </c>
      <c r="M333" s="133">
        <v>29.37</v>
      </c>
      <c r="N333" s="135">
        <v>1277.8900000000001</v>
      </c>
      <c r="AA333" s="98"/>
      <c r="AB333" s="79"/>
      <c r="AD333" s="65" t="s">
        <v>541</v>
      </c>
      <c r="AG333" s="79"/>
      <c r="AI333" s="97"/>
      <c r="AK333" s="79"/>
      <c r="AM333" s="79"/>
      <c r="AN333" s="79"/>
    </row>
    <row r="334" spans="1:40" s="67" customFormat="1" ht="14.4" x14ac:dyDescent="0.3">
      <c r="A334" s="126"/>
      <c r="B334" s="84"/>
      <c r="C334" s="308" t="s">
        <v>537</v>
      </c>
      <c r="D334" s="308"/>
      <c r="E334" s="308"/>
      <c r="F334" s="125" t="s">
        <v>536</v>
      </c>
      <c r="G334" s="124">
        <v>154</v>
      </c>
      <c r="H334" s="133">
        <v>1.1499999999999999</v>
      </c>
      <c r="I334" s="134">
        <v>5.5786499999999997</v>
      </c>
      <c r="J334" s="123"/>
      <c r="K334" s="99"/>
      <c r="L334" s="123"/>
      <c r="M334" s="99"/>
      <c r="N334" s="131"/>
      <c r="AA334" s="98"/>
      <c r="AB334" s="79"/>
      <c r="AE334" s="65" t="s">
        <v>537</v>
      </c>
      <c r="AG334" s="79"/>
      <c r="AI334" s="97"/>
      <c r="AK334" s="79"/>
      <c r="AM334" s="79"/>
      <c r="AN334" s="79"/>
    </row>
    <row r="335" spans="1:40" s="67" customFormat="1" ht="14.4" x14ac:dyDescent="0.3">
      <c r="A335" s="110"/>
      <c r="B335" s="84"/>
      <c r="C335" s="310" t="s">
        <v>534</v>
      </c>
      <c r="D335" s="310"/>
      <c r="E335" s="310"/>
      <c r="F335" s="130"/>
      <c r="G335" s="103"/>
      <c r="H335" s="103"/>
      <c r="I335" s="103"/>
      <c r="J335" s="129">
        <v>1201.2</v>
      </c>
      <c r="K335" s="103"/>
      <c r="L335" s="128">
        <v>43.51</v>
      </c>
      <c r="M335" s="103"/>
      <c r="N335" s="127"/>
      <c r="AA335" s="98"/>
      <c r="AB335" s="79"/>
      <c r="AF335" s="65" t="s">
        <v>534</v>
      </c>
      <c r="AG335" s="79"/>
      <c r="AI335" s="97"/>
      <c r="AK335" s="79"/>
      <c r="AM335" s="79"/>
      <c r="AN335" s="79"/>
    </row>
    <row r="336" spans="1:40" s="67" customFormat="1" ht="14.4" x14ac:dyDescent="0.3">
      <c r="A336" s="126"/>
      <c r="B336" s="84"/>
      <c r="C336" s="308" t="s">
        <v>533</v>
      </c>
      <c r="D336" s="308"/>
      <c r="E336" s="308"/>
      <c r="F336" s="125"/>
      <c r="G336" s="99"/>
      <c r="H336" s="99"/>
      <c r="I336" s="99"/>
      <c r="J336" s="123"/>
      <c r="K336" s="99"/>
      <c r="L336" s="122">
        <v>43.51</v>
      </c>
      <c r="M336" s="99"/>
      <c r="N336" s="135">
        <v>1277.8900000000001</v>
      </c>
      <c r="AA336" s="98"/>
      <c r="AB336" s="79"/>
      <c r="AE336" s="65" t="s">
        <v>533</v>
      </c>
      <c r="AG336" s="79"/>
      <c r="AI336" s="97"/>
      <c r="AK336" s="79"/>
      <c r="AM336" s="79"/>
      <c r="AN336" s="79"/>
    </row>
    <row r="337" spans="1:40" s="67" customFormat="1" ht="21.6" x14ac:dyDescent="0.3">
      <c r="A337" s="126"/>
      <c r="B337" s="84" t="s">
        <v>580</v>
      </c>
      <c r="C337" s="308" t="s">
        <v>579</v>
      </c>
      <c r="D337" s="308"/>
      <c r="E337" s="308"/>
      <c r="F337" s="125" t="s">
        <v>529</v>
      </c>
      <c r="G337" s="124">
        <v>89</v>
      </c>
      <c r="H337" s="99"/>
      <c r="I337" s="124">
        <v>89</v>
      </c>
      <c r="J337" s="123"/>
      <c r="K337" s="99"/>
      <c r="L337" s="122">
        <v>38.72</v>
      </c>
      <c r="M337" s="99"/>
      <c r="N337" s="135">
        <v>1137.32</v>
      </c>
      <c r="AA337" s="98"/>
      <c r="AB337" s="79"/>
      <c r="AE337" s="65" t="s">
        <v>579</v>
      </c>
      <c r="AG337" s="79"/>
      <c r="AI337" s="97"/>
      <c r="AK337" s="79"/>
      <c r="AM337" s="79"/>
      <c r="AN337" s="79"/>
    </row>
    <row r="338" spans="1:40" s="67" customFormat="1" ht="21.6" x14ac:dyDescent="0.3">
      <c r="A338" s="126"/>
      <c r="B338" s="84" t="s">
        <v>578</v>
      </c>
      <c r="C338" s="308" t="s">
        <v>577</v>
      </c>
      <c r="D338" s="308"/>
      <c r="E338" s="308"/>
      <c r="F338" s="125" t="s">
        <v>529</v>
      </c>
      <c r="G338" s="124">
        <v>40</v>
      </c>
      <c r="H338" s="99"/>
      <c r="I338" s="124">
        <v>40</v>
      </c>
      <c r="J338" s="123"/>
      <c r="K338" s="99"/>
      <c r="L338" s="122">
        <v>17.399999999999999</v>
      </c>
      <c r="M338" s="99"/>
      <c r="N338" s="121">
        <v>511.16</v>
      </c>
      <c r="AA338" s="98"/>
      <c r="AB338" s="79"/>
      <c r="AE338" s="65" t="s">
        <v>577</v>
      </c>
      <c r="AG338" s="79"/>
      <c r="AI338" s="97"/>
      <c r="AK338" s="79"/>
      <c r="AM338" s="79"/>
      <c r="AN338" s="79"/>
    </row>
    <row r="339" spans="1:40" s="67" customFormat="1" ht="14.4" x14ac:dyDescent="0.3">
      <c r="A339" s="109"/>
      <c r="B339" s="108"/>
      <c r="C339" s="311" t="s">
        <v>327</v>
      </c>
      <c r="D339" s="311"/>
      <c r="E339" s="311"/>
      <c r="F339" s="107"/>
      <c r="G339" s="105"/>
      <c r="H339" s="105"/>
      <c r="I339" s="105"/>
      <c r="J339" s="106"/>
      <c r="K339" s="105"/>
      <c r="L339" s="104">
        <v>99.63</v>
      </c>
      <c r="M339" s="103"/>
      <c r="N339" s="102">
        <v>2926.37</v>
      </c>
      <c r="AA339" s="98"/>
      <c r="AB339" s="79"/>
      <c r="AG339" s="79" t="s">
        <v>327</v>
      </c>
      <c r="AI339" s="97"/>
      <c r="AK339" s="79"/>
      <c r="AM339" s="79"/>
      <c r="AN339" s="79"/>
    </row>
    <row r="340" spans="1:40" s="67" customFormat="1" ht="21.6" x14ac:dyDescent="0.3">
      <c r="A340" s="113" t="s">
        <v>207</v>
      </c>
      <c r="B340" s="116" t="s">
        <v>583</v>
      </c>
      <c r="C340" s="311" t="s">
        <v>109</v>
      </c>
      <c r="D340" s="311"/>
      <c r="E340" s="311"/>
      <c r="F340" s="107" t="s">
        <v>582</v>
      </c>
      <c r="G340" s="105"/>
      <c r="H340" s="105"/>
      <c r="I340" s="155">
        <v>3.15E-2</v>
      </c>
      <c r="J340" s="106"/>
      <c r="K340" s="105"/>
      <c r="L340" s="106"/>
      <c r="M340" s="105"/>
      <c r="N340" s="139"/>
      <c r="AA340" s="98"/>
      <c r="AB340" s="79" t="s">
        <v>109</v>
      </c>
      <c r="AG340" s="79"/>
      <c r="AI340" s="97"/>
      <c r="AK340" s="79"/>
      <c r="AM340" s="79"/>
      <c r="AN340" s="79"/>
    </row>
    <row r="341" spans="1:40" s="67" customFormat="1" ht="14.4" x14ac:dyDescent="0.3">
      <c r="A341" s="110"/>
      <c r="B341" s="72"/>
      <c r="C341" s="308" t="s">
        <v>670</v>
      </c>
      <c r="D341" s="308"/>
      <c r="E341" s="308"/>
      <c r="F341" s="308"/>
      <c r="G341" s="308"/>
      <c r="H341" s="308"/>
      <c r="I341" s="308"/>
      <c r="J341" s="308"/>
      <c r="K341" s="308"/>
      <c r="L341" s="308"/>
      <c r="M341" s="308"/>
      <c r="N341" s="309"/>
      <c r="AA341" s="98"/>
      <c r="AB341" s="79"/>
      <c r="AG341" s="79"/>
      <c r="AH341" s="65" t="s">
        <v>670</v>
      </c>
      <c r="AI341" s="97"/>
      <c r="AK341" s="79"/>
      <c r="AM341" s="79"/>
      <c r="AN341" s="79"/>
    </row>
    <row r="342" spans="1:40" s="67" customFormat="1" ht="20.399999999999999" x14ac:dyDescent="0.3">
      <c r="A342" s="138"/>
      <c r="B342" s="84" t="s">
        <v>543</v>
      </c>
      <c r="C342" s="308" t="s">
        <v>542</v>
      </c>
      <c r="D342" s="308"/>
      <c r="E342" s="308"/>
      <c r="F342" s="308"/>
      <c r="G342" s="308"/>
      <c r="H342" s="308"/>
      <c r="I342" s="308"/>
      <c r="J342" s="308"/>
      <c r="K342" s="308"/>
      <c r="L342" s="308"/>
      <c r="M342" s="308"/>
      <c r="N342" s="309"/>
      <c r="AA342" s="98"/>
      <c r="AB342" s="79"/>
      <c r="AC342" s="65" t="s">
        <v>542</v>
      </c>
      <c r="AG342" s="79"/>
      <c r="AI342" s="97"/>
      <c r="AK342" s="79"/>
      <c r="AM342" s="79"/>
      <c r="AN342" s="79"/>
    </row>
    <row r="343" spans="1:40" s="67" customFormat="1" ht="14.4" x14ac:dyDescent="0.3">
      <c r="A343" s="137"/>
      <c r="B343" s="84" t="s">
        <v>20</v>
      </c>
      <c r="C343" s="308" t="s">
        <v>541</v>
      </c>
      <c r="D343" s="308"/>
      <c r="E343" s="308"/>
      <c r="F343" s="125"/>
      <c r="G343" s="99"/>
      <c r="H343" s="99"/>
      <c r="I343" s="99"/>
      <c r="J343" s="122">
        <v>663.75</v>
      </c>
      <c r="K343" s="133">
        <v>1.1499999999999999</v>
      </c>
      <c r="L343" s="122">
        <v>24.04</v>
      </c>
      <c r="M343" s="133">
        <v>29.37</v>
      </c>
      <c r="N343" s="121">
        <v>706.05</v>
      </c>
      <c r="AA343" s="98"/>
      <c r="AB343" s="79"/>
      <c r="AD343" s="65" t="s">
        <v>541</v>
      </c>
      <c r="AG343" s="79"/>
      <c r="AI343" s="97"/>
      <c r="AK343" s="79"/>
      <c r="AM343" s="79"/>
      <c r="AN343" s="79"/>
    </row>
    <row r="344" spans="1:40" s="67" customFormat="1" ht="14.4" x14ac:dyDescent="0.3">
      <c r="A344" s="126"/>
      <c r="B344" s="84"/>
      <c r="C344" s="308" t="s">
        <v>537</v>
      </c>
      <c r="D344" s="308"/>
      <c r="E344" s="308"/>
      <c r="F344" s="125" t="s">
        <v>536</v>
      </c>
      <c r="G344" s="148">
        <v>88.5</v>
      </c>
      <c r="H344" s="133">
        <v>1.1499999999999999</v>
      </c>
      <c r="I344" s="149">
        <v>3.2059125000000002</v>
      </c>
      <c r="J344" s="123"/>
      <c r="K344" s="99"/>
      <c r="L344" s="123"/>
      <c r="M344" s="99"/>
      <c r="N344" s="131"/>
      <c r="AA344" s="98"/>
      <c r="AB344" s="79"/>
      <c r="AE344" s="65" t="s">
        <v>537</v>
      </c>
      <c r="AG344" s="79"/>
      <c r="AI344" s="97"/>
      <c r="AK344" s="79"/>
      <c r="AM344" s="79"/>
      <c r="AN344" s="79"/>
    </row>
    <row r="345" spans="1:40" s="67" customFormat="1" ht="14.4" x14ac:dyDescent="0.3">
      <c r="A345" s="110"/>
      <c r="B345" s="84"/>
      <c r="C345" s="310" t="s">
        <v>534</v>
      </c>
      <c r="D345" s="310"/>
      <c r="E345" s="310"/>
      <c r="F345" s="130"/>
      <c r="G345" s="103"/>
      <c r="H345" s="103"/>
      <c r="I345" s="103"/>
      <c r="J345" s="128">
        <v>663.75</v>
      </c>
      <c r="K345" s="103"/>
      <c r="L345" s="128">
        <v>24.04</v>
      </c>
      <c r="M345" s="103"/>
      <c r="N345" s="127"/>
      <c r="AA345" s="98"/>
      <c r="AB345" s="79"/>
      <c r="AF345" s="65" t="s">
        <v>534</v>
      </c>
      <c r="AG345" s="79"/>
      <c r="AI345" s="97"/>
      <c r="AK345" s="79"/>
      <c r="AM345" s="79"/>
      <c r="AN345" s="79"/>
    </row>
    <row r="346" spans="1:40" s="67" customFormat="1" ht="14.4" x14ac:dyDescent="0.3">
      <c r="A346" s="126"/>
      <c r="B346" s="84"/>
      <c r="C346" s="308" t="s">
        <v>533</v>
      </c>
      <c r="D346" s="308"/>
      <c r="E346" s="308"/>
      <c r="F346" s="125"/>
      <c r="G346" s="99"/>
      <c r="H346" s="99"/>
      <c r="I346" s="99"/>
      <c r="J346" s="123"/>
      <c r="K346" s="99"/>
      <c r="L346" s="122">
        <v>24.04</v>
      </c>
      <c r="M346" s="99"/>
      <c r="N346" s="121">
        <v>706.05</v>
      </c>
      <c r="AA346" s="98"/>
      <c r="AB346" s="79"/>
      <c r="AE346" s="65" t="s">
        <v>533</v>
      </c>
      <c r="AG346" s="79"/>
      <c r="AI346" s="97"/>
      <c r="AK346" s="79"/>
      <c r="AM346" s="79"/>
      <c r="AN346" s="79"/>
    </row>
    <row r="347" spans="1:40" s="67" customFormat="1" ht="21.6" x14ac:dyDescent="0.3">
      <c r="A347" s="126"/>
      <c r="B347" s="84" t="s">
        <v>580</v>
      </c>
      <c r="C347" s="308" t="s">
        <v>579</v>
      </c>
      <c r="D347" s="308"/>
      <c r="E347" s="308"/>
      <c r="F347" s="125" t="s">
        <v>529</v>
      </c>
      <c r="G347" s="124">
        <v>89</v>
      </c>
      <c r="H347" s="99"/>
      <c r="I347" s="124">
        <v>89</v>
      </c>
      <c r="J347" s="123"/>
      <c r="K347" s="99"/>
      <c r="L347" s="122">
        <v>21.4</v>
      </c>
      <c r="M347" s="99"/>
      <c r="N347" s="121">
        <v>628.38</v>
      </c>
      <c r="AA347" s="98"/>
      <c r="AB347" s="79"/>
      <c r="AE347" s="65" t="s">
        <v>579</v>
      </c>
      <c r="AG347" s="79"/>
      <c r="AI347" s="97"/>
      <c r="AK347" s="79"/>
      <c r="AM347" s="79"/>
      <c r="AN347" s="79"/>
    </row>
    <row r="348" spans="1:40" s="67" customFormat="1" ht="21.6" x14ac:dyDescent="0.3">
      <c r="A348" s="126"/>
      <c r="B348" s="84" t="s">
        <v>578</v>
      </c>
      <c r="C348" s="308" t="s">
        <v>577</v>
      </c>
      <c r="D348" s="308"/>
      <c r="E348" s="308"/>
      <c r="F348" s="125" t="s">
        <v>529</v>
      </c>
      <c r="G348" s="124">
        <v>40</v>
      </c>
      <c r="H348" s="99"/>
      <c r="I348" s="124">
        <v>40</v>
      </c>
      <c r="J348" s="123"/>
      <c r="K348" s="99"/>
      <c r="L348" s="122">
        <v>9.6199999999999992</v>
      </c>
      <c r="M348" s="99"/>
      <c r="N348" s="121">
        <v>282.42</v>
      </c>
      <c r="AA348" s="98"/>
      <c r="AB348" s="79"/>
      <c r="AE348" s="65" t="s">
        <v>577</v>
      </c>
      <c r="AG348" s="79"/>
      <c r="AI348" s="97"/>
      <c r="AK348" s="79"/>
      <c r="AM348" s="79"/>
      <c r="AN348" s="79"/>
    </row>
    <row r="349" spans="1:40" s="67" customFormat="1" ht="14.4" x14ac:dyDescent="0.3">
      <c r="A349" s="109"/>
      <c r="B349" s="108"/>
      <c r="C349" s="311" t="s">
        <v>327</v>
      </c>
      <c r="D349" s="311"/>
      <c r="E349" s="311"/>
      <c r="F349" s="107"/>
      <c r="G349" s="105"/>
      <c r="H349" s="105"/>
      <c r="I349" s="105"/>
      <c r="J349" s="106"/>
      <c r="K349" s="105"/>
      <c r="L349" s="104">
        <v>55.06</v>
      </c>
      <c r="M349" s="103"/>
      <c r="N349" s="102">
        <v>1616.85</v>
      </c>
      <c r="AA349" s="98"/>
      <c r="AB349" s="79"/>
      <c r="AG349" s="79" t="s">
        <v>327</v>
      </c>
      <c r="AI349" s="97"/>
      <c r="AK349" s="79"/>
      <c r="AM349" s="79"/>
      <c r="AN349" s="79"/>
    </row>
    <row r="350" spans="1:40" s="67" customFormat="1" ht="21.6" x14ac:dyDescent="0.3">
      <c r="A350" s="113" t="s">
        <v>86</v>
      </c>
      <c r="B350" s="116" t="s">
        <v>640</v>
      </c>
      <c r="C350" s="311" t="s">
        <v>98</v>
      </c>
      <c r="D350" s="311"/>
      <c r="E350" s="311"/>
      <c r="F350" s="107" t="s">
        <v>639</v>
      </c>
      <c r="G350" s="105"/>
      <c r="H350" s="105"/>
      <c r="I350" s="118">
        <v>1.5</v>
      </c>
      <c r="J350" s="106"/>
      <c r="K350" s="105"/>
      <c r="L350" s="106"/>
      <c r="M350" s="105"/>
      <c r="N350" s="139"/>
      <c r="AA350" s="98"/>
      <c r="AB350" s="79" t="s">
        <v>98</v>
      </c>
      <c r="AG350" s="79"/>
      <c r="AI350" s="97"/>
      <c r="AK350" s="79"/>
      <c r="AM350" s="79"/>
      <c r="AN350" s="79"/>
    </row>
    <row r="351" spans="1:40" s="67" customFormat="1" ht="14.4" x14ac:dyDescent="0.3">
      <c r="A351" s="110"/>
      <c r="B351" s="72"/>
      <c r="C351" s="308" t="s">
        <v>669</v>
      </c>
      <c r="D351" s="308"/>
      <c r="E351" s="308"/>
      <c r="F351" s="308"/>
      <c r="G351" s="308"/>
      <c r="H351" s="308"/>
      <c r="I351" s="308"/>
      <c r="J351" s="308"/>
      <c r="K351" s="308"/>
      <c r="L351" s="308"/>
      <c r="M351" s="308"/>
      <c r="N351" s="309"/>
      <c r="AA351" s="98"/>
      <c r="AB351" s="79"/>
      <c r="AG351" s="79"/>
      <c r="AH351" s="65" t="s">
        <v>669</v>
      </c>
      <c r="AI351" s="97"/>
      <c r="AK351" s="79"/>
      <c r="AM351" s="79"/>
      <c r="AN351" s="79"/>
    </row>
    <row r="352" spans="1:40" s="67" customFormat="1" ht="20.399999999999999" x14ac:dyDescent="0.3">
      <c r="A352" s="138"/>
      <c r="B352" s="84" t="s">
        <v>543</v>
      </c>
      <c r="C352" s="308" t="s">
        <v>542</v>
      </c>
      <c r="D352" s="308"/>
      <c r="E352" s="308"/>
      <c r="F352" s="308"/>
      <c r="G352" s="308"/>
      <c r="H352" s="308"/>
      <c r="I352" s="308"/>
      <c r="J352" s="308"/>
      <c r="K352" s="308"/>
      <c r="L352" s="308"/>
      <c r="M352" s="308"/>
      <c r="N352" s="309"/>
      <c r="AA352" s="98"/>
      <c r="AB352" s="79"/>
      <c r="AC352" s="65" t="s">
        <v>542</v>
      </c>
      <c r="AG352" s="79"/>
      <c r="AI352" s="97"/>
      <c r="AK352" s="79"/>
      <c r="AM352" s="79"/>
      <c r="AN352" s="79"/>
    </row>
    <row r="353" spans="1:40" s="67" customFormat="1" ht="14.4" x14ac:dyDescent="0.3">
      <c r="A353" s="137"/>
      <c r="B353" s="84" t="s">
        <v>20</v>
      </c>
      <c r="C353" s="308" t="s">
        <v>541</v>
      </c>
      <c r="D353" s="308"/>
      <c r="E353" s="308"/>
      <c r="F353" s="125"/>
      <c r="G353" s="99"/>
      <c r="H353" s="99"/>
      <c r="I353" s="99"/>
      <c r="J353" s="122">
        <v>15.23</v>
      </c>
      <c r="K353" s="133">
        <v>1.1499999999999999</v>
      </c>
      <c r="L353" s="122">
        <v>26.27</v>
      </c>
      <c r="M353" s="133">
        <v>29.37</v>
      </c>
      <c r="N353" s="121">
        <v>771.55</v>
      </c>
      <c r="AA353" s="98"/>
      <c r="AB353" s="79"/>
      <c r="AD353" s="65" t="s">
        <v>541</v>
      </c>
      <c r="AG353" s="79"/>
      <c r="AI353" s="97"/>
      <c r="AK353" s="79"/>
      <c r="AM353" s="79"/>
      <c r="AN353" s="79"/>
    </row>
    <row r="354" spans="1:40" s="67" customFormat="1" ht="14.4" x14ac:dyDescent="0.3">
      <c r="A354" s="137"/>
      <c r="B354" s="84" t="s">
        <v>21</v>
      </c>
      <c r="C354" s="308" t="s">
        <v>540</v>
      </c>
      <c r="D354" s="308"/>
      <c r="E354" s="308"/>
      <c r="F354" s="125"/>
      <c r="G354" s="99"/>
      <c r="H354" s="99"/>
      <c r="I354" s="99"/>
      <c r="J354" s="122">
        <v>1.36</v>
      </c>
      <c r="K354" s="133">
        <v>1.1499999999999999</v>
      </c>
      <c r="L354" s="122">
        <v>2.35</v>
      </c>
      <c r="M354" s="133">
        <v>11.01</v>
      </c>
      <c r="N354" s="121">
        <v>25.87</v>
      </c>
      <c r="AA354" s="98"/>
      <c r="AB354" s="79"/>
      <c r="AD354" s="65" t="s">
        <v>540</v>
      </c>
      <c r="AG354" s="79"/>
      <c r="AI354" s="97"/>
      <c r="AK354" s="79"/>
      <c r="AM354" s="79"/>
      <c r="AN354" s="79"/>
    </row>
    <row r="355" spans="1:40" s="67" customFormat="1" ht="14.4" x14ac:dyDescent="0.3">
      <c r="A355" s="137"/>
      <c r="B355" s="84" t="s">
        <v>22</v>
      </c>
      <c r="C355" s="308" t="s">
        <v>539</v>
      </c>
      <c r="D355" s="308"/>
      <c r="E355" s="308"/>
      <c r="F355" s="125"/>
      <c r="G355" s="99"/>
      <c r="H355" s="99"/>
      <c r="I355" s="99"/>
      <c r="J355" s="122">
        <v>0.12</v>
      </c>
      <c r="K355" s="133">
        <v>1.1499999999999999</v>
      </c>
      <c r="L355" s="122">
        <v>0.21</v>
      </c>
      <c r="M355" s="133">
        <v>29.37</v>
      </c>
      <c r="N355" s="121">
        <v>6.17</v>
      </c>
      <c r="AA355" s="98"/>
      <c r="AB355" s="79"/>
      <c r="AD355" s="65" t="s">
        <v>539</v>
      </c>
      <c r="AG355" s="79"/>
      <c r="AI355" s="97"/>
      <c r="AK355" s="79"/>
      <c r="AM355" s="79"/>
      <c r="AN355" s="79"/>
    </row>
    <row r="356" spans="1:40" s="67" customFormat="1" ht="14.4" x14ac:dyDescent="0.3">
      <c r="A356" s="137"/>
      <c r="B356" s="84" t="s">
        <v>69</v>
      </c>
      <c r="C356" s="308" t="s">
        <v>538</v>
      </c>
      <c r="D356" s="308"/>
      <c r="E356" s="308"/>
      <c r="F356" s="125"/>
      <c r="G356" s="99"/>
      <c r="H356" s="99"/>
      <c r="I356" s="99"/>
      <c r="J356" s="122">
        <v>1.24</v>
      </c>
      <c r="K356" s="99"/>
      <c r="L356" s="122">
        <v>1.86</v>
      </c>
      <c r="M356" s="133">
        <v>8.02</v>
      </c>
      <c r="N356" s="121">
        <v>14.92</v>
      </c>
      <c r="AA356" s="98"/>
      <c r="AB356" s="79"/>
      <c r="AD356" s="65" t="s">
        <v>538</v>
      </c>
      <c r="AG356" s="79"/>
      <c r="AI356" s="97"/>
      <c r="AK356" s="79"/>
      <c r="AM356" s="79"/>
      <c r="AN356" s="79"/>
    </row>
    <row r="357" spans="1:40" s="67" customFormat="1" ht="14.4" x14ac:dyDescent="0.3">
      <c r="A357" s="126" t="s">
        <v>637</v>
      </c>
      <c r="B357" s="145" t="s">
        <v>636</v>
      </c>
      <c r="C357" s="334" t="s">
        <v>635</v>
      </c>
      <c r="D357" s="334"/>
      <c r="E357" s="334"/>
      <c r="F357" s="144" t="s">
        <v>74</v>
      </c>
      <c r="G357" s="151">
        <v>0</v>
      </c>
      <c r="H357" s="142"/>
      <c r="I357" s="151">
        <v>0</v>
      </c>
      <c r="J357" s="123"/>
      <c r="K357" s="99"/>
      <c r="L357" s="123"/>
      <c r="M357" s="99"/>
      <c r="N357" s="131"/>
      <c r="AA357" s="98"/>
      <c r="AB357" s="79"/>
      <c r="AG357" s="79"/>
      <c r="AI357" s="97" t="s">
        <v>635</v>
      </c>
      <c r="AK357" s="79"/>
      <c r="AM357" s="79"/>
      <c r="AN357" s="79"/>
    </row>
    <row r="358" spans="1:40" s="67" customFormat="1" ht="14.4" x14ac:dyDescent="0.3">
      <c r="A358" s="126"/>
      <c r="B358" s="84"/>
      <c r="C358" s="308" t="s">
        <v>537</v>
      </c>
      <c r="D358" s="308"/>
      <c r="E358" s="308"/>
      <c r="F358" s="125" t="s">
        <v>536</v>
      </c>
      <c r="G358" s="148">
        <v>1.8</v>
      </c>
      <c r="H358" s="133">
        <v>1.1499999999999999</v>
      </c>
      <c r="I358" s="147">
        <v>3.105</v>
      </c>
      <c r="J358" s="123"/>
      <c r="K358" s="99"/>
      <c r="L358" s="123"/>
      <c r="M358" s="99"/>
      <c r="N358" s="131"/>
      <c r="AA358" s="98"/>
      <c r="AB358" s="79"/>
      <c r="AE358" s="65" t="s">
        <v>537</v>
      </c>
      <c r="AG358" s="79"/>
      <c r="AI358" s="97"/>
      <c r="AK358" s="79"/>
      <c r="AM358" s="79"/>
      <c r="AN358" s="79"/>
    </row>
    <row r="359" spans="1:40" s="67" customFormat="1" ht="14.4" x14ac:dyDescent="0.3">
      <c r="A359" s="126"/>
      <c r="B359" s="84"/>
      <c r="C359" s="308" t="s">
        <v>535</v>
      </c>
      <c r="D359" s="308"/>
      <c r="E359" s="308"/>
      <c r="F359" s="125" t="s">
        <v>536</v>
      </c>
      <c r="G359" s="133">
        <v>0.01</v>
      </c>
      <c r="H359" s="133">
        <v>1.1499999999999999</v>
      </c>
      <c r="I359" s="134">
        <v>1.7250000000000001E-2</v>
      </c>
      <c r="J359" s="123"/>
      <c r="K359" s="99"/>
      <c r="L359" s="123"/>
      <c r="M359" s="99"/>
      <c r="N359" s="131"/>
      <c r="AA359" s="98"/>
      <c r="AB359" s="79"/>
      <c r="AE359" s="65" t="s">
        <v>535</v>
      </c>
      <c r="AG359" s="79"/>
      <c r="AI359" s="97"/>
      <c r="AK359" s="79"/>
      <c r="AM359" s="79"/>
      <c r="AN359" s="79"/>
    </row>
    <row r="360" spans="1:40" s="67" customFormat="1" ht="14.4" x14ac:dyDescent="0.3">
      <c r="A360" s="110"/>
      <c r="B360" s="84"/>
      <c r="C360" s="310" t="s">
        <v>534</v>
      </c>
      <c r="D360" s="310"/>
      <c r="E360" s="310"/>
      <c r="F360" s="130"/>
      <c r="G360" s="103"/>
      <c r="H360" s="103"/>
      <c r="I360" s="103"/>
      <c r="J360" s="128">
        <v>17.829999999999998</v>
      </c>
      <c r="K360" s="103"/>
      <c r="L360" s="128">
        <v>30.48</v>
      </c>
      <c r="M360" s="103"/>
      <c r="N360" s="127"/>
      <c r="AA360" s="98"/>
      <c r="AB360" s="79"/>
      <c r="AF360" s="65" t="s">
        <v>534</v>
      </c>
      <c r="AG360" s="79"/>
      <c r="AI360" s="97"/>
      <c r="AK360" s="79"/>
      <c r="AM360" s="79"/>
      <c r="AN360" s="79"/>
    </row>
    <row r="361" spans="1:40" s="67" customFormat="1" ht="14.4" x14ac:dyDescent="0.3">
      <c r="A361" s="126"/>
      <c r="B361" s="84"/>
      <c r="C361" s="308" t="s">
        <v>533</v>
      </c>
      <c r="D361" s="308"/>
      <c r="E361" s="308"/>
      <c r="F361" s="125"/>
      <c r="G361" s="99"/>
      <c r="H361" s="99"/>
      <c r="I361" s="99"/>
      <c r="J361" s="123"/>
      <c r="K361" s="99"/>
      <c r="L361" s="122">
        <v>26.48</v>
      </c>
      <c r="M361" s="99"/>
      <c r="N361" s="121">
        <v>777.72</v>
      </c>
      <c r="AA361" s="98"/>
      <c r="AB361" s="79"/>
      <c r="AE361" s="65" t="s">
        <v>533</v>
      </c>
      <c r="AG361" s="79"/>
      <c r="AI361" s="97"/>
      <c r="AK361" s="79"/>
      <c r="AM361" s="79"/>
      <c r="AN361" s="79"/>
    </row>
    <row r="362" spans="1:40" s="67" customFormat="1" ht="14.4" x14ac:dyDescent="0.3">
      <c r="A362" s="126"/>
      <c r="B362" s="84" t="s">
        <v>631</v>
      </c>
      <c r="C362" s="308" t="s">
        <v>630</v>
      </c>
      <c r="D362" s="308"/>
      <c r="E362" s="308"/>
      <c r="F362" s="125" t="s">
        <v>529</v>
      </c>
      <c r="G362" s="124">
        <v>103</v>
      </c>
      <c r="H362" s="99"/>
      <c r="I362" s="124">
        <v>103</v>
      </c>
      <c r="J362" s="123"/>
      <c r="K362" s="99"/>
      <c r="L362" s="122">
        <v>27.27</v>
      </c>
      <c r="M362" s="99"/>
      <c r="N362" s="121">
        <v>801.05</v>
      </c>
      <c r="AA362" s="98"/>
      <c r="AB362" s="79"/>
      <c r="AE362" s="65" t="s">
        <v>630</v>
      </c>
      <c r="AG362" s="79"/>
      <c r="AI362" s="97"/>
      <c r="AK362" s="79"/>
      <c r="AM362" s="79"/>
      <c r="AN362" s="79"/>
    </row>
    <row r="363" spans="1:40" s="67" customFormat="1" ht="14.4" x14ac:dyDescent="0.3">
      <c r="A363" s="126"/>
      <c r="B363" s="84" t="s">
        <v>629</v>
      </c>
      <c r="C363" s="308" t="s">
        <v>628</v>
      </c>
      <c r="D363" s="308"/>
      <c r="E363" s="308"/>
      <c r="F363" s="125" t="s">
        <v>529</v>
      </c>
      <c r="G363" s="124">
        <v>60</v>
      </c>
      <c r="H363" s="99"/>
      <c r="I363" s="124">
        <v>60</v>
      </c>
      <c r="J363" s="123"/>
      <c r="K363" s="99"/>
      <c r="L363" s="122">
        <v>15.89</v>
      </c>
      <c r="M363" s="99"/>
      <c r="N363" s="121">
        <v>466.63</v>
      </c>
      <c r="AA363" s="98"/>
      <c r="AB363" s="79"/>
      <c r="AE363" s="65" t="s">
        <v>628</v>
      </c>
      <c r="AG363" s="79"/>
      <c r="AI363" s="97"/>
      <c r="AK363" s="79"/>
      <c r="AM363" s="79"/>
      <c r="AN363" s="79"/>
    </row>
    <row r="364" spans="1:40" s="67" customFormat="1" ht="14.4" x14ac:dyDescent="0.3">
      <c r="A364" s="109"/>
      <c r="B364" s="108"/>
      <c r="C364" s="311" t="s">
        <v>327</v>
      </c>
      <c r="D364" s="311"/>
      <c r="E364" s="311"/>
      <c r="F364" s="107"/>
      <c r="G364" s="105"/>
      <c r="H364" s="105"/>
      <c r="I364" s="105"/>
      <c r="J364" s="106"/>
      <c r="K364" s="105"/>
      <c r="L364" s="104">
        <v>73.64</v>
      </c>
      <c r="M364" s="103"/>
      <c r="N364" s="102">
        <v>2080.02</v>
      </c>
      <c r="AA364" s="98"/>
      <c r="AB364" s="79"/>
      <c r="AG364" s="79" t="s">
        <v>327</v>
      </c>
      <c r="AI364" s="97"/>
      <c r="AK364" s="79"/>
      <c r="AM364" s="79"/>
      <c r="AN364" s="79"/>
    </row>
    <row r="365" spans="1:40" s="67" customFormat="1" ht="21.6" x14ac:dyDescent="0.3">
      <c r="A365" s="113" t="s">
        <v>87</v>
      </c>
      <c r="B365" s="116" t="s">
        <v>634</v>
      </c>
      <c r="C365" s="311" t="s">
        <v>633</v>
      </c>
      <c r="D365" s="311"/>
      <c r="E365" s="311"/>
      <c r="F365" s="107" t="s">
        <v>110</v>
      </c>
      <c r="G365" s="105"/>
      <c r="H365" s="105"/>
      <c r="I365" s="112">
        <v>7</v>
      </c>
      <c r="J365" s="106"/>
      <c r="K365" s="105"/>
      <c r="L365" s="106"/>
      <c r="M365" s="105"/>
      <c r="N365" s="139"/>
      <c r="AA365" s="98"/>
      <c r="AB365" s="79" t="s">
        <v>633</v>
      </c>
      <c r="AG365" s="79"/>
      <c r="AI365" s="97"/>
      <c r="AK365" s="79"/>
      <c r="AM365" s="79"/>
      <c r="AN365" s="79"/>
    </row>
    <row r="366" spans="1:40" s="67" customFormat="1" ht="14.4" x14ac:dyDescent="0.3">
      <c r="A366" s="110"/>
      <c r="B366" s="72"/>
      <c r="C366" s="308" t="s">
        <v>668</v>
      </c>
      <c r="D366" s="308"/>
      <c r="E366" s="308"/>
      <c r="F366" s="308"/>
      <c r="G366" s="308"/>
      <c r="H366" s="308"/>
      <c r="I366" s="308"/>
      <c r="J366" s="308"/>
      <c r="K366" s="308"/>
      <c r="L366" s="308"/>
      <c r="M366" s="308"/>
      <c r="N366" s="309"/>
      <c r="AA366" s="98"/>
      <c r="AB366" s="79"/>
      <c r="AG366" s="79"/>
      <c r="AH366" s="65" t="s">
        <v>668</v>
      </c>
      <c r="AI366" s="97"/>
      <c r="AK366" s="79"/>
      <c r="AM366" s="79"/>
      <c r="AN366" s="79"/>
    </row>
    <row r="367" spans="1:40" s="67" customFormat="1" ht="20.399999999999999" x14ac:dyDescent="0.3">
      <c r="A367" s="138"/>
      <c r="B367" s="84" t="s">
        <v>543</v>
      </c>
      <c r="C367" s="308" t="s">
        <v>542</v>
      </c>
      <c r="D367" s="308"/>
      <c r="E367" s="308"/>
      <c r="F367" s="308"/>
      <c r="G367" s="308"/>
      <c r="H367" s="308"/>
      <c r="I367" s="308"/>
      <c r="J367" s="308"/>
      <c r="K367" s="308"/>
      <c r="L367" s="308"/>
      <c r="M367" s="308"/>
      <c r="N367" s="309"/>
      <c r="AA367" s="98"/>
      <c r="AB367" s="79"/>
      <c r="AC367" s="65" t="s">
        <v>542</v>
      </c>
      <c r="AG367" s="79"/>
      <c r="AI367" s="97"/>
      <c r="AK367" s="79"/>
      <c r="AM367" s="79"/>
      <c r="AN367" s="79"/>
    </row>
    <row r="368" spans="1:40" s="67" customFormat="1" ht="14.4" x14ac:dyDescent="0.3">
      <c r="A368" s="137"/>
      <c r="B368" s="84" t="s">
        <v>20</v>
      </c>
      <c r="C368" s="308" t="s">
        <v>541</v>
      </c>
      <c r="D368" s="308"/>
      <c r="E368" s="308"/>
      <c r="F368" s="125"/>
      <c r="G368" s="99"/>
      <c r="H368" s="99"/>
      <c r="I368" s="99"/>
      <c r="J368" s="122">
        <v>3.81</v>
      </c>
      <c r="K368" s="133">
        <v>1.1499999999999999</v>
      </c>
      <c r="L368" s="122">
        <v>30.67</v>
      </c>
      <c r="M368" s="133">
        <v>29.37</v>
      </c>
      <c r="N368" s="121">
        <v>900.78</v>
      </c>
      <c r="AA368" s="98"/>
      <c r="AB368" s="79"/>
      <c r="AD368" s="65" t="s">
        <v>541</v>
      </c>
      <c r="AG368" s="79"/>
      <c r="AI368" s="97"/>
      <c r="AK368" s="79"/>
      <c r="AM368" s="79"/>
      <c r="AN368" s="79"/>
    </row>
    <row r="369" spans="1:40" s="67" customFormat="1" ht="14.4" x14ac:dyDescent="0.3">
      <c r="A369" s="137"/>
      <c r="B369" s="84" t="s">
        <v>21</v>
      </c>
      <c r="C369" s="308" t="s">
        <v>540</v>
      </c>
      <c r="D369" s="308"/>
      <c r="E369" s="308"/>
      <c r="F369" s="125"/>
      <c r="G369" s="99"/>
      <c r="H369" s="99"/>
      <c r="I369" s="99"/>
      <c r="J369" s="122">
        <v>59.64</v>
      </c>
      <c r="K369" s="133">
        <v>1.1499999999999999</v>
      </c>
      <c r="L369" s="122">
        <v>480.1</v>
      </c>
      <c r="M369" s="133">
        <v>11.01</v>
      </c>
      <c r="N369" s="135">
        <v>5285.9</v>
      </c>
      <c r="AA369" s="98"/>
      <c r="AB369" s="79"/>
      <c r="AD369" s="65" t="s">
        <v>540</v>
      </c>
      <c r="AG369" s="79"/>
      <c r="AI369" s="97"/>
      <c r="AK369" s="79"/>
      <c r="AM369" s="79"/>
      <c r="AN369" s="79"/>
    </row>
    <row r="370" spans="1:40" s="67" customFormat="1" ht="14.4" x14ac:dyDescent="0.3">
      <c r="A370" s="137"/>
      <c r="B370" s="84" t="s">
        <v>22</v>
      </c>
      <c r="C370" s="308" t="s">
        <v>539</v>
      </c>
      <c r="D370" s="308"/>
      <c r="E370" s="308"/>
      <c r="F370" s="125"/>
      <c r="G370" s="99"/>
      <c r="H370" s="99"/>
      <c r="I370" s="99"/>
      <c r="J370" s="122">
        <v>3.22</v>
      </c>
      <c r="K370" s="133">
        <v>1.1499999999999999</v>
      </c>
      <c r="L370" s="122">
        <v>25.92</v>
      </c>
      <c r="M370" s="133">
        <v>29.37</v>
      </c>
      <c r="N370" s="121">
        <v>761.27</v>
      </c>
      <c r="AA370" s="98"/>
      <c r="AB370" s="79"/>
      <c r="AD370" s="65" t="s">
        <v>539</v>
      </c>
      <c r="AG370" s="79"/>
      <c r="AI370" s="97"/>
      <c r="AK370" s="79"/>
      <c r="AM370" s="79"/>
      <c r="AN370" s="79"/>
    </row>
    <row r="371" spans="1:40" s="67" customFormat="1" ht="14.4" x14ac:dyDescent="0.3">
      <c r="A371" s="137"/>
      <c r="B371" s="84" t="s">
        <v>69</v>
      </c>
      <c r="C371" s="308" t="s">
        <v>538</v>
      </c>
      <c r="D371" s="308"/>
      <c r="E371" s="308"/>
      <c r="F371" s="125"/>
      <c r="G371" s="99"/>
      <c r="H371" s="99"/>
      <c r="I371" s="99"/>
      <c r="J371" s="122">
        <v>32.85</v>
      </c>
      <c r="K371" s="99"/>
      <c r="L371" s="122">
        <v>229.95</v>
      </c>
      <c r="M371" s="133">
        <v>8.02</v>
      </c>
      <c r="N371" s="135">
        <v>1844.2</v>
      </c>
      <c r="AA371" s="98"/>
      <c r="AB371" s="79"/>
      <c r="AD371" s="65" t="s">
        <v>538</v>
      </c>
      <c r="AG371" s="79"/>
      <c r="AI371" s="97"/>
      <c r="AK371" s="79"/>
      <c r="AM371" s="79"/>
      <c r="AN371" s="79"/>
    </row>
    <row r="372" spans="1:40" s="67" customFormat="1" ht="14.4" x14ac:dyDescent="0.3">
      <c r="A372" s="126"/>
      <c r="B372" s="84"/>
      <c r="C372" s="308" t="s">
        <v>537</v>
      </c>
      <c r="D372" s="308"/>
      <c r="E372" s="308"/>
      <c r="F372" s="125" t="s">
        <v>536</v>
      </c>
      <c r="G372" s="133">
        <v>0.45</v>
      </c>
      <c r="H372" s="133">
        <v>1.1499999999999999</v>
      </c>
      <c r="I372" s="132">
        <v>3.6225000000000001</v>
      </c>
      <c r="J372" s="123"/>
      <c r="K372" s="99"/>
      <c r="L372" s="123"/>
      <c r="M372" s="99"/>
      <c r="N372" s="131"/>
      <c r="AA372" s="98"/>
      <c r="AB372" s="79"/>
      <c r="AE372" s="65" t="s">
        <v>537</v>
      </c>
      <c r="AG372" s="79"/>
      <c r="AI372" s="97"/>
      <c r="AK372" s="79"/>
      <c r="AM372" s="79"/>
      <c r="AN372" s="79"/>
    </row>
    <row r="373" spans="1:40" s="67" customFormat="1" ht="14.4" x14ac:dyDescent="0.3">
      <c r="A373" s="126"/>
      <c r="B373" s="84"/>
      <c r="C373" s="308" t="s">
        <v>535</v>
      </c>
      <c r="D373" s="308"/>
      <c r="E373" s="308"/>
      <c r="F373" s="125" t="s">
        <v>536</v>
      </c>
      <c r="G373" s="133">
        <v>0.32</v>
      </c>
      <c r="H373" s="133">
        <v>1.1499999999999999</v>
      </c>
      <c r="I373" s="147">
        <v>2.5760000000000001</v>
      </c>
      <c r="J373" s="123"/>
      <c r="K373" s="99"/>
      <c r="L373" s="123"/>
      <c r="M373" s="99"/>
      <c r="N373" s="131"/>
      <c r="AA373" s="98"/>
      <c r="AB373" s="79"/>
      <c r="AE373" s="65" t="s">
        <v>535</v>
      </c>
      <c r="AG373" s="79"/>
      <c r="AI373" s="97"/>
      <c r="AK373" s="79"/>
      <c r="AM373" s="79"/>
      <c r="AN373" s="79"/>
    </row>
    <row r="374" spans="1:40" s="67" customFormat="1" ht="14.4" x14ac:dyDescent="0.3">
      <c r="A374" s="110"/>
      <c r="B374" s="84"/>
      <c r="C374" s="310" t="s">
        <v>534</v>
      </c>
      <c r="D374" s="310"/>
      <c r="E374" s="310"/>
      <c r="F374" s="130"/>
      <c r="G374" s="103"/>
      <c r="H374" s="103"/>
      <c r="I374" s="103"/>
      <c r="J374" s="128">
        <v>96.3</v>
      </c>
      <c r="K374" s="103"/>
      <c r="L374" s="128">
        <v>740.72</v>
      </c>
      <c r="M374" s="103"/>
      <c r="N374" s="127"/>
      <c r="AA374" s="98"/>
      <c r="AB374" s="79"/>
      <c r="AF374" s="65" t="s">
        <v>534</v>
      </c>
      <c r="AG374" s="79"/>
      <c r="AI374" s="97"/>
      <c r="AK374" s="79"/>
      <c r="AM374" s="79"/>
      <c r="AN374" s="79"/>
    </row>
    <row r="375" spans="1:40" s="67" customFormat="1" ht="14.4" x14ac:dyDescent="0.3">
      <c r="A375" s="126"/>
      <c r="B375" s="84"/>
      <c r="C375" s="308" t="s">
        <v>533</v>
      </c>
      <c r="D375" s="308"/>
      <c r="E375" s="308"/>
      <c r="F375" s="125"/>
      <c r="G375" s="99"/>
      <c r="H375" s="99"/>
      <c r="I375" s="99"/>
      <c r="J375" s="123"/>
      <c r="K375" s="99"/>
      <c r="L375" s="122">
        <v>56.59</v>
      </c>
      <c r="M375" s="99"/>
      <c r="N375" s="135">
        <v>1662.05</v>
      </c>
      <c r="AA375" s="98"/>
      <c r="AB375" s="79"/>
      <c r="AE375" s="65" t="s">
        <v>533</v>
      </c>
      <c r="AG375" s="79"/>
      <c r="AI375" s="97"/>
      <c r="AK375" s="79"/>
      <c r="AM375" s="79"/>
      <c r="AN375" s="79"/>
    </row>
    <row r="376" spans="1:40" s="67" customFormat="1" ht="14.4" x14ac:dyDescent="0.3">
      <c r="A376" s="126"/>
      <c r="B376" s="84" t="s">
        <v>631</v>
      </c>
      <c r="C376" s="308" t="s">
        <v>630</v>
      </c>
      <c r="D376" s="308"/>
      <c r="E376" s="308"/>
      <c r="F376" s="125" t="s">
        <v>529</v>
      </c>
      <c r="G376" s="124">
        <v>103</v>
      </c>
      <c r="H376" s="99"/>
      <c r="I376" s="124">
        <v>103</v>
      </c>
      <c r="J376" s="123"/>
      <c r="K376" s="99"/>
      <c r="L376" s="122">
        <v>58.29</v>
      </c>
      <c r="M376" s="99"/>
      <c r="N376" s="135">
        <v>1711.91</v>
      </c>
      <c r="AA376" s="98"/>
      <c r="AB376" s="79"/>
      <c r="AE376" s="65" t="s">
        <v>630</v>
      </c>
      <c r="AG376" s="79"/>
      <c r="AI376" s="97"/>
      <c r="AK376" s="79"/>
      <c r="AM376" s="79"/>
      <c r="AN376" s="79"/>
    </row>
    <row r="377" spans="1:40" s="67" customFormat="1" ht="14.4" x14ac:dyDescent="0.3">
      <c r="A377" s="126"/>
      <c r="B377" s="84" t="s">
        <v>629</v>
      </c>
      <c r="C377" s="308" t="s">
        <v>628</v>
      </c>
      <c r="D377" s="308"/>
      <c r="E377" s="308"/>
      <c r="F377" s="125" t="s">
        <v>529</v>
      </c>
      <c r="G377" s="124">
        <v>60</v>
      </c>
      <c r="H377" s="99"/>
      <c r="I377" s="124">
        <v>60</v>
      </c>
      <c r="J377" s="123"/>
      <c r="K377" s="99"/>
      <c r="L377" s="122">
        <v>33.950000000000003</v>
      </c>
      <c r="M377" s="99"/>
      <c r="N377" s="121">
        <v>997.23</v>
      </c>
      <c r="AA377" s="98"/>
      <c r="AB377" s="79"/>
      <c r="AE377" s="65" t="s">
        <v>628</v>
      </c>
      <c r="AG377" s="79"/>
      <c r="AI377" s="97"/>
      <c r="AK377" s="79"/>
      <c r="AM377" s="79"/>
      <c r="AN377" s="79"/>
    </row>
    <row r="378" spans="1:40" s="67" customFormat="1" ht="14.4" x14ac:dyDescent="0.3">
      <c r="A378" s="109"/>
      <c r="B378" s="108"/>
      <c r="C378" s="311" t="s">
        <v>327</v>
      </c>
      <c r="D378" s="311"/>
      <c r="E378" s="311"/>
      <c r="F378" s="107"/>
      <c r="G378" s="105"/>
      <c r="H378" s="105"/>
      <c r="I378" s="105"/>
      <c r="J378" s="106"/>
      <c r="K378" s="105"/>
      <c r="L378" s="104">
        <v>832.96</v>
      </c>
      <c r="M378" s="103"/>
      <c r="N378" s="102">
        <v>10740.02</v>
      </c>
      <c r="AA378" s="98"/>
      <c r="AB378" s="79"/>
      <c r="AG378" s="79" t="s">
        <v>327</v>
      </c>
      <c r="AI378" s="97"/>
      <c r="AK378" s="79"/>
      <c r="AM378" s="79"/>
      <c r="AN378" s="79"/>
    </row>
    <row r="379" spans="1:40" s="67" customFormat="1" ht="21.6" x14ac:dyDescent="0.3">
      <c r="A379" s="113" t="s">
        <v>88</v>
      </c>
      <c r="B379" s="116" t="s">
        <v>627</v>
      </c>
      <c r="C379" s="311" t="s">
        <v>626</v>
      </c>
      <c r="D379" s="311"/>
      <c r="E379" s="311"/>
      <c r="F379" s="107" t="s">
        <v>74</v>
      </c>
      <c r="G379" s="105"/>
      <c r="H379" s="105"/>
      <c r="I379" s="117">
        <v>-3.5000000000000003E-2</v>
      </c>
      <c r="J379" s="114">
        <v>6508.75</v>
      </c>
      <c r="K379" s="105"/>
      <c r="L379" s="104">
        <v>-227.81</v>
      </c>
      <c r="M379" s="111">
        <v>8.02</v>
      </c>
      <c r="N379" s="102">
        <v>-1827.04</v>
      </c>
      <c r="AA379" s="98"/>
      <c r="AB379" s="79" t="s">
        <v>626</v>
      </c>
      <c r="AG379" s="79"/>
      <c r="AI379" s="97"/>
      <c r="AK379" s="79"/>
      <c r="AM379" s="79"/>
      <c r="AN379" s="79"/>
    </row>
    <row r="380" spans="1:40" s="67" customFormat="1" ht="14.4" x14ac:dyDescent="0.3">
      <c r="A380" s="109"/>
      <c r="B380" s="108"/>
      <c r="C380" s="308" t="s">
        <v>625</v>
      </c>
      <c r="D380" s="308"/>
      <c r="E380" s="308"/>
      <c r="F380" s="308"/>
      <c r="G380" s="308"/>
      <c r="H380" s="308"/>
      <c r="I380" s="308"/>
      <c r="J380" s="308"/>
      <c r="K380" s="308"/>
      <c r="L380" s="308"/>
      <c r="M380" s="308"/>
      <c r="N380" s="309"/>
      <c r="AA380" s="98"/>
      <c r="AB380" s="79"/>
      <c r="AG380" s="79"/>
      <c r="AI380" s="97"/>
      <c r="AJ380" s="65" t="s">
        <v>625</v>
      </c>
      <c r="AK380" s="79"/>
      <c r="AM380" s="79"/>
      <c r="AN380" s="79"/>
    </row>
    <row r="381" spans="1:40" s="67" customFormat="1" ht="14.4" x14ac:dyDescent="0.3">
      <c r="A381" s="109"/>
      <c r="B381" s="108"/>
      <c r="C381" s="311" t="s">
        <v>327</v>
      </c>
      <c r="D381" s="311"/>
      <c r="E381" s="311"/>
      <c r="F381" s="107"/>
      <c r="G381" s="105"/>
      <c r="H381" s="105"/>
      <c r="I381" s="105"/>
      <c r="J381" s="106"/>
      <c r="K381" s="105"/>
      <c r="L381" s="104">
        <v>-227.81</v>
      </c>
      <c r="M381" s="103"/>
      <c r="N381" s="102">
        <v>-1827.04</v>
      </c>
      <c r="AA381" s="98"/>
      <c r="AB381" s="79"/>
      <c r="AG381" s="79" t="s">
        <v>327</v>
      </c>
      <c r="AI381" s="97"/>
      <c r="AK381" s="79"/>
      <c r="AM381" s="79"/>
      <c r="AN381" s="79"/>
    </row>
    <row r="382" spans="1:40" s="67" customFormat="1" ht="31.8" x14ac:dyDescent="0.3">
      <c r="A382" s="113" t="s">
        <v>209</v>
      </c>
      <c r="B382" s="116" t="s">
        <v>667</v>
      </c>
      <c r="C382" s="311" t="s">
        <v>213</v>
      </c>
      <c r="D382" s="311"/>
      <c r="E382" s="311"/>
      <c r="F382" s="107" t="s">
        <v>82</v>
      </c>
      <c r="G382" s="105"/>
      <c r="H382" s="105"/>
      <c r="I382" s="118">
        <v>0.6</v>
      </c>
      <c r="J382" s="106"/>
      <c r="K382" s="105"/>
      <c r="L382" s="106"/>
      <c r="M382" s="105"/>
      <c r="N382" s="139"/>
      <c r="AA382" s="98"/>
      <c r="AB382" s="79" t="s">
        <v>213</v>
      </c>
      <c r="AG382" s="79"/>
      <c r="AI382" s="97"/>
      <c r="AK382" s="79"/>
      <c r="AM382" s="79"/>
      <c r="AN382" s="79"/>
    </row>
    <row r="383" spans="1:40" s="67" customFormat="1" ht="14.4" x14ac:dyDescent="0.3">
      <c r="A383" s="110"/>
      <c r="B383" s="72"/>
      <c r="C383" s="308" t="s">
        <v>666</v>
      </c>
      <c r="D383" s="308"/>
      <c r="E383" s="308"/>
      <c r="F383" s="308"/>
      <c r="G383" s="308"/>
      <c r="H383" s="308"/>
      <c r="I383" s="308"/>
      <c r="J383" s="308"/>
      <c r="K383" s="308"/>
      <c r="L383" s="308"/>
      <c r="M383" s="308"/>
      <c r="N383" s="309"/>
      <c r="AA383" s="98"/>
      <c r="AB383" s="79"/>
      <c r="AG383" s="79"/>
      <c r="AH383" s="65" t="s">
        <v>666</v>
      </c>
      <c r="AI383" s="97"/>
      <c r="AK383" s="79"/>
      <c r="AM383" s="79"/>
      <c r="AN383" s="79"/>
    </row>
    <row r="384" spans="1:40" s="67" customFormat="1" ht="20.399999999999999" x14ac:dyDescent="0.3">
      <c r="A384" s="138"/>
      <c r="B384" s="84" t="s">
        <v>543</v>
      </c>
      <c r="C384" s="308" t="s">
        <v>542</v>
      </c>
      <c r="D384" s="308"/>
      <c r="E384" s="308"/>
      <c r="F384" s="308"/>
      <c r="G384" s="308"/>
      <c r="H384" s="308"/>
      <c r="I384" s="308"/>
      <c r="J384" s="308"/>
      <c r="K384" s="308"/>
      <c r="L384" s="308"/>
      <c r="M384" s="308"/>
      <c r="N384" s="309"/>
      <c r="AA384" s="98"/>
      <c r="AB384" s="79"/>
      <c r="AC384" s="65" t="s">
        <v>542</v>
      </c>
      <c r="AG384" s="79"/>
      <c r="AI384" s="97"/>
      <c r="AK384" s="79"/>
      <c r="AM384" s="79"/>
      <c r="AN384" s="79"/>
    </row>
    <row r="385" spans="1:40" s="67" customFormat="1" ht="14.4" x14ac:dyDescent="0.3">
      <c r="A385" s="137"/>
      <c r="B385" s="84" t="s">
        <v>20</v>
      </c>
      <c r="C385" s="308" t="s">
        <v>541</v>
      </c>
      <c r="D385" s="308"/>
      <c r="E385" s="308"/>
      <c r="F385" s="125"/>
      <c r="G385" s="99"/>
      <c r="H385" s="99"/>
      <c r="I385" s="99"/>
      <c r="J385" s="122">
        <v>173.9</v>
      </c>
      <c r="K385" s="133">
        <v>1.1499999999999999</v>
      </c>
      <c r="L385" s="122">
        <v>119.99</v>
      </c>
      <c r="M385" s="133">
        <v>29.37</v>
      </c>
      <c r="N385" s="135">
        <v>3524.11</v>
      </c>
      <c r="AA385" s="98"/>
      <c r="AB385" s="79"/>
      <c r="AD385" s="65" t="s">
        <v>541</v>
      </c>
      <c r="AG385" s="79"/>
      <c r="AI385" s="97"/>
      <c r="AK385" s="79"/>
      <c r="AM385" s="79"/>
      <c r="AN385" s="79"/>
    </row>
    <row r="386" spans="1:40" s="67" customFormat="1" ht="14.4" x14ac:dyDescent="0.3">
      <c r="A386" s="137"/>
      <c r="B386" s="84" t="s">
        <v>21</v>
      </c>
      <c r="C386" s="308" t="s">
        <v>540</v>
      </c>
      <c r="D386" s="308"/>
      <c r="E386" s="308"/>
      <c r="F386" s="125"/>
      <c r="G386" s="99"/>
      <c r="H386" s="99"/>
      <c r="I386" s="99"/>
      <c r="J386" s="122">
        <v>65.14</v>
      </c>
      <c r="K386" s="133">
        <v>1.1499999999999999</v>
      </c>
      <c r="L386" s="122">
        <v>44.95</v>
      </c>
      <c r="M386" s="133">
        <v>11.01</v>
      </c>
      <c r="N386" s="121">
        <v>494.9</v>
      </c>
      <c r="AA386" s="98"/>
      <c r="AB386" s="79"/>
      <c r="AD386" s="65" t="s">
        <v>540</v>
      </c>
      <c r="AG386" s="79"/>
      <c r="AI386" s="97"/>
      <c r="AK386" s="79"/>
      <c r="AM386" s="79"/>
      <c r="AN386" s="79"/>
    </row>
    <row r="387" spans="1:40" s="67" customFormat="1" ht="14.4" x14ac:dyDescent="0.3">
      <c r="A387" s="137"/>
      <c r="B387" s="84" t="s">
        <v>22</v>
      </c>
      <c r="C387" s="308" t="s">
        <v>539</v>
      </c>
      <c r="D387" s="308"/>
      <c r="E387" s="308"/>
      <c r="F387" s="125"/>
      <c r="G387" s="99"/>
      <c r="H387" s="99"/>
      <c r="I387" s="99"/>
      <c r="J387" s="122">
        <v>5.78</v>
      </c>
      <c r="K387" s="133">
        <v>1.1499999999999999</v>
      </c>
      <c r="L387" s="122">
        <v>3.99</v>
      </c>
      <c r="M387" s="133">
        <v>29.37</v>
      </c>
      <c r="N387" s="121">
        <v>117.19</v>
      </c>
      <c r="AA387" s="98"/>
      <c r="AB387" s="79"/>
      <c r="AD387" s="65" t="s">
        <v>539</v>
      </c>
      <c r="AG387" s="79"/>
      <c r="AI387" s="97"/>
      <c r="AK387" s="79"/>
      <c r="AM387" s="79"/>
      <c r="AN387" s="79"/>
    </row>
    <row r="388" spans="1:40" s="67" customFormat="1" ht="14.4" x14ac:dyDescent="0.3">
      <c r="A388" s="137"/>
      <c r="B388" s="84" t="s">
        <v>69</v>
      </c>
      <c r="C388" s="308" t="s">
        <v>538</v>
      </c>
      <c r="D388" s="308"/>
      <c r="E388" s="308"/>
      <c r="F388" s="125"/>
      <c r="G388" s="99"/>
      <c r="H388" s="99"/>
      <c r="I388" s="99"/>
      <c r="J388" s="122">
        <v>588.77</v>
      </c>
      <c r="K388" s="99"/>
      <c r="L388" s="122">
        <v>353.26</v>
      </c>
      <c r="M388" s="133">
        <v>8.02</v>
      </c>
      <c r="N388" s="135">
        <v>2833.15</v>
      </c>
      <c r="AA388" s="98"/>
      <c r="AB388" s="79"/>
      <c r="AD388" s="65" t="s">
        <v>538</v>
      </c>
      <c r="AG388" s="79"/>
      <c r="AI388" s="97"/>
      <c r="AK388" s="79"/>
      <c r="AM388" s="79"/>
      <c r="AN388" s="79"/>
    </row>
    <row r="389" spans="1:40" s="67" customFormat="1" ht="14.4" x14ac:dyDescent="0.3">
      <c r="A389" s="126"/>
      <c r="B389" s="84"/>
      <c r="C389" s="308" t="s">
        <v>537</v>
      </c>
      <c r="D389" s="308"/>
      <c r="E389" s="308"/>
      <c r="F389" s="125" t="s">
        <v>536</v>
      </c>
      <c r="G389" s="148">
        <v>18.5</v>
      </c>
      <c r="H389" s="133">
        <v>1.1499999999999999</v>
      </c>
      <c r="I389" s="147">
        <v>12.765000000000001</v>
      </c>
      <c r="J389" s="123"/>
      <c r="K389" s="99"/>
      <c r="L389" s="123"/>
      <c r="M389" s="99"/>
      <c r="N389" s="131"/>
      <c r="AA389" s="98"/>
      <c r="AB389" s="79"/>
      <c r="AE389" s="65" t="s">
        <v>537</v>
      </c>
      <c r="AG389" s="79"/>
      <c r="AI389" s="97"/>
      <c r="AK389" s="79"/>
      <c r="AM389" s="79"/>
      <c r="AN389" s="79"/>
    </row>
    <row r="390" spans="1:40" s="67" customFormat="1" ht="14.4" x14ac:dyDescent="0.3">
      <c r="A390" s="126"/>
      <c r="B390" s="84"/>
      <c r="C390" s="308" t="s">
        <v>535</v>
      </c>
      <c r="D390" s="308"/>
      <c r="E390" s="308"/>
      <c r="F390" s="125" t="s">
        <v>536</v>
      </c>
      <c r="G390" s="133">
        <v>0.46</v>
      </c>
      <c r="H390" s="133">
        <v>1.1499999999999999</v>
      </c>
      <c r="I390" s="132">
        <v>0.31740000000000002</v>
      </c>
      <c r="J390" s="123"/>
      <c r="K390" s="99"/>
      <c r="L390" s="123"/>
      <c r="M390" s="99"/>
      <c r="N390" s="131"/>
      <c r="AA390" s="98"/>
      <c r="AB390" s="79"/>
      <c r="AE390" s="65" t="s">
        <v>535</v>
      </c>
      <c r="AG390" s="79"/>
      <c r="AI390" s="97"/>
      <c r="AK390" s="79"/>
      <c r="AM390" s="79"/>
      <c r="AN390" s="79"/>
    </row>
    <row r="391" spans="1:40" s="67" customFormat="1" ht="14.4" x14ac:dyDescent="0.3">
      <c r="A391" s="110"/>
      <c r="B391" s="84"/>
      <c r="C391" s="310" t="s">
        <v>534</v>
      </c>
      <c r="D391" s="310"/>
      <c r="E391" s="310"/>
      <c r="F391" s="130"/>
      <c r="G391" s="103"/>
      <c r="H391" s="103"/>
      <c r="I391" s="103"/>
      <c r="J391" s="128">
        <v>827.81</v>
      </c>
      <c r="K391" s="103"/>
      <c r="L391" s="128">
        <v>518.20000000000005</v>
      </c>
      <c r="M391" s="103"/>
      <c r="N391" s="127"/>
      <c r="AA391" s="98"/>
      <c r="AB391" s="79"/>
      <c r="AF391" s="65" t="s">
        <v>534</v>
      </c>
      <c r="AG391" s="79"/>
      <c r="AI391" s="97"/>
      <c r="AK391" s="79"/>
      <c r="AM391" s="79"/>
      <c r="AN391" s="79"/>
    </row>
    <row r="392" spans="1:40" s="67" customFormat="1" ht="14.4" x14ac:dyDescent="0.3">
      <c r="A392" s="126"/>
      <c r="B392" s="84"/>
      <c r="C392" s="308" t="s">
        <v>533</v>
      </c>
      <c r="D392" s="308"/>
      <c r="E392" s="308"/>
      <c r="F392" s="125"/>
      <c r="G392" s="99"/>
      <c r="H392" s="99"/>
      <c r="I392" s="99"/>
      <c r="J392" s="123"/>
      <c r="K392" s="99"/>
      <c r="L392" s="122">
        <v>123.98</v>
      </c>
      <c r="M392" s="99"/>
      <c r="N392" s="135">
        <v>3641.3</v>
      </c>
      <c r="AA392" s="98"/>
      <c r="AB392" s="79"/>
      <c r="AE392" s="65" t="s">
        <v>533</v>
      </c>
      <c r="AG392" s="79"/>
      <c r="AI392" s="97"/>
      <c r="AK392" s="79"/>
      <c r="AM392" s="79"/>
      <c r="AN392" s="79"/>
    </row>
    <row r="393" spans="1:40" s="67" customFormat="1" ht="21.6" x14ac:dyDescent="0.3">
      <c r="A393" s="126"/>
      <c r="B393" s="84" t="s">
        <v>564</v>
      </c>
      <c r="C393" s="308" t="s">
        <v>563</v>
      </c>
      <c r="D393" s="308"/>
      <c r="E393" s="308"/>
      <c r="F393" s="125" t="s">
        <v>529</v>
      </c>
      <c r="G393" s="124">
        <v>97</v>
      </c>
      <c r="H393" s="99"/>
      <c r="I393" s="124">
        <v>97</v>
      </c>
      <c r="J393" s="123"/>
      <c r="K393" s="99"/>
      <c r="L393" s="122">
        <v>120.26</v>
      </c>
      <c r="M393" s="99"/>
      <c r="N393" s="135">
        <v>3532.06</v>
      </c>
      <c r="AA393" s="98"/>
      <c r="AB393" s="79"/>
      <c r="AE393" s="65" t="s">
        <v>563</v>
      </c>
      <c r="AG393" s="79"/>
      <c r="AI393" s="97"/>
      <c r="AK393" s="79"/>
      <c r="AM393" s="79"/>
      <c r="AN393" s="79"/>
    </row>
    <row r="394" spans="1:40" s="67" customFormat="1" ht="21.6" x14ac:dyDescent="0.3">
      <c r="A394" s="126"/>
      <c r="B394" s="84" t="s">
        <v>562</v>
      </c>
      <c r="C394" s="308" t="s">
        <v>561</v>
      </c>
      <c r="D394" s="308"/>
      <c r="E394" s="308"/>
      <c r="F394" s="125" t="s">
        <v>529</v>
      </c>
      <c r="G394" s="124">
        <v>51</v>
      </c>
      <c r="H394" s="99"/>
      <c r="I394" s="124">
        <v>51</v>
      </c>
      <c r="J394" s="123"/>
      <c r="K394" s="99"/>
      <c r="L394" s="122">
        <v>63.23</v>
      </c>
      <c r="M394" s="99"/>
      <c r="N394" s="135">
        <v>1857.06</v>
      </c>
      <c r="AA394" s="98"/>
      <c r="AB394" s="79"/>
      <c r="AE394" s="65" t="s">
        <v>561</v>
      </c>
      <c r="AG394" s="79"/>
      <c r="AI394" s="97"/>
      <c r="AK394" s="79"/>
      <c r="AM394" s="79"/>
      <c r="AN394" s="79"/>
    </row>
    <row r="395" spans="1:40" s="67" customFormat="1" ht="14.4" x14ac:dyDescent="0.3">
      <c r="A395" s="109"/>
      <c r="B395" s="108"/>
      <c r="C395" s="311" t="s">
        <v>327</v>
      </c>
      <c r="D395" s="311"/>
      <c r="E395" s="311"/>
      <c r="F395" s="107"/>
      <c r="G395" s="105"/>
      <c r="H395" s="105"/>
      <c r="I395" s="105"/>
      <c r="J395" s="106"/>
      <c r="K395" s="105"/>
      <c r="L395" s="104">
        <v>701.69</v>
      </c>
      <c r="M395" s="103"/>
      <c r="N395" s="102">
        <v>12241.28</v>
      </c>
      <c r="AA395" s="98"/>
      <c r="AB395" s="79"/>
      <c r="AG395" s="79" t="s">
        <v>327</v>
      </c>
      <c r="AI395" s="97"/>
      <c r="AK395" s="79"/>
      <c r="AM395" s="79"/>
      <c r="AN395" s="79"/>
    </row>
    <row r="396" spans="1:40" s="67" customFormat="1" ht="0" hidden="1" customHeight="1" x14ac:dyDescent="0.3">
      <c r="A396" s="101"/>
      <c r="B396" s="77"/>
      <c r="C396" s="77"/>
      <c r="D396" s="77"/>
      <c r="E396" s="77"/>
      <c r="F396" s="100"/>
      <c r="G396" s="100"/>
      <c r="H396" s="100"/>
      <c r="I396" s="100"/>
      <c r="J396" s="78"/>
      <c r="K396" s="100"/>
      <c r="L396" s="78"/>
      <c r="M396" s="99"/>
      <c r="N396" s="78"/>
      <c r="AA396" s="98"/>
      <c r="AB396" s="79"/>
      <c r="AG396" s="79"/>
      <c r="AI396" s="97"/>
      <c r="AK396" s="79"/>
      <c r="AM396" s="79"/>
      <c r="AN396" s="79"/>
    </row>
    <row r="397" spans="1:40" s="67" customFormat="1" ht="14.4" x14ac:dyDescent="0.3">
      <c r="A397" s="95"/>
      <c r="B397" s="94"/>
      <c r="C397" s="311" t="s">
        <v>124</v>
      </c>
      <c r="D397" s="311"/>
      <c r="E397" s="311"/>
      <c r="F397" s="311"/>
      <c r="G397" s="311"/>
      <c r="H397" s="311"/>
      <c r="I397" s="311"/>
      <c r="J397" s="311"/>
      <c r="K397" s="311"/>
      <c r="L397" s="93"/>
      <c r="M397" s="92"/>
      <c r="N397" s="91"/>
      <c r="AA397" s="98"/>
      <c r="AB397" s="79"/>
      <c r="AG397" s="79"/>
      <c r="AI397" s="97"/>
      <c r="AK397" s="79" t="s">
        <v>124</v>
      </c>
      <c r="AM397" s="79"/>
      <c r="AN397" s="79"/>
    </row>
    <row r="398" spans="1:40" s="67" customFormat="1" ht="14.4" x14ac:dyDescent="0.3">
      <c r="A398" s="85"/>
      <c r="B398" s="84"/>
      <c r="C398" s="308" t="s">
        <v>324</v>
      </c>
      <c r="D398" s="308"/>
      <c r="E398" s="308"/>
      <c r="F398" s="308"/>
      <c r="G398" s="308"/>
      <c r="H398" s="308"/>
      <c r="I398" s="308"/>
      <c r="J398" s="308"/>
      <c r="K398" s="308"/>
      <c r="L398" s="83">
        <v>4726.59</v>
      </c>
      <c r="M398" s="82"/>
      <c r="N398" s="81">
        <v>61888.28</v>
      </c>
      <c r="AA398" s="98"/>
      <c r="AB398" s="79"/>
      <c r="AG398" s="79"/>
      <c r="AI398" s="97"/>
      <c r="AK398" s="79"/>
      <c r="AL398" s="65" t="s">
        <v>324</v>
      </c>
      <c r="AM398" s="79"/>
      <c r="AN398" s="79"/>
    </row>
    <row r="399" spans="1:40" s="67" customFormat="1" ht="14.4" x14ac:dyDescent="0.3">
      <c r="A399" s="85"/>
      <c r="B399" s="84"/>
      <c r="C399" s="308" t="s">
        <v>305</v>
      </c>
      <c r="D399" s="308"/>
      <c r="E399" s="308"/>
      <c r="F399" s="308"/>
      <c r="G399" s="308"/>
      <c r="H399" s="308"/>
      <c r="I399" s="308"/>
      <c r="J399" s="308"/>
      <c r="K399" s="308"/>
      <c r="L399" s="87"/>
      <c r="M399" s="82"/>
      <c r="N399" s="86"/>
      <c r="AA399" s="98"/>
      <c r="AB399" s="79"/>
      <c r="AG399" s="79"/>
      <c r="AI399" s="97"/>
      <c r="AK399" s="79"/>
      <c r="AL399" s="65" t="s">
        <v>305</v>
      </c>
      <c r="AM399" s="79"/>
      <c r="AN399" s="79"/>
    </row>
    <row r="400" spans="1:40" s="67" customFormat="1" ht="14.4" x14ac:dyDescent="0.3">
      <c r="A400" s="85"/>
      <c r="B400" s="84"/>
      <c r="C400" s="308" t="s">
        <v>323</v>
      </c>
      <c r="D400" s="308"/>
      <c r="E400" s="308"/>
      <c r="F400" s="308"/>
      <c r="G400" s="308"/>
      <c r="H400" s="308"/>
      <c r="I400" s="308"/>
      <c r="J400" s="308"/>
      <c r="K400" s="308"/>
      <c r="L400" s="120">
        <v>597.41</v>
      </c>
      <c r="M400" s="82"/>
      <c r="N400" s="81">
        <v>17545.93</v>
      </c>
      <c r="AA400" s="98"/>
      <c r="AB400" s="79"/>
      <c r="AG400" s="79"/>
      <c r="AI400" s="97"/>
      <c r="AK400" s="79"/>
      <c r="AL400" s="65" t="s">
        <v>323</v>
      </c>
      <c r="AM400" s="79"/>
      <c r="AN400" s="79"/>
    </row>
    <row r="401" spans="1:40" s="67" customFormat="1" ht="14.4" x14ac:dyDescent="0.3">
      <c r="A401" s="85"/>
      <c r="B401" s="84"/>
      <c r="C401" s="308" t="s">
        <v>322</v>
      </c>
      <c r="D401" s="308"/>
      <c r="E401" s="308"/>
      <c r="F401" s="308"/>
      <c r="G401" s="308"/>
      <c r="H401" s="308"/>
      <c r="I401" s="308"/>
      <c r="J401" s="308"/>
      <c r="K401" s="308"/>
      <c r="L401" s="83">
        <v>3754.62</v>
      </c>
      <c r="M401" s="82"/>
      <c r="N401" s="81">
        <v>41338.370000000003</v>
      </c>
      <c r="AA401" s="98"/>
      <c r="AB401" s="79"/>
      <c r="AG401" s="79"/>
      <c r="AI401" s="97"/>
      <c r="AK401" s="79"/>
      <c r="AL401" s="65" t="s">
        <v>322</v>
      </c>
      <c r="AM401" s="79"/>
      <c r="AN401" s="79"/>
    </row>
    <row r="402" spans="1:40" s="67" customFormat="1" ht="14.4" x14ac:dyDescent="0.3">
      <c r="A402" s="85"/>
      <c r="B402" s="84"/>
      <c r="C402" s="308" t="s">
        <v>321</v>
      </c>
      <c r="D402" s="308"/>
      <c r="E402" s="308"/>
      <c r="F402" s="308"/>
      <c r="G402" s="308"/>
      <c r="H402" s="308"/>
      <c r="I402" s="308"/>
      <c r="J402" s="308"/>
      <c r="K402" s="308"/>
      <c r="L402" s="120">
        <v>204.48</v>
      </c>
      <c r="M402" s="82"/>
      <c r="N402" s="81">
        <v>6005.58</v>
      </c>
      <c r="AA402" s="98"/>
      <c r="AB402" s="79"/>
      <c r="AG402" s="79"/>
      <c r="AI402" s="97"/>
      <c r="AK402" s="79"/>
      <c r="AL402" s="65" t="s">
        <v>321</v>
      </c>
      <c r="AM402" s="79"/>
      <c r="AN402" s="79"/>
    </row>
    <row r="403" spans="1:40" s="67" customFormat="1" ht="14.4" x14ac:dyDescent="0.3">
      <c r="A403" s="85"/>
      <c r="B403" s="84"/>
      <c r="C403" s="308" t="s">
        <v>320</v>
      </c>
      <c r="D403" s="308"/>
      <c r="E403" s="308"/>
      <c r="F403" s="308"/>
      <c r="G403" s="308"/>
      <c r="H403" s="308"/>
      <c r="I403" s="308"/>
      <c r="J403" s="308"/>
      <c r="K403" s="308"/>
      <c r="L403" s="120">
        <v>374.56</v>
      </c>
      <c r="M403" s="82"/>
      <c r="N403" s="81">
        <v>3003.98</v>
      </c>
      <c r="AA403" s="98"/>
      <c r="AB403" s="79"/>
      <c r="AG403" s="79"/>
      <c r="AI403" s="97"/>
      <c r="AK403" s="79"/>
      <c r="AL403" s="65" t="s">
        <v>320</v>
      </c>
      <c r="AM403" s="79"/>
      <c r="AN403" s="79"/>
    </row>
    <row r="404" spans="1:40" s="67" customFormat="1" ht="14.4" x14ac:dyDescent="0.3">
      <c r="A404" s="85"/>
      <c r="B404" s="84"/>
      <c r="C404" s="308" t="s">
        <v>319</v>
      </c>
      <c r="D404" s="308"/>
      <c r="E404" s="308"/>
      <c r="F404" s="308"/>
      <c r="G404" s="308"/>
      <c r="H404" s="308"/>
      <c r="I404" s="308"/>
      <c r="J404" s="308"/>
      <c r="K404" s="308"/>
      <c r="L404" s="83">
        <v>5254.43</v>
      </c>
      <c r="M404" s="82"/>
      <c r="N404" s="81">
        <v>85758.32</v>
      </c>
      <c r="AA404" s="98"/>
      <c r="AB404" s="79"/>
      <c r="AG404" s="79"/>
      <c r="AI404" s="97"/>
      <c r="AK404" s="79"/>
      <c r="AL404" s="65" t="s">
        <v>319</v>
      </c>
      <c r="AM404" s="79"/>
      <c r="AN404" s="79"/>
    </row>
    <row r="405" spans="1:40" s="67" customFormat="1" ht="14.4" x14ac:dyDescent="0.3">
      <c r="A405" s="85"/>
      <c r="B405" s="84"/>
      <c r="C405" s="308" t="s">
        <v>305</v>
      </c>
      <c r="D405" s="308"/>
      <c r="E405" s="308"/>
      <c r="F405" s="308"/>
      <c r="G405" s="308"/>
      <c r="H405" s="308"/>
      <c r="I405" s="308"/>
      <c r="J405" s="308"/>
      <c r="K405" s="308"/>
      <c r="L405" s="87"/>
      <c r="M405" s="82"/>
      <c r="N405" s="86"/>
      <c r="AA405" s="98"/>
      <c r="AB405" s="79"/>
      <c r="AG405" s="79"/>
      <c r="AI405" s="97"/>
      <c r="AK405" s="79"/>
      <c r="AL405" s="65" t="s">
        <v>305</v>
      </c>
      <c r="AM405" s="79"/>
      <c r="AN405" s="79"/>
    </row>
    <row r="406" spans="1:40" s="67" customFormat="1" ht="14.4" x14ac:dyDescent="0.3">
      <c r="A406" s="85"/>
      <c r="B406" s="84"/>
      <c r="C406" s="308" t="s">
        <v>317</v>
      </c>
      <c r="D406" s="308"/>
      <c r="E406" s="308"/>
      <c r="F406" s="308"/>
      <c r="G406" s="308"/>
      <c r="H406" s="308"/>
      <c r="I406" s="308"/>
      <c r="J406" s="308"/>
      <c r="K406" s="308"/>
      <c r="L406" s="120">
        <v>477.42</v>
      </c>
      <c r="M406" s="82"/>
      <c r="N406" s="81">
        <v>14021.82</v>
      </c>
      <c r="AA406" s="98"/>
      <c r="AB406" s="79"/>
      <c r="AG406" s="79"/>
      <c r="AI406" s="97"/>
      <c r="AK406" s="79"/>
      <c r="AL406" s="65" t="s">
        <v>317</v>
      </c>
      <c r="AM406" s="79"/>
      <c r="AN406" s="79"/>
    </row>
    <row r="407" spans="1:40" s="67" customFormat="1" ht="14.4" x14ac:dyDescent="0.3">
      <c r="A407" s="85"/>
      <c r="B407" s="84"/>
      <c r="C407" s="308" t="s">
        <v>316</v>
      </c>
      <c r="D407" s="308"/>
      <c r="E407" s="308"/>
      <c r="F407" s="308"/>
      <c r="G407" s="308"/>
      <c r="H407" s="308"/>
      <c r="I407" s="308"/>
      <c r="J407" s="308"/>
      <c r="K407" s="308"/>
      <c r="L407" s="83">
        <v>3709.67</v>
      </c>
      <c r="M407" s="82"/>
      <c r="N407" s="81">
        <v>40843.47</v>
      </c>
      <c r="AA407" s="98"/>
      <c r="AB407" s="79"/>
      <c r="AG407" s="79"/>
      <c r="AI407" s="97"/>
      <c r="AK407" s="79"/>
      <c r="AL407" s="65" t="s">
        <v>316</v>
      </c>
      <c r="AM407" s="79"/>
      <c r="AN407" s="79"/>
    </row>
    <row r="408" spans="1:40" s="67" customFormat="1" ht="14.4" x14ac:dyDescent="0.3">
      <c r="A408" s="85"/>
      <c r="B408" s="84"/>
      <c r="C408" s="308" t="s">
        <v>315</v>
      </c>
      <c r="D408" s="308"/>
      <c r="E408" s="308"/>
      <c r="F408" s="308"/>
      <c r="G408" s="308"/>
      <c r="H408" s="308"/>
      <c r="I408" s="308"/>
      <c r="J408" s="308"/>
      <c r="K408" s="308"/>
      <c r="L408" s="120">
        <v>200.49</v>
      </c>
      <c r="M408" s="82"/>
      <c r="N408" s="81">
        <v>5888.39</v>
      </c>
      <c r="AA408" s="98"/>
      <c r="AB408" s="79"/>
      <c r="AG408" s="79"/>
      <c r="AI408" s="97"/>
      <c r="AK408" s="79"/>
      <c r="AL408" s="65" t="s">
        <v>315</v>
      </c>
      <c r="AM408" s="79"/>
      <c r="AN408" s="79"/>
    </row>
    <row r="409" spans="1:40" s="67" customFormat="1" ht="14.4" x14ac:dyDescent="0.3">
      <c r="A409" s="85"/>
      <c r="B409" s="84"/>
      <c r="C409" s="308" t="s">
        <v>314</v>
      </c>
      <c r="D409" s="308"/>
      <c r="E409" s="308"/>
      <c r="F409" s="308"/>
      <c r="G409" s="308"/>
      <c r="H409" s="308"/>
      <c r="I409" s="308"/>
      <c r="J409" s="308"/>
      <c r="K409" s="308"/>
      <c r="L409" s="120">
        <v>21.3</v>
      </c>
      <c r="M409" s="82"/>
      <c r="N409" s="150">
        <v>170.83</v>
      </c>
      <c r="AA409" s="98"/>
      <c r="AB409" s="79"/>
      <c r="AG409" s="79"/>
      <c r="AI409" s="97"/>
      <c r="AK409" s="79"/>
      <c r="AL409" s="65" t="s">
        <v>314</v>
      </c>
      <c r="AM409" s="79"/>
      <c r="AN409" s="79"/>
    </row>
    <row r="410" spans="1:40" s="67" customFormat="1" ht="14.4" x14ac:dyDescent="0.3">
      <c r="A410" s="85"/>
      <c r="B410" s="84"/>
      <c r="C410" s="308" t="s">
        <v>313</v>
      </c>
      <c r="D410" s="308"/>
      <c r="E410" s="308"/>
      <c r="F410" s="308"/>
      <c r="G410" s="308"/>
      <c r="H410" s="308"/>
      <c r="I410" s="308"/>
      <c r="J410" s="308"/>
      <c r="K410" s="308"/>
      <c r="L410" s="120">
        <v>673.97</v>
      </c>
      <c r="M410" s="82"/>
      <c r="N410" s="81">
        <v>19794.560000000001</v>
      </c>
      <c r="AA410" s="98"/>
      <c r="AB410" s="79"/>
      <c r="AG410" s="79"/>
      <c r="AI410" s="97"/>
      <c r="AK410" s="79"/>
      <c r="AL410" s="65" t="s">
        <v>313</v>
      </c>
      <c r="AM410" s="79"/>
      <c r="AN410" s="79"/>
    </row>
    <row r="411" spans="1:40" s="67" customFormat="1" ht="14.4" x14ac:dyDescent="0.3">
      <c r="A411" s="85"/>
      <c r="B411" s="84"/>
      <c r="C411" s="308" t="s">
        <v>312</v>
      </c>
      <c r="D411" s="308"/>
      <c r="E411" s="308"/>
      <c r="F411" s="308"/>
      <c r="G411" s="308"/>
      <c r="H411" s="308"/>
      <c r="I411" s="308"/>
      <c r="J411" s="308"/>
      <c r="K411" s="308"/>
      <c r="L411" s="120">
        <v>372.07</v>
      </c>
      <c r="M411" s="82"/>
      <c r="N411" s="81">
        <v>10927.64</v>
      </c>
      <c r="AA411" s="98"/>
      <c r="AB411" s="79"/>
      <c r="AG411" s="79"/>
      <c r="AI411" s="97"/>
      <c r="AK411" s="79"/>
      <c r="AL411" s="65" t="s">
        <v>312</v>
      </c>
      <c r="AM411" s="79"/>
      <c r="AN411" s="79"/>
    </row>
    <row r="412" spans="1:40" s="67" customFormat="1" ht="14.4" x14ac:dyDescent="0.3">
      <c r="A412" s="85"/>
      <c r="B412" s="84"/>
      <c r="C412" s="308" t="s">
        <v>318</v>
      </c>
      <c r="D412" s="308"/>
      <c r="E412" s="308"/>
      <c r="F412" s="308"/>
      <c r="G412" s="308"/>
      <c r="H412" s="308"/>
      <c r="I412" s="308"/>
      <c r="J412" s="308"/>
      <c r="K412" s="308"/>
      <c r="L412" s="120">
        <v>701.69</v>
      </c>
      <c r="M412" s="82"/>
      <c r="N412" s="81">
        <v>12241.28</v>
      </c>
      <c r="AA412" s="98"/>
      <c r="AB412" s="79"/>
      <c r="AG412" s="79"/>
      <c r="AI412" s="97"/>
      <c r="AK412" s="79"/>
      <c r="AL412" s="65" t="s">
        <v>318</v>
      </c>
      <c r="AM412" s="79"/>
      <c r="AN412" s="79"/>
    </row>
    <row r="413" spans="1:40" s="67" customFormat="1" ht="14.4" x14ac:dyDescent="0.3">
      <c r="A413" s="85"/>
      <c r="B413" s="84"/>
      <c r="C413" s="308" t="s">
        <v>305</v>
      </c>
      <c r="D413" s="308"/>
      <c r="E413" s="308"/>
      <c r="F413" s="308"/>
      <c r="G413" s="308"/>
      <c r="H413" s="308"/>
      <c r="I413" s="308"/>
      <c r="J413" s="308"/>
      <c r="K413" s="308"/>
      <c r="L413" s="87"/>
      <c r="M413" s="82"/>
      <c r="N413" s="86"/>
      <c r="AA413" s="98"/>
      <c r="AB413" s="79"/>
      <c r="AG413" s="79"/>
      <c r="AI413" s="97"/>
      <c r="AK413" s="79"/>
      <c r="AL413" s="65" t="s">
        <v>305</v>
      </c>
      <c r="AM413" s="79"/>
      <c r="AN413" s="79"/>
    </row>
    <row r="414" spans="1:40" s="67" customFormat="1" ht="14.4" x14ac:dyDescent="0.3">
      <c r="A414" s="85"/>
      <c r="B414" s="84"/>
      <c r="C414" s="308" t="s">
        <v>317</v>
      </c>
      <c r="D414" s="308"/>
      <c r="E414" s="308"/>
      <c r="F414" s="308"/>
      <c r="G414" s="308"/>
      <c r="H414" s="308"/>
      <c r="I414" s="308"/>
      <c r="J414" s="308"/>
      <c r="K414" s="308"/>
      <c r="L414" s="120">
        <v>119.99</v>
      </c>
      <c r="M414" s="82"/>
      <c r="N414" s="81">
        <v>3524.11</v>
      </c>
      <c r="AA414" s="98"/>
      <c r="AB414" s="79"/>
      <c r="AG414" s="79"/>
      <c r="AI414" s="97"/>
      <c r="AK414" s="79"/>
      <c r="AL414" s="65" t="s">
        <v>317</v>
      </c>
      <c r="AM414" s="79"/>
      <c r="AN414" s="79"/>
    </row>
    <row r="415" spans="1:40" s="67" customFormat="1" ht="14.4" x14ac:dyDescent="0.3">
      <c r="A415" s="85"/>
      <c r="B415" s="84"/>
      <c r="C415" s="308" t="s">
        <v>316</v>
      </c>
      <c r="D415" s="308"/>
      <c r="E415" s="308"/>
      <c r="F415" s="308"/>
      <c r="G415" s="308"/>
      <c r="H415" s="308"/>
      <c r="I415" s="308"/>
      <c r="J415" s="308"/>
      <c r="K415" s="308"/>
      <c r="L415" s="120">
        <v>44.95</v>
      </c>
      <c r="M415" s="82"/>
      <c r="N415" s="150">
        <v>494.9</v>
      </c>
      <c r="AA415" s="98"/>
      <c r="AB415" s="79"/>
      <c r="AG415" s="79"/>
      <c r="AI415" s="97"/>
      <c r="AK415" s="79"/>
      <c r="AL415" s="65" t="s">
        <v>316</v>
      </c>
      <c r="AM415" s="79"/>
      <c r="AN415" s="79"/>
    </row>
    <row r="416" spans="1:40" s="67" customFormat="1" ht="14.4" x14ac:dyDescent="0.3">
      <c r="A416" s="85"/>
      <c r="B416" s="84"/>
      <c r="C416" s="308" t="s">
        <v>315</v>
      </c>
      <c r="D416" s="308"/>
      <c r="E416" s="308"/>
      <c r="F416" s="308"/>
      <c r="G416" s="308"/>
      <c r="H416" s="308"/>
      <c r="I416" s="308"/>
      <c r="J416" s="308"/>
      <c r="K416" s="308"/>
      <c r="L416" s="120">
        <v>3.99</v>
      </c>
      <c r="M416" s="82"/>
      <c r="N416" s="150">
        <v>117.19</v>
      </c>
      <c r="AA416" s="98"/>
      <c r="AB416" s="79"/>
      <c r="AG416" s="79"/>
      <c r="AI416" s="97"/>
      <c r="AK416" s="79"/>
      <c r="AL416" s="65" t="s">
        <v>315</v>
      </c>
      <c r="AM416" s="79"/>
      <c r="AN416" s="79"/>
    </row>
    <row r="417" spans="1:40" s="67" customFormat="1" ht="14.4" x14ac:dyDescent="0.3">
      <c r="A417" s="85"/>
      <c r="B417" s="84"/>
      <c r="C417" s="308" t="s">
        <v>314</v>
      </c>
      <c r="D417" s="308"/>
      <c r="E417" s="308"/>
      <c r="F417" s="308"/>
      <c r="G417" s="308"/>
      <c r="H417" s="308"/>
      <c r="I417" s="308"/>
      <c r="J417" s="308"/>
      <c r="K417" s="308"/>
      <c r="L417" s="120">
        <v>353.26</v>
      </c>
      <c r="M417" s="82"/>
      <c r="N417" s="81">
        <v>2833.15</v>
      </c>
      <c r="AA417" s="98"/>
      <c r="AB417" s="79"/>
      <c r="AG417" s="79"/>
      <c r="AI417" s="97"/>
      <c r="AK417" s="79"/>
      <c r="AL417" s="65" t="s">
        <v>314</v>
      </c>
      <c r="AM417" s="79"/>
      <c r="AN417" s="79"/>
    </row>
    <row r="418" spans="1:40" s="67" customFormat="1" ht="14.4" x14ac:dyDescent="0.3">
      <c r="A418" s="85"/>
      <c r="B418" s="84"/>
      <c r="C418" s="308" t="s">
        <v>313</v>
      </c>
      <c r="D418" s="308"/>
      <c r="E418" s="308"/>
      <c r="F418" s="308"/>
      <c r="G418" s="308"/>
      <c r="H418" s="308"/>
      <c r="I418" s="308"/>
      <c r="J418" s="308"/>
      <c r="K418" s="308"/>
      <c r="L418" s="120">
        <v>120.26</v>
      </c>
      <c r="M418" s="82"/>
      <c r="N418" s="81">
        <v>3532.06</v>
      </c>
      <c r="AA418" s="98"/>
      <c r="AB418" s="79"/>
      <c r="AG418" s="79"/>
      <c r="AI418" s="97"/>
      <c r="AK418" s="79"/>
      <c r="AL418" s="65" t="s">
        <v>313</v>
      </c>
      <c r="AM418" s="79"/>
      <c r="AN418" s="79"/>
    </row>
    <row r="419" spans="1:40" s="67" customFormat="1" ht="14.4" x14ac:dyDescent="0.3">
      <c r="A419" s="85"/>
      <c r="B419" s="84"/>
      <c r="C419" s="308" t="s">
        <v>312</v>
      </c>
      <c r="D419" s="308"/>
      <c r="E419" s="308"/>
      <c r="F419" s="308"/>
      <c r="G419" s="308"/>
      <c r="H419" s="308"/>
      <c r="I419" s="308"/>
      <c r="J419" s="308"/>
      <c r="K419" s="308"/>
      <c r="L419" s="120">
        <v>63.23</v>
      </c>
      <c r="M419" s="82"/>
      <c r="N419" s="81">
        <v>1857.06</v>
      </c>
      <c r="AA419" s="98"/>
      <c r="AB419" s="79"/>
      <c r="AG419" s="79"/>
      <c r="AI419" s="97"/>
      <c r="AK419" s="79"/>
      <c r="AL419" s="65" t="s">
        <v>312</v>
      </c>
      <c r="AM419" s="79"/>
      <c r="AN419" s="79"/>
    </row>
    <row r="420" spans="1:40" s="67" customFormat="1" ht="14.4" x14ac:dyDescent="0.3">
      <c r="A420" s="85"/>
      <c r="B420" s="84"/>
      <c r="C420" s="308" t="s">
        <v>308</v>
      </c>
      <c r="D420" s="308"/>
      <c r="E420" s="308"/>
      <c r="F420" s="308"/>
      <c r="G420" s="308"/>
      <c r="H420" s="308"/>
      <c r="I420" s="308"/>
      <c r="J420" s="308"/>
      <c r="K420" s="308"/>
      <c r="L420" s="120">
        <v>801.89</v>
      </c>
      <c r="M420" s="82"/>
      <c r="N420" s="81">
        <v>23551.51</v>
      </c>
      <c r="AA420" s="98"/>
      <c r="AB420" s="79"/>
      <c r="AG420" s="79"/>
      <c r="AI420" s="97"/>
      <c r="AK420" s="79"/>
      <c r="AL420" s="65" t="s">
        <v>308</v>
      </c>
      <c r="AM420" s="79"/>
      <c r="AN420" s="79"/>
    </row>
    <row r="421" spans="1:40" s="67" customFormat="1" ht="14.4" x14ac:dyDescent="0.3">
      <c r="A421" s="85"/>
      <c r="B421" s="84"/>
      <c r="C421" s="308" t="s">
        <v>307</v>
      </c>
      <c r="D421" s="308"/>
      <c r="E421" s="308"/>
      <c r="F421" s="308"/>
      <c r="G421" s="308"/>
      <c r="H421" s="308"/>
      <c r="I421" s="308"/>
      <c r="J421" s="308"/>
      <c r="K421" s="308"/>
      <c r="L421" s="120">
        <v>794.23</v>
      </c>
      <c r="M421" s="82"/>
      <c r="N421" s="81">
        <v>23326.62</v>
      </c>
      <c r="AA421" s="98"/>
      <c r="AB421" s="79"/>
      <c r="AG421" s="79"/>
      <c r="AI421" s="97"/>
      <c r="AK421" s="79"/>
      <c r="AL421" s="65" t="s">
        <v>307</v>
      </c>
      <c r="AM421" s="79"/>
      <c r="AN421" s="79"/>
    </row>
    <row r="422" spans="1:40" s="67" customFormat="1" ht="14.4" x14ac:dyDescent="0.3">
      <c r="A422" s="85"/>
      <c r="B422" s="84"/>
      <c r="C422" s="308" t="s">
        <v>306</v>
      </c>
      <c r="D422" s="308"/>
      <c r="E422" s="308"/>
      <c r="F422" s="308"/>
      <c r="G422" s="308"/>
      <c r="H422" s="308"/>
      <c r="I422" s="308"/>
      <c r="J422" s="308"/>
      <c r="K422" s="308"/>
      <c r="L422" s="120">
        <v>435.3</v>
      </c>
      <c r="M422" s="82"/>
      <c r="N422" s="81">
        <v>12784.7</v>
      </c>
      <c r="AA422" s="98"/>
      <c r="AB422" s="79"/>
      <c r="AG422" s="79"/>
      <c r="AI422" s="97"/>
      <c r="AK422" s="79"/>
      <c r="AL422" s="65" t="s">
        <v>306</v>
      </c>
      <c r="AM422" s="79"/>
      <c r="AN422" s="79"/>
    </row>
    <row r="423" spans="1:40" s="67" customFormat="1" ht="14.4" x14ac:dyDescent="0.3">
      <c r="A423" s="85"/>
      <c r="B423" s="90"/>
      <c r="C423" s="307" t="s">
        <v>125</v>
      </c>
      <c r="D423" s="307"/>
      <c r="E423" s="307"/>
      <c r="F423" s="307"/>
      <c r="G423" s="307"/>
      <c r="H423" s="307"/>
      <c r="I423" s="307"/>
      <c r="J423" s="307"/>
      <c r="K423" s="307"/>
      <c r="L423" s="76">
        <v>5956.12</v>
      </c>
      <c r="M423" s="89"/>
      <c r="N423" s="88">
        <v>97999.6</v>
      </c>
      <c r="AA423" s="98"/>
      <c r="AB423" s="79"/>
      <c r="AG423" s="79"/>
      <c r="AI423" s="97"/>
      <c r="AK423" s="79"/>
      <c r="AM423" s="79" t="s">
        <v>125</v>
      </c>
      <c r="AN423" s="79"/>
    </row>
    <row r="424" spans="1:40" s="67" customFormat="1" ht="14.4" x14ac:dyDescent="0.3">
      <c r="A424" s="312" t="s">
        <v>214</v>
      </c>
      <c r="B424" s="313"/>
      <c r="C424" s="313"/>
      <c r="D424" s="313"/>
      <c r="E424" s="313"/>
      <c r="F424" s="313"/>
      <c r="G424" s="313"/>
      <c r="H424" s="313"/>
      <c r="I424" s="313"/>
      <c r="J424" s="313"/>
      <c r="K424" s="313"/>
      <c r="L424" s="313"/>
      <c r="M424" s="313"/>
      <c r="N424" s="314"/>
      <c r="AA424" s="98" t="s">
        <v>214</v>
      </c>
      <c r="AB424" s="79"/>
      <c r="AG424" s="79"/>
      <c r="AI424" s="97"/>
      <c r="AK424" s="79"/>
      <c r="AM424" s="79"/>
      <c r="AN424" s="79"/>
    </row>
    <row r="425" spans="1:40" s="67" customFormat="1" ht="14.4" x14ac:dyDescent="0.3">
      <c r="A425" s="331" t="s">
        <v>215</v>
      </c>
      <c r="B425" s="332"/>
      <c r="C425" s="332"/>
      <c r="D425" s="332"/>
      <c r="E425" s="332"/>
      <c r="F425" s="332"/>
      <c r="G425" s="332"/>
      <c r="H425" s="332"/>
      <c r="I425" s="332"/>
      <c r="J425" s="332"/>
      <c r="K425" s="332"/>
      <c r="L425" s="332"/>
      <c r="M425" s="332"/>
      <c r="N425" s="333"/>
      <c r="AA425" s="98"/>
      <c r="AB425" s="79"/>
      <c r="AG425" s="79"/>
      <c r="AI425" s="97"/>
      <c r="AK425" s="79"/>
      <c r="AM425" s="79"/>
      <c r="AN425" s="79" t="s">
        <v>215</v>
      </c>
    </row>
    <row r="426" spans="1:40" s="67" customFormat="1" ht="31.8" x14ac:dyDescent="0.3">
      <c r="A426" s="113" t="s">
        <v>111</v>
      </c>
      <c r="B426" s="116" t="s">
        <v>596</v>
      </c>
      <c r="C426" s="311" t="s">
        <v>104</v>
      </c>
      <c r="D426" s="311"/>
      <c r="E426" s="311"/>
      <c r="F426" s="107" t="s">
        <v>582</v>
      </c>
      <c r="G426" s="105"/>
      <c r="H426" s="105"/>
      <c r="I426" s="155">
        <v>1.5599999999999999E-2</v>
      </c>
      <c r="J426" s="106"/>
      <c r="K426" s="105"/>
      <c r="L426" s="106"/>
      <c r="M426" s="105"/>
      <c r="N426" s="139"/>
      <c r="AA426" s="98"/>
      <c r="AB426" s="79" t="s">
        <v>104</v>
      </c>
      <c r="AG426" s="79"/>
      <c r="AI426" s="97"/>
      <c r="AK426" s="79"/>
      <c r="AM426" s="79"/>
      <c r="AN426" s="79"/>
    </row>
    <row r="427" spans="1:40" s="67" customFormat="1" ht="14.4" x14ac:dyDescent="0.3">
      <c r="A427" s="110"/>
      <c r="B427" s="72"/>
      <c r="C427" s="308" t="s">
        <v>665</v>
      </c>
      <c r="D427" s="308"/>
      <c r="E427" s="308"/>
      <c r="F427" s="308"/>
      <c r="G427" s="308"/>
      <c r="H427" s="308"/>
      <c r="I427" s="308"/>
      <c r="J427" s="308"/>
      <c r="K427" s="308"/>
      <c r="L427" s="308"/>
      <c r="M427" s="308"/>
      <c r="N427" s="309"/>
      <c r="AA427" s="98"/>
      <c r="AB427" s="79"/>
      <c r="AG427" s="79"/>
      <c r="AH427" s="65" t="s">
        <v>665</v>
      </c>
      <c r="AI427" s="97"/>
      <c r="AK427" s="79"/>
      <c r="AM427" s="79"/>
      <c r="AN427" s="79"/>
    </row>
    <row r="428" spans="1:40" s="67" customFormat="1" ht="20.399999999999999" x14ac:dyDescent="0.3">
      <c r="A428" s="138"/>
      <c r="B428" s="84" t="s">
        <v>543</v>
      </c>
      <c r="C428" s="308" t="s">
        <v>542</v>
      </c>
      <c r="D428" s="308"/>
      <c r="E428" s="308"/>
      <c r="F428" s="308"/>
      <c r="G428" s="308"/>
      <c r="H428" s="308"/>
      <c r="I428" s="308"/>
      <c r="J428" s="308"/>
      <c r="K428" s="308"/>
      <c r="L428" s="308"/>
      <c r="M428" s="308"/>
      <c r="N428" s="309"/>
      <c r="AA428" s="98"/>
      <c r="AB428" s="79"/>
      <c r="AC428" s="65" t="s">
        <v>542</v>
      </c>
      <c r="AG428" s="79"/>
      <c r="AI428" s="97"/>
      <c r="AK428" s="79"/>
      <c r="AM428" s="79"/>
      <c r="AN428" s="79"/>
    </row>
    <row r="429" spans="1:40" s="67" customFormat="1" ht="14.4" x14ac:dyDescent="0.3">
      <c r="A429" s="137"/>
      <c r="B429" s="84" t="s">
        <v>20</v>
      </c>
      <c r="C429" s="308" t="s">
        <v>541</v>
      </c>
      <c r="D429" s="308"/>
      <c r="E429" s="308"/>
      <c r="F429" s="125"/>
      <c r="G429" s="99"/>
      <c r="H429" s="99"/>
      <c r="I429" s="99"/>
      <c r="J429" s="136">
        <v>1201.2</v>
      </c>
      <c r="K429" s="133">
        <v>1.1499999999999999</v>
      </c>
      <c r="L429" s="122">
        <v>21.55</v>
      </c>
      <c r="M429" s="133">
        <v>29.37</v>
      </c>
      <c r="N429" s="121">
        <v>632.91999999999996</v>
      </c>
      <c r="AA429" s="98"/>
      <c r="AB429" s="79"/>
      <c r="AD429" s="65" t="s">
        <v>541</v>
      </c>
      <c r="AG429" s="79"/>
      <c r="AI429" s="97"/>
      <c r="AK429" s="79"/>
      <c r="AM429" s="79"/>
      <c r="AN429" s="79"/>
    </row>
    <row r="430" spans="1:40" s="67" customFormat="1" ht="14.4" x14ac:dyDescent="0.3">
      <c r="A430" s="126"/>
      <c r="B430" s="84"/>
      <c r="C430" s="308" t="s">
        <v>537</v>
      </c>
      <c r="D430" s="308"/>
      <c r="E430" s="308"/>
      <c r="F430" s="125" t="s">
        <v>536</v>
      </c>
      <c r="G430" s="124">
        <v>154</v>
      </c>
      <c r="H430" s="133">
        <v>1.1499999999999999</v>
      </c>
      <c r="I430" s="134">
        <v>2.7627600000000001</v>
      </c>
      <c r="J430" s="123"/>
      <c r="K430" s="99"/>
      <c r="L430" s="123"/>
      <c r="M430" s="99"/>
      <c r="N430" s="131"/>
      <c r="AA430" s="98"/>
      <c r="AB430" s="79"/>
      <c r="AE430" s="65" t="s">
        <v>537</v>
      </c>
      <c r="AG430" s="79"/>
      <c r="AI430" s="97"/>
      <c r="AK430" s="79"/>
      <c r="AM430" s="79"/>
      <c r="AN430" s="79"/>
    </row>
    <row r="431" spans="1:40" s="67" customFormat="1" ht="14.4" x14ac:dyDescent="0.3">
      <c r="A431" s="110"/>
      <c r="B431" s="84"/>
      <c r="C431" s="310" t="s">
        <v>534</v>
      </c>
      <c r="D431" s="310"/>
      <c r="E431" s="310"/>
      <c r="F431" s="130"/>
      <c r="G431" s="103"/>
      <c r="H431" s="103"/>
      <c r="I431" s="103"/>
      <c r="J431" s="129">
        <v>1201.2</v>
      </c>
      <c r="K431" s="103"/>
      <c r="L431" s="128">
        <v>21.55</v>
      </c>
      <c r="M431" s="103"/>
      <c r="N431" s="127"/>
      <c r="AA431" s="98"/>
      <c r="AB431" s="79"/>
      <c r="AF431" s="65" t="s">
        <v>534</v>
      </c>
      <c r="AG431" s="79"/>
      <c r="AI431" s="97"/>
      <c r="AK431" s="79"/>
      <c r="AM431" s="79"/>
      <c r="AN431" s="79"/>
    </row>
    <row r="432" spans="1:40" s="67" customFormat="1" ht="14.4" x14ac:dyDescent="0.3">
      <c r="A432" s="126"/>
      <c r="B432" s="84"/>
      <c r="C432" s="308" t="s">
        <v>533</v>
      </c>
      <c r="D432" s="308"/>
      <c r="E432" s="308"/>
      <c r="F432" s="125"/>
      <c r="G432" s="99"/>
      <c r="H432" s="99"/>
      <c r="I432" s="99"/>
      <c r="J432" s="123"/>
      <c r="K432" s="99"/>
      <c r="L432" s="122">
        <v>21.55</v>
      </c>
      <c r="M432" s="99"/>
      <c r="N432" s="121">
        <v>632.91999999999996</v>
      </c>
      <c r="AA432" s="98"/>
      <c r="AB432" s="79"/>
      <c r="AE432" s="65" t="s">
        <v>533</v>
      </c>
      <c r="AG432" s="79"/>
      <c r="AI432" s="97"/>
      <c r="AK432" s="79"/>
      <c r="AM432" s="79"/>
      <c r="AN432" s="79"/>
    </row>
    <row r="433" spans="1:40" s="67" customFormat="1" ht="21.6" x14ac:dyDescent="0.3">
      <c r="A433" s="126"/>
      <c r="B433" s="84" t="s">
        <v>580</v>
      </c>
      <c r="C433" s="308" t="s">
        <v>579</v>
      </c>
      <c r="D433" s="308"/>
      <c r="E433" s="308"/>
      <c r="F433" s="125" t="s">
        <v>529</v>
      </c>
      <c r="G433" s="124">
        <v>89</v>
      </c>
      <c r="H433" s="99"/>
      <c r="I433" s="124">
        <v>89</v>
      </c>
      <c r="J433" s="123"/>
      <c r="K433" s="99"/>
      <c r="L433" s="122">
        <v>19.18</v>
      </c>
      <c r="M433" s="99"/>
      <c r="N433" s="121">
        <v>563.29999999999995</v>
      </c>
      <c r="AA433" s="98"/>
      <c r="AB433" s="79"/>
      <c r="AE433" s="65" t="s">
        <v>579</v>
      </c>
      <c r="AG433" s="79"/>
      <c r="AI433" s="97"/>
      <c r="AK433" s="79"/>
      <c r="AM433" s="79"/>
      <c r="AN433" s="79"/>
    </row>
    <row r="434" spans="1:40" s="67" customFormat="1" ht="21.6" x14ac:dyDescent="0.3">
      <c r="A434" s="126"/>
      <c r="B434" s="84" t="s">
        <v>578</v>
      </c>
      <c r="C434" s="308" t="s">
        <v>577</v>
      </c>
      <c r="D434" s="308"/>
      <c r="E434" s="308"/>
      <c r="F434" s="125" t="s">
        <v>529</v>
      </c>
      <c r="G434" s="124">
        <v>40</v>
      </c>
      <c r="H434" s="99"/>
      <c r="I434" s="124">
        <v>40</v>
      </c>
      <c r="J434" s="123"/>
      <c r="K434" s="99"/>
      <c r="L434" s="122">
        <v>8.6199999999999992</v>
      </c>
      <c r="M434" s="99"/>
      <c r="N434" s="121">
        <v>253.17</v>
      </c>
      <c r="AA434" s="98"/>
      <c r="AB434" s="79"/>
      <c r="AE434" s="65" t="s">
        <v>577</v>
      </c>
      <c r="AG434" s="79"/>
      <c r="AI434" s="97"/>
      <c r="AK434" s="79"/>
      <c r="AM434" s="79"/>
      <c r="AN434" s="79"/>
    </row>
    <row r="435" spans="1:40" s="67" customFormat="1" ht="14.4" x14ac:dyDescent="0.3">
      <c r="A435" s="109"/>
      <c r="B435" s="108"/>
      <c r="C435" s="311" t="s">
        <v>327</v>
      </c>
      <c r="D435" s="311"/>
      <c r="E435" s="311"/>
      <c r="F435" s="107"/>
      <c r="G435" s="105"/>
      <c r="H435" s="105"/>
      <c r="I435" s="105"/>
      <c r="J435" s="106"/>
      <c r="K435" s="105"/>
      <c r="L435" s="104">
        <v>49.35</v>
      </c>
      <c r="M435" s="103"/>
      <c r="N435" s="102">
        <v>1449.39</v>
      </c>
      <c r="AA435" s="98"/>
      <c r="AB435" s="79"/>
      <c r="AG435" s="79" t="s">
        <v>327</v>
      </c>
      <c r="AI435" s="97"/>
      <c r="AK435" s="79"/>
      <c r="AM435" s="79"/>
      <c r="AN435" s="79"/>
    </row>
    <row r="436" spans="1:40" s="67" customFormat="1" ht="42" x14ac:dyDescent="0.3">
      <c r="A436" s="113" t="s">
        <v>89</v>
      </c>
      <c r="B436" s="116" t="s">
        <v>664</v>
      </c>
      <c r="C436" s="311" t="s">
        <v>216</v>
      </c>
      <c r="D436" s="311"/>
      <c r="E436" s="311"/>
      <c r="F436" s="107" t="s">
        <v>475</v>
      </c>
      <c r="G436" s="105"/>
      <c r="H436" s="105"/>
      <c r="I436" s="112">
        <v>1</v>
      </c>
      <c r="J436" s="106"/>
      <c r="K436" s="105"/>
      <c r="L436" s="106"/>
      <c r="M436" s="105"/>
      <c r="N436" s="139"/>
      <c r="AA436" s="98"/>
      <c r="AB436" s="79" t="s">
        <v>216</v>
      </c>
      <c r="AG436" s="79"/>
      <c r="AI436" s="97"/>
      <c r="AK436" s="79"/>
      <c r="AM436" s="79"/>
      <c r="AN436" s="79"/>
    </row>
    <row r="437" spans="1:40" s="67" customFormat="1" ht="20.399999999999999" x14ac:dyDescent="0.3">
      <c r="A437" s="138"/>
      <c r="B437" s="84" t="s">
        <v>543</v>
      </c>
      <c r="C437" s="308" t="s">
        <v>542</v>
      </c>
      <c r="D437" s="308"/>
      <c r="E437" s="308"/>
      <c r="F437" s="308"/>
      <c r="G437" s="308"/>
      <c r="H437" s="308"/>
      <c r="I437" s="308"/>
      <c r="J437" s="308"/>
      <c r="K437" s="308"/>
      <c r="L437" s="308"/>
      <c r="M437" s="308"/>
      <c r="N437" s="309"/>
      <c r="AA437" s="98"/>
      <c r="AB437" s="79"/>
      <c r="AC437" s="65" t="s">
        <v>542</v>
      </c>
      <c r="AG437" s="79"/>
      <c r="AI437" s="97"/>
      <c r="AK437" s="79"/>
      <c r="AM437" s="79"/>
      <c r="AN437" s="79"/>
    </row>
    <row r="438" spans="1:40" s="67" customFormat="1" ht="14.4" x14ac:dyDescent="0.3">
      <c r="A438" s="137"/>
      <c r="B438" s="84" t="s">
        <v>20</v>
      </c>
      <c r="C438" s="308" t="s">
        <v>541</v>
      </c>
      <c r="D438" s="308"/>
      <c r="E438" s="308"/>
      <c r="F438" s="125"/>
      <c r="G438" s="99"/>
      <c r="H438" s="99"/>
      <c r="I438" s="99"/>
      <c r="J438" s="122">
        <v>53.91</v>
      </c>
      <c r="K438" s="133">
        <v>1.1499999999999999</v>
      </c>
      <c r="L438" s="122">
        <v>62</v>
      </c>
      <c r="M438" s="133">
        <v>29.37</v>
      </c>
      <c r="N438" s="135">
        <v>1820.94</v>
      </c>
      <c r="AA438" s="98"/>
      <c r="AB438" s="79"/>
      <c r="AD438" s="65" t="s">
        <v>541</v>
      </c>
      <c r="AG438" s="79"/>
      <c r="AI438" s="97"/>
      <c r="AK438" s="79"/>
      <c r="AM438" s="79"/>
      <c r="AN438" s="79"/>
    </row>
    <row r="439" spans="1:40" s="67" customFormat="1" ht="14.4" x14ac:dyDescent="0.3">
      <c r="A439" s="137"/>
      <c r="B439" s="84" t="s">
        <v>21</v>
      </c>
      <c r="C439" s="308" t="s">
        <v>540</v>
      </c>
      <c r="D439" s="308"/>
      <c r="E439" s="308"/>
      <c r="F439" s="125"/>
      <c r="G439" s="99"/>
      <c r="H439" s="99"/>
      <c r="I439" s="99"/>
      <c r="J439" s="122">
        <v>281.58</v>
      </c>
      <c r="K439" s="133">
        <v>1.1499999999999999</v>
      </c>
      <c r="L439" s="122">
        <v>323.82</v>
      </c>
      <c r="M439" s="133">
        <v>11.01</v>
      </c>
      <c r="N439" s="135">
        <v>3565.26</v>
      </c>
      <c r="AA439" s="98"/>
      <c r="AB439" s="79"/>
      <c r="AD439" s="65" t="s">
        <v>540</v>
      </c>
      <c r="AG439" s="79"/>
      <c r="AI439" s="97"/>
      <c r="AK439" s="79"/>
      <c r="AM439" s="79"/>
      <c r="AN439" s="79"/>
    </row>
    <row r="440" spans="1:40" s="67" customFormat="1" ht="14.4" x14ac:dyDescent="0.3">
      <c r="A440" s="137"/>
      <c r="B440" s="84" t="s">
        <v>22</v>
      </c>
      <c r="C440" s="308" t="s">
        <v>539</v>
      </c>
      <c r="D440" s="308"/>
      <c r="E440" s="308"/>
      <c r="F440" s="125"/>
      <c r="G440" s="99"/>
      <c r="H440" s="99"/>
      <c r="I440" s="99"/>
      <c r="J440" s="122">
        <v>32.94</v>
      </c>
      <c r="K440" s="133">
        <v>1.1499999999999999</v>
      </c>
      <c r="L440" s="122">
        <v>37.880000000000003</v>
      </c>
      <c r="M440" s="133">
        <v>29.37</v>
      </c>
      <c r="N440" s="135">
        <v>1112.54</v>
      </c>
      <c r="AA440" s="98"/>
      <c r="AB440" s="79"/>
      <c r="AD440" s="65" t="s">
        <v>539</v>
      </c>
      <c r="AG440" s="79"/>
      <c r="AI440" s="97"/>
      <c r="AK440" s="79"/>
      <c r="AM440" s="79"/>
      <c r="AN440" s="79"/>
    </row>
    <row r="441" spans="1:40" s="67" customFormat="1" ht="14.4" x14ac:dyDescent="0.3">
      <c r="A441" s="126" t="s">
        <v>637</v>
      </c>
      <c r="B441" s="145" t="s">
        <v>663</v>
      </c>
      <c r="C441" s="334" t="s">
        <v>662</v>
      </c>
      <c r="D441" s="334"/>
      <c r="E441" s="334"/>
      <c r="F441" s="144" t="s">
        <v>148</v>
      </c>
      <c r="G441" s="151">
        <v>0</v>
      </c>
      <c r="H441" s="142"/>
      <c r="I441" s="151">
        <v>0</v>
      </c>
      <c r="J441" s="123"/>
      <c r="K441" s="99"/>
      <c r="L441" s="123"/>
      <c r="M441" s="99"/>
      <c r="N441" s="131"/>
      <c r="AA441" s="98"/>
      <c r="AB441" s="79"/>
      <c r="AG441" s="79"/>
      <c r="AI441" s="97" t="s">
        <v>662</v>
      </c>
      <c r="AK441" s="79"/>
      <c r="AM441" s="79"/>
      <c r="AN441" s="79"/>
    </row>
    <row r="442" spans="1:40" s="67" customFormat="1" ht="21.6" x14ac:dyDescent="0.3">
      <c r="A442" s="126" t="s">
        <v>637</v>
      </c>
      <c r="B442" s="145" t="s">
        <v>661</v>
      </c>
      <c r="C442" s="334" t="s">
        <v>660</v>
      </c>
      <c r="D442" s="334"/>
      <c r="E442" s="334"/>
      <c r="F442" s="144" t="s">
        <v>148</v>
      </c>
      <c r="G442" s="151">
        <v>0</v>
      </c>
      <c r="H442" s="142"/>
      <c r="I442" s="151">
        <v>0</v>
      </c>
      <c r="J442" s="123"/>
      <c r="K442" s="99"/>
      <c r="L442" s="123"/>
      <c r="M442" s="99"/>
      <c r="N442" s="131"/>
      <c r="AA442" s="98"/>
      <c r="AB442" s="79"/>
      <c r="AG442" s="79"/>
      <c r="AI442" s="97" t="s">
        <v>660</v>
      </c>
      <c r="AK442" s="79"/>
      <c r="AM442" s="79"/>
      <c r="AN442" s="79"/>
    </row>
    <row r="443" spans="1:40" s="67" customFormat="1" ht="14.4" x14ac:dyDescent="0.3">
      <c r="A443" s="126"/>
      <c r="B443" s="84"/>
      <c r="C443" s="308" t="s">
        <v>537</v>
      </c>
      <c r="D443" s="308"/>
      <c r="E443" s="308"/>
      <c r="F443" s="125" t="s">
        <v>536</v>
      </c>
      <c r="G443" s="133">
        <v>6.01</v>
      </c>
      <c r="H443" s="133">
        <v>1.1499999999999999</v>
      </c>
      <c r="I443" s="132">
        <v>6.9115000000000002</v>
      </c>
      <c r="J443" s="123"/>
      <c r="K443" s="99"/>
      <c r="L443" s="123"/>
      <c r="M443" s="99"/>
      <c r="N443" s="131"/>
      <c r="AA443" s="98"/>
      <c r="AB443" s="79"/>
      <c r="AE443" s="65" t="s">
        <v>537</v>
      </c>
      <c r="AG443" s="79"/>
      <c r="AI443" s="97"/>
      <c r="AK443" s="79"/>
      <c r="AM443" s="79"/>
      <c r="AN443" s="79"/>
    </row>
    <row r="444" spans="1:40" s="67" customFormat="1" ht="14.4" x14ac:dyDescent="0.3">
      <c r="A444" s="126"/>
      <c r="B444" s="84"/>
      <c r="C444" s="308" t="s">
        <v>535</v>
      </c>
      <c r="D444" s="308"/>
      <c r="E444" s="308"/>
      <c r="F444" s="125" t="s">
        <v>536</v>
      </c>
      <c r="G444" s="133">
        <v>2.44</v>
      </c>
      <c r="H444" s="133">
        <v>1.1499999999999999</v>
      </c>
      <c r="I444" s="147">
        <v>2.806</v>
      </c>
      <c r="J444" s="123"/>
      <c r="K444" s="99"/>
      <c r="L444" s="123"/>
      <c r="M444" s="99"/>
      <c r="N444" s="131"/>
      <c r="AA444" s="98"/>
      <c r="AB444" s="79"/>
      <c r="AE444" s="65" t="s">
        <v>535</v>
      </c>
      <c r="AG444" s="79"/>
      <c r="AI444" s="97"/>
      <c r="AK444" s="79"/>
      <c r="AM444" s="79"/>
      <c r="AN444" s="79"/>
    </row>
    <row r="445" spans="1:40" s="67" customFormat="1" ht="14.4" x14ac:dyDescent="0.3">
      <c r="A445" s="110"/>
      <c r="B445" s="84"/>
      <c r="C445" s="310" t="s">
        <v>534</v>
      </c>
      <c r="D445" s="310"/>
      <c r="E445" s="310"/>
      <c r="F445" s="130"/>
      <c r="G445" s="103"/>
      <c r="H445" s="103"/>
      <c r="I445" s="103"/>
      <c r="J445" s="128">
        <v>335.49</v>
      </c>
      <c r="K445" s="103"/>
      <c r="L445" s="128">
        <v>385.82</v>
      </c>
      <c r="M445" s="103"/>
      <c r="N445" s="127"/>
      <c r="AA445" s="98"/>
      <c r="AB445" s="79"/>
      <c r="AF445" s="65" t="s">
        <v>534</v>
      </c>
      <c r="AG445" s="79"/>
      <c r="AI445" s="97"/>
      <c r="AK445" s="79"/>
      <c r="AM445" s="79"/>
      <c r="AN445" s="79"/>
    </row>
    <row r="446" spans="1:40" s="67" customFormat="1" ht="14.4" x14ac:dyDescent="0.3">
      <c r="A446" s="126"/>
      <c r="B446" s="84"/>
      <c r="C446" s="308" t="s">
        <v>533</v>
      </c>
      <c r="D446" s="308"/>
      <c r="E446" s="308"/>
      <c r="F446" s="125"/>
      <c r="G446" s="99"/>
      <c r="H446" s="99"/>
      <c r="I446" s="99"/>
      <c r="J446" s="123"/>
      <c r="K446" s="99"/>
      <c r="L446" s="122">
        <v>99.88</v>
      </c>
      <c r="M446" s="99"/>
      <c r="N446" s="135">
        <v>2933.48</v>
      </c>
      <c r="AA446" s="98"/>
      <c r="AB446" s="79"/>
      <c r="AE446" s="65" t="s">
        <v>533</v>
      </c>
      <c r="AG446" s="79"/>
      <c r="AI446" s="97"/>
      <c r="AK446" s="79"/>
      <c r="AM446" s="79"/>
      <c r="AN446" s="79"/>
    </row>
    <row r="447" spans="1:40" s="67" customFormat="1" ht="14.4" x14ac:dyDescent="0.3">
      <c r="A447" s="126"/>
      <c r="B447" s="84" t="s">
        <v>631</v>
      </c>
      <c r="C447" s="308" t="s">
        <v>630</v>
      </c>
      <c r="D447" s="308"/>
      <c r="E447" s="308"/>
      <c r="F447" s="125" t="s">
        <v>529</v>
      </c>
      <c r="G447" s="124">
        <v>103</v>
      </c>
      <c r="H447" s="99"/>
      <c r="I447" s="124">
        <v>103</v>
      </c>
      <c r="J447" s="123"/>
      <c r="K447" s="99"/>
      <c r="L447" s="122">
        <v>102.88</v>
      </c>
      <c r="M447" s="99"/>
      <c r="N447" s="135">
        <v>3021.48</v>
      </c>
      <c r="AA447" s="98"/>
      <c r="AB447" s="79"/>
      <c r="AE447" s="65" t="s">
        <v>630</v>
      </c>
      <c r="AG447" s="79"/>
      <c r="AI447" s="97"/>
      <c r="AK447" s="79"/>
      <c r="AM447" s="79"/>
      <c r="AN447" s="79"/>
    </row>
    <row r="448" spans="1:40" s="67" customFormat="1" ht="14.4" x14ac:dyDescent="0.3">
      <c r="A448" s="126"/>
      <c r="B448" s="84" t="s">
        <v>629</v>
      </c>
      <c r="C448" s="308" t="s">
        <v>628</v>
      </c>
      <c r="D448" s="308"/>
      <c r="E448" s="308"/>
      <c r="F448" s="125" t="s">
        <v>529</v>
      </c>
      <c r="G448" s="124">
        <v>60</v>
      </c>
      <c r="H448" s="99"/>
      <c r="I448" s="124">
        <v>60</v>
      </c>
      <c r="J448" s="123"/>
      <c r="K448" s="99"/>
      <c r="L448" s="122">
        <v>59.93</v>
      </c>
      <c r="M448" s="99"/>
      <c r="N448" s="135">
        <v>1760.09</v>
      </c>
      <c r="AA448" s="98"/>
      <c r="AB448" s="79"/>
      <c r="AE448" s="65" t="s">
        <v>628</v>
      </c>
      <c r="AG448" s="79"/>
      <c r="AI448" s="97"/>
      <c r="AK448" s="79"/>
      <c r="AM448" s="79"/>
      <c r="AN448" s="79"/>
    </row>
    <row r="449" spans="1:40" s="67" customFormat="1" ht="14.4" x14ac:dyDescent="0.3">
      <c r="A449" s="109"/>
      <c r="B449" s="108"/>
      <c r="C449" s="311" t="s">
        <v>327</v>
      </c>
      <c r="D449" s="311"/>
      <c r="E449" s="311"/>
      <c r="F449" s="107"/>
      <c r="G449" s="105"/>
      <c r="H449" s="105"/>
      <c r="I449" s="105"/>
      <c r="J449" s="106"/>
      <c r="K449" s="105"/>
      <c r="L449" s="104">
        <v>548.63</v>
      </c>
      <c r="M449" s="103"/>
      <c r="N449" s="102">
        <v>10167.77</v>
      </c>
      <c r="AA449" s="98"/>
      <c r="AB449" s="79"/>
      <c r="AG449" s="79" t="s">
        <v>327</v>
      </c>
      <c r="AI449" s="97"/>
      <c r="AK449" s="79"/>
      <c r="AM449" s="79"/>
      <c r="AN449" s="79"/>
    </row>
    <row r="450" spans="1:40" s="67" customFormat="1" ht="42" x14ac:dyDescent="0.3">
      <c r="A450" s="113" t="s">
        <v>90</v>
      </c>
      <c r="B450" s="116" t="s">
        <v>659</v>
      </c>
      <c r="C450" s="311" t="s">
        <v>217</v>
      </c>
      <c r="D450" s="311"/>
      <c r="E450" s="311"/>
      <c r="F450" s="107" t="s">
        <v>237</v>
      </c>
      <c r="G450" s="105"/>
      <c r="H450" s="105"/>
      <c r="I450" s="155">
        <v>2.4799999999999999E-2</v>
      </c>
      <c r="J450" s="106"/>
      <c r="K450" s="105"/>
      <c r="L450" s="106"/>
      <c r="M450" s="105"/>
      <c r="N450" s="139"/>
      <c r="AA450" s="98"/>
      <c r="AB450" s="79" t="s">
        <v>217</v>
      </c>
      <c r="AG450" s="79"/>
      <c r="AI450" s="97"/>
      <c r="AK450" s="79"/>
      <c r="AM450" s="79"/>
      <c r="AN450" s="79"/>
    </row>
    <row r="451" spans="1:40" s="67" customFormat="1" ht="14.4" x14ac:dyDescent="0.3">
      <c r="A451" s="110"/>
      <c r="B451" s="72"/>
      <c r="C451" s="308" t="s">
        <v>658</v>
      </c>
      <c r="D451" s="308"/>
      <c r="E451" s="308"/>
      <c r="F451" s="308"/>
      <c r="G451" s="308"/>
      <c r="H451" s="308"/>
      <c r="I451" s="308"/>
      <c r="J451" s="308"/>
      <c r="K451" s="308"/>
      <c r="L451" s="308"/>
      <c r="M451" s="308"/>
      <c r="N451" s="309"/>
      <c r="AA451" s="98"/>
      <c r="AB451" s="79"/>
      <c r="AG451" s="79"/>
      <c r="AH451" s="65" t="s">
        <v>658</v>
      </c>
      <c r="AI451" s="97"/>
      <c r="AK451" s="79"/>
      <c r="AM451" s="79"/>
      <c r="AN451" s="79"/>
    </row>
    <row r="452" spans="1:40" s="67" customFormat="1" ht="20.399999999999999" x14ac:dyDescent="0.3">
      <c r="A452" s="138"/>
      <c r="B452" s="84" t="s">
        <v>543</v>
      </c>
      <c r="C452" s="308" t="s">
        <v>542</v>
      </c>
      <c r="D452" s="308"/>
      <c r="E452" s="308"/>
      <c r="F452" s="308"/>
      <c r="G452" s="308"/>
      <c r="H452" s="308"/>
      <c r="I452" s="308"/>
      <c r="J452" s="308"/>
      <c r="K452" s="308"/>
      <c r="L452" s="308"/>
      <c r="M452" s="308"/>
      <c r="N452" s="309"/>
      <c r="AA452" s="98"/>
      <c r="AB452" s="79"/>
      <c r="AC452" s="65" t="s">
        <v>542</v>
      </c>
      <c r="AG452" s="79"/>
      <c r="AI452" s="97"/>
      <c r="AK452" s="79"/>
      <c r="AM452" s="79"/>
      <c r="AN452" s="79"/>
    </row>
    <row r="453" spans="1:40" s="67" customFormat="1" ht="14.4" x14ac:dyDescent="0.3">
      <c r="A453" s="137"/>
      <c r="B453" s="84" t="s">
        <v>20</v>
      </c>
      <c r="C453" s="308" t="s">
        <v>541</v>
      </c>
      <c r="D453" s="308"/>
      <c r="E453" s="308"/>
      <c r="F453" s="125"/>
      <c r="G453" s="99"/>
      <c r="H453" s="99"/>
      <c r="I453" s="99"/>
      <c r="J453" s="122">
        <v>201.61</v>
      </c>
      <c r="K453" s="133">
        <v>1.1499999999999999</v>
      </c>
      <c r="L453" s="122">
        <v>5.75</v>
      </c>
      <c r="M453" s="133">
        <v>29.37</v>
      </c>
      <c r="N453" s="121">
        <v>168.88</v>
      </c>
      <c r="AA453" s="98"/>
      <c r="AB453" s="79"/>
      <c r="AD453" s="65" t="s">
        <v>541</v>
      </c>
      <c r="AG453" s="79"/>
      <c r="AI453" s="97"/>
      <c r="AK453" s="79"/>
      <c r="AM453" s="79"/>
      <c r="AN453" s="79"/>
    </row>
    <row r="454" spans="1:40" s="67" customFormat="1" ht="14.4" x14ac:dyDescent="0.3">
      <c r="A454" s="137"/>
      <c r="B454" s="84" t="s">
        <v>21</v>
      </c>
      <c r="C454" s="308" t="s">
        <v>540</v>
      </c>
      <c r="D454" s="308"/>
      <c r="E454" s="308"/>
      <c r="F454" s="125"/>
      <c r="G454" s="99"/>
      <c r="H454" s="99"/>
      <c r="I454" s="99"/>
      <c r="J454" s="122">
        <v>71.64</v>
      </c>
      <c r="K454" s="133">
        <v>1.1499999999999999</v>
      </c>
      <c r="L454" s="122">
        <v>2.04</v>
      </c>
      <c r="M454" s="133">
        <v>11.01</v>
      </c>
      <c r="N454" s="121">
        <v>22.46</v>
      </c>
      <c r="AA454" s="98"/>
      <c r="AB454" s="79"/>
      <c r="AD454" s="65" t="s">
        <v>540</v>
      </c>
      <c r="AG454" s="79"/>
      <c r="AI454" s="97"/>
      <c r="AK454" s="79"/>
      <c r="AM454" s="79"/>
      <c r="AN454" s="79"/>
    </row>
    <row r="455" spans="1:40" s="67" customFormat="1" ht="14.4" x14ac:dyDescent="0.3">
      <c r="A455" s="137"/>
      <c r="B455" s="84" t="s">
        <v>22</v>
      </c>
      <c r="C455" s="308" t="s">
        <v>539</v>
      </c>
      <c r="D455" s="308"/>
      <c r="E455" s="308"/>
      <c r="F455" s="125"/>
      <c r="G455" s="99"/>
      <c r="H455" s="99"/>
      <c r="I455" s="99"/>
      <c r="J455" s="122">
        <v>2.3199999999999998</v>
      </c>
      <c r="K455" s="133">
        <v>1.1499999999999999</v>
      </c>
      <c r="L455" s="122">
        <v>7.0000000000000007E-2</v>
      </c>
      <c r="M455" s="133">
        <v>29.37</v>
      </c>
      <c r="N455" s="121">
        <v>2.06</v>
      </c>
      <c r="AA455" s="98"/>
      <c r="AB455" s="79"/>
      <c r="AD455" s="65" t="s">
        <v>539</v>
      </c>
      <c r="AG455" s="79"/>
      <c r="AI455" s="97"/>
      <c r="AK455" s="79"/>
      <c r="AM455" s="79"/>
      <c r="AN455" s="79"/>
    </row>
    <row r="456" spans="1:40" s="67" customFormat="1" ht="14.4" x14ac:dyDescent="0.3">
      <c r="A456" s="137"/>
      <c r="B456" s="84" t="s">
        <v>69</v>
      </c>
      <c r="C456" s="308" t="s">
        <v>538</v>
      </c>
      <c r="D456" s="308"/>
      <c r="E456" s="308"/>
      <c r="F456" s="125"/>
      <c r="G456" s="99"/>
      <c r="H456" s="99"/>
      <c r="I456" s="99"/>
      <c r="J456" s="122">
        <v>62.75</v>
      </c>
      <c r="K456" s="99"/>
      <c r="L456" s="122">
        <v>1.56</v>
      </c>
      <c r="M456" s="133">
        <v>8.02</v>
      </c>
      <c r="N456" s="121">
        <v>12.51</v>
      </c>
      <c r="AA456" s="98"/>
      <c r="AB456" s="79"/>
      <c r="AD456" s="65" t="s">
        <v>538</v>
      </c>
      <c r="AG456" s="79"/>
      <c r="AI456" s="97"/>
      <c r="AK456" s="79"/>
      <c r="AM456" s="79"/>
      <c r="AN456" s="79"/>
    </row>
    <row r="457" spans="1:40" s="67" customFormat="1" ht="14.4" x14ac:dyDescent="0.3">
      <c r="A457" s="126" t="s">
        <v>552</v>
      </c>
      <c r="B457" s="145" t="s">
        <v>657</v>
      </c>
      <c r="C457" s="334" t="s">
        <v>656</v>
      </c>
      <c r="D457" s="334"/>
      <c r="E457" s="334"/>
      <c r="F457" s="144" t="s">
        <v>74</v>
      </c>
      <c r="G457" s="154">
        <v>1.6E-2</v>
      </c>
      <c r="H457" s="142"/>
      <c r="I457" s="153">
        <v>3.968E-4</v>
      </c>
      <c r="J457" s="123"/>
      <c r="K457" s="99"/>
      <c r="L457" s="123"/>
      <c r="M457" s="99"/>
      <c r="N457" s="131"/>
      <c r="AA457" s="98"/>
      <c r="AB457" s="79"/>
      <c r="AG457" s="79"/>
      <c r="AI457" s="97" t="s">
        <v>656</v>
      </c>
      <c r="AK457" s="79"/>
      <c r="AM457" s="79"/>
      <c r="AN457" s="79"/>
    </row>
    <row r="458" spans="1:40" s="67" customFormat="1" ht="14.4" x14ac:dyDescent="0.3">
      <c r="A458" s="126" t="s">
        <v>552</v>
      </c>
      <c r="B458" s="145" t="s">
        <v>655</v>
      </c>
      <c r="C458" s="334" t="s">
        <v>654</v>
      </c>
      <c r="D458" s="334"/>
      <c r="E458" s="334"/>
      <c r="F458" s="144" t="s">
        <v>74</v>
      </c>
      <c r="G458" s="143">
        <v>0.24</v>
      </c>
      <c r="H458" s="142"/>
      <c r="I458" s="152">
        <v>5.9519999999999998E-3</v>
      </c>
      <c r="J458" s="123"/>
      <c r="K458" s="99"/>
      <c r="L458" s="123"/>
      <c r="M458" s="99"/>
      <c r="N458" s="131"/>
      <c r="AA458" s="98"/>
      <c r="AB458" s="79"/>
      <c r="AG458" s="79"/>
      <c r="AI458" s="97" t="s">
        <v>654</v>
      </c>
      <c r="AK458" s="79"/>
      <c r="AM458" s="79"/>
      <c r="AN458" s="79"/>
    </row>
    <row r="459" spans="1:40" s="67" customFormat="1" ht="14.4" x14ac:dyDescent="0.3">
      <c r="A459" s="126"/>
      <c r="B459" s="84"/>
      <c r="C459" s="308" t="s">
        <v>537</v>
      </c>
      <c r="D459" s="308"/>
      <c r="E459" s="308"/>
      <c r="F459" s="125" t="s">
        <v>536</v>
      </c>
      <c r="G459" s="148">
        <v>21.2</v>
      </c>
      <c r="H459" s="133">
        <v>1.1499999999999999</v>
      </c>
      <c r="I459" s="140">
        <v>0.60462400000000005</v>
      </c>
      <c r="J459" s="123"/>
      <c r="K459" s="99"/>
      <c r="L459" s="123"/>
      <c r="M459" s="99"/>
      <c r="N459" s="131"/>
      <c r="AA459" s="98"/>
      <c r="AB459" s="79"/>
      <c r="AE459" s="65" t="s">
        <v>537</v>
      </c>
      <c r="AG459" s="79"/>
      <c r="AI459" s="97"/>
      <c r="AK459" s="79"/>
      <c r="AM459" s="79"/>
      <c r="AN459" s="79"/>
    </row>
    <row r="460" spans="1:40" s="67" customFormat="1" ht="14.4" x14ac:dyDescent="0.3">
      <c r="A460" s="126"/>
      <c r="B460" s="84"/>
      <c r="C460" s="308" t="s">
        <v>535</v>
      </c>
      <c r="D460" s="308"/>
      <c r="E460" s="308"/>
      <c r="F460" s="125" t="s">
        <v>536</v>
      </c>
      <c r="G460" s="148">
        <v>0.2</v>
      </c>
      <c r="H460" s="133">
        <v>1.1499999999999999</v>
      </c>
      <c r="I460" s="140">
        <v>5.7039999999999999E-3</v>
      </c>
      <c r="J460" s="123"/>
      <c r="K460" s="99"/>
      <c r="L460" s="123"/>
      <c r="M460" s="99"/>
      <c r="N460" s="131"/>
      <c r="AA460" s="98"/>
      <c r="AB460" s="79"/>
      <c r="AE460" s="65" t="s">
        <v>535</v>
      </c>
      <c r="AG460" s="79"/>
      <c r="AI460" s="97"/>
      <c r="AK460" s="79"/>
      <c r="AM460" s="79"/>
      <c r="AN460" s="79"/>
    </row>
    <row r="461" spans="1:40" s="67" customFormat="1" ht="14.4" x14ac:dyDescent="0.3">
      <c r="A461" s="110"/>
      <c r="B461" s="84"/>
      <c r="C461" s="310" t="s">
        <v>534</v>
      </c>
      <c r="D461" s="310"/>
      <c r="E461" s="310"/>
      <c r="F461" s="130"/>
      <c r="G461" s="103"/>
      <c r="H461" s="103"/>
      <c r="I461" s="103"/>
      <c r="J461" s="128">
        <v>336</v>
      </c>
      <c r="K461" s="103"/>
      <c r="L461" s="128">
        <v>9.35</v>
      </c>
      <c r="M461" s="103"/>
      <c r="N461" s="127"/>
      <c r="AA461" s="98"/>
      <c r="AB461" s="79"/>
      <c r="AF461" s="65" t="s">
        <v>534</v>
      </c>
      <c r="AG461" s="79"/>
      <c r="AI461" s="97"/>
      <c r="AK461" s="79"/>
      <c r="AM461" s="79"/>
      <c r="AN461" s="79"/>
    </row>
    <row r="462" spans="1:40" s="67" customFormat="1" ht="14.4" x14ac:dyDescent="0.3">
      <c r="A462" s="126"/>
      <c r="B462" s="84"/>
      <c r="C462" s="308" t="s">
        <v>533</v>
      </c>
      <c r="D462" s="308"/>
      <c r="E462" s="308"/>
      <c r="F462" s="125"/>
      <c r="G462" s="99"/>
      <c r="H462" s="99"/>
      <c r="I462" s="99"/>
      <c r="J462" s="123"/>
      <c r="K462" s="99"/>
      <c r="L462" s="122">
        <v>5.82</v>
      </c>
      <c r="M462" s="99"/>
      <c r="N462" s="121">
        <v>170.94</v>
      </c>
      <c r="AA462" s="98"/>
      <c r="AB462" s="79"/>
      <c r="AE462" s="65" t="s">
        <v>533</v>
      </c>
      <c r="AG462" s="79"/>
      <c r="AI462" s="97"/>
      <c r="AK462" s="79"/>
      <c r="AM462" s="79"/>
      <c r="AN462" s="79"/>
    </row>
    <row r="463" spans="1:40" s="67" customFormat="1" ht="14.4" x14ac:dyDescent="0.3">
      <c r="A463" s="126"/>
      <c r="B463" s="84" t="s">
        <v>653</v>
      </c>
      <c r="C463" s="308" t="s">
        <v>652</v>
      </c>
      <c r="D463" s="308"/>
      <c r="E463" s="308"/>
      <c r="F463" s="125" t="s">
        <v>529</v>
      </c>
      <c r="G463" s="124">
        <v>110</v>
      </c>
      <c r="H463" s="99"/>
      <c r="I463" s="124">
        <v>110</v>
      </c>
      <c r="J463" s="123"/>
      <c r="K463" s="99"/>
      <c r="L463" s="122">
        <v>6.4</v>
      </c>
      <c r="M463" s="99"/>
      <c r="N463" s="121">
        <v>188.03</v>
      </c>
      <c r="AA463" s="98"/>
      <c r="AB463" s="79"/>
      <c r="AE463" s="65" t="s">
        <v>652</v>
      </c>
      <c r="AG463" s="79"/>
      <c r="AI463" s="97"/>
      <c r="AK463" s="79"/>
      <c r="AM463" s="79"/>
      <c r="AN463" s="79"/>
    </row>
    <row r="464" spans="1:40" s="67" customFormat="1" ht="14.4" x14ac:dyDescent="0.3">
      <c r="A464" s="126"/>
      <c r="B464" s="84" t="s">
        <v>651</v>
      </c>
      <c r="C464" s="308" t="s">
        <v>650</v>
      </c>
      <c r="D464" s="308"/>
      <c r="E464" s="308"/>
      <c r="F464" s="125" t="s">
        <v>529</v>
      </c>
      <c r="G464" s="124">
        <v>69</v>
      </c>
      <c r="H464" s="99"/>
      <c r="I464" s="124">
        <v>69</v>
      </c>
      <c r="J464" s="123"/>
      <c r="K464" s="99"/>
      <c r="L464" s="122">
        <v>4.0199999999999996</v>
      </c>
      <c r="M464" s="99"/>
      <c r="N464" s="121">
        <v>117.95</v>
      </c>
      <c r="AA464" s="98"/>
      <c r="AB464" s="79"/>
      <c r="AE464" s="65" t="s">
        <v>650</v>
      </c>
      <c r="AG464" s="79"/>
      <c r="AI464" s="97"/>
      <c r="AK464" s="79"/>
      <c r="AM464" s="79"/>
      <c r="AN464" s="79"/>
    </row>
    <row r="465" spans="1:40" s="67" customFormat="1" ht="14.4" x14ac:dyDescent="0.3">
      <c r="A465" s="109"/>
      <c r="B465" s="108"/>
      <c r="C465" s="311" t="s">
        <v>327</v>
      </c>
      <c r="D465" s="311"/>
      <c r="E465" s="311"/>
      <c r="F465" s="107"/>
      <c r="G465" s="105"/>
      <c r="H465" s="105"/>
      <c r="I465" s="105"/>
      <c r="J465" s="106"/>
      <c r="K465" s="105"/>
      <c r="L465" s="104">
        <v>19.77</v>
      </c>
      <c r="M465" s="103"/>
      <c r="N465" s="115">
        <v>509.83</v>
      </c>
      <c r="AA465" s="98"/>
      <c r="AB465" s="79"/>
      <c r="AG465" s="79" t="s">
        <v>327</v>
      </c>
      <c r="AI465" s="97"/>
      <c r="AK465" s="79"/>
      <c r="AM465" s="79"/>
      <c r="AN465" s="79"/>
    </row>
    <row r="466" spans="1:40" s="67" customFormat="1" ht="14.4" x14ac:dyDescent="0.3">
      <c r="A466" s="331" t="s">
        <v>218</v>
      </c>
      <c r="B466" s="332"/>
      <c r="C466" s="332"/>
      <c r="D466" s="332"/>
      <c r="E466" s="332"/>
      <c r="F466" s="332"/>
      <c r="G466" s="332"/>
      <c r="H466" s="332"/>
      <c r="I466" s="332"/>
      <c r="J466" s="332"/>
      <c r="K466" s="332"/>
      <c r="L466" s="332"/>
      <c r="M466" s="332"/>
      <c r="N466" s="333"/>
      <c r="AA466" s="98"/>
      <c r="AB466" s="79"/>
      <c r="AG466" s="79"/>
      <c r="AI466" s="97"/>
      <c r="AK466" s="79"/>
      <c r="AM466" s="79"/>
      <c r="AN466" s="79" t="s">
        <v>218</v>
      </c>
    </row>
    <row r="467" spans="1:40" s="67" customFormat="1" ht="42" x14ac:dyDescent="0.3">
      <c r="A467" s="113" t="s">
        <v>91</v>
      </c>
      <c r="B467" s="116" t="s">
        <v>649</v>
      </c>
      <c r="C467" s="311" t="s">
        <v>219</v>
      </c>
      <c r="D467" s="311"/>
      <c r="E467" s="311"/>
      <c r="F467" s="107" t="s">
        <v>475</v>
      </c>
      <c r="G467" s="105"/>
      <c r="H467" s="105"/>
      <c r="I467" s="112">
        <v>1</v>
      </c>
      <c r="J467" s="106"/>
      <c r="K467" s="105"/>
      <c r="L467" s="106"/>
      <c r="M467" s="105"/>
      <c r="N467" s="139"/>
      <c r="AA467" s="98"/>
      <c r="AB467" s="79" t="s">
        <v>219</v>
      </c>
      <c r="AG467" s="79"/>
      <c r="AI467" s="97"/>
      <c r="AK467" s="79"/>
      <c r="AM467" s="79"/>
      <c r="AN467" s="79"/>
    </row>
    <row r="468" spans="1:40" s="67" customFormat="1" ht="20.399999999999999" x14ac:dyDescent="0.3">
      <c r="A468" s="138"/>
      <c r="B468" s="84" t="s">
        <v>543</v>
      </c>
      <c r="C468" s="308" t="s">
        <v>542</v>
      </c>
      <c r="D468" s="308"/>
      <c r="E468" s="308"/>
      <c r="F468" s="308"/>
      <c r="G468" s="308"/>
      <c r="H468" s="308"/>
      <c r="I468" s="308"/>
      <c r="J468" s="308"/>
      <c r="K468" s="308"/>
      <c r="L468" s="308"/>
      <c r="M468" s="308"/>
      <c r="N468" s="309"/>
      <c r="AA468" s="98"/>
      <c r="AB468" s="79"/>
      <c r="AC468" s="65" t="s">
        <v>542</v>
      </c>
      <c r="AG468" s="79"/>
      <c r="AI468" s="97"/>
      <c r="AK468" s="79"/>
      <c r="AM468" s="79"/>
      <c r="AN468" s="79"/>
    </row>
    <row r="469" spans="1:40" s="67" customFormat="1" ht="14.4" x14ac:dyDescent="0.3">
      <c r="A469" s="137"/>
      <c r="B469" s="84" t="s">
        <v>20</v>
      </c>
      <c r="C469" s="308" t="s">
        <v>541</v>
      </c>
      <c r="D469" s="308"/>
      <c r="E469" s="308"/>
      <c r="F469" s="125"/>
      <c r="G469" s="99"/>
      <c r="H469" s="99"/>
      <c r="I469" s="99"/>
      <c r="J469" s="122">
        <v>304.51</v>
      </c>
      <c r="K469" s="133">
        <v>1.1499999999999999</v>
      </c>
      <c r="L469" s="122">
        <v>350.19</v>
      </c>
      <c r="M469" s="133">
        <v>29.37</v>
      </c>
      <c r="N469" s="135">
        <v>10285.08</v>
      </c>
      <c r="AA469" s="98"/>
      <c r="AB469" s="79"/>
      <c r="AD469" s="65" t="s">
        <v>541</v>
      </c>
      <c r="AG469" s="79"/>
      <c r="AI469" s="97"/>
      <c r="AK469" s="79"/>
      <c r="AM469" s="79"/>
      <c r="AN469" s="79"/>
    </row>
    <row r="470" spans="1:40" s="67" customFormat="1" ht="14.4" x14ac:dyDescent="0.3">
      <c r="A470" s="137"/>
      <c r="B470" s="84" t="s">
        <v>21</v>
      </c>
      <c r="C470" s="308" t="s">
        <v>540</v>
      </c>
      <c r="D470" s="308"/>
      <c r="E470" s="308"/>
      <c r="F470" s="125"/>
      <c r="G470" s="99"/>
      <c r="H470" s="99"/>
      <c r="I470" s="99"/>
      <c r="J470" s="122">
        <v>568.91999999999996</v>
      </c>
      <c r="K470" s="133">
        <v>1.1499999999999999</v>
      </c>
      <c r="L470" s="122">
        <v>654.26</v>
      </c>
      <c r="M470" s="133">
        <v>11.01</v>
      </c>
      <c r="N470" s="135">
        <v>7203.4</v>
      </c>
      <c r="AA470" s="98"/>
      <c r="AB470" s="79"/>
      <c r="AD470" s="65" t="s">
        <v>540</v>
      </c>
      <c r="AG470" s="79"/>
      <c r="AI470" s="97"/>
      <c r="AK470" s="79"/>
      <c r="AM470" s="79"/>
      <c r="AN470" s="79"/>
    </row>
    <row r="471" spans="1:40" s="67" customFormat="1" ht="14.4" x14ac:dyDescent="0.3">
      <c r="A471" s="137"/>
      <c r="B471" s="84" t="s">
        <v>22</v>
      </c>
      <c r="C471" s="308" t="s">
        <v>539</v>
      </c>
      <c r="D471" s="308"/>
      <c r="E471" s="308"/>
      <c r="F471" s="125"/>
      <c r="G471" s="99"/>
      <c r="H471" s="99"/>
      <c r="I471" s="99"/>
      <c r="J471" s="122">
        <v>66.56</v>
      </c>
      <c r="K471" s="133">
        <v>1.1499999999999999</v>
      </c>
      <c r="L471" s="122">
        <v>76.540000000000006</v>
      </c>
      <c r="M471" s="133">
        <v>29.37</v>
      </c>
      <c r="N471" s="135">
        <v>2247.98</v>
      </c>
      <c r="AA471" s="98"/>
      <c r="AB471" s="79"/>
      <c r="AD471" s="65" t="s">
        <v>539</v>
      </c>
      <c r="AG471" s="79"/>
      <c r="AI471" s="97"/>
      <c r="AK471" s="79"/>
      <c r="AM471" s="79"/>
      <c r="AN471" s="79"/>
    </row>
    <row r="472" spans="1:40" s="67" customFormat="1" ht="14.4" x14ac:dyDescent="0.3">
      <c r="A472" s="126" t="s">
        <v>637</v>
      </c>
      <c r="B472" s="145" t="s">
        <v>648</v>
      </c>
      <c r="C472" s="334" t="s">
        <v>647</v>
      </c>
      <c r="D472" s="334"/>
      <c r="E472" s="334"/>
      <c r="F472" s="144" t="s">
        <v>130</v>
      </c>
      <c r="G472" s="151">
        <v>0</v>
      </c>
      <c r="H472" s="142"/>
      <c r="I472" s="151">
        <v>0</v>
      </c>
      <c r="J472" s="123"/>
      <c r="K472" s="99"/>
      <c r="L472" s="123"/>
      <c r="M472" s="99"/>
      <c r="N472" s="131"/>
      <c r="AA472" s="98"/>
      <c r="AB472" s="79"/>
      <c r="AG472" s="79"/>
      <c r="AI472" s="97" t="s">
        <v>647</v>
      </c>
      <c r="AK472" s="79"/>
      <c r="AM472" s="79"/>
      <c r="AN472" s="79"/>
    </row>
    <row r="473" spans="1:40" s="67" customFormat="1" ht="14.4" x14ac:dyDescent="0.3">
      <c r="A473" s="126"/>
      <c r="B473" s="84"/>
      <c r="C473" s="308" t="s">
        <v>537</v>
      </c>
      <c r="D473" s="308"/>
      <c r="E473" s="308"/>
      <c r="F473" s="125" t="s">
        <v>536</v>
      </c>
      <c r="G473" s="148">
        <v>31.2</v>
      </c>
      <c r="H473" s="133">
        <v>1.1499999999999999</v>
      </c>
      <c r="I473" s="133">
        <v>35.880000000000003</v>
      </c>
      <c r="J473" s="123"/>
      <c r="K473" s="99"/>
      <c r="L473" s="123"/>
      <c r="M473" s="99"/>
      <c r="N473" s="131"/>
      <c r="AA473" s="98"/>
      <c r="AB473" s="79"/>
      <c r="AE473" s="65" t="s">
        <v>537</v>
      </c>
      <c r="AG473" s="79"/>
      <c r="AI473" s="97"/>
      <c r="AK473" s="79"/>
      <c r="AM473" s="79"/>
      <c r="AN473" s="79"/>
    </row>
    <row r="474" spans="1:40" s="67" customFormat="1" ht="14.4" x14ac:dyDescent="0.3">
      <c r="A474" s="126"/>
      <c r="B474" s="84"/>
      <c r="C474" s="308" t="s">
        <v>535</v>
      </c>
      <c r="D474" s="308"/>
      <c r="E474" s="308"/>
      <c r="F474" s="125" t="s">
        <v>536</v>
      </c>
      <c r="G474" s="133">
        <v>4.93</v>
      </c>
      <c r="H474" s="133">
        <v>1.1499999999999999</v>
      </c>
      <c r="I474" s="132">
        <v>5.6695000000000002</v>
      </c>
      <c r="J474" s="123"/>
      <c r="K474" s="99"/>
      <c r="L474" s="123"/>
      <c r="M474" s="99"/>
      <c r="N474" s="131"/>
      <c r="AA474" s="98"/>
      <c r="AB474" s="79"/>
      <c r="AE474" s="65" t="s">
        <v>535</v>
      </c>
      <c r="AG474" s="79"/>
      <c r="AI474" s="97"/>
      <c r="AK474" s="79"/>
      <c r="AM474" s="79"/>
      <c r="AN474" s="79"/>
    </row>
    <row r="475" spans="1:40" s="67" customFormat="1" ht="14.4" x14ac:dyDescent="0.3">
      <c r="A475" s="110"/>
      <c r="B475" s="84"/>
      <c r="C475" s="310" t="s">
        <v>534</v>
      </c>
      <c r="D475" s="310"/>
      <c r="E475" s="310"/>
      <c r="F475" s="130"/>
      <c r="G475" s="103"/>
      <c r="H475" s="103"/>
      <c r="I475" s="103"/>
      <c r="J475" s="128">
        <v>873.43</v>
      </c>
      <c r="K475" s="103"/>
      <c r="L475" s="129">
        <v>1004.45</v>
      </c>
      <c r="M475" s="103"/>
      <c r="N475" s="127"/>
      <c r="AA475" s="98"/>
      <c r="AB475" s="79"/>
      <c r="AF475" s="65" t="s">
        <v>534</v>
      </c>
      <c r="AG475" s="79"/>
      <c r="AI475" s="97"/>
      <c r="AK475" s="79"/>
      <c r="AM475" s="79"/>
      <c r="AN475" s="79"/>
    </row>
    <row r="476" spans="1:40" s="67" customFormat="1" ht="14.4" x14ac:dyDescent="0.3">
      <c r="A476" s="126"/>
      <c r="B476" s="84"/>
      <c r="C476" s="308" t="s">
        <v>533</v>
      </c>
      <c r="D476" s="308"/>
      <c r="E476" s="308"/>
      <c r="F476" s="125"/>
      <c r="G476" s="99"/>
      <c r="H476" s="99"/>
      <c r="I476" s="99"/>
      <c r="J476" s="123"/>
      <c r="K476" s="99"/>
      <c r="L476" s="122">
        <v>426.73</v>
      </c>
      <c r="M476" s="99"/>
      <c r="N476" s="135">
        <v>12533.06</v>
      </c>
      <c r="AA476" s="98"/>
      <c r="AB476" s="79"/>
      <c r="AE476" s="65" t="s">
        <v>533</v>
      </c>
      <c r="AG476" s="79"/>
      <c r="AI476" s="97"/>
      <c r="AK476" s="79"/>
      <c r="AM476" s="79"/>
      <c r="AN476" s="79"/>
    </row>
    <row r="477" spans="1:40" s="67" customFormat="1" ht="14.4" x14ac:dyDescent="0.3">
      <c r="A477" s="126"/>
      <c r="B477" s="84" t="s">
        <v>631</v>
      </c>
      <c r="C477" s="308" t="s">
        <v>630</v>
      </c>
      <c r="D477" s="308"/>
      <c r="E477" s="308"/>
      <c r="F477" s="125" t="s">
        <v>529</v>
      </c>
      <c r="G477" s="124">
        <v>103</v>
      </c>
      <c r="H477" s="99"/>
      <c r="I477" s="124">
        <v>103</v>
      </c>
      <c r="J477" s="123"/>
      <c r="K477" s="99"/>
      <c r="L477" s="122">
        <v>439.53</v>
      </c>
      <c r="M477" s="99"/>
      <c r="N477" s="135">
        <v>12909.05</v>
      </c>
      <c r="AA477" s="98"/>
      <c r="AB477" s="79"/>
      <c r="AE477" s="65" t="s">
        <v>630</v>
      </c>
      <c r="AG477" s="79"/>
      <c r="AI477" s="97"/>
      <c r="AK477" s="79"/>
      <c r="AM477" s="79"/>
      <c r="AN477" s="79"/>
    </row>
    <row r="478" spans="1:40" s="67" customFormat="1" ht="14.4" x14ac:dyDescent="0.3">
      <c r="A478" s="126"/>
      <c r="B478" s="84" t="s">
        <v>629</v>
      </c>
      <c r="C478" s="308" t="s">
        <v>628</v>
      </c>
      <c r="D478" s="308"/>
      <c r="E478" s="308"/>
      <c r="F478" s="125" t="s">
        <v>529</v>
      </c>
      <c r="G478" s="124">
        <v>60</v>
      </c>
      <c r="H478" s="99"/>
      <c r="I478" s="124">
        <v>60</v>
      </c>
      <c r="J478" s="123"/>
      <c r="K478" s="99"/>
      <c r="L478" s="122">
        <v>256.04000000000002</v>
      </c>
      <c r="M478" s="99"/>
      <c r="N478" s="135">
        <v>7519.84</v>
      </c>
      <c r="AA478" s="98"/>
      <c r="AB478" s="79"/>
      <c r="AE478" s="65" t="s">
        <v>628</v>
      </c>
      <c r="AG478" s="79"/>
      <c r="AI478" s="97"/>
      <c r="AK478" s="79"/>
      <c r="AM478" s="79"/>
      <c r="AN478" s="79"/>
    </row>
    <row r="479" spans="1:40" s="67" customFormat="1" ht="14.4" x14ac:dyDescent="0.3">
      <c r="A479" s="109"/>
      <c r="B479" s="108"/>
      <c r="C479" s="311" t="s">
        <v>327</v>
      </c>
      <c r="D479" s="311"/>
      <c r="E479" s="311"/>
      <c r="F479" s="107"/>
      <c r="G479" s="105"/>
      <c r="H479" s="105"/>
      <c r="I479" s="105"/>
      <c r="J479" s="106"/>
      <c r="K479" s="105"/>
      <c r="L479" s="114">
        <v>1700.02</v>
      </c>
      <c r="M479" s="103"/>
      <c r="N479" s="102">
        <v>37917.370000000003</v>
      </c>
      <c r="AA479" s="98"/>
      <c r="AB479" s="79"/>
      <c r="AG479" s="79" t="s">
        <v>327</v>
      </c>
      <c r="AI479" s="97"/>
      <c r="AK479" s="79"/>
      <c r="AM479" s="79"/>
      <c r="AN479" s="79"/>
    </row>
    <row r="480" spans="1:40" s="67" customFormat="1" ht="31.8" x14ac:dyDescent="0.3">
      <c r="A480" s="113" t="s">
        <v>92</v>
      </c>
      <c r="B480" s="116" t="s">
        <v>646</v>
      </c>
      <c r="C480" s="311" t="s">
        <v>220</v>
      </c>
      <c r="D480" s="311"/>
      <c r="E480" s="311"/>
      <c r="F480" s="107" t="s">
        <v>110</v>
      </c>
      <c r="G480" s="105"/>
      <c r="H480" s="105"/>
      <c r="I480" s="112">
        <v>1</v>
      </c>
      <c r="J480" s="106"/>
      <c r="K480" s="105"/>
      <c r="L480" s="106"/>
      <c r="M480" s="105"/>
      <c r="N480" s="139"/>
      <c r="AA480" s="98"/>
      <c r="AB480" s="79" t="s">
        <v>220</v>
      </c>
      <c r="AG480" s="79"/>
      <c r="AI480" s="97"/>
      <c r="AK480" s="79"/>
      <c r="AM480" s="79"/>
      <c r="AN480" s="79"/>
    </row>
    <row r="481" spans="1:40" s="67" customFormat="1" ht="20.399999999999999" x14ac:dyDescent="0.3">
      <c r="A481" s="138"/>
      <c r="B481" s="84" t="s">
        <v>543</v>
      </c>
      <c r="C481" s="308" t="s">
        <v>542</v>
      </c>
      <c r="D481" s="308"/>
      <c r="E481" s="308"/>
      <c r="F481" s="308"/>
      <c r="G481" s="308"/>
      <c r="H481" s="308"/>
      <c r="I481" s="308"/>
      <c r="J481" s="308"/>
      <c r="K481" s="308"/>
      <c r="L481" s="308"/>
      <c r="M481" s="308"/>
      <c r="N481" s="309"/>
      <c r="AA481" s="98"/>
      <c r="AB481" s="79"/>
      <c r="AC481" s="65" t="s">
        <v>542</v>
      </c>
      <c r="AG481" s="79"/>
      <c r="AI481" s="97"/>
      <c r="AK481" s="79"/>
      <c r="AM481" s="79"/>
      <c r="AN481" s="79"/>
    </row>
    <row r="482" spans="1:40" s="67" customFormat="1" ht="14.4" x14ac:dyDescent="0.3">
      <c r="A482" s="137"/>
      <c r="B482" s="84" t="s">
        <v>20</v>
      </c>
      <c r="C482" s="308" t="s">
        <v>541</v>
      </c>
      <c r="D482" s="308"/>
      <c r="E482" s="308"/>
      <c r="F482" s="125"/>
      <c r="G482" s="99"/>
      <c r="H482" s="99"/>
      <c r="I482" s="99"/>
      <c r="J482" s="122">
        <v>473.28</v>
      </c>
      <c r="K482" s="133">
        <v>1.1499999999999999</v>
      </c>
      <c r="L482" s="122">
        <v>544.27</v>
      </c>
      <c r="M482" s="133">
        <v>29.37</v>
      </c>
      <c r="N482" s="135">
        <v>15985.21</v>
      </c>
      <c r="AA482" s="98"/>
      <c r="AB482" s="79"/>
      <c r="AD482" s="65" t="s">
        <v>541</v>
      </c>
      <c r="AG482" s="79"/>
      <c r="AI482" s="97"/>
      <c r="AK482" s="79"/>
      <c r="AM482" s="79"/>
      <c r="AN482" s="79"/>
    </row>
    <row r="483" spans="1:40" s="67" customFormat="1" ht="14.4" x14ac:dyDescent="0.3">
      <c r="A483" s="137"/>
      <c r="B483" s="84" t="s">
        <v>69</v>
      </c>
      <c r="C483" s="308" t="s">
        <v>538</v>
      </c>
      <c r="D483" s="308"/>
      <c r="E483" s="308"/>
      <c r="F483" s="125"/>
      <c r="G483" s="99"/>
      <c r="H483" s="99"/>
      <c r="I483" s="99"/>
      <c r="J483" s="122">
        <v>9.4700000000000006</v>
      </c>
      <c r="K483" s="99"/>
      <c r="L483" s="122">
        <v>9.4700000000000006</v>
      </c>
      <c r="M483" s="133">
        <v>8.02</v>
      </c>
      <c r="N483" s="121">
        <v>75.95</v>
      </c>
      <c r="AA483" s="98"/>
      <c r="AB483" s="79"/>
      <c r="AD483" s="65" t="s">
        <v>538</v>
      </c>
      <c r="AG483" s="79"/>
      <c r="AI483" s="97"/>
      <c r="AK483" s="79"/>
      <c r="AM483" s="79"/>
      <c r="AN483" s="79"/>
    </row>
    <row r="484" spans="1:40" s="67" customFormat="1" ht="14.4" x14ac:dyDescent="0.3">
      <c r="A484" s="126"/>
      <c r="B484" s="84"/>
      <c r="C484" s="308" t="s">
        <v>537</v>
      </c>
      <c r="D484" s="308"/>
      <c r="E484" s="308"/>
      <c r="F484" s="125" t="s">
        <v>536</v>
      </c>
      <c r="G484" s="124">
        <v>32</v>
      </c>
      <c r="H484" s="133">
        <v>1.1499999999999999</v>
      </c>
      <c r="I484" s="148">
        <v>36.799999999999997</v>
      </c>
      <c r="J484" s="123"/>
      <c r="K484" s="99"/>
      <c r="L484" s="123"/>
      <c r="M484" s="99"/>
      <c r="N484" s="131"/>
      <c r="AA484" s="98"/>
      <c r="AB484" s="79"/>
      <c r="AE484" s="65" t="s">
        <v>537</v>
      </c>
      <c r="AG484" s="79"/>
      <c r="AI484" s="97"/>
      <c r="AK484" s="79"/>
      <c r="AM484" s="79"/>
      <c r="AN484" s="79"/>
    </row>
    <row r="485" spans="1:40" s="67" customFormat="1" ht="14.4" x14ac:dyDescent="0.3">
      <c r="A485" s="110"/>
      <c r="B485" s="84"/>
      <c r="C485" s="310" t="s">
        <v>534</v>
      </c>
      <c r="D485" s="310"/>
      <c r="E485" s="310"/>
      <c r="F485" s="130"/>
      <c r="G485" s="103"/>
      <c r="H485" s="103"/>
      <c r="I485" s="103"/>
      <c r="J485" s="128">
        <v>482.75</v>
      </c>
      <c r="K485" s="103"/>
      <c r="L485" s="128">
        <v>553.74</v>
      </c>
      <c r="M485" s="103"/>
      <c r="N485" s="127"/>
      <c r="AA485" s="98"/>
      <c r="AB485" s="79"/>
      <c r="AF485" s="65" t="s">
        <v>534</v>
      </c>
      <c r="AG485" s="79"/>
      <c r="AI485" s="97"/>
      <c r="AK485" s="79"/>
      <c r="AM485" s="79"/>
      <c r="AN485" s="79"/>
    </row>
    <row r="486" spans="1:40" s="67" customFormat="1" ht="14.4" x14ac:dyDescent="0.3">
      <c r="A486" s="126"/>
      <c r="B486" s="84"/>
      <c r="C486" s="308" t="s">
        <v>533</v>
      </c>
      <c r="D486" s="308"/>
      <c r="E486" s="308"/>
      <c r="F486" s="125"/>
      <c r="G486" s="99"/>
      <c r="H486" s="99"/>
      <c r="I486" s="99"/>
      <c r="J486" s="123"/>
      <c r="K486" s="99"/>
      <c r="L486" s="122">
        <v>544.27</v>
      </c>
      <c r="M486" s="99"/>
      <c r="N486" s="135">
        <v>15985.21</v>
      </c>
      <c r="AA486" s="98"/>
      <c r="AB486" s="79"/>
      <c r="AE486" s="65" t="s">
        <v>533</v>
      </c>
      <c r="AG486" s="79"/>
      <c r="AI486" s="97"/>
      <c r="AK486" s="79"/>
      <c r="AM486" s="79"/>
      <c r="AN486" s="79"/>
    </row>
    <row r="487" spans="1:40" s="67" customFormat="1" ht="42" x14ac:dyDescent="0.3">
      <c r="A487" s="126"/>
      <c r="B487" s="84" t="s">
        <v>645</v>
      </c>
      <c r="C487" s="308" t="s">
        <v>644</v>
      </c>
      <c r="D487" s="308"/>
      <c r="E487" s="308"/>
      <c r="F487" s="125" t="s">
        <v>529</v>
      </c>
      <c r="G487" s="124">
        <v>0</v>
      </c>
      <c r="H487" s="99"/>
      <c r="I487" s="124">
        <v>0</v>
      </c>
      <c r="J487" s="123"/>
      <c r="K487" s="99"/>
      <c r="L487" s="123"/>
      <c r="M487" s="99"/>
      <c r="N487" s="131"/>
      <c r="AA487" s="98"/>
      <c r="AB487" s="79"/>
      <c r="AE487" s="65" t="s">
        <v>644</v>
      </c>
      <c r="AG487" s="79"/>
      <c r="AI487" s="97"/>
      <c r="AK487" s="79"/>
      <c r="AM487" s="79"/>
      <c r="AN487" s="79"/>
    </row>
    <row r="488" spans="1:40" s="67" customFormat="1" ht="42" x14ac:dyDescent="0.3">
      <c r="A488" s="126"/>
      <c r="B488" s="84" t="s">
        <v>643</v>
      </c>
      <c r="C488" s="308" t="s">
        <v>642</v>
      </c>
      <c r="D488" s="308"/>
      <c r="E488" s="308"/>
      <c r="F488" s="125" t="s">
        <v>529</v>
      </c>
      <c r="G488" s="124">
        <v>0</v>
      </c>
      <c r="H488" s="99"/>
      <c r="I488" s="124">
        <v>0</v>
      </c>
      <c r="J488" s="123"/>
      <c r="K488" s="99"/>
      <c r="L488" s="123"/>
      <c r="M488" s="99"/>
      <c r="N488" s="131"/>
      <c r="AA488" s="98"/>
      <c r="AB488" s="79"/>
      <c r="AE488" s="65" t="s">
        <v>642</v>
      </c>
      <c r="AG488" s="79"/>
      <c r="AI488" s="97"/>
      <c r="AK488" s="79"/>
      <c r="AM488" s="79"/>
      <c r="AN488" s="79"/>
    </row>
    <row r="489" spans="1:40" s="67" customFormat="1" ht="14.4" x14ac:dyDescent="0.3">
      <c r="A489" s="109"/>
      <c r="B489" s="108"/>
      <c r="C489" s="311" t="s">
        <v>327</v>
      </c>
      <c r="D489" s="311"/>
      <c r="E489" s="311"/>
      <c r="F489" s="107"/>
      <c r="G489" s="105"/>
      <c r="H489" s="105"/>
      <c r="I489" s="105"/>
      <c r="J489" s="106"/>
      <c r="K489" s="105"/>
      <c r="L489" s="104">
        <v>553.74</v>
      </c>
      <c r="M489" s="103"/>
      <c r="N489" s="102">
        <v>16061.16</v>
      </c>
      <c r="AA489" s="98"/>
      <c r="AB489" s="79"/>
      <c r="AG489" s="79" t="s">
        <v>327</v>
      </c>
      <c r="AI489" s="97"/>
      <c r="AK489" s="79"/>
      <c r="AM489" s="79"/>
      <c r="AN489" s="79"/>
    </row>
    <row r="490" spans="1:40" s="67" customFormat="1" ht="14.4" x14ac:dyDescent="0.3">
      <c r="A490" s="331" t="s">
        <v>221</v>
      </c>
      <c r="B490" s="332"/>
      <c r="C490" s="332"/>
      <c r="D490" s="332"/>
      <c r="E490" s="332"/>
      <c r="F490" s="332"/>
      <c r="G490" s="332"/>
      <c r="H490" s="332"/>
      <c r="I490" s="332"/>
      <c r="J490" s="332"/>
      <c r="K490" s="332"/>
      <c r="L490" s="332"/>
      <c r="M490" s="332"/>
      <c r="N490" s="333"/>
      <c r="AA490" s="98"/>
      <c r="AB490" s="79"/>
      <c r="AG490" s="79"/>
      <c r="AI490" s="97"/>
      <c r="AK490" s="79"/>
      <c r="AM490" s="79"/>
      <c r="AN490" s="79" t="s">
        <v>221</v>
      </c>
    </row>
    <row r="491" spans="1:40" s="67" customFormat="1" ht="31.8" x14ac:dyDescent="0.3">
      <c r="A491" s="113" t="s">
        <v>93</v>
      </c>
      <c r="B491" s="116" t="s">
        <v>596</v>
      </c>
      <c r="C491" s="311" t="s">
        <v>104</v>
      </c>
      <c r="D491" s="311"/>
      <c r="E491" s="311"/>
      <c r="F491" s="107" t="s">
        <v>582</v>
      </c>
      <c r="G491" s="105"/>
      <c r="H491" s="105"/>
      <c r="I491" s="117">
        <v>0.65100000000000002</v>
      </c>
      <c r="J491" s="106"/>
      <c r="K491" s="105"/>
      <c r="L491" s="106"/>
      <c r="M491" s="105"/>
      <c r="N491" s="139"/>
      <c r="AA491" s="98"/>
      <c r="AB491" s="79" t="s">
        <v>104</v>
      </c>
      <c r="AG491" s="79"/>
      <c r="AI491" s="97"/>
      <c r="AK491" s="79"/>
      <c r="AM491" s="79"/>
      <c r="AN491" s="79"/>
    </row>
    <row r="492" spans="1:40" s="67" customFormat="1" ht="14.4" x14ac:dyDescent="0.3">
      <c r="A492" s="110"/>
      <c r="B492" s="72"/>
      <c r="C492" s="308" t="s">
        <v>641</v>
      </c>
      <c r="D492" s="308"/>
      <c r="E492" s="308"/>
      <c r="F492" s="308"/>
      <c r="G492" s="308"/>
      <c r="H492" s="308"/>
      <c r="I492" s="308"/>
      <c r="J492" s="308"/>
      <c r="K492" s="308"/>
      <c r="L492" s="308"/>
      <c r="M492" s="308"/>
      <c r="N492" s="309"/>
      <c r="AA492" s="98"/>
      <c r="AB492" s="79"/>
      <c r="AG492" s="79"/>
      <c r="AH492" s="65" t="s">
        <v>641</v>
      </c>
      <c r="AI492" s="97"/>
      <c r="AK492" s="79"/>
      <c r="AM492" s="79"/>
      <c r="AN492" s="79"/>
    </row>
    <row r="493" spans="1:40" s="67" customFormat="1" ht="20.399999999999999" x14ac:dyDescent="0.3">
      <c r="A493" s="138"/>
      <c r="B493" s="84" t="s">
        <v>543</v>
      </c>
      <c r="C493" s="308" t="s">
        <v>542</v>
      </c>
      <c r="D493" s="308"/>
      <c r="E493" s="308"/>
      <c r="F493" s="308"/>
      <c r="G493" s="308"/>
      <c r="H493" s="308"/>
      <c r="I493" s="308"/>
      <c r="J493" s="308"/>
      <c r="K493" s="308"/>
      <c r="L493" s="308"/>
      <c r="M493" s="308"/>
      <c r="N493" s="309"/>
      <c r="AA493" s="98"/>
      <c r="AB493" s="79"/>
      <c r="AC493" s="65" t="s">
        <v>542</v>
      </c>
      <c r="AG493" s="79"/>
      <c r="AI493" s="97"/>
      <c r="AK493" s="79"/>
      <c r="AM493" s="79"/>
      <c r="AN493" s="79"/>
    </row>
    <row r="494" spans="1:40" s="67" customFormat="1" ht="14.4" x14ac:dyDescent="0.3">
      <c r="A494" s="137"/>
      <c r="B494" s="84" t="s">
        <v>20</v>
      </c>
      <c r="C494" s="308" t="s">
        <v>541</v>
      </c>
      <c r="D494" s="308"/>
      <c r="E494" s="308"/>
      <c r="F494" s="125"/>
      <c r="G494" s="99"/>
      <c r="H494" s="99"/>
      <c r="I494" s="99"/>
      <c r="J494" s="136">
        <v>1201.2</v>
      </c>
      <c r="K494" s="133">
        <v>1.1499999999999999</v>
      </c>
      <c r="L494" s="122">
        <v>899.28</v>
      </c>
      <c r="M494" s="133">
        <v>29.37</v>
      </c>
      <c r="N494" s="135">
        <v>26411.85</v>
      </c>
      <c r="AA494" s="98"/>
      <c r="AB494" s="79"/>
      <c r="AD494" s="65" t="s">
        <v>541</v>
      </c>
      <c r="AG494" s="79"/>
      <c r="AI494" s="97"/>
      <c r="AK494" s="79"/>
      <c r="AM494" s="79"/>
      <c r="AN494" s="79"/>
    </row>
    <row r="495" spans="1:40" s="67" customFormat="1" ht="14.4" x14ac:dyDescent="0.3">
      <c r="A495" s="126"/>
      <c r="B495" s="84"/>
      <c r="C495" s="308" t="s">
        <v>537</v>
      </c>
      <c r="D495" s="308"/>
      <c r="E495" s="308"/>
      <c r="F495" s="125" t="s">
        <v>536</v>
      </c>
      <c r="G495" s="124">
        <v>154</v>
      </c>
      <c r="H495" s="133">
        <v>1.1499999999999999</v>
      </c>
      <c r="I495" s="132">
        <v>115.2921</v>
      </c>
      <c r="J495" s="123"/>
      <c r="K495" s="99"/>
      <c r="L495" s="123"/>
      <c r="M495" s="99"/>
      <c r="N495" s="131"/>
      <c r="AA495" s="98"/>
      <c r="AB495" s="79"/>
      <c r="AE495" s="65" t="s">
        <v>537</v>
      </c>
      <c r="AG495" s="79"/>
      <c r="AI495" s="97"/>
      <c r="AK495" s="79"/>
      <c r="AM495" s="79"/>
      <c r="AN495" s="79"/>
    </row>
    <row r="496" spans="1:40" s="67" customFormat="1" ht="14.4" x14ac:dyDescent="0.3">
      <c r="A496" s="110"/>
      <c r="B496" s="84"/>
      <c r="C496" s="310" t="s">
        <v>534</v>
      </c>
      <c r="D496" s="310"/>
      <c r="E496" s="310"/>
      <c r="F496" s="130"/>
      <c r="G496" s="103"/>
      <c r="H496" s="103"/>
      <c r="I496" s="103"/>
      <c r="J496" s="129">
        <v>1201.2</v>
      </c>
      <c r="K496" s="103"/>
      <c r="L496" s="128">
        <v>899.28</v>
      </c>
      <c r="M496" s="103"/>
      <c r="N496" s="127"/>
      <c r="AA496" s="98"/>
      <c r="AB496" s="79"/>
      <c r="AF496" s="65" t="s">
        <v>534</v>
      </c>
      <c r="AG496" s="79"/>
      <c r="AI496" s="97"/>
      <c r="AK496" s="79"/>
      <c r="AM496" s="79"/>
      <c r="AN496" s="79"/>
    </row>
    <row r="497" spans="1:40" s="67" customFormat="1" ht="14.4" x14ac:dyDescent="0.3">
      <c r="A497" s="126"/>
      <c r="B497" s="84"/>
      <c r="C497" s="308" t="s">
        <v>533</v>
      </c>
      <c r="D497" s="308"/>
      <c r="E497" s="308"/>
      <c r="F497" s="125"/>
      <c r="G497" s="99"/>
      <c r="H497" s="99"/>
      <c r="I497" s="99"/>
      <c r="J497" s="123"/>
      <c r="K497" s="99"/>
      <c r="L497" s="122">
        <v>899.28</v>
      </c>
      <c r="M497" s="99"/>
      <c r="N497" s="135">
        <v>26411.85</v>
      </c>
      <c r="AA497" s="98"/>
      <c r="AB497" s="79"/>
      <c r="AE497" s="65" t="s">
        <v>533</v>
      </c>
      <c r="AG497" s="79"/>
      <c r="AI497" s="97"/>
      <c r="AK497" s="79"/>
      <c r="AM497" s="79"/>
      <c r="AN497" s="79"/>
    </row>
    <row r="498" spans="1:40" s="67" customFormat="1" ht="21.6" x14ac:dyDescent="0.3">
      <c r="A498" s="126"/>
      <c r="B498" s="84" t="s">
        <v>580</v>
      </c>
      <c r="C498" s="308" t="s">
        <v>579</v>
      </c>
      <c r="D498" s="308"/>
      <c r="E498" s="308"/>
      <c r="F498" s="125" t="s">
        <v>529</v>
      </c>
      <c r="G498" s="124">
        <v>89</v>
      </c>
      <c r="H498" s="99"/>
      <c r="I498" s="124">
        <v>89</v>
      </c>
      <c r="J498" s="123"/>
      <c r="K498" s="99"/>
      <c r="L498" s="122">
        <v>800.36</v>
      </c>
      <c r="M498" s="99"/>
      <c r="N498" s="135">
        <v>23506.55</v>
      </c>
      <c r="AA498" s="98"/>
      <c r="AB498" s="79"/>
      <c r="AE498" s="65" t="s">
        <v>579</v>
      </c>
      <c r="AG498" s="79"/>
      <c r="AI498" s="97"/>
      <c r="AK498" s="79"/>
      <c r="AM498" s="79"/>
      <c r="AN498" s="79"/>
    </row>
    <row r="499" spans="1:40" s="67" customFormat="1" ht="21.6" x14ac:dyDescent="0.3">
      <c r="A499" s="126"/>
      <c r="B499" s="84" t="s">
        <v>578</v>
      </c>
      <c r="C499" s="308" t="s">
        <v>577</v>
      </c>
      <c r="D499" s="308"/>
      <c r="E499" s="308"/>
      <c r="F499" s="125" t="s">
        <v>529</v>
      </c>
      <c r="G499" s="124">
        <v>40</v>
      </c>
      <c r="H499" s="99"/>
      <c r="I499" s="124">
        <v>40</v>
      </c>
      <c r="J499" s="123"/>
      <c r="K499" s="99"/>
      <c r="L499" s="122">
        <v>359.71</v>
      </c>
      <c r="M499" s="99"/>
      <c r="N499" s="135">
        <v>10564.74</v>
      </c>
      <c r="AA499" s="98"/>
      <c r="AB499" s="79"/>
      <c r="AE499" s="65" t="s">
        <v>577</v>
      </c>
      <c r="AG499" s="79"/>
      <c r="AI499" s="97"/>
      <c r="AK499" s="79"/>
      <c r="AM499" s="79"/>
      <c r="AN499" s="79"/>
    </row>
    <row r="500" spans="1:40" s="67" customFormat="1" ht="14.4" x14ac:dyDescent="0.3">
      <c r="A500" s="109"/>
      <c r="B500" s="108"/>
      <c r="C500" s="311" t="s">
        <v>327</v>
      </c>
      <c r="D500" s="311"/>
      <c r="E500" s="311"/>
      <c r="F500" s="107"/>
      <c r="G500" s="105"/>
      <c r="H500" s="105"/>
      <c r="I500" s="105"/>
      <c r="J500" s="106"/>
      <c r="K500" s="105"/>
      <c r="L500" s="114">
        <v>2059.35</v>
      </c>
      <c r="M500" s="103"/>
      <c r="N500" s="102">
        <v>60483.14</v>
      </c>
      <c r="AA500" s="98"/>
      <c r="AB500" s="79"/>
      <c r="AG500" s="79" t="s">
        <v>327</v>
      </c>
      <c r="AI500" s="97"/>
      <c r="AK500" s="79"/>
      <c r="AM500" s="79"/>
      <c r="AN500" s="79"/>
    </row>
    <row r="501" spans="1:40" s="67" customFormat="1" ht="21.6" x14ac:dyDescent="0.3">
      <c r="A501" s="113" t="s">
        <v>68</v>
      </c>
      <c r="B501" s="116" t="s">
        <v>583</v>
      </c>
      <c r="C501" s="311" t="s">
        <v>109</v>
      </c>
      <c r="D501" s="311"/>
      <c r="E501" s="311"/>
      <c r="F501" s="107" t="s">
        <v>582</v>
      </c>
      <c r="G501" s="105"/>
      <c r="H501" s="105"/>
      <c r="I501" s="117">
        <v>0.65100000000000002</v>
      </c>
      <c r="J501" s="106"/>
      <c r="K501" s="105"/>
      <c r="L501" s="106"/>
      <c r="M501" s="105"/>
      <c r="N501" s="139"/>
      <c r="AA501" s="98"/>
      <c r="AB501" s="79" t="s">
        <v>109</v>
      </c>
      <c r="AG501" s="79"/>
      <c r="AI501" s="97"/>
      <c r="AK501" s="79"/>
      <c r="AM501" s="79"/>
      <c r="AN501" s="79"/>
    </row>
    <row r="502" spans="1:40" s="67" customFormat="1" ht="14.4" x14ac:dyDescent="0.3">
      <c r="A502" s="110"/>
      <c r="B502" s="72"/>
      <c r="C502" s="308" t="s">
        <v>641</v>
      </c>
      <c r="D502" s="308"/>
      <c r="E502" s="308"/>
      <c r="F502" s="308"/>
      <c r="G502" s="308"/>
      <c r="H502" s="308"/>
      <c r="I502" s="308"/>
      <c r="J502" s="308"/>
      <c r="K502" s="308"/>
      <c r="L502" s="308"/>
      <c r="M502" s="308"/>
      <c r="N502" s="309"/>
      <c r="AA502" s="98"/>
      <c r="AB502" s="79"/>
      <c r="AG502" s="79"/>
      <c r="AH502" s="65" t="s">
        <v>641</v>
      </c>
      <c r="AI502" s="97"/>
      <c r="AK502" s="79"/>
      <c r="AM502" s="79"/>
      <c r="AN502" s="79"/>
    </row>
    <row r="503" spans="1:40" s="67" customFormat="1" ht="20.399999999999999" x14ac:dyDescent="0.3">
      <c r="A503" s="138"/>
      <c r="B503" s="84" t="s">
        <v>543</v>
      </c>
      <c r="C503" s="308" t="s">
        <v>542</v>
      </c>
      <c r="D503" s="308"/>
      <c r="E503" s="308"/>
      <c r="F503" s="308"/>
      <c r="G503" s="308"/>
      <c r="H503" s="308"/>
      <c r="I503" s="308"/>
      <c r="J503" s="308"/>
      <c r="K503" s="308"/>
      <c r="L503" s="308"/>
      <c r="M503" s="308"/>
      <c r="N503" s="309"/>
      <c r="AA503" s="98"/>
      <c r="AB503" s="79"/>
      <c r="AC503" s="65" t="s">
        <v>542</v>
      </c>
      <c r="AG503" s="79"/>
      <c r="AI503" s="97"/>
      <c r="AK503" s="79"/>
      <c r="AM503" s="79"/>
      <c r="AN503" s="79"/>
    </row>
    <row r="504" spans="1:40" s="67" customFormat="1" ht="14.4" x14ac:dyDescent="0.3">
      <c r="A504" s="137"/>
      <c r="B504" s="84" t="s">
        <v>20</v>
      </c>
      <c r="C504" s="308" t="s">
        <v>541</v>
      </c>
      <c r="D504" s="308"/>
      <c r="E504" s="308"/>
      <c r="F504" s="125"/>
      <c r="G504" s="99"/>
      <c r="H504" s="99"/>
      <c r="I504" s="99"/>
      <c r="J504" s="122">
        <v>663.75</v>
      </c>
      <c r="K504" s="133">
        <v>1.1499999999999999</v>
      </c>
      <c r="L504" s="122">
        <v>496.92</v>
      </c>
      <c r="M504" s="133">
        <v>29.37</v>
      </c>
      <c r="N504" s="135">
        <v>14594.54</v>
      </c>
      <c r="AA504" s="98"/>
      <c r="AB504" s="79"/>
      <c r="AD504" s="65" t="s">
        <v>541</v>
      </c>
      <c r="AG504" s="79"/>
      <c r="AI504" s="97"/>
      <c r="AK504" s="79"/>
      <c r="AM504" s="79"/>
      <c r="AN504" s="79"/>
    </row>
    <row r="505" spans="1:40" s="67" customFormat="1" ht="14.4" x14ac:dyDescent="0.3">
      <c r="A505" s="126"/>
      <c r="B505" s="84"/>
      <c r="C505" s="308" t="s">
        <v>537</v>
      </c>
      <c r="D505" s="308"/>
      <c r="E505" s="308"/>
      <c r="F505" s="125" t="s">
        <v>536</v>
      </c>
      <c r="G505" s="148">
        <v>88.5</v>
      </c>
      <c r="H505" s="133">
        <v>1.1499999999999999</v>
      </c>
      <c r="I505" s="140">
        <v>66.255525000000006</v>
      </c>
      <c r="J505" s="123"/>
      <c r="K505" s="99"/>
      <c r="L505" s="123"/>
      <c r="M505" s="99"/>
      <c r="N505" s="131"/>
      <c r="AA505" s="98"/>
      <c r="AB505" s="79"/>
      <c r="AE505" s="65" t="s">
        <v>537</v>
      </c>
      <c r="AG505" s="79"/>
      <c r="AI505" s="97"/>
      <c r="AK505" s="79"/>
      <c r="AM505" s="79"/>
      <c r="AN505" s="79"/>
    </row>
    <row r="506" spans="1:40" s="67" customFormat="1" ht="14.4" x14ac:dyDescent="0.3">
      <c r="A506" s="110"/>
      <c r="B506" s="84"/>
      <c r="C506" s="310" t="s">
        <v>534</v>
      </c>
      <c r="D506" s="310"/>
      <c r="E506" s="310"/>
      <c r="F506" s="130"/>
      <c r="G506" s="103"/>
      <c r="H506" s="103"/>
      <c r="I506" s="103"/>
      <c r="J506" s="128">
        <v>663.75</v>
      </c>
      <c r="K506" s="103"/>
      <c r="L506" s="128">
        <v>496.92</v>
      </c>
      <c r="M506" s="103"/>
      <c r="N506" s="127"/>
      <c r="AA506" s="98"/>
      <c r="AB506" s="79"/>
      <c r="AF506" s="65" t="s">
        <v>534</v>
      </c>
      <c r="AG506" s="79"/>
      <c r="AI506" s="97"/>
      <c r="AK506" s="79"/>
      <c r="AM506" s="79"/>
      <c r="AN506" s="79"/>
    </row>
    <row r="507" spans="1:40" s="67" customFormat="1" ht="14.4" x14ac:dyDescent="0.3">
      <c r="A507" s="126"/>
      <c r="B507" s="84"/>
      <c r="C507" s="308" t="s">
        <v>533</v>
      </c>
      <c r="D507" s="308"/>
      <c r="E507" s="308"/>
      <c r="F507" s="125"/>
      <c r="G507" s="99"/>
      <c r="H507" s="99"/>
      <c r="I507" s="99"/>
      <c r="J507" s="123"/>
      <c r="K507" s="99"/>
      <c r="L507" s="122">
        <v>496.92</v>
      </c>
      <c r="M507" s="99"/>
      <c r="N507" s="135">
        <v>14594.54</v>
      </c>
      <c r="AA507" s="98"/>
      <c r="AB507" s="79"/>
      <c r="AE507" s="65" t="s">
        <v>533</v>
      </c>
      <c r="AG507" s="79"/>
      <c r="AI507" s="97"/>
      <c r="AK507" s="79"/>
      <c r="AM507" s="79"/>
      <c r="AN507" s="79"/>
    </row>
    <row r="508" spans="1:40" s="67" customFormat="1" ht="21.6" x14ac:dyDescent="0.3">
      <c r="A508" s="126"/>
      <c r="B508" s="84" t="s">
        <v>580</v>
      </c>
      <c r="C508" s="308" t="s">
        <v>579</v>
      </c>
      <c r="D508" s="308"/>
      <c r="E508" s="308"/>
      <c r="F508" s="125" t="s">
        <v>529</v>
      </c>
      <c r="G508" s="124">
        <v>89</v>
      </c>
      <c r="H508" s="99"/>
      <c r="I508" s="124">
        <v>89</v>
      </c>
      <c r="J508" s="123"/>
      <c r="K508" s="99"/>
      <c r="L508" s="122">
        <v>442.26</v>
      </c>
      <c r="M508" s="99"/>
      <c r="N508" s="135">
        <v>12989.14</v>
      </c>
      <c r="AA508" s="98"/>
      <c r="AB508" s="79"/>
      <c r="AE508" s="65" t="s">
        <v>579</v>
      </c>
      <c r="AG508" s="79"/>
      <c r="AI508" s="97"/>
      <c r="AK508" s="79"/>
      <c r="AM508" s="79"/>
      <c r="AN508" s="79"/>
    </row>
    <row r="509" spans="1:40" s="67" customFormat="1" ht="21.6" x14ac:dyDescent="0.3">
      <c r="A509" s="126"/>
      <c r="B509" s="84" t="s">
        <v>578</v>
      </c>
      <c r="C509" s="308" t="s">
        <v>577</v>
      </c>
      <c r="D509" s="308"/>
      <c r="E509" s="308"/>
      <c r="F509" s="125" t="s">
        <v>529</v>
      </c>
      <c r="G509" s="124">
        <v>40</v>
      </c>
      <c r="H509" s="99"/>
      <c r="I509" s="124">
        <v>40</v>
      </c>
      <c r="J509" s="123"/>
      <c r="K509" s="99"/>
      <c r="L509" s="122">
        <v>198.77</v>
      </c>
      <c r="M509" s="99"/>
      <c r="N509" s="135">
        <v>5837.82</v>
      </c>
      <c r="AA509" s="98"/>
      <c r="AB509" s="79"/>
      <c r="AE509" s="65" t="s">
        <v>577</v>
      </c>
      <c r="AG509" s="79"/>
      <c r="AI509" s="97"/>
      <c r="AK509" s="79"/>
      <c r="AM509" s="79"/>
      <c r="AN509" s="79"/>
    </row>
    <row r="510" spans="1:40" s="67" customFormat="1" ht="14.4" x14ac:dyDescent="0.3">
      <c r="A510" s="109"/>
      <c r="B510" s="108"/>
      <c r="C510" s="311" t="s">
        <v>327</v>
      </c>
      <c r="D510" s="311"/>
      <c r="E510" s="311"/>
      <c r="F510" s="107"/>
      <c r="G510" s="105"/>
      <c r="H510" s="105"/>
      <c r="I510" s="105"/>
      <c r="J510" s="106"/>
      <c r="K510" s="105"/>
      <c r="L510" s="114">
        <v>1137.95</v>
      </c>
      <c r="M510" s="103"/>
      <c r="N510" s="102">
        <v>33421.5</v>
      </c>
      <c r="AA510" s="98"/>
      <c r="AB510" s="79"/>
      <c r="AG510" s="79" t="s">
        <v>327</v>
      </c>
      <c r="AI510" s="97"/>
      <c r="AK510" s="79"/>
      <c r="AM510" s="79"/>
      <c r="AN510" s="79"/>
    </row>
    <row r="511" spans="1:40" s="67" customFormat="1" ht="21.6" x14ac:dyDescent="0.3">
      <c r="A511" s="113" t="s">
        <v>94</v>
      </c>
      <c r="B511" s="116" t="s">
        <v>640</v>
      </c>
      <c r="C511" s="311" t="s">
        <v>98</v>
      </c>
      <c r="D511" s="311"/>
      <c r="E511" s="311"/>
      <c r="F511" s="107" t="s">
        <v>639</v>
      </c>
      <c r="G511" s="105"/>
      <c r="H511" s="105"/>
      <c r="I511" s="118">
        <v>3.1</v>
      </c>
      <c r="J511" s="106"/>
      <c r="K511" s="105"/>
      <c r="L511" s="106"/>
      <c r="M511" s="105"/>
      <c r="N511" s="139"/>
      <c r="AA511" s="98"/>
      <c r="AB511" s="79" t="s">
        <v>98</v>
      </c>
      <c r="AG511" s="79"/>
      <c r="AI511" s="97"/>
      <c r="AK511" s="79"/>
      <c r="AM511" s="79"/>
      <c r="AN511" s="79"/>
    </row>
    <row r="512" spans="1:40" s="67" customFormat="1" ht="14.4" x14ac:dyDescent="0.3">
      <c r="A512" s="110"/>
      <c r="B512" s="72"/>
      <c r="C512" s="308" t="s">
        <v>638</v>
      </c>
      <c r="D512" s="308"/>
      <c r="E512" s="308"/>
      <c r="F512" s="308"/>
      <c r="G512" s="308"/>
      <c r="H512" s="308"/>
      <c r="I512" s="308"/>
      <c r="J512" s="308"/>
      <c r="K512" s="308"/>
      <c r="L512" s="308"/>
      <c r="M512" s="308"/>
      <c r="N512" s="309"/>
      <c r="AA512" s="98"/>
      <c r="AB512" s="79"/>
      <c r="AG512" s="79"/>
      <c r="AH512" s="65" t="s">
        <v>638</v>
      </c>
      <c r="AI512" s="97"/>
      <c r="AK512" s="79"/>
      <c r="AM512" s="79"/>
      <c r="AN512" s="79"/>
    </row>
    <row r="513" spans="1:40" s="67" customFormat="1" ht="20.399999999999999" x14ac:dyDescent="0.3">
      <c r="A513" s="138"/>
      <c r="B513" s="84" t="s">
        <v>543</v>
      </c>
      <c r="C513" s="308" t="s">
        <v>542</v>
      </c>
      <c r="D513" s="308"/>
      <c r="E513" s="308"/>
      <c r="F513" s="308"/>
      <c r="G513" s="308"/>
      <c r="H513" s="308"/>
      <c r="I513" s="308"/>
      <c r="J513" s="308"/>
      <c r="K513" s="308"/>
      <c r="L513" s="308"/>
      <c r="M513" s="308"/>
      <c r="N513" s="309"/>
      <c r="AA513" s="98"/>
      <c r="AB513" s="79"/>
      <c r="AC513" s="65" t="s">
        <v>542</v>
      </c>
      <c r="AG513" s="79"/>
      <c r="AI513" s="97"/>
      <c r="AK513" s="79"/>
      <c r="AM513" s="79"/>
      <c r="AN513" s="79"/>
    </row>
    <row r="514" spans="1:40" s="67" customFormat="1" ht="14.4" x14ac:dyDescent="0.3">
      <c r="A514" s="137"/>
      <c r="B514" s="84" t="s">
        <v>20</v>
      </c>
      <c r="C514" s="308" t="s">
        <v>541</v>
      </c>
      <c r="D514" s="308"/>
      <c r="E514" s="308"/>
      <c r="F514" s="125"/>
      <c r="G514" s="99"/>
      <c r="H514" s="99"/>
      <c r="I514" s="99"/>
      <c r="J514" s="122">
        <v>15.23</v>
      </c>
      <c r="K514" s="133">
        <v>1.1499999999999999</v>
      </c>
      <c r="L514" s="122">
        <v>54.29</v>
      </c>
      <c r="M514" s="133">
        <v>29.37</v>
      </c>
      <c r="N514" s="135">
        <v>1594.5</v>
      </c>
      <c r="AA514" s="98"/>
      <c r="AB514" s="79"/>
      <c r="AD514" s="65" t="s">
        <v>541</v>
      </c>
      <c r="AG514" s="79"/>
      <c r="AI514" s="97"/>
      <c r="AK514" s="79"/>
      <c r="AM514" s="79"/>
      <c r="AN514" s="79"/>
    </row>
    <row r="515" spans="1:40" s="67" customFormat="1" ht="14.4" x14ac:dyDescent="0.3">
      <c r="A515" s="137"/>
      <c r="B515" s="84" t="s">
        <v>21</v>
      </c>
      <c r="C515" s="308" t="s">
        <v>540</v>
      </c>
      <c r="D515" s="308"/>
      <c r="E515" s="308"/>
      <c r="F515" s="125"/>
      <c r="G515" s="99"/>
      <c r="H515" s="99"/>
      <c r="I515" s="99"/>
      <c r="J515" s="122">
        <v>1.36</v>
      </c>
      <c r="K515" s="133">
        <v>1.1499999999999999</v>
      </c>
      <c r="L515" s="122">
        <v>4.8499999999999996</v>
      </c>
      <c r="M515" s="133">
        <v>11.01</v>
      </c>
      <c r="N515" s="121">
        <v>53.4</v>
      </c>
      <c r="AA515" s="98"/>
      <c r="AB515" s="79"/>
      <c r="AD515" s="65" t="s">
        <v>540</v>
      </c>
      <c r="AG515" s="79"/>
      <c r="AI515" s="97"/>
      <c r="AK515" s="79"/>
      <c r="AM515" s="79"/>
      <c r="AN515" s="79"/>
    </row>
    <row r="516" spans="1:40" s="67" customFormat="1" ht="14.4" x14ac:dyDescent="0.3">
      <c r="A516" s="137"/>
      <c r="B516" s="84" t="s">
        <v>22</v>
      </c>
      <c r="C516" s="308" t="s">
        <v>539</v>
      </c>
      <c r="D516" s="308"/>
      <c r="E516" s="308"/>
      <c r="F516" s="125"/>
      <c r="G516" s="99"/>
      <c r="H516" s="99"/>
      <c r="I516" s="99"/>
      <c r="J516" s="122">
        <v>0.12</v>
      </c>
      <c r="K516" s="133">
        <v>1.1499999999999999</v>
      </c>
      <c r="L516" s="122">
        <v>0.43</v>
      </c>
      <c r="M516" s="133">
        <v>29.37</v>
      </c>
      <c r="N516" s="121">
        <v>12.63</v>
      </c>
      <c r="AA516" s="98"/>
      <c r="AB516" s="79"/>
      <c r="AD516" s="65" t="s">
        <v>539</v>
      </c>
      <c r="AG516" s="79"/>
      <c r="AI516" s="97"/>
      <c r="AK516" s="79"/>
      <c r="AM516" s="79"/>
      <c r="AN516" s="79"/>
    </row>
    <row r="517" spans="1:40" s="67" customFormat="1" ht="14.4" x14ac:dyDescent="0.3">
      <c r="A517" s="137"/>
      <c r="B517" s="84" t="s">
        <v>69</v>
      </c>
      <c r="C517" s="308" t="s">
        <v>538</v>
      </c>
      <c r="D517" s="308"/>
      <c r="E517" s="308"/>
      <c r="F517" s="125"/>
      <c r="G517" s="99"/>
      <c r="H517" s="99"/>
      <c r="I517" s="99"/>
      <c r="J517" s="122">
        <v>1.24</v>
      </c>
      <c r="K517" s="99"/>
      <c r="L517" s="122">
        <v>3.84</v>
      </c>
      <c r="M517" s="133">
        <v>8.02</v>
      </c>
      <c r="N517" s="121">
        <v>30.8</v>
      </c>
      <c r="AA517" s="98"/>
      <c r="AB517" s="79"/>
      <c r="AD517" s="65" t="s">
        <v>538</v>
      </c>
      <c r="AG517" s="79"/>
      <c r="AI517" s="97"/>
      <c r="AK517" s="79"/>
      <c r="AM517" s="79"/>
      <c r="AN517" s="79"/>
    </row>
    <row r="518" spans="1:40" s="67" customFormat="1" ht="14.4" x14ac:dyDescent="0.3">
      <c r="A518" s="126" t="s">
        <v>637</v>
      </c>
      <c r="B518" s="145" t="s">
        <v>636</v>
      </c>
      <c r="C518" s="334" t="s">
        <v>635</v>
      </c>
      <c r="D518" s="334"/>
      <c r="E518" s="334"/>
      <c r="F518" s="144" t="s">
        <v>74</v>
      </c>
      <c r="G518" s="151">
        <v>0</v>
      </c>
      <c r="H518" s="142"/>
      <c r="I518" s="151">
        <v>0</v>
      </c>
      <c r="J518" s="123"/>
      <c r="K518" s="99"/>
      <c r="L518" s="123"/>
      <c r="M518" s="99"/>
      <c r="N518" s="131"/>
      <c r="AA518" s="98"/>
      <c r="AB518" s="79"/>
      <c r="AG518" s="79"/>
      <c r="AI518" s="97" t="s">
        <v>635</v>
      </c>
      <c r="AK518" s="79"/>
      <c r="AM518" s="79"/>
      <c r="AN518" s="79"/>
    </row>
    <row r="519" spans="1:40" s="67" customFormat="1" ht="14.4" x14ac:dyDescent="0.3">
      <c r="A519" s="126"/>
      <c r="B519" s="84"/>
      <c r="C519" s="308" t="s">
        <v>537</v>
      </c>
      <c r="D519" s="308"/>
      <c r="E519" s="308"/>
      <c r="F519" s="125" t="s">
        <v>536</v>
      </c>
      <c r="G519" s="148">
        <v>1.8</v>
      </c>
      <c r="H519" s="133">
        <v>1.1499999999999999</v>
      </c>
      <c r="I519" s="147">
        <v>6.4169999999999998</v>
      </c>
      <c r="J519" s="123"/>
      <c r="K519" s="99"/>
      <c r="L519" s="123"/>
      <c r="M519" s="99"/>
      <c r="N519" s="131"/>
      <c r="AA519" s="98"/>
      <c r="AB519" s="79"/>
      <c r="AE519" s="65" t="s">
        <v>537</v>
      </c>
      <c r="AG519" s="79"/>
      <c r="AI519" s="97"/>
      <c r="AK519" s="79"/>
      <c r="AM519" s="79"/>
      <c r="AN519" s="79"/>
    </row>
    <row r="520" spans="1:40" s="67" customFormat="1" ht="14.4" x14ac:dyDescent="0.3">
      <c r="A520" s="126"/>
      <c r="B520" s="84"/>
      <c r="C520" s="308" t="s">
        <v>535</v>
      </c>
      <c r="D520" s="308"/>
      <c r="E520" s="308"/>
      <c r="F520" s="125" t="s">
        <v>536</v>
      </c>
      <c r="G520" s="133">
        <v>0.01</v>
      </c>
      <c r="H520" s="133">
        <v>1.1499999999999999</v>
      </c>
      <c r="I520" s="134">
        <v>3.5650000000000001E-2</v>
      </c>
      <c r="J520" s="123"/>
      <c r="K520" s="99"/>
      <c r="L520" s="123"/>
      <c r="M520" s="99"/>
      <c r="N520" s="131"/>
      <c r="AA520" s="98"/>
      <c r="AB520" s="79"/>
      <c r="AE520" s="65" t="s">
        <v>535</v>
      </c>
      <c r="AG520" s="79"/>
      <c r="AI520" s="97"/>
      <c r="AK520" s="79"/>
      <c r="AM520" s="79"/>
      <c r="AN520" s="79"/>
    </row>
    <row r="521" spans="1:40" s="67" customFormat="1" ht="14.4" x14ac:dyDescent="0.3">
      <c r="A521" s="110"/>
      <c r="B521" s="84"/>
      <c r="C521" s="310" t="s">
        <v>534</v>
      </c>
      <c r="D521" s="310"/>
      <c r="E521" s="310"/>
      <c r="F521" s="130"/>
      <c r="G521" s="103"/>
      <c r="H521" s="103"/>
      <c r="I521" s="103"/>
      <c r="J521" s="128">
        <v>17.829999999999998</v>
      </c>
      <c r="K521" s="103"/>
      <c r="L521" s="128">
        <v>62.98</v>
      </c>
      <c r="M521" s="103"/>
      <c r="N521" s="127"/>
      <c r="AA521" s="98"/>
      <c r="AB521" s="79"/>
      <c r="AF521" s="65" t="s">
        <v>534</v>
      </c>
      <c r="AG521" s="79"/>
      <c r="AI521" s="97"/>
      <c r="AK521" s="79"/>
      <c r="AM521" s="79"/>
      <c r="AN521" s="79"/>
    </row>
    <row r="522" spans="1:40" s="67" customFormat="1" ht="14.4" x14ac:dyDescent="0.3">
      <c r="A522" s="126"/>
      <c r="B522" s="84"/>
      <c r="C522" s="308" t="s">
        <v>533</v>
      </c>
      <c r="D522" s="308"/>
      <c r="E522" s="308"/>
      <c r="F522" s="125"/>
      <c r="G522" s="99"/>
      <c r="H522" s="99"/>
      <c r="I522" s="99"/>
      <c r="J522" s="123"/>
      <c r="K522" s="99"/>
      <c r="L522" s="122">
        <v>54.72</v>
      </c>
      <c r="M522" s="99"/>
      <c r="N522" s="135">
        <v>1607.13</v>
      </c>
      <c r="AA522" s="98"/>
      <c r="AB522" s="79"/>
      <c r="AE522" s="65" t="s">
        <v>533</v>
      </c>
      <c r="AG522" s="79"/>
      <c r="AI522" s="97"/>
      <c r="AK522" s="79"/>
      <c r="AM522" s="79"/>
      <c r="AN522" s="79"/>
    </row>
    <row r="523" spans="1:40" s="67" customFormat="1" ht="14.4" x14ac:dyDescent="0.3">
      <c r="A523" s="126"/>
      <c r="B523" s="84" t="s">
        <v>631</v>
      </c>
      <c r="C523" s="308" t="s">
        <v>630</v>
      </c>
      <c r="D523" s="308"/>
      <c r="E523" s="308"/>
      <c r="F523" s="125" t="s">
        <v>529</v>
      </c>
      <c r="G523" s="124">
        <v>103</v>
      </c>
      <c r="H523" s="99"/>
      <c r="I523" s="124">
        <v>103</v>
      </c>
      <c r="J523" s="123"/>
      <c r="K523" s="99"/>
      <c r="L523" s="122">
        <v>56.36</v>
      </c>
      <c r="M523" s="99"/>
      <c r="N523" s="135">
        <v>1655.34</v>
      </c>
      <c r="AA523" s="98"/>
      <c r="AB523" s="79"/>
      <c r="AE523" s="65" t="s">
        <v>630</v>
      </c>
      <c r="AG523" s="79"/>
      <c r="AI523" s="97"/>
      <c r="AK523" s="79"/>
      <c r="AM523" s="79"/>
      <c r="AN523" s="79"/>
    </row>
    <row r="524" spans="1:40" s="67" customFormat="1" ht="14.4" x14ac:dyDescent="0.3">
      <c r="A524" s="126"/>
      <c r="B524" s="84" t="s">
        <v>629</v>
      </c>
      <c r="C524" s="308" t="s">
        <v>628</v>
      </c>
      <c r="D524" s="308"/>
      <c r="E524" s="308"/>
      <c r="F524" s="125" t="s">
        <v>529</v>
      </c>
      <c r="G524" s="124">
        <v>60</v>
      </c>
      <c r="H524" s="99"/>
      <c r="I524" s="124">
        <v>60</v>
      </c>
      <c r="J524" s="123"/>
      <c r="K524" s="99"/>
      <c r="L524" s="122">
        <v>32.83</v>
      </c>
      <c r="M524" s="99"/>
      <c r="N524" s="121">
        <v>964.28</v>
      </c>
      <c r="AA524" s="98"/>
      <c r="AB524" s="79"/>
      <c r="AE524" s="65" t="s">
        <v>628</v>
      </c>
      <c r="AG524" s="79"/>
      <c r="AI524" s="97"/>
      <c r="AK524" s="79"/>
      <c r="AM524" s="79"/>
      <c r="AN524" s="79"/>
    </row>
    <row r="525" spans="1:40" s="67" customFormat="1" ht="14.4" x14ac:dyDescent="0.3">
      <c r="A525" s="109"/>
      <c r="B525" s="108"/>
      <c r="C525" s="311" t="s">
        <v>327</v>
      </c>
      <c r="D525" s="311"/>
      <c r="E525" s="311"/>
      <c r="F525" s="107"/>
      <c r="G525" s="105"/>
      <c r="H525" s="105"/>
      <c r="I525" s="105"/>
      <c r="J525" s="106"/>
      <c r="K525" s="105"/>
      <c r="L525" s="104">
        <v>152.16999999999999</v>
      </c>
      <c r="M525" s="103"/>
      <c r="N525" s="102">
        <v>4298.32</v>
      </c>
      <c r="AA525" s="98"/>
      <c r="AB525" s="79"/>
      <c r="AG525" s="79" t="s">
        <v>327</v>
      </c>
      <c r="AI525" s="97"/>
      <c r="AK525" s="79"/>
      <c r="AM525" s="79"/>
      <c r="AN525" s="79"/>
    </row>
    <row r="526" spans="1:40" s="67" customFormat="1" ht="21.6" x14ac:dyDescent="0.3">
      <c r="A526" s="113" t="s">
        <v>95</v>
      </c>
      <c r="B526" s="116" t="s">
        <v>634</v>
      </c>
      <c r="C526" s="311" t="s">
        <v>633</v>
      </c>
      <c r="D526" s="311"/>
      <c r="E526" s="311"/>
      <c r="F526" s="107" t="s">
        <v>110</v>
      </c>
      <c r="G526" s="105"/>
      <c r="H526" s="105"/>
      <c r="I526" s="112">
        <v>11</v>
      </c>
      <c r="J526" s="106"/>
      <c r="K526" s="105"/>
      <c r="L526" s="106"/>
      <c r="M526" s="105"/>
      <c r="N526" s="139"/>
      <c r="AA526" s="98"/>
      <c r="AB526" s="79" t="s">
        <v>633</v>
      </c>
      <c r="AG526" s="79"/>
      <c r="AI526" s="97"/>
      <c r="AK526" s="79"/>
      <c r="AM526" s="79"/>
      <c r="AN526" s="79"/>
    </row>
    <row r="527" spans="1:40" s="67" customFormat="1" ht="14.4" x14ac:dyDescent="0.3">
      <c r="A527" s="110"/>
      <c r="B527" s="72"/>
      <c r="C527" s="308" t="s">
        <v>632</v>
      </c>
      <c r="D527" s="308"/>
      <c r="E527" s="308"/>
      <c r="F527" s="308"/>
      <c r="G527" s="308"/>
      <c r="H527" s="308"/>
      <c r="I527" s="308"/>
      <c r="J527" s="308"/>
      <c r="K527" s="308"/>
      <c r="L527" s="308"/>
      <c r="M527" s="308"/>
      <c r="N527" s="309"/>
      <c r="AA527" s="98"/>
      <c r="AB527" s="79"/>
      <c r="AG527" s="79"/>
      <c r="AH527" s="65" t="s">
        <v>632</v>
      </c>
      <c r="AI527" s="97"/>
      <c r="AK527" s="79"/>
      <c r="AM527" s="79"/>
      <c r="AN527" s="79"/>
    </row>
    <row r="528" spans="1:40" s="67" customFormat="1" ht="20.399999999999999" x14ac:dyDescent="0.3">
      <c r="A528" s="138"/>
      <c r="B528" s="84" t="s">
        <v>543</v>
      </c>
      <c r="C528" s="308" t="s">
        <v>542</v>
      </c>
      <c r="D528" s="308"/>
      <c r="E528" s="308"/>
      <c r="F528" s="308"/>
      <c r="G528" s="308"/>
      <c r="H528" s="308"/>
      <c r="I528" s="308"/>
      <c r="J528" s="308"/>
      <c r="K528" s="308"/>
      <c r="L528" s="308"/>
      <c r="M528" s="308"/>
      <c r="N528" s="309"/>
      <c r="AA528" s="98"/>
      <c r="AB528" s="79"/>
      <c r="AC528" s="65" t="s">
        <v>542</v>
      </c>
      <c r="AG528" s="79"/>
      <c r="AI528" s="97"/>
      <c r="AK528" s="79"/>
      <c r="AM528" s="79"/>
      <c r="AN528" s="79"/>
    </row>
    <row r="529" spans="1:40" s="67" customFormat="1" ht="14.4" x14ac:dyDescent="0.3">
      <c r="A529" s="137"/>
      <c r="B529" s="84" t="s">
        <v>20</v>
      </c>
      <c r="C529" s="308" t="s">
        <v>541</v>
      </c>
      <c r="D529" s="308"/>
      <c r="E529" s="308"/>
      <c r="F529" s="125"/>
      <c r="G529" s="99"/>
      <c r="H529" s="99"/>
      <c r="I529" s="99"/>
      <c r="J529" s="122">
        <v>3.81</v>
      </c>
      <c r="K529" s="133">
        <v>1.1499999999999999</v>
      </c>
      <c r="L529" s="122">
        <v>48.2</v>
      </c>
      <c r="M529" s="133">
        <v>29.37</v>
      </c>
      <c r="N529" s="135">
        <v>1415.63</v>
      </c>
      <c r="AA529" s="98"/>
      <c r="AB529" s="79"/>
      <c r="AD529" s="65" t="s">
        <v>541</v>
      </c>
      <c r="AG529" s="79"/>
      <c r="AI529" s="97"/>
      <c r="AK529" s="79"/>
      <c r="AM529" s="79"/>
      <c r="AN529" s="79"/>
    </row>
    <row r="530" spans="1:40" s="67" customFormat="1" ht="14.4" x14ac:dyDescent="0.3">
      <c r="A530" s="137"/>
      <c r="B530" s="84" t="s">
        <v>21</v>
      </c>
      <c r="C530" s="308" t="s">
        <v>540</v>
      </c>
      <c r="D530" s="308"/>
      <c r="E530" s="308"/>
      <c r="F530" s="125"/>
      <c r="G530" s="99"/>
      <c r="H530" s="99"/>
      <c r="I530" s="99"/>
      <c r="J530" s="122">
        <v>59.64</v>
      </c>
      <c r="K530" s="133">
        <v>1.1499999999999999</v>
      </c>
      <c r="L530" s="122">
        <v>754.45</v>
      </c>
      <c r="M530" s="133">
        <v>11.01</v>
      </c>
      <c r="N530" s="135">
        <v>8306.49</v>
      </c>
      <c r="AA530" s="98"/>
      <c r="AB530" s="79"/>
      <c r="AD530" s="65" t="s">
        <v>540</v>
      </c>
      <c r="AG530" s="79"/>
      <c r="AI530" s="97"/>
      <c r="AK530" s="79"/>
      <c r="AM530" s="79"/>
      <c r="AN530" s="79"/>
    </row>
    <row r="531" spans="1:40" s="67" customFormat="1" ht="14.4" x14ac:dyDescent="0.3">
      <c r="A531" s="137"/>
      <c r="B531" s="84" t="s">
        <v>22</v>
      </c>
      <c r="C531" s="308" t="s">
        <v>539</v>
      </c>
      <c r="D531" s="308"/>
      <c r="E531" s="308"/>
      <c r="F531" s="125"/>
      <c r="G531" s="99"/>
      <c r="H531" s="99"/>
      <c r="I531" s="99"/>
      <c r="J531" s="122">
        <v>3.22</v>
      </c>
      <c r="K531" s="133">
        <v>1.1499999999999999</v>
      </c>
      <c r="L531" s="122">
        <v>40.729999999999997</v>
      </c>
      <c r="M531" s="133">
        <v>29.37</v>
      </c>
      <c r="N531" s="135">
        <v>1196.24</v>
      </c>
      <c r="AA531" s="98"/>
      <c r="AB531" s="79"/>
      <c r="AD531" s="65" t="s">
        <v>539</v>
      </c>
      <c r="AG531" s="79"/>
      <c r="AI531" s="97"/>
      <c r="AK531" s="79"/>
      <c r="AM531" s="79"/>
      <c r="AN531" s="79"/>
    </row>
    <row r="532" spans="1:40" s="67" customFormat="1" ht="14.4" x14ac:dyDescent="0.3">
      <c r="A532" s="137"/>
      <c r="B532" s="84" t="s">
        <v>69</v>
      </c>
      <c r="C532" s="308" t="s">
        <v>538</v>
      </c>
      <c r="D532" s="308"/>
      <c r="E532" s="308"/>
      <c r="F532" s="125"/>
      <c r="G532" s="99"/>
      <c r="H532" s="99"/>
      <c r="I532" s="99"/>
      <c r="J532" s="122">
        <v>32.85</v>
      </c>
      <c r="K532" s="99"/>
      <c r="L532" s="122">
        <v>361.35</v>
      </c>
      <c r="M532" s="133">
        <v>8.02</v>
      </c>
      <c r="N532" s="135">
        <v>2898.03</v>
      </c>
      <c r="AA532" s="98"/>
      <c r="AB532" s="79"/>
      <c r="AD532" s="65" t="s">
        <v>538</v>
      </c>
      <c r="AG532" s="79"/>
      <c r="AI532" s="97"/>
      <c r="AK532" s="79"/>
      <c r="AM532" s="79"/>
      <c r="AN532" s="79"/>
    </row>
    <row r="533" spans="1:40" s="67" customFormat="1" ht="14.4" x14ac:dyDescent="0.3">
      <c r="A533" s="126"/>
      <c r="B533" s="84"/>
      <c r="C533" s="308" t="s">
        <v>537</v>
      </c>
      <c r="D533" s="308"/>
      <c r="E533" s="308"/>
      <c r="F533" s="125" t="s">
        <v>536</v>
      </c>
      <c r="G533" s="133">
        <v>0.45</v>
      </c>
      <c r="H533" s="133">
        <v>1.1499999999999999</v>
      </c>
      <c r="I533" s="132">
        <v>5.6924999999999999</v>
      </c>
      <c r="J533" s="123"/>
      <c r="K533" s="99"/>
      <c r="L533" s="123"/>
      <c r="M533" s="99"/>
      <c r="N533" s="131"/>
      <c r="AA533" s="98"/>
      <c r="AB533" s="79"/>
      <c r="AE533" s="65" t="s">
        <v>537</v>
      </c>
      <c r="AG533" s="79"/>
      <c r="AI533" s="97"/>
      <c r="AK533" s="79"/>
      <c r="AM533" s="79"/>
      <c r="AN533" s="79"/>
    </row>
    <row r="534" spans="1:40" s="67" customFormat="1" ht="14.4" x14ac:dyDescent="0.3">
      <c r="A534" s="126"/>
      <c r="B534" s="84"/>
      <c r="C534" s="308" t="s">
        <v>535</v>
      </c>
      <c r="D534" s="308"/>
      <c r="E534" s="308"/>
      <c r="F534" s="125" t="s">
        <v>536</v>
      </c>
      <c r="G534" s="133">
        <v>0.32</v>
      </c>
      <c r="H534" s="133">
        <v>1.1499999999999999</v>
      </c>
      <c r="I534" s="147">
        <v>4.048</v>
      </c>
      <c r="J534" s="123"/>
      <c r="K534" s="99"/>
      <c r="L534" s="123"/>
      <c r="M534" s="99"/>
      <c r="N534" s="131"/>
      <c r="AA534" s="98"/>
      <c r="AB534" s="79"/>
      <c r="AE534" s="65" t="s">
        <v>535</v>
      </c>
      <c r="AG534" s="79"/>
      <c r="AI534" s="97"/>
      <c r="AK534" s="79"/>
      <c r="AM534" s="79"/>
      <c r="AN534" s="79"/>
    </row>
    <row r="535" spans="1:40" s="67" customFormat="1" ht="14.4" x14ac:dyDescent="0.3">
      <c r="A535" s="110"/>
      <c r="B535" s="84"/>
      <c r="C535" s="310" t="s">
        <v>534</v>
      </c>
      <c r="D535" s="310"/>
      <c r="E535" s="310"/>
      <c r="F535" s="130"/>
      <c r="G535" s="103"/>
      <c r="H535" s="103"/>
      <c r="I535" s="103"/>
      <c r="J535" s="128">
        <v>96.3</v>
      </c>
      <c r="K535" s="103"/>
      <c r="L535" s="129">
        <v>1164</v>
      </c>
      <c r="M535" s="103"/>
      <c r="N535" s="127"/>
      <c r="AA535" s="98"/>
      <c r="AB535" s="79"/>
      <c r="AF535" s="65" t="s">
        <v>534</v>
      </c>
      <c r="AG535" s="79"/>
      <c r="AI535" s="97"/>
      <c r="AK535" s="79"/>
      <c r="AM535" s="79"/>
      <c r="AN535" s="79"/>
    </row>
    <row r="536" spans="1:40" s="67" customFormat="1" ht="14.4" x14ac:dyDescent="0.3">
      <c r="A536" s="126"/>
      <c r="B536" s="84"/>
      <c r="C536" s="308" t="s">
        <v>533</v>
      </c>
      <c r="D536" s="308"/>
      <c r="E536" s="308"/>
      <c r="F536" s="125"/>
      <c r="G536" s="99"/>
      <c r="H536" s="99"/>
      <c r="I536" s="99"/>
      <c r="J536" s="123"/>
      <c r="K536" s="99"/>
      <c r="L536" s="122">
        <v>88.93</v>
      </c>
      <c r="M536" s="99"/>
      <c r="N536" s="135">
        <v>2611.87</v>
      </c>
      <c r="AA536" s="98"/>
      <c r="AB536" s="79"/>
      <c r="AE536" s="65" t="s">
        <v>533</v>
      </c>
      <c r="AG536" s="79"/>
      <c r="AI536" s="97"/>
      <c r="AK536" s="79"/>
      <c r="AM536" s="79"/>
      <c r="AN536" s="79"/>
    </row>
    <row r="537" spans="1:40" s="67" customFormat="1" ht="14.4" x14ac:dyDescent="0.3">
      <c r="A537" s="126"/>
      <c r="B537" s="84" t="s">
        <v>631</v>
      </c>
      <c r="C537" s="308" t="s">
        <v>630</v>
      </c>
      <c r="D537" s="308"/>
      <c r="E537" s="308"/>
      <c r="F537" s="125" t="s">
        <v>529</v>
      </c>
      <c r="G537" s="124">
        <v>103</v>
      </c>
      <c r="H537" s="99"/>
      <c r="I537" s="124">
        <v>103</v>
      </c>
      <c r="J537" s="123"/>
      <c r="K537" s="99"/>
      <c r="L537" s="122">
        <v>91.6</v>
      </c>
      <c r="M537" s="99"/>
      <c r="N537" s="135">
        <v>2690.23</v>
      </c>
      <c r="AA537" s="98"/>
      <c r="AB537" s="79"/>
      <c r="AE537" s="65" t="s">
        <v>630</v>
      </c>
      <c r="AG537" s="79"/>
      <c r="AI537" s="97"/>
      <c r="AK537" s="79"/>
      <c r="AM537" s="79"/>
      <c r="AN537" s="79"/>
    </row>
    <row r="538" spans="1:40" s="67" customFormat="1" ht="14.4" x14ac:dyDescent="0.3">
      <c r="A538" s="126"/>
      <c r="B538" s="84" t="s">
        <v>629</v>
      </c>
      <c r="C538" s="308" t="s">
        <v>628</v>
      </c>
      <c r="D538" s="308"/>
      <c r="E538" s="308"/>
      <c r="F538" s="125" t="s">
        <v>529</v>
      </c>
      <c r="G538" s="124">
        <v>60</v>
      </c>
      <c r="H538" s="99"/>
      <c r="I538" s="124">
        <v>60</v>
      </c>
      <c r="J538" s="123"/>
      <c r="K538" s="99"/>
      <c r="L538" s="122">
        <v>53.36</v>
      </c>
      <c r="M538" s="99"/>
      <c r="N538" s="135">
        <v>1567.12</v>
      </c>
      <c r="AA538" s="98"/>
      <c r="AB538" s="79"/>
      <c r="AE538" s="65" t="s">
        <v>628</v>
      </c>
      <c r="AG538" s="79"/>
      <c r="AI538" s="97"/>
      <c r="AK538" s="79"/>
      <c r="AM538" s="79"/>
      <c r="AN538" s="79"/>
    </row>
    <row r="539" spans="1:40" s="67" customFormat="1" ht="14.4" x14ac:dyDescent="0.3">
      <c r="A539" s="109"/>
      <c r="B539" s="108"/>
      <c r="C539" s="311" t="s">
        <v>327</v>
      </c>
      <c r="D539" s="311"/>
      <c r="E539" s="311"/>
      <c r="F539" s="107"/>
      <c r="G539" s="105"/>
      <c r="H539" s="105"/>
      <c r="I539" s="105"/>
      <c r="J539" s="106"/>
      <c r="K539" s="105"/>
      <c r="L539" s="114">
        <v>1308.96</v>
      </c>
      <c r="M539" s="103"/>
      <c r="N539" s="102">
        <v>16877.5</v>
      </c>
      <c r="AA539" s="98"/>
      <c r="AB539" s="79"/>
      <c r="AG539" s="79" t="s">
        <v>327</v>
      </c>
      <c r="AI539" s="97"/>
      <c r="AK539" s="79"/>
      <c r="AM539" s="79"/>
      <c r="AN539" s="79"/>
    </row>
    <row r="540" spans="1:40" s="67" customFormat="1" ht="21.6" x14ac:dyDescent="0.3">
      <c r="A540" s="113" t="s">
        <v>96</v>
      </c>
      <c r="B540" s="116" t="s">
        <v>627</v>
      </c>
      <c r="C540" s="311" t="s">
        <v>626</v>
      </c>
      <c r="D540" s="311"/>
      <c r="E540" s="311"/>
      <c r="F540" s="107" t="s">
        <v>74</v>
      </c>
      <c r="G540" s="105"/>
      <c r="H540" s="105"/>
      <c r="I540" s="117">
        <v>-5.5E-2</v>
      </c>
      <c r="J540" s="114">
        <v>6508.75</v>
      </c>
      <c r="K540" s="105"/>
      <c r="L540" s="104">
        <v>-357.98</v>
      </c>
      <c r="M540" s="111">
        <v>8.02</v>
      </c>
      <c r="N540" s="102">
        <v>-2871</v>
      </c>
      <c r="AA540" s="98"/>
      <c r="AB540" s="79" t="s">
        <v>626</v>
      </c>
      <c r="AG540" s="79"/>
      <c r="AI540" s="97"/>
      <c r="AK540" s="79"/>
      <c r="AM540" s="79"/>
      <c r="AN540" s="79"/>
    </row>
    <row r="541" spans="1:40" s="67" customFormat="1" ht="14.4" x14ac:dyDescent="0.3">
      <c r="A541" s="109"/>
      <c r="B541" s="108"/>
      <c r="C541" s="308" t="s">
        <v>625</v>
      </c>
      <c r="D541" s="308"/>
      <c r="E541" s="308"/>
      <c r="F541" s="308"/>
      <c r="G541" s="308"/>
      <c r="H541" s="308"/>
      <c r="I541" s="308"/>
      <c r="J541" s="308"/>
      <c r="K541" s="308"/>
      <c r="L541" s="308"/>
      <c r="M541" s="308"/>
      <c r="N541" s="309"/>
      <c r="AA541" s="98"/>
      <c r="AB541" s="79"/>
      <c r="AG541" s="79"/>
      <c r="AI541" s="97"/>
      <c r="AJ541" s="65" t="s">
        <v>625</v>
      </c>
      <c r="AK541" s="79"/>
      <c r="AM541" s="79"/>
      <c r="AN541" s="79"/>
    </row>
    <row r="542" spans="1:40" s="67" customFormat="1" ht="14.4" x14ac:dyDescent="0.3">
      <c r="A542" s="109"/>
      <c r="B542" s="108"/>
      <c r="C542" s="311" t="s">
        <v>327</v>
      </c>
      <c r="D542" s="311"/>
      <c r="E542" s="311"/>
      <c r="F542" s="107"/>
      <c r="G542" s="105"/>
      <c r="H542" s="105"/>
      <c r="I542" s="105"/>
      <c r="J542" s="106"/>
      <c r="K542" s="105"/>
      <c r="L542" s="104">
        <v>-357.98</v>
      </c>
      <c r="M542" s="103"/>
      <c r="N542" s="102">
        <v>-2871</v>
      </c>
      <c r="AA542" s="98"/>
      <c r="AB542" s="79"/>
      <c r="AG542" s="79" t="s">
        <v>327</v>
      </c>
      <c r="AI542" s="97"/>
      <c r="AK542" s="79"/>
      <c r="AM542" s="79"/>
      <c r="AN542" s="79"/>
    </row>
    <row r="543" spans="1:40" s="67" customFormat="1" ht="0" hidden="1" customHeight="1" x14ac:dyDescent="0.3">
      <c r="A543" s="101"/>
      <c r="B543" s="77"/>
      <c r="C543" s="77"/>
      <c r="D543" s="77"/>
      <c r="E543" s="77"/>
      <c r="F543" s="100"/>
      <c r="G543" s="100"/>
      <c r="H543" s="100"/>
      <c r="I543" s="100"/>
      <c r="J543" s="78"/>
      <c r="K543" s="100"/>
      <c r="L543" s="78"/>
      <c r="M543" s="99"/>
      <c r="N543" s="78"/>
      <c r="AA543" s="98"/>
      <c r="AB543" s="79"/>
      <c r="AG543" s="79"/>
      <c r="AI543" s="97"/>
      <c r="AK543" s="79"/>
      <c r="AM543" s="79"/>
      <c r="AN543" s="79"/>
    </row>
    <row r="544" spans="1:40" s="67" customFormat="1" ht="14.4" x14ac:dyDescent="0.3">
      <c r="A544" s="95"/>
      <c r="B544" s="94"/>
      <c r="C544" s="311" t="s">
        <v>222</v>
      </c>
      <c r="D544" s="311"/>
      <c r="E544" s="311"/>
      <c r="F544" s="311"/>
      <c r="G544" s="311"/>
      <c r="H544" s="311"/>
      <c r="I544" s="311"/>
      <c r="J544" s="311"/>
      <c r="K544" s="311"/>
      <c r="L544" s="93"/>
      <c r="M544" s="92"/>
      <c r="N544" s="91"/>
      <c r="AA544" s="98"/>
      <c r="AB544" s="79"/>
      <c r="AG544" s="79"/>
      <c r="AI544" s="97"/>
      <c r="AK544" s="79" t="s">
        <v>222</v>
      </c>
      <c r="AM544" s="79"/>
      <c r="AN544" s="79"/>
    </row>
    <row r="545" spans="1:40" s="67" customFormat="1" ht="14.4" x14ac:dyDescent="0.3">
      <c r="A545" s="85"/>
      <c r="B545" s="84"/>
      <c r="C545" s="308" t="s">
        <v>324</v>
      </c>
      <c r="D545" s="308"/>
      <c r="E545" s="308"/>
      <c r="F545" s="308"/>
      <c r="G545" s="308"/>
      <c r="H545" s="308"/>
      <c r="I545" s="308"/>
      <c r="J545" s="308"/>
      <c r="K545" s="308"/>
      <c r="L545" s="83">
        <v>4240.1099999999997</v>
      </c>
      <c r="M545" s="82"/>
      <c r="N545" s="81">
        <v>92206.85</v>
      </c>
      <c r="AA545" s="98"/>
      <c r="AB545" s="79"/>
      <c r="AG545" s="79"/>
      <c r="AI545" s="97"/>
      <c r="AK545" s="79"/>
      <c r="AL545" s="65" t="s">
        <v>324</v>
      </c>
      <c r="AM545" s="79"/>
      <c r="AN545" s="79"/>
    </row>
    <row r="546" spans="1:40" s="67" customFormat="1" ht="14.4" x14ac:dyDescent="0.3">
      <c r="A546" s="85"/>
      <c r="B546" s="84"/>
      <c r="C546" s="308" t="s">
        <v>305</v>
      </c>
      <c r="D546" s="308"/>
      <c r="E546" s="308"/>
      <c r="F546" s="308"/>
      <c r="G546" s="308"/>
      <c r="H546" s="308"/>
      <c r="I546" s="308"/>
      <c r="J546" s="308"/>
      <c r="K546" s="308"/>
      <c r="L546" s="87"/>
      <c r="M546" s="82"/>
      <c r="N546" s="86"/>
      <c r="AA546" s="98"/>
      <c r="AB546" s="79"/>
      <c r="AG546" s="79"/>
      <c r="AI546" s="97"/>
      <c r="AK546" s="79"/>
      <c r="AL546" s="65" t="s">
        <v>305</v>
      </c>
      <c r="AM546" s="79"/>
      <c r="AN546" s="79"/>
    </row>
    <row r="547" spans="1:40" s="67" customFormat="1" ht="14.4" x14ac:dyDescent="0.3">
      <c r="A547" s="85"/>
      <c r="B547" s="84"/>
      <c r="C547" s="308" t="s">
        <v>323</v>
      </c>
      <c r="D547" s="308"/>
      <c r="E547" s="308"/>
      <c r="F547" s="308"/>
      <c r="G547" s="308"/>
      <c r="H547" s="308"/>
      <c r="I547" s="308"/>
      <c r="J547" s="308"/>
      <c r="K547" s="308"/>
      <c r="L547" s="83">
        <v>2482.4499999999998</v>
      </c>
      <c r="M547" s="82"/>
      <c r="N547" s="81">
        <v>72909.55</v>
      </c>
      <c r="AA547" s="98"/>
      <c r="AB547" s="79"/>
      <c r="AG547" s="79"/>
      <c r="AI547" s="97"/>
      <c r="AK547" s="79"/>
      <c r="AL547" s="65" t="s">
        <v>323</v>
      </c>
      <c r="AM547" s="79"/>
      <c r="AN547" s="79"/>
    </row>
    <row r="548" spans="1:40" s="67" customFormat="1" ht="14.4" x14ac:dyDescent="0.3">
      <c r="A548" s="85"/>
      <c r="B548" s="84"/>
      <c r="C548" s="308" t="s">
        <v>322</v>
      </c>
      <c r="D548" s="308"/>
      <c r="E548" s="308"/>
      <c r="F548" s="308"/>
      <c r="G548" s="308"/>
      <c r="H548" s="308"/>
      <c r="I548" s="308"/>
      <c r="J548" s="308"/>
      <c r="K548" s="308"/>
      <c r="L548" s="83">
        <v>1739.42</v>
      </c>
      <c r="M548" s="82"/>
      <c r="N548" s="81">
        <v>19151.009999999998</v>
      </c>
      <c r="AA548" s="98"/>
      <c r="AB548" s="79"/>
      <c r="AG548" s="79"/>
      <c r="AI548" s="97"/>
      <c r="AK548" s="79"/>
      <c r="AL548" s="65" t="s">
        <v>322</v>
      </c>
      <c r="AM548" s="79"/>
      <c r="AN548" s="79"/>
    </row>
    <row r="549" spans="1:40" s="67" customFormat="1" ht="14.4" x14ac:dyDescent="0.3">
      <c r="A549" s="85"/>
      <c r="B549" s="84"/>
      <c r="C549" s="308" t="s">
        <v>321</v>
      </c>
      <c r="D549" s="308"/>
      <c r="E549" s="308"/>
      <c r="F549" s="308"/>
      <c r="G549" s="308"/>
      <c r="H549" s="308"/>
      <c r="I549" s="308"/>
      <c r="J549" s="308"/>
      <c r="K549" s="308"/>
      <c r="L549" s="120">
        <v>155.65</v>
      </c>
      <c r="M549" s="82"/>
      <c r="N549" s="81">
        <v>4571.45</v>
      </c>
      <c r="AA549" s="98"/>
      <c r="AB549" s="79"/>
      <c r="AG549" s="79"/>
      <c r="AI549" s="97"/>
      <c r="AK549" s="79"/>
      <c r="AL549" s="65" t="s">
        <v>321</v>
      </c>
      <c r="AM549" s="79"/>
      <c r="AN549" s="79"/>
    </row>
    <row r="550" spans="1:40" s="67" customFormat="1" ht="14.4" x14ac:dyDescent="0.3">
      <c r="A550" s="85"/>
      <c r="B550" s="84"/>
      <c r="C550" s="308" t="s">
        <v>320</v>
      </c>
      <c r="D550" s="308"/>
      <c r="E550" s="308"/>
      <c r="F550" s="308"/>
      <c r="G550" s="308"/>
      <c r="H550" s="308"/>
      <c r="I550" s="308"/>
      <c r="J550" s="308"/>
      <c r="K550" s="308"/>
      <c r="L550" s="120">
        <v>18.239999999999998</v>
      </c>
      <c r="M550" s="82"/>
      <c r="N550" s="150">
        <v>146.29</v>
      </c>
      <c r="AA550" s="98"/>
      <c r="AB550" s="79"/>
      <c r="AG550" s="79"/>
      <c r="AI550" s="97"/>
      <c r="AK550" s="79"/>
      <c r="AL550" s="65" t="s">
        <v>320</v>
      </c>
      <c r="AM550" s="79"/>
      <c r="AN550" s="79"/>
    </row>
    <row r="551" spans="1:40" s="67" customFormat="1" ht="14.4" x14ac:dyDescent="0.3">
      <c r="A551" s="85"/>
      <c r="B551" s="84"/>
      <c r="C551" s="308" t="s">
        <v>319</v>
      </c>
      <c r="D551" s="308"/>
      <c r="E551" s="308"/>
      <c r="F551" s="308"/>
      <c r="G551" s="308"/>
      <c r="H551" s="308"/>
      <c r="I551" s="308"/>
      <c r="J551" s="308"/>
      <c r="K551" s="308"/>
      <c r="L551" s="83">
        <v>6618.22</v>
      </c>
      <c r="M551" s="82"/>
      <c r="N551" s="81">
        <v>162253.82</v>
      </c>
      <c r="AA551" s="98"/>
      <c r="AB551" s="79"/>
      <c r="AG551" s="79"/>
      <c r="AI551" s="97"/>
      <c r="AK551" s="79"/>
      <c r="AL551" s="65" t="s">
        <v>319</v>
      </c>
      <c r="AM551" s="79"/>
      <c r="AN551" s="79"/>
    </row>
    <row r="552" spans="1:40" s="67" customFormat="1" ht="14.4" x14ac:dyDescent="0.3">
      <c r="A552" s="85"/>
      <c r="B552" s="84"/>
      <c r="C552" s="308" t="s">
        <v>305</v>
      </c>
      <c r="D552" s="308"/>
      <c r="E552" s="308"/>
      <c r="F552" s="308"/>
      <c r="G552" s="308"/>
      <c r="H552" s="308"/>
      <c r="I552" s="308"/>
      <c r="J552" s="308"/>
      <c r="K552" s="308"/>
      <c r="L552" s="87"/>
      <c r="M552" s="82"/>
      <c r="N552" s="86"/>
      <c r="AA552" s="98"/>
      <c r="AB552" s="79"/>
      <c r="AG552" s="79"/>
      <c r="AI552" s="97"/>
      <c r="AK552" s="79"/>
      <c r="AL552" s="65" t="s">
        <v>305</v>
      </c>
      <c r="AM552" s="79"/>
      <c r="AN552" s="79"/>
    </row>
    <row r="553" spans="1:40" s="67" customFormat="1" ht="14.4" x14ac:dyDescent="0.3">
      <c r="A553" s="85"/>
      <c r="B553" s="84"/>
      <c r="C553" s="308" t="s">
        <v>317</v>
      </c>
      <c r="D553" s="308"/>
      <c r="E553" s="308"/>
      <c r="F553" s="308"/>
      <c r="G553" s="308"/>
      <c r="H553" s="308"/>
      <c r="I553" s="308"/>
      <c r="J553" s="308"/>
      <c r="K553" s="308"/>
      <c r="L553" s="83">
        <v>1938.18</v>
      </c>
      <c r="M553" s="82"/>
      <c r="N553" s="81">
        <v>56924.34</v>
      </c>
      <c r="AA553" s="98"/>
      <c r="AB553" s="79"/>
      <c r="AG553" s="79"/>
      <c r="AI553" s="97"/>
      <c r="AK553" s="79"/>
      <c r="AL553" s="65" t="s">
        <v>317</v>
      </c>
      <c r="AM553" s="79"/>
      <c r="AN553" s="79"/>
    </row>
    <row r="554" spans="1:40" s="67" customFormat="1" ht="14.4" x14ac:dyDescent="0.3">
      <c r="A554" s="85"/>
      <c r="B554" s="84"/>
      <c r="C554" s="308" t="s">
        <v>316</v>
      </c>
      <c r="D554" s="308"/>
      <c r="E554" s="308"/>
      <c r="F554" s="308"/>
      <c r="G554" s="308"/>
      <c r="H554" s="308"/>
      <c r="I554" s="308"/>
      <c r="J554" s="308"/>
      <c r="K554" s="308"/>
      <c r="L554" s="83">
        <v>1739.42</v>
      </c>
      <c r="M554" s="82"/>
      <c r="N554" s="81">
        <v>19151.009999999998</v>
      </c>
      <c r="AA554" s="98"/>
      <c r="AB554" s="79"/>
      <c r="AG554" s="79"/>
      <c r="AI554" s="97"/>
      <c r="AK554" s="79"/>
      <c r="AL554" s="65" t="s">
        <v>316</v>
      </c>
      <c r="AM554" s="79"/>
      <c r="AN554" s="79"/>
    </row>
    <row r="555" spans="1:40" s="67" customFormat="1" ht="14.4" x14ac:dyDescent="0.3">
      <c r="A555" s="85"/>
      <c r="B555" s="84"/>
      <c r="C555" s="308" t="s">
        <v>315</v>
      </c>
      <c r="D555" s="308"/>
      <c r="E555" s="308"/>
      <c r="F555" s="308"/>
      <c r="G555" s="308"/>
      <c r="H555" s="308"/>
      <c r="I555" s="308"/>
      <c r="J555" s="308"/>
      <c r="K555" s="308"/>
      <c r="L555" s="120">
        <v>155.65</v>
      </c>
      <c r="M555" s="82"/>
      <c r="N555" s="81">
        <v>4571.45</v>
      </c>
      <c r="AA555" s="98"/>
      <c r="AB555" s="79"/>
      <c r="AG555" s="79"/>
      <c r="AI555" s="97"/>
      <c r="AK555" s="79"/>
      <c r="AL555" s="65" t="s">
        <v>315</v>
      </c>
      <c r="AM555" s="79"/>
      <c r="AN555" s="79"/>
    </row>
    <row r="556" spans="1:40" s="67" customFormat="1" ht="14.4" x14ac:dyDescent="0.3">
      <c r="A556" s="85"/>
      <c r="B556" s="84"/>
      <c r="C556" s="308" t="s">
        <v>314</v>
      </c>
      <c r="D556" s="308"/>
      <c r="E556" s="308"/>
      <c r="F556" s="308"/>
      <c r="G556" s="308"/>
      <c r="H556" s="308"/>
      <c r="I556" s="308"/>
      <c r="J556" s="308"/>
      <c r="K556" s="308"/>
      <c r="L556" s="120">
        <v>8.77</v>
      </c>
      <c r="M556" s="82"/>
      <c r="N556" s="150">
        <v>70.34</v>
      </c>
      <c r="AA556" s="98"/>
      <c r="AB556" s="79"/>
      <c r="AG556" s="79"/>
      <c r="AI556" s="97"/>
      <c r="AK556" s="79"/>
      <c r="AL556" s="65" t="s">
        <v>314</v>
      </c>
      <c r="AM556" s="79"/>
      <c r="AN556" s="79"/>
    </row>
    <row r="557" spans="1:40" s="67" customFormat="1" ht="14.4" x14ac:dyDescent="0.3">
      <c r="A557" s="85"/>
      <c r="B557" s="84"/>
      <c r="C557" s="308" t="s">
        <v>313</v>
      </c>
      <c r="D557" s="308"/>
      <c r="E557" s="308"/>
      <c r="F557" s="308"/>
      <c r="G557" s="308"/>
      <c r="H557" s="308"/>
      <c r="I557" s="308"/>
      <c r="J557" s="308"/>
      <c r="K557" s="308"/>
      <c r="L557" s="83">
        <v>1958.57</v>
      </c>
      <c r="M557" s="82"/>
      <c r="N557" s="81">
        <v>57523.12</v>
      </c>
      <c r="AA557" s="98"/>
      <c r="AB557" s="79"/>
      <c r="AG557" s="79"/>
      <c r="AI557" s="97"/>
      <c r="AK557" s="79"/>
      <c r="AL557" s="65" t="s">
        <v>313</v>
      </c>
      <c r="AM557" s="79"/>
      <c r="AN557" s="79"/>
    </row>
    <row r="558" spans="1:40" s="67" customFormat="1" ht="14.4" x14ac:dyDescent="0.3">
      <c r="A558" s="85"/>
      <c r="B558" s="84"/>
      <c r="C558" s="308" t="s">
        <v>312</v>
      </c>
      <c r="D558" s="308"/>
      <c r="E558" s="308"/>
      <c r="F558" s="308"/>
      <c r="G558" s="308"/>
      <c r="H558" s="308"/>
      <c r="I558" s="308"/>
      <c r="J558" s="308"/>
      <c r="K558" s="308"/>
      <c r="L558" s="120">
        <v>973.28</v>
      </c>
      <c r="M558" s="82"/>
      <c r="N558" s="81">
        <v>28585.01</v>
      </c>
      <c r="AA558" s="98"/>
      <c r="AB558" s="79"/>
      <c r="AG558" s="79"/>
      <c r="AI558" s="97"/>
      <c r="AK558" s="79"/>
      <c r="AL558" s="65" t="s">
        <v>312</v>
      </c>
      <c r="AM558" s="79"/>
      <c r="AN558" s="79"/>
    </row>
    <row r="559" spans="1:40" s="67" customFormat="1" ht="14.4" x14ac:dyDescent="0.3">
      <c r="A559" s="85"/>
      <c r="B559" s="84"/>
      <c r="C559" s="308" t="s">
        <v>318</v>
      </c>
      <c r="D559" s="308"/>
      <c r="E559" s="308"/>
      <c r="F559" s="308"/>
      <c r="G559" s="308"/>
      <c r="H559" s="308"/>
      <c r="I559" s="308"/>
      <c r="J559" s="308"/>
      <c r="K559" s="308"/>
      <c r="L559" s="120">
        <v>553.74</v>
      </c>
      <c r="M559" s="82"/>
      <c r="N559" s="81">
        <v>16061.16</v>
      </c>
      <c r="AA559" s="98"/>
      <c r="AB559" s="79"/>
      <c r="AG559" s="79"/>
      <c r="AI559" s="97"/>
      <c r="AK559" s="79"/>
      <c r="AL559" s="65" t="s">
        <v>318</v>
      </c>
      <c r="AM559" s="79"/>
      <c r="AN559" s="79"/>
    </row>
    <row r="560" spans="1:40" s="67" customFormat="1" ht="14.4" x14ac:dyDescent="0.3">
      <c r="A560" s="85"/>
      <c r="B560" s="84"/>
      <c r="C560" s="308" t="s">
        <v>305</v>
      </c>
      <c r="D560" s="308"/>
      <c r="E560" s="308"/>
      <c r="F560" s="308"/>
      <c r="G560" s="308"/>
      <c r="H560" s="308"/>
      <c r="I560" s="308"/>
      <c r="J560" s="308"/>
      <c r="K560" s="308"/>
      <c r="L560" s="87"/>
      <c r="M560" s="82"/>
      <c r="N560" s="86"/>
      <c r="AA560" s="98"/>
      <c r="AB560" s="79"/>
      <c r="AG560" s="79"/>
      <c r="AI560" s="97"/>
      <c r="AK560" s="79"/>
      <c r="AL560" s="65" t="s">
        <v>305</v>
      </c>
      <c r="AM560" s="79"/>
      <c r="AN560" s="79"/>
    </row>
    <row r="561" spans="1:40" s="67" customFormat="1" ht="14.4" x14ac:dyDescent="0.3">
      <c r="A561" s="85"/>
      <c r="B561" s="84"/>
      <c r="C561" s="308" t="s">
        <v>317</v>
      </c>
      <c r="D561" s="308"/>
      <c r="E561" s="308"/>
      <c r="F561" s="308"/>
      <c r="G561" s="308"/>
      <c r="H561" s="308"/>
      <c r="I561" s="308"/>
      <c r="J561" s="308"/>
      <c r="K561" s="308"/>
      <c r="L561" s="120">
        <v>544.27</v>
      </c>
      <c r="M561" s="82"/>
      <c r="N561" s="81">
        <v>15985.21</v>
      </c>
      <c r="AA561" s="98"/>
      <c r="AB561" s="79"/>
      <c r="AG561" s="79"/>
      <c r="AI561" s="97"/>
      <c r="AK561" s="79"/>
      <c r="AL561" s="65" t="s">
        <v>317</v>
      </c>
      <c r="AM561" s="79"/>
      <c r="AN561" s="79"/>
    </row>
    <row r="562" spans="1:40" s="67" customFormat="1" ht="14.4" x14ac:dyDescent="0.3">
      <c r="A562" s="85"/>
      <c r="B562" s="84"/>
      <c r="C562" s="308" t="s">
        <v>314</v>
      </c>
      <c r="D562" s="308"/>
      <c r="E562" s="308"/>
      <c r="F562" s="308"/>
      <c r="G562" s="308"/>
      <c r="H562" s="308"/>
      <c r="I562" s="308"/>
      <c r="J562" s="308"/>
      <c r="K562" s="308"/>
      <c r="L562" s="120">
        <v>9.4700000000000006</v>
      </c>
      <c r="M562" s="82"/>
      <c r="N562" s="150">
        <v>75.95</v>
      </c>
      <c r="AA562" s="98"/>
      <c r="AB562" s="79"/>
      <c r="AG562" s="79"/>
      <c r="AI562" s="97"/>
      <c r="AK562" s="79"/>
      <c r="AL562" s="65" t="s">
        <v>314</v>
      </c>
      <c r="AM562" s="79"/>
      <c r="AN562" s="79"/>
    </row>
    <row r="563" spans="1:40" s="67" customFormat="1" ht="14.4" x14ac:dyDescent="0.3">
      <c r="A563" s="85"/>
      <c r="B563" s="84"/>
      <c r="C563" s="308" t="s">
        <v>308</v>
      </c>
      <c r="D563" s="308"/>
      <c r="E563" s="308"/>
      <c r="F563" s="308"/>
      <c r="G563" s="308"/>
      <c r="H563" s="308"/>
      <c r="I563" s="308"/>
      <c r="J563" s="308"/>
      <c r="K563" s="308"/>
      <c r="L563" s="83">
        <v>2638.1</v>
      </c>
      <c r="M563" s="82"/>
      <c r="N563" s="81">
        <v>77481</v>
      </c>
      <c r="AA563" s="98"/>
      <c r="AB563" s="79"/>
      <c r="AG563" s="79"/>
      <c r="AI563" s="97"/>
      <c r="AK563" s="79"/>
      <c r="AL563" s="65" t="s">
        <v>308</v>
      </c>
      <c r="AM563" s="79"/>
      <c r="AN563" s="79"/>
    </row>
    <row r="564" spans="1:40" s="67" customFormat="1" ht="14.4" x14ac:dyDescent="0.3">
      <c r="A564" s="85"/>
      <c r="B564" s="84"/>
      <c r="C564" s="308" t="s">
        <v>307</v>
      </c>
      <c r="D564" s="308"/>
      <c r="E564" s="308"/>
      <c r="F564" s="308"/>
      <c r="G564" s="308"/>
      <c r="H564" s="308"/>
      <c r="I564" s="308"/>
      <c r="J564" s="308"/>
      <c r="K564" s="308"/>
      <c r="L564" s="83">
        <v>1958.57</v>
      </c>
      <c r="M564" s="82"/>
      <c r="N564" s="81">
        <v>57523.12</v>
      </c>
      <c r="AA564" s="98"/>
      <c r="AB564" s="79"/>
      <c r="AG564" s="79"/>
      <c r="AI564" s="97"/>
      <c r="AK564" s="79"/>
      <c r="AL564" s="65" t="s">
        <v>307</v>
      </c>
      <c r="AM564" s="79"/>
      <c r="AN564" s="79"/>
    </row>
    <row r="565" spans="1:40" s="67" customFormat="1" ht="14.4" x14ac:dyDescent="0.3">
      <c r="A565" s="85"/>
      <c r="B565" s="84"/>
      <c r="C565" s="308" t="s">
        <v>306</v>
      </c>
      <c r="D565" s="308"/>
      <c r="E565" s="308"/>
      <c r="F565" s="308"/>
      <c r="G565" s="308"/>
      <c r="H565" s="308"/>
      <c r="I565" s="308"/>
      <c r="J565" s="308"/>
      <c r="K565" s="308"/>
      <c r="L565" s="120">
        <v>973.28</v>
      </c>
      <c r="M565" s="82"/>
      <c r="N565" s="81">
        <v>28585.01</v>
      </c>
      <c r="AA565" s="98"/>
      <c r="AB565" s="79"/>
      <c r="AG565" s="79"/>
      <c r="AI565" s="97"/>
      <c r="AK565" s="79"/>
      <c r="AL565" s="65" t="s">
        <v>306</v>
      </c>
      <c r="AM565" s="79"/>
      <c r="AN565" s="79"/>
    </row>
    <row r="566" spans="1:40" s="67" customFormat="1" ht="14.4" x14ac:dyDescent="0.3">
      <c r="A566" s="85"/>
      <c r="B566" s="90"/>
      <c r="C566" s="307" t="s">
        <v>223</v>
      </c>
      <c r="D566" s="307"/>
      <c r="E566" s="307"/>
      <c r="F566" s="307"/>
      <c r="G566" s="307"/>
      <c r="H566" s="307"/>
      <c r="I566" s="307"/>
      <c r="J566" s="307"/>
      <c r="K566" s="307"/>
      <c r="L566" s="76">
        <v>7171.96</v>
      </c>
      <c r="M566" s="89"/>
      <c r="N566" s="88">
        <v>178314.98</v>
      </c>
      <c r="AA566" s="98"/>
      <c r="AB566" s="79"/>
      <c r="AG566" s="79"/>
      <c r="AI566" s="97"/>
      <c r="AK566" s="79"/>
      <c r="AM566" s="79" t="s">
        <v>223</v>
      </c>
      <c r="AN566" s="79"/>
    </row>
    <row r="567" spans="1:40" s="67" customFormat="1" ht="14.4" x14ac:dyDescent="0.3">
      <c r="A567" s="312" t="s">
        <v>224</v>
      </c>
      <c r="B567" s="313"/>
      <c r="C567" s="313"/>
      <c r="D567" s="313"/>
      <c r="E567" s="313"/>
      <c r="F567" s="313"/>
      <c r="G567" s="313"/>
      <c r="H567" s="313"/>
      <c r="I567" s="313"/>
      <c r="J567" s="313"/>
      <c r="K567" s="313"/>
      <c r="L567" s="313"/>
      <c r="M567" s="313"/>
      <c r="N567" s="314"/>
      <c r="AA567" s="98" t="s">
        <v>224</v>
      </c>
      <c r="AB567" s="79"/>
      <c r="AG567" s="79"/>
      <c r="AI567" s="97"/>
      <c r="AK567" s="79"/>
      <c r="AM567" s="79"/>
      <c r="AN567" s="79"/>
    </row>
    <row r="568" spans="1:40" s="67" customFormat="1" ht="14.4" x14ac:dyDescent="0.3">
      <c r="A568" s="331" t="s">
        <v>225</v>
      </c>
      <c r="B568" s="332"/>
      <c r="C568" s="332"/>
      <c r="D568" s="332"/>
      <c r="E568" s="332"/>
      <c r="F568" s="332"/>
      <c r="G568" s="332"/>
      <c r="H568" s="332"/>
      <c r="I568" s="332"/>
      <c r="J568" s="332"/>
      <c r="K568" s="332"/>
      <c r="L568" s="332"/>
      <c r="M568" s="332"/>
      <c r="N568" s="333"/>
      <c r="AA568" s="98"/>
      <c r="AB568" s="79"/>
      <c r="AG568" s="79"/>
      <c r="AI568" s="97"/>
      <c r="AK568" s="79"/>
      <c r="AM568" s="79"/>
      <c r="AN568" s="79" t="s">
        <v>225</v>
      </c>
    </row>
    <row r="569" spans="1:40" s="67" customFormat="1" ht="42" x14ac:dyDescent="0.3">
      <c r="A569" s="113" t="s">
        <v>131</v>
      </c>
      <c r="B569" s="116" t="s">
        <v>598</v>
      </c>
      <c r="C569" s="311" t="s">
        <v>226</v>
      </c>
      <c r="D569" s="311"/>
      <c r="E569" s="311"/>
      <c r="F569" s="107" t="s">
        <v>591</v>
      </c>
      <c r="G569" s="105"/>
      <c r="H569" s="105"/>
      <c r="I569" s="117">
        <v>6.0999999999999999E-2</v>
      </c>
      <c r="J569" s="106"/>
      <c r="K569" s="105"/>
      <c r="L569" s="106"/>
      <c r="M569" s="105"/>
      <c r="N569" s="139"/>
      <c r="AA569" s="98"/>
      <c r="AB569" s="79" t="s">
        <v>226</v>
      </c>
      <c r="AG569" s="79"/>
      <c r="AI569" s="97"/>
      <c r="AK569" s="79"/>
      <c r="AM569" s="79"/>
      <c r="AN569" s="79"/>
    </row>
    <row r="570" spans="1:40" s="67" customFormat="1" ht="14.4" x14ac:dyDescent="0.3">
      <c r="A570" s="110"/>
      <c r="B570" s="72"/>
      <c r="C570" s="308" t="s">
        <v>599</v>
      </c>
      <c r="D570" s="308"/>
      <c r="E570" s="308"/>
      <c r="F570" s="308"/>
      <c r="G570" s="308"/>
      <c r="H570" s="308"/>
      <c r="I570" s="308"/>
      <c r="J570" s="308"/>
      <c r="K570" s="308"/>
      <c r="L570" s="308"/>
      <c r="M570" s="308"/>
      <c r="N570" s="309"/>
      <c r="AA570" s="98"/>
      <c r="AB570" s="79"/>
      <c r="AG570" s="79"/>
      <c r="AH570" s="65" t="s">
        <v>599</v>
      </c>
      <c r="AI570" s="97"/>
      <c r="AK570" s="79"/>
      <c r="AM570" s="79"/>
      <c r="AN570" s="79"/>
    </row>
    <row r="571" spans="1:40" s="67" customFormat="1" ht="20.399999999999999" x14ac:dyDescent="0.3">
      <c r="A571" s="138"/>
      <c r="B571" s="84" t="s">
        <v>543</v>
      </c>
      <c r="C571" s="308" t="s">
        <v>542</v>
      </c>
      <c r="D571" s="308"/>
      <c r="E571" s="308"/>
      <c r="F571" s="308"/>
      <c r="G571" s="308"/>
      <c r="H571" s="308"/>
      <c r="I571" s="308"/>
      <c r="J571" s="308"/>
      <c r="K571" s="308"/>
      <c r="L571" s="308"/>
      <c r="M571" s="308"/>
      <c r="N571" s="309"/>
      <c r="AA571" s="98"/>
      <c r="AB571" s="79"/>
      <c r="AC571" s="65" t="s">
        <v>542</v>
      </c>
      <c r="AG571" s="79"/>
      <c r="AI571" s="97"/>
      <c r="AK571" s="79"/>
      <c r="AM571" s="79"/>
      <c r="AN571" s="79"/>
    </row>
    <row r="572" spans="1:40" s="67" customFormat="1" ht="14.4" x14ac:dyDescent="0.3">
      <c r="A572" s="137"/>
      <c r="B572" s="84" t="s">
        <v>21</v>
      </c>
      <c r="C572" s="308" t="s">
        <v>540</v>
      </c>
      <c r="D572" s="308"/>
      <c r="E572" s="308"/>
      <c r="F572" s="125"/>
      <c r="G572" s="99"/>
      <c r="H572" s="99"/>
      <c r="I572" s="99"/>
      <c r="J572" s="136">
        <v>2550</v>
      </c>
      <c r="K572" s="133">
        <v>1.1499999999999999</v>
      </c>
      <c r="L572" s="122">
        <v>178.88</v>
      </c>
      <c r="M572" s="133">
        <v>11.01</v>
      </c>
      <c r="N572" s="135">
        <v>1969.47</v>
      </c>
      <c r="AA572" s="98"/>
      <c r="AB572" s="79"/>
      <c r="AD572" s="65" t="s">
        <v>540</v>
      </c>
      <c r="AG572" s="79"/>
      <c r="AI572" s="97"/>
      <c r="AK572" s="79"/>
      <c r="AM572" s="79"/>
      <c r="AN572" s="79"/>
    </row>
    <row r="573" spans="1:40" s="67" customFormat="1" ht="14.4" x14ac:dyDescent="0.3">
      <c r="A573" s="137"/>
      <c r="B573" s="84" t="s">
        <v>22</v>
      </c>
      <c r="C573" s="308" t="s">
        <v>539</v>
      </c>
      <c r="D573" s="308"/>
      <c r="E573" s="308"/>
      <c r="F573" s="125"/>
      <c r="G573" s="99"/>
      <c r="H573" s="99"/>
      <c r="I573" s="99"/>
      <c r="J573" s="122">
        <v>344.25</v>
      </c>
      <c r="K573" s="133">
        <v>1.1499999999999999</v>
      </c>
      <c r="L573" s="122">
        <v>24.15</v>
      </c>
      <c r="M573" s="133">
        <v>29.37</v>
      </c>
      <c r="N573" s="121">
        <v>709.29</v>
      </c>
      <c r="AA573" s="98"/>
      <c r="AB573" s="79"/>
      <c r="AD573" s="65" t="s">
        <v>539</v>
      </c>
      <c r="AG573" s="79"/>
      <c r="AI573" s="97"/>
      <c r="AK573" s="79"/>
      <c r="AM573" s="79"/>
      <c r="AN573" s="79"/>
    </row>
    <row r="574" spans="1:40" s="67" customFormat="1" ht="14.4" x14ac:dyDescent="0.3">
      <c r="A574" s="126"/>
      <c r="B574" s="84"/>
      <c r="C574" s="308" t="s">
        <v>535</v>
      </c>
      <c r="D574" s="308"/>
      <c r="E574" s="308"/>
      <c r="F574" s="125" t="s">
        <v>536</v>
      </c>
      <c r="G574" s="148">
        <v>25.5</v>
      </c>
      <c r="H574" s="133">
        <v>1.1499999999999999</v>
      </c>
      <c r="I574" s="140">
        <v>1.7888250000000001</v>
      </c>
      <c r="J574" s="123"/>
      <c r="K574" s="99"/>
      <c r="L574" s="123"/>
      <c r="M574" s="99"/>
      <c r="N574" s="131"/>
      <c r="AA574" s="98"/>
      <c r="AB574" s="79"/>
      <c r="AE574" s="65" t="s">
        <v>535</v>
      </c>
      <c r="AG574" s="79"/>
      <c r="AI574" s="97"/>
      <c r="AK574" s="79"/>
      <c r="AM574" s="79"/>
      <c r="AN574" s="79"/>
    </row>
    <row r="575" spans="1:40" s="67" customFormat="1" ht="14.4" x14ac:dyDescent="0.3">
      <c r="A575" s="110"/>
      <c r="B575" s="84"/>
      <c r="C575" s="310" t="s">
        <v>534</v>
      </c>
      <c r="D575" s="310"/>
      <c r="E575" s="310"/>
      <c r="F575" s="130"/>
      <c r="G575" s="103"/>
      <c r="H575" s="103"/>
      <c r="I575" s="103"/>
      <c r="J575" s="129">
        <v>2550</v>
      </c>
      <c r="K575" s="103"/>
      <c r="L575" s="128">
        <v>178.88</v>
      </c>
      <c r="M575" s="103"/>
      <c r="N575" s="127"/>
      <c r="AA575" s="98"/>
      <c r="AB575" s="79"/>
      <c r="AF575" s="65" t="s">
        <v>534</v>
      </c>
      <c r="AG575" s="79"/>
      <c r="AI575" s="97"/>
      <c r="AK575" s="79"/>
      <c r="AM575" s="79"/>
      <c r="AN575" s="79"/>
    </row>
    <row r="576" spans="1:40" s="67" customFormat="1" ht="14.4" x14ac:dyDescent="0.3">
      <c r="A576" s="126"/>
      <c r="B576" s="84"/>
      <c r="C576" s="308" t="s">
        <v>533</v>
      </c>
      <c r="D576" s="308"/>
      <c r="E576" s="308"/>
      <c r="F576" s="125"/>
      <c r="G576" s="99"/>
      <c r="H576" s="99"/>
      <c r="I576" s="99"/>
      <c r="J576" s="123"/>
      <c r="K576" s="99"/>
      <c r="L576" s="122">
        <v>24.15</v>
      </c>
      <c r="M576" s="99"/>
      <c r="N576" s="121">
        <v>709.29</v>
      </c>
      <c r="AA576" s="98"/>
      <c r="AB576" s="79"/>
      <c r="AE576" s="65" t="s">
        <v>533</v>
      </c>
      <c r="AG576" s="79"/>
      <c r="AI576" s="97"/>
      <c r="AK576" s="79"/>
      <c r="AM576" s="79"/>
      <c r="AN576" s="79"/>
    </row>
    <row r="577" spans="1:40" s="67" customFormat="1" ht="21.6" x14ac:dyDescent="0.3">
      <c r="A577" s="126"/>
      <c r="B577" s="84" t="s">
        <v>587</v>
      </c>
      <c r="C577" s="308" t="s">
        <v>586</v>
      </c>
      <c r="D577" s="308"/>
      <c r="E577" s="308"/>
      <c r="F577" s="125" t="s">
        <v>529</v>
      </c>
      <c r="G577" s="124">
        <v>92</v>
      </c>
      <c r="H577" s="99"/>
      <c r="I577" s="124">
        <v>92</v>
      </c>
      <c r="J577" s="123"/>
      <c r="K577" s="99"/>
      <c r="L577" s="122">
        <v>22.22</v>
      </c>
      <c r="M577" s="99"/>
      <c r="N577" s="121">
        <v>652.54999999999995</v>
      </c>
      <c r="AA577" s="98"/>
      <c r="AB577" s="79"/>
      <c r="AE577" s="65" t="s">
        <v>586</v>
      </c>
      <c r="AG577" s="79"/>
      <c r="AI577" s="97"/>
      <c r="AK577" s="79"/>
      <c r="AM577" s="79"/>
      <c r="AN577" s="79"/>
    </row>
    <row r="578" spans="1:40" s="67" customFormat="1" ht="21.6" x14ac:dyDescent="0.3">
      <c r="A578" s="126"/>
      <c r="B578" s="84" t="s">
        <v>585</v>
      </c>
      <c r="C578" s="308" t="s">
        <v>584</v>
      </c>
      <c r="D578" s="308"/>
      <c r="E578" s="308"/>
      <c r="F578" s="125" t="s">
        <v>529</v>
      </c>
      <c r="G578" s="124">
        <v>46</v>
      </c>
      <c r="H578" s="99"/>
      <c r="I578" s="124">
        <v>46</v>
      </c>
      <c r="J578" s="123"/>
      <c r="K578" s="99"/>
      <c r="L578" s="122">
        <v>11.11</v>
      </c>
      <c r="M578" s="99"/>
      <c r="N578" s="121">
        <v>326.27</v>
      </c>
      <c r="AA578" s="98"/>
      <c r="AB578" s="79"/>
      <c r="AE578" s="65" t="s">
        <v>584</v>
      </c>
      <c r="AG578" s="79"/>
      <c r="AI578" s="97"/>
      <c r="AK578" s="79"/>
      <c r="AM578" s="79"/>
      <c r="AN578" s="79"/>
    </row>
    <row r="579" spans="1:40" s="67" customFormat="1" ht="14.4" x14ac:dyDescent="0.3">
      <c r="A579" s="109"/>
      <c r="B579" s="108"/>
      <c r="C579" s="311" t="s">
        <v>327</v>
      </c>
      <c r="D579" s="311"/>
      <c r="E579" s="311"/>
      <c r="F579" s="107"/>
      <c r="G579" s="105"/>
      <c r="H579" s="105"/>
      <c r="I579" s="105"/>
      <c r="J579" s="106"/>
      <c r="K579" s="105"/>
      <c r="L579" s="104">
        <v>212.21</v>
      </c>
      <c r="M579" s="103"/>
      <c r="N579" s="102">
        <v>2948.29</v>
      </c>
      <c r="AA579" s="98"/>
      <c r="AB579" s="79"/>
      <c r="AG579" s="79" t="s">
        <v>327</v>
      </c>
      <c r="AI579" s="97"/>
      <c r="AK579" s="79"/>
      <c r="AM579" s="79"/>
      <c r="AN579" s="79"/>
    </row>
    <row r="580" spans="1:40" s="67" customFormat="1" ht="31.8" x14ac:dyDescent="0.3">
      <c r="A580" s="113" t="s">
        <v>132</v>
      </c>
      <c r="B580" s="116" t="s">
        <v>624</v>
      </c>
      <c r="C580" s="311" t="s">
        <v>623</v>
      </c>
      <c r="D580" s="311"/>
      <c r="E580" s="311"/>
      <c r="F580" s="107" t="s">
        <v>616</v>
      </c>
      <c r="G580" s="105"/>
      <c r="H580" s="105"/>
      <c r="I580" s="112">
        <v>1</v>
      </c>
      <c r="J580" s="106"/>
      <c r="K580" s="105"/>
      <c r="L580" s="106"/>
      <c r="M580" s="105"/>
      <c r="N580" s="139"/>
      <c r="AA580" s="98"/>
      <c r="AB580" s="79" t="s">
        <v>623</v>
      </c>
      <c r="AG580" s="79"/>
      <c r="AI580" s="97"/>
      <c r="AK580" s="79"/>
      <c r="AM580" s="79"/>
      <c r="AN580" s="79"/>
    </row>
    <row r="581" spans="1:40" s="67" customFormat="1" ht="20.399999999999999" x14ac:dyDescent="0.3">
      <c r="A581" s="138"/>
      <c r="B581" s="84" t="s">
        <v>543</v>
      </c>
      <c r="C581" s="308" t="s">
        <v>542</v>
      </c>
      <c r="D581" s="308"/>
      <c r="E581" s="308"/>
      <c r="F581" s="308"/>
      <c r="G581" s="308"/>
      <c r="H581" s="308"/>
      <c r="I581" s="308"/>
      <c r="J581" s="308"/>
      <c r="K581" s="308"/>
      <c r="L581" s="308"/>
      <c r="M581" s="308"/>
      <c r="N581" s="309"/>
      <c r="AA581" s="98"/>
      <c r="AB581" s="79"/>
      <c r="AC581" s="65" t="s">
        <v>542</v>
      </c>
      <c r="AG581" s="79"/>
      <c r="AI581" s="97"/>
      <c r="AK581" s="79"/>
      <c r="AM581" s="79"/>
      <c r="AN581" s="79"/>
    </row>
    <row r="582" spans="1:40" s="67" customFormat="1" ht="14.4" x14ac:dyDescent="0.3">
      <c r="A582" s="137"/>
      <c r="B582" s="84" t="s">
        <v>20</v>
      </c>
      <c r="C582" s="308" t="s">
        <v>541</v>
      </c>
      <c r="D582" s="308"/>
      <c r="E582" s="308"/>
      <c r="F582" s="125"/>
      <c r="G582" s="99"/>
      <c r="H582" s="99"/>
      <c r="I582" s="99"/>
      <c r="J582" s="122">
        <v>108.68</v>
      </c>
      <c r="K582" s="133">
        <v>1.1499999999999999</v>
      </c>
      <c r="L582" s="122">
        <v>124.98</v>
      </c>
      <c r="M582" s="133">
        <v>29.37</v>
      </c>
      <c r="N582" s="135">
        <v>3670.66</v>
      </c>
      <c r="AA582" s="98"/>
      <c r="AB582" s="79"/>
      <c r="AD582" s="65" t="s">
        <v>541</v>
      </c>
      <c r="AG582" s="79"/>
      <c r="AI582" s="97"/>
      <c r="AK582" s="79"/>
      <c r="AM582" s="79"/>
      <c r="AN582" s="79"/>
    </row>
    <row r="583" spans="1:40" s="67" customFormat="1" ht="14.4" x14ac:dyDescent="0.3">
      <c r="A583" s="137"/>
      <c r="B583" s="84" t="s">
        <v>21</v>
      </c>
      <c r="C583" s="308" t="s">
        <v>540</v>
      </c>
      <c r="D583" s="308"/>
      <c r="E583" s="308"/>
      <c r="F583" s="125"/>
      <c r="G583" s="99"/>
      <c r="H583" s="99"/>
      <c r="I583" s="99"/>
      <c r="J583" s="136">
        <v>1492.27</v>
      </c>
      <c r="K583" s="133">
        <v>1.1499999999999999</v>
      </c>
      <c r="L583" s="136">
        <v>1716.11</v>
      </c>
      <c r="M583" s="133">
        <v>11.01</v>
      </c>
      <c r="N583" s="135">
        <v>18894.37</v>
      </c>
      <c r="AA583" s="98"/>
      <c r="AB583" s="79"/>
      <c r="AD583" s="65" t="s">
        <v>540</v>
      </c>
      <c r="AG583" s="79"/>
      <c r="AI583" s="97"/>
      <c r="AK583" s="79"/>
      <c r="AM583" s="79"/>
      <c r="AN583" s="79"/>
    </row>
    <row r="584" spans="1:40" s="67" customFormat="1" ht="14.4" x14ac:dyDescent="0.3">
      <c r="A584" s="137"/>
      <c r="B584" s="84" t="s">
        <v>22</v>
      </c>
      <c r="C584" s="308" t="s">
        <v>539</v>
      </c>
      <c r="D584" s="308"/>
      <c r="E584" s="308"/>
      <c r="F584" s="125"/>
      <c r="G584" s="99"/>
      <c r="H584" s="99"/>
      <c r="I584" s="99"/>
      <c r="J584" s="122">
        <v>73.709999999999994</v>
      </c>
      <c r="K584" s="133">
        <v>1.1499999999999999</v>
      </c>
      <c r="L584" s="122">
        <v>84.77</v>
      </c>
      <c r="M584" s="133">
        <v>29.37</v>
      </c>
      <c r="N584" s="135">
        <v>2489.69</v>
      </c>
      <c r="AA584" s="98"/>
      <c r="AB584" s="79"/>
      <c r="AD584" s="65" t="s">
        <v>539</v>
      </c>
      <c r="AG584" s="79"/>
      <c r="AI584" s="97"/>
      <c r="AK584" s="79"/>
      <c r="AM584" s="79"/>
      <c r="AN584" s="79"/>
    </row>
    <row r="585" spans="1:40" s="67" customFormat="1" ht="14.4" x14ac:dyDescent="0.3">
      <c r="A585" s="137"/>
      <c r="B585" s="84" t="s">
        <v>69</v>
      </c>
      <c r="C585" s="308" t="s">
        <v>538</v>
      </c>
      <c r="D585" s="308"/>
      <c r="E585" s="308"/>
      <c r="F585" s="125"/>
      <c r="G585" s="99"/>
      <c r="H585" s="99"/>
      <c r="I585" s="99"/>
      <c r="J585" s="122">
        <v>192.3</v>
      </c>
      <c r="K585" s="99"/>
      <c r="L585" s="122">
        <v>192.3</v>
      </c>
      <c r="M585" s="133">
        <v>8.02</v>
      </c>
      <c r="N585" s="135">
        <v>1542.25</v>
      </c>
      <c r="AA585" s="98"/>
      <c r="AB585" s="79"/>
      <c r="AD585" s="65" t="s">
        <v>538</v>
      </c>
      <c r="AG585" s="79"/>
      <c r="AI585" s="97"/>
      <c r="AK585" s="79"/>
      <c r="AM585" s="79"/>
      <c r="AN585" s="79"/>
    </row>
    <row r="586" spans="1:40" s="67" customFormat="1" ht="14.4" x14ac:dyDescent="0.3">
      <c r="A586" s="126"/>
      <c r="B586" s="84"/>
      <c r="C586" s="308" t="s">
        <v>537</v>
      </c>
      <c r="D586" s="308"/>
      <c r="E586" s="308"/>
      <c r="F586" s="125" t="s">
        <v>536</v>
      </c>
      <c r="G586" s="148">
        <v>10.5</v>
      </c>
      <c r="H586" s="133">
        <v>1.1499999999999999</v>
      </c>
      <c r="I586" s="147">
        <v>12.074999999999999</v>
      </c>
      <c r="J586" s="123"/>
      <c r="K586" s="99"/>
      <c r="L586" s="123"/>
      <c r="M586" s="99"/>
      <c r="N586" s="131"/>
      <c r="AA586" s="98"/>
      <c r="AB586" s="79"/>
      <c r="AE586" s="65" t="s">
        <v>537</v>
      </c>
      <c r="AG586" s="79"/>
      <c r="AI586" s="97"/>
      <c r="AK586" s="79"/>
      <c r="AM586" s="79"/>
      <c r="AN586" s="79"/>
    </row>
    <row r="587" spans="1:40" s="67" customFormat="1" ht="14.4" x14ac:dyDescent="0.3">
      <c r="A587" s="126"/>
      <c r="B587" s="84"/>
      <c r="C587" s="308" t="s">
        <v>535</v>
      </c>
      <c r="D587" s="308"/>
      <c r="E587" s="308"/>
      <c r="F587" s="125" t="s">
        <v>536</v>
      </c>
      <c r="G587" s="133">
        <v>5.46</v>
      </c>
      <c r="H587" s="133">
        <v>1.1499999999999999</v>
      </c>
      <c r="I587" s="147">
        <v>6.2789999999999999</v>
      </c>
      <c r="J587" s="123"/>
      <c r="K587" s="99"/>
      <c r="L587" s="123"/>
      <c r="M587" s="99"/>
      <c r="N587" s="131"/>
      <c r="AA587" s="98"/>
      <c r="AB587" s="79"/>
      <c r="AE587" s="65" t="s">
        <v>535</v>
      </c>
      <c r="AG587" s="79"/>
      <c r="AI587" s="97"/>
      <c r="AK587" s="79"/>
      <c r="AM587" s="79"/>
      <c r="AN587" s="79"/>
    </row>
    <row r="588" spans="1:40" s="67" customFormat="1" ht="14.4" x14ac:dyDescent="0.3">
      <c r="A588" s="110"/>
      <c r="B588" s="84"/>
      <c r="C588" s="310" t="s">
        <v>534</v>
      </c>
      <c r="D588" s="310"/>
      <c r="E588" s="310"/>
      <c r="F588" s="130"/>
      <c r="G588" s="103"/>
      <c r="H588" s="103"/>
      <c r="I588" s="103"/>
      <c r="J588" s="129">
        <v>1793.25</v>
      </c>
      <c r="K588" s="103"/>
      <c r="L588" s="129">
        <v>2033.39</v>
      </c>
      <c r="M588" s="103"/>
      <c r="N588" s="127"/>
      <c r="AA588" s="98"/>
      <c r="AB588" s="79"/>
      <c r="AF588" s="65" t="s">
        <v>534</v>
      </c>
      <c r="AG588" s="79"/>
      <c r="AI588" s="97"/>
      <c r="AK588" s="79"/>
      <c r="AM588" s="79"/>
      <c r="AN588" s="79"/>
    </row>
    <row r="589" spans="1:40" s="67" customFormat="1" ht="14.4" x14ac:dyDescent="0.3">
      <c r="A589" s="126"/>
      <c r="B589" s="84"/>
      <c r="C589" s="308" t="s">
        <v>533</v>
      </c>
      <c r="D589" s="308"/>
      <c r="E589" s="308"/>
      <c r="F589" s="125"/>
      <c r="G589" s="99"/>
      <c r="H589" s="99"/>
      <c r="I589" s="99"/>
      <c r="J589" s="123"/>
      <c r="K589" s="99"/>
      <c r="L589" s="122">
        <v>209.75</v>
      </c>
      <c r="M589" s="99"/>
      <c r="N589" s="135">
        <v>6160.35</v>
      </c>
      <c r="AA589" s="98"/>
      <c r="AB589" s="79"/>
      <c r="AE589" s="65" t="s">
        <v>533</v>
      </c>
      <c r="AG589" s="79"/>
      <c r="AI589" s="97"/>
      <c r="AK589" s="79"/>
      <c r="AM589" s="79"/>
      <c r="AN589" s="79"/>
    </row>
    <row r="590" spans="1:40" s="67" customFormat="1" ht="21.6" x14ac:dyDescent="0.3">
      <c r="A590" s="126"/>
      <c r="B590" s="84" t="s">
        <v>613</v>
      </c>
      <c r="C590" s="308" t="s">
        <v>612</v>
      </c>
      <c r="D590" s="308"/>
      <c r="E590" s="308"/>
      <c r="F590" s="125" t="s">
        <v>529</v>
      </c>
      <c r="G590" s="124">
        <v>98</v>
      </c>
      <c r="H590" s="99"/>
      <c r="I590" s="124">
        <v>98</v>
      </c>
      <c r="J590" s="123"/>
      <c r="K590" s="99"/>
      <c r="L590" s="122">
        <v>205.56</v>
      </c>
      <c r="M590" s="99"/>
      <c r="N590" s="135">
        <v>6037.14</v>
      </c>
      <c r="AA590" s="98"/>
      <c r="AB590" s="79"/>
      <c r="AE590" s="65" t="s">
        <v>612</v>
      </c>
      <c r="AG590" s="79"/>
      <c r="AI590" s="97"/>
      <c r="AK590" s="79"/>
      <c r="AM590" s="79"/>
      <c r="AN590" s="79"/>
    </row>
    <row r="591" spans="1:40" s="67" customFormat="1" ht="21.6" x14ac:dyDescent="0.3">
      <c r="A591" s="126"/>
      <c r="B591" s="84" t="s">
        <v>611</v>
      </c>
      <c r="C591" s="308" t="s">
        <v>610</v>
      </c>
      <c r="D591" s="308"/>
      <c r="E591" s="308"/>
      <c r="F591" s="125" t="s">
        <v>529</v>
      </c>
      <c r="G591" s="124">
        <v>58</v>
      </c>
      <c r="H591" s="99"/>
      <c r="I591" s="124">
        <v>58</v>
      </c>
      <c r="J591" s="123"/>
      <c r="K591" s="99"/>
      <c r="L591" s="122">
        <v>121.66</v>
      </c>
      <c r="M591" s="99"/>
      <c r="N591" s="135">
        <v>3573</v>
      </c>
      <c r="AA591" s="98"/>
      <c r="AB591" s="79"/>
      <c r="AE591" s="65" t="s">
        <v>610</v>
      </c>
      <c r="AG591" s="79"/>
      <c r="AI591" s="97"/>
      <c r="AK591" s="79"/>
      <c r="AM591" s="79"/>
      <c r="AN591" s="79"/>
    </row>
    <row r="592" spans="1:40" s="67" customFormat="1" ht="14.4" x14ac:dyDescent="0.3">
      <c r="A592" s="109"/>
      <c r="B592" s="108"/>
      <c r="C592" s="311" t="s">
        <v>327</v>
      </c>
      <c r="D592" s="311"/>
      <c r="E592" s="311"/>
      <c r="F592" s="107"/>
      <c r="G592" s="105"/>
      <c r="H592" s="105"/>
      <c r="I592" s="105"/>
      <c r="J592" s="106"/>
      <c r="K592" s="105"/>
      <c r="L592" s="114">
        <v>2360.61</v>
      </c>
      <c r="M592" s="103"/>
      <c r="N592" s="102">
        <v>33717.42</v>
      </c>
      <c r="AA592" s="98"/>
      <c r="AB592" s="79"/>
      <c r="AG592" s="79" t="s">
        <v>327</v>
      </c>
      <c r="AI592" s="97"/>
      <c r="AK592" s="79"/>
      <c r="AM592" s="79"/>
      <c r="AN592" s="79"/>
    </row>
    <row r="593" spans="1:40" s="67" customFormat="1" ht="21.6" x14ac:dyDescent="0.3">
      <c r="A593" s="113" t="s">
        <v>133</v>
      </c>
      <c r="B593" s="116" t="s">
        <v>606</v>
      </c>
      <c r="C593" s="311" t="s">
        <v>605</v>
      </c>
      <c r="D593" s="311"/>
      <c r="E593" s="311"/>
      <c r="F593" s="107" t="s">
        <v>101</v>
      </c>
      <c r="G593" s="105"/>
      <c r="H593" s="105"/>
      <c r="I593" s="112">
        <v>-11</v>
      </c>
      <c r="J593" s="104">
        <v>14.5</v>
      </c>
      <c r="K593" s="105"/>
      <c r="L593" s="104">
        <v>-159.5</v>
      </c>
      <c r="M593" s="111">
        <v>8.02</v>
      </c>
      <c r="N593" s="102">
        <v>-1279.19</v>
      </c>
      <c r="AA593" s="98"/>
      <c r="AB593" s="79" t="s">
        <v>605</v>
      </c>
      <c r="AG593" s="79"/>
      <c r="AI593" s="97"/>
      <c r="AK593" s="79"/>
      <c r="AM593" s="79"/>
      <c r="AN593" s="79"/>
    </row>
    <row r="594" spans="1:40" s="67" customFormat="1" ht="14.4" x14ac:dyDescent="0.3">
      <c r="A594" s="109"/>
      <c r="B594" s="108"/>
      <c r="C594" s="308" t="s">
        <v>602</v>
      </c>
      <c r="D594" s="308"/>
      <c r="E594" s="308"/>
      <c r="F594" s="308"/>
      <c r="G594" s="308"/>
      <c r="H594" s="308"/>
      <c r="I594" s="308"/>
      <c r="J594" s="308"/>
      <c r="K594" s="308"/>
      <c r="L594" s="308"/>
      <c r="M594" s="308"/>
      <c r="N594" s="309"/>
      <c r="AA594" s="98"/>
      <c r="AB594" s="79"/>
      <c r="AG594" s="79"/>
      <c r="AI594" s="97"/>
      <c r="AJ594" s="65" t="s">
        <v>602</v>
      </c>
      <c r="AK594" s="79"/>
      <c r="AM594" s="79"/>
      <c r="AN594" s="79"/>
    </row>
    <row r="595" spans="1:40" s="67" customFormat="1" ht="14.4" x14ac:dyDescent="0.3">
      <c r="A595" s="109"/>
      <c r="B595" s="108"/>
      <c r="C595" s="311" t="s">
        <v>327</v>
      </c>
      <c r="D595" s="311"/>
      <c r="E595" s="311"/>
      <c r="F595" s="107"/>
      <c r="G595" s="105"/>
      <c r="H595" s="105"/>
      <c r="I595" s="105"/>
      <c r="J595" s="106"/>
      <c r="K595" s="105"/>
      <c r="L595" s="104">
        <v>-159.5</v>
      </c>
      <c r="M595" s="103"/>
      <c r="N595" s="102">
        <v>-1279.19</v>
      </c>
      <c r="AA595" s="98"/>
      <c r="AB595" s="79"/>
      <c r="AG595" s="79" t="s">
        <v>327</v>
      </c>
      <c r="AI595" s="97"/>
      <c r="AK595" s="79"/>
      <c r="AM595" s="79"/>
      <c r="AN595" s="79"/>
    </row>
    <row r="596" spans="1:40" s="67" customFormat="1" ht="31.8" x14ac:dyDescent="0.3">
      <c r="A596" s="113" t="s">
        <v>134</v>
      </c>
      <c r="B596" s="116" t="s">
        <v>604</v>
      </c>
      <c r="C596" s="311" t="s">
        <v>603</v>
      </c>
      <c r="D596" s="311"/>
      <c r="E596" s="311"/>
      <c r="F596" s="107" t="s">
        <v>110</v>
      </c>
      <c r="G596" s="105"/>
      <c r="H596" s="105"/>
      <c r="I596" s="112">
        <v>-3</v>
      </c>
      <c r="J596" s="104">
        <v>4.38</v>
      </c>
      <c r="K596" s="105"/>
      <c r="L596" s="104">
        <v>-13.14</v>
      </c>
      <c r="M596" s="111">
        <v>8.02</v>
      </c>
      <c r="N596" s="115">
        <v>-105.38</v>
      </c>
      <c r="AA596" s="98"/>
      <c r="AB596" s="79" t="s">
        <v>603</v>
      </c>
      <c r="AG596" s="79"/>
      <c r="AI596" s="97"/>
      <c r="AK596" s="79"/>
      <c r="AM596" s="79"/>
      <c r="AN596" s="79"/>
    </row>
    <row r="597" spans="1:40" s="67" customFormat="1" ht="14.4" x14ac:dyDescent="0.3">
      <c r="A597" s="109"/>
      <c r="B597" s="108"/>
      <c r="C597" s="308" t="s">
        <v>602</v>
      </c>
      <c r="D597" s="308"/>
      <c r="E597" s="308"/>
      <c r="F597" s="308"/>
      <c r="G597" s="308"/>
      <c r="H597" s="308"/>
      <c r="I597" s="308"/>
      <c r="J597" s="308"/>
      <c r="K597" s="308"/>
      <c r="L597" s="308"/>
      <c r="M597" s="308"/>
      <c r="N597" s="309"/>
      <c r="AA597" s="98"/>
      <c r="AB597" s="79"/>
      <c r="AG597" s="79"/>
      <c r="AI597" s="97"/>
      <c r="AJ597" s="65" t="s">
        <v>602</v>
      </c>
      <c r="AK597" s="79"/>
      <c r="AM597" s="79"/>
      <c r="AN597" s="79"/>
    </row>
    <row r="598" spans="1:40" s="67" customFormat="1" ht="14.4" x14ac:dyDescent="0.3">
      <c r="A598" s="109"/>
      <c r="B598" s="108"/>
      <c r="C598" s="311" t="s">
        <v>327</v>
      </c>
      <c r="D598" s="311"/>
      <c r="E598" s="311"/>
      <c r="F598" s="107"/>
      <c r="G598" s="105"/>
      <c r="H598" s="105"/>
      <c r="I598" s="105"/>
      <c r="J598" s="106"/>
      <c r="K598" s="105"/>
      <c r="L598" s="104">
        <v>-13.14</v>
      </c>
      <c r="M598" s="103"/>
      <c r="N598" s="115">
        <v>-105.38</v>
      </c>
      <c r="AA598" s="98"/>
      <c r="AB598" s="79"/>
      <c r="AG598" s="79" t="s">
        <v>327</v>
      </c>
      <c r="AI598" s="97"/>
      <c r="AK598" s="79"/>
      <c r="AM598" s="79"/>
      <c r="AN598" s="79"/>
    </row>
    <row r="599" spans="1:40" s="67" customFormat="1" ht="21.6" x14ac:dyDescent="0.3">
      <c r="A599" s="113" t="s">
        <v>136</v>
      </c>
      <c r="B599" s="116" t="s">
        <v>608</v>
      </c>
      <c r="C599" s="311" t="s">
        <v>607</v>
      </c>
      <c r="D599" s="311"/>
      <c r="E599" s="311"/>
      <c r="F599" s="107" t="s">
        <v>505</v>
      </c>
      <c r="G599" s="105"/>
      <c r="H599" s="105"/>
      <c r="I599" s="111">
        <v>-0.02</v>
      </c>
      <c r="J599" s="104">
        <v>409</v>
      </c>
      <c r="K599" s="105"/>
      <c r="L599" s="104">
        <v>-8.18</v>
      </c>
      <c r="M599" s="111">
        <v>8.02</v>
      </c>
      <c r="N599" s="115">
        <v>-65.599999999999994</v>
      </c>
      <c r="AA599" s="98"/>
      <c r="AB599" s="79" t="s">
        <v>607</v>
      </c>
      <c r="AG599" s="79"/>
      <c r="AI599" s="97"/>
      <c r="AK599" s="79"/>
      <c r="AM599" s="79"/>
      <c r="AN599" s="79"/>
    </row>
    <row r="600" spans="1:40" s="67" customFormat="1" ht="14.4" x14ac:dyDescent="0.3">
      <c r="A600" s="109"/>
      <c r="B600" s="108"/>
      <c r="C600" s="308" t="s">
        <v>602</v>
      </c>
      <c r="D600" s="308"/>
      <c r="E600" s="308"/>
      <c r="F600" s="308"/>
      <c r="G600" s="308"/>
      <c r="H600" s="308"/>
      <c r="I600" s="308"/>
      <c r="J600" s="308"/>
      <c r="K600" s="308"/>
      <c r="L600" s="308"/>
      <c r="M600" s="308"/>
      <c r="N600" s="309"/>
      <c r="AA600" s="98"/>
      <c r="AB600" s="79"/>
      <c r="AG600" s="79"/>
      <c r="AI600" s="97"/>
      <c r="AJ600" s="65" t="s">
        <v>602</v>
      </c>
      <c r="AK600" s="79"/>
      <c r="AM600" s="79"/>
      <c r="AN600" s="79"/>
    </row>
    <row r="601" spans="1:40" s="67" customFormat="1" ht="14.4" x14ac:dyDescent="0.3">
      <c r="A601" s="109"/>
      <c r="B601" s="108"/>
      <c r="C601" s="311" t="s">
        <v>327</v>
      </c>
      <c r="D601" s="311"/>
      <c r="E601" s="311"/>
      <c r="F601" s="107"/>
      <c r="G601" s="105"/>
      <c r="H601" s="105"/>
      <c r="I601" s="105"/>
      <c r="J601" s="106"/>
      <c r="K601" s="105"/>
      <c r="L601" s="104">
        <v>-8.18</v>
      </c>
      <c r="M601" s="103"/>
      <c r="N601" s="115">
        <v>-65.599999999999994</v>
      </c>
      <c r="AA601" s="98"/>
      <c r="AB601" s="79"/>
      <c r="AG601" s="79" t="s">
        <v>327</v>
      </c>
      <c r="AI601" s="97"/>
      <c r="AK601" s="79"/>
      <c r="AM601" s="79"/>
      <c r="AN601" s="79"/>
    </row>
    <row r="602" spans="1:40" s="67" customFormat="1" ht="42" x14ac:dyDescent="0.3">
      <c r="A602" s="113" t="s">
        <v>138</v>
      </c>
      <c r="B602" s="116" t="s">
        <v>622</v>
      </c>
      <c r="C602" s="311" t="s">
        <v>621</v>
      </c>
      <c r="D602" s="311"/>
      <c r="E602" s="311"/>
      <c r="F602" s="107" t="s">
        <v>616</v>
      </c>
      <c r="G602" s="105"/>
      <c r="H602" s="105"/>
      <c r="I602" s="112">
        <v>1</v>
      </c>
      <c r="J602" s="106"/>
      <c r="K602" s="105"/>
      <c r="L602" s="106"/>
      <c r="M602" s="105"/>
      <c r="N602" s="139"/>
      <c r="AA602" s="98"/>
      <c r="AB602" s="79" t="s">
        <v>621</v>
      </c>
      <c r="AG602" s="79"/>
      <c r="AI602" s="97"/>
      <c r="AK602" s="79"/>
      <c r="AM602" s="79"/>
      <c r="AN602" s="79"/>
    </row>
    <row r="603" spans="1:40" s="67" customFormat="1" ht="14.4" x14ac:dyDescent="0.3">
      <c r="A603" s="138"/>
      <c r="B603" s="84"/>
      <c r="C603" s="308" t="s">
        <v>620</v>
      </c>
      <c r="D603" s="308"/>
      <c r="E603" s="308"/>
      <c r="F603" s="308"/>
      <c r="G603" s="308"/>
      <c r="H603" s="308"/>
      <c r="I603" s="308"/>
      <c r="J603" s="308"/>
      <c r="K603" s="308"/>
      <c r="L603" s="308"/>
      <c r="M603" s="308"/>
      <c r="N603" s="309"/>
      <c r="AA603" s="98"/>
      <c r="AB603" s="79"/>
      <c r="AC603" s="65" t="s">
        <v>620</v>
      </c>
      <c r="AG603" s="79"/>
      <c r="AI603" s="97"/>
      <c r="AK603" s="79"/>
      <c r="AM603" s="79"/>
      <c r="AN603" s="79"/>
    </row>
    <row r="604" spans="1:40" s="67" customFormat="1" ht="20.399999999999999" x14ac:dyDescent="0.3">
      <c r="A604" s="138"/>
      <c r="B604" s="84" t="s">
        <v>543</v>
      </c>
      <c r="C604" s="308" t="s">
        <v>542</v>
      </c>
      <c r="D604" s="308"/>
      <c r="E604" s="308"/>
      <c r="F604" s="308"/>
      <c r="G604" s="308"/>
      <c r="H604" s="308"/>
      <c r="I604" s="308"/>
      <c r="J604" s="308"/>
      <c r="K604" s="308"/>
      <c r="L604" s="308"/>
      <c r="M604" s="308"/>
      <c r="N604" s="309"/>
      <c r="AA604" s="98"/>
      <c r="AB604" s="79"/>
      <c r="AC604" s="65" t="s">
        <v>542</v>
      </c>
      <c r="AG604" s="79"/>
      <c r="AI604" s="97"/>
      <c r="AK604" s="79"/>
      <c r="AM604" s="79"/>
      <c r="AN604" s="79"/>
    </row>
    <row r="605" spans="1:40" s="67" customFormat="1" ht="14.4" x14ac:dyDescent="0.3">
      <c r="A605" s="137"/>
      <c r="B605" s="84" t="s">
        <v>20</v>
      </c>
      <c r="C605" s="308" t="s">
        <v>541</v>
      </c>
      <c r="D605" s="308"/>
      <c r="E605" s="308"/>
      <c r="F605" s="125"/>
      <c r="G605" s="99"/>
      <c r="H605" s="99"/>
      <c r="I605" s="99"/>
      <c r="J605" s="122">
        <v>39.64</v>
      </c>
      <c r="K605" s="133">
        <v>30.59</v>
      </c>
      <c r="L605" s="136">
        <v>1212.5899999999999</v>
      </c>
      <c r="M605" s="133">
        <v>29.37</v>
      </c>
      <c r="N605" s="135">
        <v>35613.769999999997</v>
      </c>
      <c r="AA605" s="98"/>
      <c r="AB605" s="79"/>
      <c r="AD605" s="65" t="s">
        <v>541</v>
      </c>
      <c r="AG605" s="79"/>
      <c r="AI605" s="97"/>
      <c r="AK605" s="79"/>
      <c r="AM605" s="79"/>
      <c r="AN605" s="79"/>
    </row>
    <row r="606" spans="1:40" s="67" customFormat="1" ht="14.4" x14ac:dyDescent="0.3">
      <c r="A606" s="137"/>
      <c r="B606" s="84" t="s">
        <v>21</v>
      </c>
      <c r="C606" s="308" t="s">
        <v>540</v>
      </c>
      <c r="D606" s="308"/>
      <c r="E606" s="308"/>
      <c r="F606" s="125"/>
      <c r="G606" s="99"/>
      <c r="H606" s="99"/>
      <c r="I606" s="99"/>
      <c r="J606" s="122">
        <v>584.88</v>
      </c>
      <c r="K606" s="133">
        <v>30.59</v>
      </c>
      <c r="L606" s="136">
        <v>17891.48</v>
      </c>
      <c r="M606" s="133">
        <v>11.01</v>
      </c>
      <c r="N606" s="135">
        <v>196985.19</v>
      </c>
      <c r="AA606" s="98"/>
      <c r="AB606" s="79"/>
      <c r="AD606" s="65" t="s">
        <v>540</v>
      </c>
      <c r="AG606" s="79"/>
      <c r="AI606" s="97"/>
      <c r="AK606" s="79"/>
      <c r="AM606" s="79"/>
      <c r="AN606" s="79"/>
    </row>
    <row r="607" spans="1:40" s="67" customFormat="1" ht="14.4" x14ac:dyDescent="0.3">
      <c r="A607" s="137"/>
      <c r="B607" s="84" t="s">
        <v>22</v>
      </c>
      <c r="C607" s="308" t="s">
        <v>539</v>
      </c>
      <c r="D607" s="308"/>
      <c r="E607" s="308"/>
      <c r="F607" s="125"/>
      <c r="G607" s="99"/>
      <c r="H607" s="99"/>
      <c r="I607" s="99"/>
      <c r="J607" s="122">
        <v>28.89</v>
      </c>
      <c r="K607" s="133">
        <v>30.59</v>
      </c>
      <c r="L607" s="122">
        <v>883.75</v>
      </c>
      <c r="M607" s="133">
        <v>29.37</v>
      </c>
      <c r="N607" s="135">
        <v>25955.74</v>
      </c>
      <c r="AA607" s="98"/>
      <c r="AB607" s="79"/>
      <c r="AD607" s="65" t="s">
        <v>539</v>
      </c>
      <c r="AG607" s="79"/>
      <c r="AI607" s="97"/>
      <c r="AK607" s="79"/>
      <c r="AM607" s="79"/>
      <c r="AN607" s="79"/>
    </row>
    <row r="608" spans="1:40" s="67" customFormat="1" ht="14.4" x14ac:dyDescent="0.3">
      <c r="A608" s="137"/>
      <c r="B608" s="84" t="s">
        <v>69</v>
      </c>
      <c r="C608" s="308" t="s">
        <v>538</v>
      </c>
      <c r="D608" s="308"/>
      <c r="E608" s="308"/>
      <c r="F608" s="125"/>
      <c r="G608" s="99"/>
      <c r="H608" s="99"/>
      <c r="I608" s="99"/>
      <c r="J608" s="122">
        <v>105.68</v>
      </c>
      <c r="K608" s="148">
        <v>26.6</v>
      </c>
      <c r="L608" s="136">
        <v>2811.09</v>
      </c>
      <c r="M608" s="133">
        <v>8.02</v>
      </c>
      <c r="N608" s="135">
        <v>22544.94</v>
      </c>
      <c r="AA608" s="98"/>
      <c r="AB608" s="79"/>
      <c r="AD608" s="65" t="s">
        <v>538</v>
      </c>
      <c r="AG608" s="79"/>
      <c r="AI608" s="97"/>
      <c r="AK608" s="79"/>
      <c r="AM608" s="79"/>
      <c r="AN608" s="79"/>
    </row>
    <row r="609" spans="1:40" s="67" customFormat="1" ht="14.4" x14ac:dyDescent="0.3">
      <c r="A609" s="126"/>
      <c r="B609" s="84"/>
      <c r="C609" s="308" t="s">
        <v>537</v>
      </c>
      <c r="D609" s="308"/>
      <c r="E609" s="308"/>
      <c r="F609" s="125" t="s">
        <v>536</v>
      </c>
      <c r="G609" s="133">
        <v>3.83</v>
      </c>
      <c r="H609" s="133">
        <v>30.59</v>
      </c>
      <c r="I609" s="132">
        <v>117.1597</v>
      </c>
      <c r="J609" s="123"/>
      <c r="K609" s="99"/>
      <c r="L609" s="123"/>
      <c r="M609" s="99"/>
      <c r="N609" s="131"/>
      <c r="AA609" s="98"/>
      <c r="AB609" s="79"/>
      <c r="AE609" s="65" t="s">
        <v>537</v>
      </c>
      <c r="AG609" s="79"/>
      <c r="AI609" s="97"/>
      <c r="AK609" s="79"/>
      <c r="AM609" s="79"/>
      <c r="AN609" s="79"/>
    </row>
    <row r="610" spans="1:40" s="67" customFormat="1" ht="14.4" x14ac:dyDescent="0.3">
      <c r="A610" s="126"/>
      <c r="B610" s="84"/>
      <c r="C610" s="308" t="s">
        <v>535</v>
      </c>
      <c r="D610" s="308"/>
      <c r="E610" s="308"/>
      <c r="F610" s="125" t="s">
        <v>536</v>
      </c>
      <c r="G610" s="133">
        <v>2.14</v>
      </c>
      <c r="H610" s="133">
        <v>30.59</v>
      </c>
      <c r="I610" s="132">
        <v>65.462599999999995</v>
      </c>
      <c r="J610" s="123"/>
      <c r="K610" s="99"/>
      <c r="L610" s="123"/>
      <c r="M610" s="99"/>
      <c r="N610" s="131"/>
      <c r="AA610" s="98"/>
      <c r="AB610" s="79"/>
      <c r="AE610" s="65" t="s">
        <v>535</v>
      </c>
      <c r="AG610" s="79"/>
      <c r="AI610" s="97"/>
      <c r="AK610" s="79"/>
      <c r="AM610" s="79"/>
      <c r="AN610" s="79"/>
    </row>
    <row r="611" spans="1:40" s="67" customFormat="1" ht="14.4" x14ac:dyDescent="0.3">
      <c r="A611" s="110"/>
      <c r="B611" s="84"/>
      <c r="C611" s="310" t="s">
        <v>534</v>
      </c>
      <c r="D611" s="310"/>
      <c r="E611" s="310"/>
      <c r="F611" s="130"/>
      <c r="G611" s="103"/>
      <c r="H611" s="103"/>
      <c r="I611" s="103"/>
      <c r="J611" s="128">
        <v>730.2</v>
      </c>
      <c r="K611" s="103"/>
      <c r="L611" s="129">
        <v>21915.16</v>
      </c>
      <c r="M611" s="103"/>
      <c r="N611" s="127"/>
      <c r="AA611" s="98"/>
      <c r="AB611" s="79"/>
      <c r="AF611" s="65" t="s">
        <v>534</v>
      </c>
      <c r="AG611" s="79"/>
      <c r="AI611" s="97"/>
      <c r="AK611" s="79"/>
      <c r="AM611" s="79"/>
      <c r="AN611" s="79"/>
    </row>
    <row r="612" spans="1:40" s="67" customFormat="1" ht="14.4" x14ac:dyDescent="0.3">
      <c r="A612" s="126"/>
      <c r="B612" s="84"/>
      <c r="C612" s="308" t="s">
        <v>533</v>
      </c>
      <c r="D612" s="308"/>
      <c r="E612" s="308"/>
      <c r="F612" s="125"/>
      <c r="G612" s="99"/>
      <c r="H612" s="99"/>
      <c r="I612" s="99"/>
      <c r="J612" s="123"/>
      <c r="K612" s="99"/>
      <c r="L612" s="136">
        <v>2096.34</v>
      </c>
      <c r="M612" s="99"/>
      <c r="N612" s="135">
        <v>61569.51</v>
      </c>
      <c r="AA612" s="98"/>
      <c r="AB612" s="79"/>
      <c r="AE612" s="65" t="s">
        <v>533</v>
      </c>
      <c r="AG612" s="79"/>
      <c r="AI612" s="97"/>
      <c r="AK612" s="79"/>
      <c r="AM612" s="79"/>
      <c r="AN612" s="79"/>
    </row>
    <row r="613" spans="1:40" s="67" customFormat="1" ht="21.6" x14ac:dyDescent="0.3">
      <c r="A613" s="126"/>
      <c r="B613" s="84" t="s">
        <v>613</v>
      </c>
      <c r="C613" s="308" t="s">
        <v>612</v>
      </c>
      <c r="D613" s="308"/>
      <c r="E613" s="308"/>
      <c r="F613" s="125" t="s">
        <v>529</v>
      </c>
      <c r="G613" s="124">
        <v>98</v>
      </c>
      <c r="H613" s="99"/>
      <c r="I613" s="124">
        <v>98</v>
      </c>
      <c r="J613" s="123"/>
      <c r="K613" s="99"/>
      <c r="L613" s="136">
        <v>2054.41</v>
      </c>
      <c r="M613" s="99"/>
      <c r="N613" s="135">
        <v>60338.12</v>
      </c>
      <c r="AA613" s="98"/>
      <c r="AB613" s="79"/>
      <c r="AE613" s="65" t="s">
        <v>612</v>
      </c>
      <c r="AG613" s="79"/>
      <c r="AI613" s="97"/>
      <c r="AK613" s="79"/>
      <c r="AM613" s="79"/>
      <c r="AN613" s="79"/>
    </row>
    <row r="614" spans="1:40" s="67" customFormat="1" ht="21.6" x14ac:dyDescent="0.3">
      <c r="A614" s="126"/>
      <c r="B614" s="84" t="s">
        <v>611</v>
      </c>
      <c r="C614" s="308" t="s">
        <v>610</v>
      </c>
      <c r="D614" s="308"/>
      <c r="E614" s="308"/>
      <c r="F614" s="125" t="s">
        <v>529</v>
      </c>
      <c r="G614" s="124">
        <v>58</v>
      </c>
      <c r="H614" s="99"/>
      <c r="I614" s="124">
        <v>58</v>
      </c>
      <c r="J614" s="123"/>
      <c r="K614" s="99"/>
      <c r="L614" s="136">
        <v>1215.8800000000001</v>
      </c>
      <c r="M614" s="99"/>
      <c r="N614" s="135">
        <v>35710.32</v>
      </c>
      <c r="AA614" s="98"/>
      <c r="AB614" s="79"/>
      <c r="AE614" s="65" t="s">
        <v>610</v>
      </c>
      <c r="AG614" s="79"/>
      <c r="AI614" s="97"/>
      <c r="AK614" s="79"/>
      <c r="AM614" s="79"/>
      <c r="AN614" s="79"/>
    </row>
    <row r="615" spans="1:40" s="67" customFormat="1" ht="14.4" x14ac:dyDescent="0.3">
      <c r="A615" s="109"/>
      <c r="B615" s="108"/>
      <c r="C615" s="311" t="s">
        <v>327</v>
      </c>
      <c r="D615" s="311"/>
      <c r="E615" s="311"/>
      <c r="F615" s="107"/>
      <c r="G615" s="105"/>
      <c r="H615" s="105"/>
      <c r="I615" s="105"/>
      <c r="J615" s="106"/>
      <c r="K615" s="105"/>
      <c r="L615" s="114">
        <v>25185.45</v>
      </c>
      <c r="M615" s="103"/>
      <c r="N615" s="102">
        <v>351192.34</v>
      </c>
      <c r="AA615" s="98"/>
      <c r="AB615" s="79"/>
      <c r="AG615" s="79" t="s">
        <v>327</v>
      </c>
      <c r="AI615" s="97"/>
      <c r="AK615" s="79"/>
      <c r="AM615" s="79"/>
      <c r="AN615" s="79"/>
    </row>
    <row r="616" spans="1:40" s="67" customFormat="1" ht="21.6" x14ac:dyDescent="0.3">
      <c r="A616" s="113" t="s">
        <v>139</v>
      </c>
      <c r="B616" s="116" t="s">
        <v>608</v>
      </c>
      <c r="C616" s="311" t="s">
        <v>607</v>
      </c>
      <c r="D616" s="311"/>
      <c r="E616" s="311"/>
      <c r="F616" s="107" t="s">
        <v>505</v>
      </c>
      <c r="G616" s="105"/>
      <c r="H616" s="105"/>
      <c r="I616" s="117">
        <v>-0.26600000000000001</v>
      </c>
      <c r="J616" s="104">
        <v>409</v>
      </c>
      <c r="K616" s="105"/>
      <c r="L616" s="104">
        <v>-108.79</v>
      </c>
      <c r="M616" s="111">
        <v>8.02</v>
      </c>
      <c r="N616" s="115">
        <v>-872.5</v>
      </c>
      <c r="AA616" s="98"/>
      <c r="AB616" s="79" t="s">
        <v>607</v>
      </c>
      <c r="AG616" s="79"/>
      <c r="AI616" s="97"/>
      <c r="AK616" s="79"/>
      <c r="AM616" s="79"/>
      <c r="AN616" s="79"/>
    </row>
    <row r="617" spans="1:40" s="67" customFormat="1" ht="14.4" x14ac:dyDescent="0.3">
      <c r="A617" s="109"/>
      <c r="B617" s="108"/>
      <c r="C617" s="308" t="s">
        <v>602</v>
      </c>
      <c r="D617" s="308"/>
      <c r="E617" s="308"/>
      <c r="F617" s="308"/>
      <c r="G617" s="308"/>
      <c r="H617" s="308"/>
      <c r="I617" s="308"/>
      <c r="J617" s="308"/>
      <c r="K617" s="308"/>
      <c r="L617" s="308"/>
      <c r="M617" s="308"/>
      <c r="N617" s="309"/>
      <c r="AA617" s="98"/>
      <c r="AB617" s="79"/>
      <c r="AG617" s="79"/>
      <c r="AI617" s="97"/>
      <c r="AJ617" s="65" t="s">
        <v>602</v>
      </c>
      <c r="AK617" s="79"/>
      <c r="AM617" s="79"/>
      <c r="AN617" s="79"/>
    </row>
    <row r="618" spans="1:40" s="67" customFormat="1" ht="14.4" x14ac:dyDescent="0.3">
      <c r="A618" s="109"/>
      <c r="B618" s="108"/>
      <c r="C618" s="311" t="s">
        <v>327</v>
      </c>
      <c r="D618" s="311"/>
      <c r="E618" s="311"/>
      <c r="F618" s="107"/>
      <c r="G618" s="105"/>
      <c r="H618" s="105"/>
      <c r="I618" s="105"/>
      <c r="J618" s="106"/>
      <c r="K618" s="105"/>
      <c r="L618" s="104">
        <v>-108.79</v>
      </c>
      <c r="M618" s="103"/>
      <c r="N618" s="115">
        <v>-872.5</v>
      </c>
      <c r="AA618" s="98"/>
      <c r="AB618" s="79"/>
      <c r="AG618" s="79" t="s">
        <v>327</v>
      </c>
      <c r="AI618" s="97"/>
      <c r="AK618" s="79"/>
      <c r="AM618" s="79"/>
      <c r="AN618" s="79"/>
    </row>
    <row r="619" spans="1:40" s="67" customFormat="1" ht="21.6" x14ac:dyDescent="0.3">
      <c r="A619" s="113" t="s">
        <v>140</v>
      </c>
      <c r="B619" s="116" t="s">
        <v>606</v>
      </c>
      <c r="C619" s="311" t="s">
        <v>605</v>
      </c>
      <c r="D619" s="311"/>
      <c r="E619" s="311"/>
      <c r="F619" s="107" t="s">
        <v>101</v>
      </c>
      <c r="G619" s="105"/>
      <c r="H619" s="105"/>
      <c r="I619" s="118">
        <v>-159.6</v>
      </c>
      <c r="J619" s="104">
        <v>14.5</v>
      </c>
      <c r="K619" s="105"/>
      <c r="L619" s="114">
        <v>-2314.1999999999998</v>
      </c>
      <c r="M619" s="111">
        <v>8.02</v>
      </c>
      <c r="N619" s="102">
        <v>-18559.88</v>
      </c>
      <c r="AA619" s="98"/>
      <c r="AB619" s="79" t="s">
        <v>605</v>
      </c>
      <c r="AG619" s="79"/>
      <c r="AI619" s="97"/>
      <c r="AK619" s="79"/>
      <c r="AM619" s="79"/>
      <c r="AN619" s="79"/>
    </row>
    <row r="620" spans="1:40" s="67" customFormat="1" ht="14.4" x14ac:dyDescent="0.3">
      <c r="A620" s="109"/>
      <c r="B620" s="108"/>
      <c r="C620" s="308" t="s">
        <v>602</v>
      </c>
      <c r="D620" s="308"/>
      <c r="E620" s="308"/>
      <c r="F620" s="308"/>
      <c r="G620" s="308"/>
      <c r="H620" s="308"/>
      <c r="I620" s="308"/>
      <c r="J620" s="308"/>
      <c r="K620" s="308"/>
      <c r="L620" s="308"/>
      <c r="M620" s="308"/>
      <c r="N620" s="309"/>
      <c r="AA620" s="98"/>
      <c r="AB620" s="79"/>
      <c r="AG620" s="79"/>
      <c r="AI620" s="97"/>
      <c r="AJ620" s="65" t="s">
        <v>602</v>
      </c>
      <c r="AK620" s="79"/>
      <c r="AM620" s="79"/>
      <c r="AN620" s="79"/>
    </row>
    <row r="621" spans="1:40" s="67" customFormat="1" ht="14.4" x14ac:dyDescent="0.3">
      <c r="A621" s="109"/>
      <c r="B621" s="108"/>
      <c r="C621" s="311" t="s">
        <v>327</v>
      </c>
      <c r="D621" s="311"/>
      <c r="E621" s="311"/>
      <c r="F621" s="107"/>
      <c r="G621" s="105"/>
      <c r="H621" s="105"/>
      <c r="I621" s="105"/>
      <c r="J621" s="106"/>
      <c r="K621" s="105"/>
      <c r="L621" s="114">
        <v>-2314.1999999999998</v>
      </c>
      <c r="M621" s="103"/>
      <c r="N621" s="102">
        <v>-18559.88</v>
      </c>
      <c r="AA621" s="98"/>
      <c r="AB621" s="79"/>
      <c r="AG621" s="79" t="s">
        <v>327</v>
      </c>
      <c r="AI621" s="97"/>
      <c r="AK621" s="79"/>
      <c r="AM621" s="79"/>
      <c r="AN621" s="79"/>
    </row>
    <row r="622" spans="1:40" s="67" customFormat="1" ht="31.8" x14ac:dyDescent="0.3">
      <c r="A622" s="113" t="s">
        <v>141</v>
      </c>
      <c r="B622" s="116" t="s">
        <v>604</v>
      </c>
      <c r="C622" s="311" t="s">
        <v>603</v>
      </c>
      <c r="D622" s="311"/>
      <c r="E622" s="311"/>
      <c r="F622" s="107" t="s">
        <v>110</v>
      </c>
      <c r="G622" s="105"/>
      <c r="H622" s="105"/>
      <c r="I622" s="118">
        <v>-53.2</v>
      </c>
      <c r="J622" s="104">
        <v>4.38</v>
      </c>
      <c r="K622" s="105"/>
      <c r="L622" s="104">
        <v>-233.02</v>
      </c>
      <c r="M622" s="111">
        <v>8.02</v>
      </c>
      <c r="N622" s="102">
        <v>-1868.82</v>
      </c>
      <c r="AA622" s="98"/>
      <c r="AB622" s="79" t="s">
        <v>603</v>
      </c>
      <c r="AG622" s="79"/>
      <c r="AI622" s="97"/>
      <c r="AK622" s="79"/>
      <c r="AM622" s="79"/>
      <c r="AN622" s="79"/>
    </row>
    <row r="623" spans="1:40" s="67" customFormat="1" ht="14.4" x14ac:dyDescent="0.3">
      <c r="A623" s="109"/>
      <c r="B623" s="108"/>
      <c r="C623" s="308" t="s">
        <v>602</v>
      </c>
      <c r="D623" s="308"/>
      <c r="E623" s="308"/>
      <c r="F623" s="308"/>
      <c r="G623" s="308"/>
      <c r="H623" s="308"/>
      <c r="I623" s="308"/>
      <c r="J623" s="308"/>
      <c r="K623" s="308"/>
      <c r="L623" s="308"/>
      <c r="M623" s="308"/>
      <c r="N623" s="309"/>
      <c r="AA623" s="98"/>
      <c r="AB623" s="79"/>
      <c r="AG623" s="79"/>
      <c r="AI623" s="97"/>
      <c r="AJ623" s="65" t="s">
        <v>602</v>
      </c>
      <c r="AK623" s="79"/>
      <c r="AM623" s="79"/>
      <c r="AN623" s="79"/>
    </row>
    <row r="624" spans="1:40" s="67" customFormat="1" ht="14.4" x14ac:dyDescent="0.3">
      <c r="A624" s="109"/>
      <c r="B624" s="108"/>
      <c r="C624" s="311" t="s">
        <v>327</v>
      </c>
      <c r="D624" s="311"/>
      <c r="E624" s="311"/>
      <c r="F624" s="107"/>
      <c r="G624" s="105"/>
      <c r="H624" s="105"/>
      <c r="I624" s="105"/>
      <c r="J624" s="106"/>
      <c r="K624" s="105"/>
      <c r="L624" s="104">
        <v>-233.02</v>
      </c>
      <c r="M624" s="103"/>
      <c r="N624" s="102">
        <v>-1868.82</v>
      </c>
      <c r="AA624" s="98"/>
      <c r="AB624" s="79"/>
      <c r="AG624" s="79" t="s">
        <v>327</v>
      </c>
      <c r="AI624" s="97"/>
      <c r="AK624" s="79"/>
      <c r="AM624" s="79"/>
      <c r="AN624" s="79"/>
    </row>
    <row r="625" spans="1:40" s="67" customFormat="1" ht="31.8" x14ac:dyDescent="0.3">
      <c r="A625" s="113" t="s">
        <v>142</v>
      </c>
      <c r="B625" s="116" t="s">
        <v>619</v>
      </c>
      <c r="C625" s="311" t="s">
        <v>618</v>
      </c>
      <c r="D625" s="311"/>
      <c r="E625" s="311"/>
      <c r="F625" s="107" t="s">
        <v>616</v>
      </c>
      <c r="G625" s="105"/>
      <c r="H625" s="105"/>
      <c r="I625" s="112">
        <v>1</v>
      </c>
      <c r="J625" s="106"/>
      <c r="K625" s="105"/>
      <c r="L625" s="106"/>
      <c r="M625" s="105"/>
      <c r="N625" s="139"/>
      <c r="AA625" s="98"/>
      <c r="AB625" s="79" t="s">
        <v>618</v>
      </c>
      <c r="AG625" s="79"/>
      <c r="AI625" s="97"/>
      <c r="AK625" s="79"/>
      <c r="AM625" s="79"/>
      <c r="AN625" s="79"/>
    </row>
    <row r="626" spans="1:40" s="67" customFormat="1" ht="20.399999999999999" x14ac:dyDescent="0.3">
      <c r="A626" s="138"/>
      <c r="B626" s="84" t="s">
        <v>543</v>
      </c>
      <c r="C626" s="308" t="s">
        <v>542</v>
      </c>
      <c r="D626" s="308"/>
      <c r="E626" s="308"/>
      <c r="F626" s="308"/>
      <c r="G626" s="308"/>
      <c r="H626" s="308"/>
      <c r="I626" s="308"/>
      <c r="J626" s="308"/>
      <c r="K626" s="308"/>
      <c r="L626" s="308"/>
      <c r="M626" s="308"/>
      <c r="N626" s="309"/>
      <c r="AA626" s="98"/>
      <c r="AB626" s="79"/>
      <c r="AC626" s="65" t="s">
        <v>542</v>
      </c>
      <c r="AG626" s="79"/>
      <c r="AI626" s="97"/>
      <c r="AK626" s="79"/>
      <c r="AM626" s="79"/>
      <c r="AN626" s="79"/>
    </row>
    <row r="627" spans="1:40" s="67" customFormat="1" ht="14.4" x14ac:dyDescent="0.3">
      <c r="A627" s="137"/>
      <c r="B627" s="84" t="s">
        <v>20</v>
      </c>
      <c r="C627" s="308" t="s">
        <v>541</v>
      </c>
      <c r="D627" s="308"/>
      <c r="E627" s="308"/>
      <c r="F627" s="125"/>
      <c r="G627" s="99"/>
      <c r="H627" s="99"/>
      <c r="I627" s="99"/>
      <c r="J627" s="122">
        <v>91.7</v>
      </c>
      <c r="K627" s="133">
        <v>1.1499999999999999</v>
      </c>
      <c r="L627" s="122">
        <v>105.46</v>
      </c>
      <c r="M627" s="133">
        <v>29.37</v>
      </c>
      <c r="N627" s="135">
        <v>3097.36</v>
      </c>
      <c r="AA627" s="98"/>
      <c r="AB627" s="79"/>
      <c r="AD627" s="65" t="s">
        <v>541</v>
      </c>
      <c r="AG627" s="79"/>
      <c r="AI627" s="97"/>
      <c r="AK627" s="79"/>
      <c r="AM627" s="79"/>
      <c r="AN627" s="79"/>
    </row>
    <row r="628" spans="1:40" s="67" customFormat="1" ht="14.4" x14ac:dyDescent="0.3">
      <c r="A628" s="137"/>
      <c r="B628" s="84" t="s">
        <v>21</v>
      </c>
      <c r="C628" s="308" t="s">
        <v>540</v>
      </c>
      <c r="D628" s="308"/>
      <c r="E628" s="308"/>
      <c r="F628" s="125"/>
      <c r="G628" s="99"/>
      <c r="H628" s="99"/>
      <c r="I628" s="99"/>
      <c r="J628" s="136">
        <v>1257.23</v>
      </c>
      <c r="K628" s="133">
        <v>1.1499999999999999</v>
      </c>
      <c r="L628" s="136">
        <v>1445.81</v>
      </c>
      <c r="M628" s="133">
        <v>11.01</v>
      </c>
      <c r="N628" s="135">
        <v>15918.37</v>
      </c>
      <c r="AA628" s="98"/>
      <c r="AB628" s="79"/>
      <c r="AD628" s="65" t="s">
        <v>540</v>
      </c>
      <c r="AG628" s="79"/>
      <c r="AI628" s="97"/>
      <c r="AK628" s="79"/>
      <c r="AM628" s="79"/>
      <c r="AN628" s="79"/>
    </row>
    <row r="629" spans="1:40" s="67" customFormat="1" ht="14.4" x14ac:dyDescent="0.3">
      <c r="A629" s="137"/>
      <c r="B629" s="84" t="s">
        <v>22</v>
      </c>
      <c r="C629" s="308" t="s">
        <v>539</v>
      </c>
      <c r="D629" s="308"/>
      <c r="E629" s="308"/>
      <c r="F629" s="125"/>
      <c r="G629" s="99"/>
      <c r="H629" s="99"/>
      <c r="I629" s="99"/>
      <c r="J629" s="122">
        <v>62.1</v>
      </c>
      <c r="K629" s="133">
        <v>1.1499999999999999</v>
      </c>
      <c r="L629" s="122">
        <v>71.42</v>
      </c>
      <c r="M629" s="133">
        <v>29.37</v>
      </c>
      <c r="N629" s="135">
        <v>2097.61</v>
      </c>
      <c r="AA629" s="98"/>
      <c r="AB629" s="79"/>
      <c r="AD629" s="65" t="s">
        <v>539</v>
      </c>
      <c r="AG629" s="79"/>
      <c r="AI629" s="97"/>
      <c r="AK629" s="79"/>
      <c r="AM629" s="79"/>
      <c r="AN629" s="79"/>
    </row>
    <row r="630" spans="1:40" s="67" customFormat="1" ht="14.4" x14ac:dyDescent="0.3">
      <c r="A630" s="137"/>
      <c r="B630" s="84" t="s">
        <v>69</v>
      </c>
      <c r="C630" s="308" t="s">
        <v>538</v>
      </c>
      <c r="D630" s="308"/>
      <c r="E630" s="308"/>
      <c r="F630" s="125"/>
      <c r="G630" s="99"/>
      <c r="H630" s="99"/>
      <c r="I630" s="99"/>
      <c r="J630" s="122">
        <v>192.3</v>
      </c>
      <c r="K630" s="99"/>
      <c r="L630" s="122">
        <v>192.3</v>
      </c>
      <c r="M630" s="133">
        <v>8.02</v>
      </c>
      <c r="N630" s="135">
        <v>1542.25</v>
      </c>
      <c r="AA630" s="98"/>
      <c r="AB630" s="79"/>
      <c r="AD630" s="65" t="s">
        <v>538</v>
      </c>
      <c r="AG630" s="79"/>
      <c r="AI630" s="97"/>
      <c r="AK630" s="79"/>
      <c r="AM630" s="79"/>
      <c r="AN630" s="79"/>
    </row>
    <row r="631" spans="1:40" s="67" customFormat="1" ht="14.4" x14ac:dyDescent="0.3">
      <c r="A631" s="126"/>
      <c r="B631" s="84"/>
      <c r="C631" s="308" t="s">
        <v>537</v>
      </c>
      <c r="D631" s="308"/>
      <c r="E631" s="308"/>
      <c r="F631" s="125" t="s">
        <v>536</v>
      </c>
      <c r="G631" s="133">
        <v>8.86</v>
      </c>
      <c r="H631" s="133">
        <v>1.1499999999999999</v>
      </c>
      <c r="I631" s="147">
        <v>10.189</v>
      </c>
      <c r="J631" s="123"/>
      <c r="K631" s="99"/>
      <c r="L631" s="123"/>
      <c r="M631" s="99"/>
      <c r="N631" s="131"/>
      <c r="AA631" s="98"/>
      <c r="AB631" s="79"/>
      <c r="AE631" s="65" t="s">
        <v>537</v>
      </c>
      <c r="AG631" s="79"/>
      <c r="AI631" s="97"/>
      <c r="AK631" s="79"/>
      <c r="AM631" s="79"/>
      <c r="AN631" s="79"/>
    </row>
    <row r="632" spans="1:40" s="67" customFormat="1" ht="14.4" x14ac:dyDescent="0.3">
      <c r="A632" s="126"/>
      <c r="B632" s="84"/>
      <c r="C632" s="308" t="s">
        <v>535</v>
      </c>
      <c r="D632" s="308"/>
      <c r="E632" s="308"/>
      <c r="F632" s="125" t="s">
        <v>536</v>
      </c>
      <c r="G632" s="148">
        <v>4.5999999999999996</v>
      </c>
      <c r="H632" s="133">
        <v>1.1499999999999999</v>
      </c>
      <c r="I632" s="133">
        <v>5.29</v>
      </c>
      <c r="J632" s="123"/>
      <c r="K632" s="99"/>
      <c r="L632" s="123"/>
      <c r="M632" s="99"/>
      <c r="N632" s="131"/>
      <c r="AA632" s="98"/>
      <c r="AB632" s="79"/>
      <c r="AE632" s="65" t="s">
        <v>535</v>
      </c>
      <c r="AG632" s="79"/>
      <c r="AI632" s="97"/>
      <c r="AK632" s="79"/>
      <c r="AM632" s="79"/>
      <c r="AN632" s="79"/>
    </row>
    <row r="633" spans="1:40" s="67" customFormat="1" ht="14.4" x14ac:dyDescent="0.3">
      <c r="A633" s="110"/>
      <c r="B633" s="84"/>
      <c r="C633" s="310" t="s">
        <v>534</v>
      </c>
      <c r="D633" s="310"/>
      <c r="E633" s="310"/>
      <c r="F633" s="130"/>
      <c r="G633" s="103"/>
      <c r="H633" s="103"/>
      <c r="I633" s="103"/>
      <c r="J633" s="129">
        <v>1541.23</v>
      </c>
      <c r="K633" s="103"/>
      <c r="L633" s="129">
        <v>1743.57</v>
      </c>
      <c r="M633" s="103"/>
      <c r="N633" s="127"/>
      <c r="AA633" s="98"/>
      <c r="AB633" s="79"/>
      <c r="AF633" s="65" t="s">
        <v>534</v>
      </c>
      <c r="AG633" s="79"/>
      <c r="AI633" s="97"/>
      <c r="AK633" s="79"/>
      <c r="AM633" s="79"/>
      <c r="AN633" s="79"/>
    </row>
    <row r="634" spans="1:40" s="67" customFormat="1" ht="14.4" x14ac:dyDescent="0.3">
      <c r="A634" s="126"/>
      <c r="B634" s="84"/>
      <c r="C634" s="308" t="s">
        <v>533</v>
      </c>
      <c r="D634" s="308"/>
      <c r="E634" s="308"/>
      <c r="F634" s="125"/>
      <c r="G634" s="99"/>
      <c r="H634" s="99"/>
      <c r="I634" s="99"/>
      <c r="J634" s="123"/>
      <c r="K634" s="99"/>
      <c r="L634" s="122">
        <v>176.88</v>
      </c>
      <c r="M634" s="99"/>
      <c r="N634" s="135">
        <v>5194.97</v>
      </c>
      <c r="AA634" s="98"/>
      <c r="AB634" s="79"/>
      <c r="AE634" s="65" t="s">
        <v>533</v>
      </c>
      <c r="AG634" s="79"/>
      <c r="AI634" s="97"/>
      <c r="AK634" s="79"/>
      <c r="AM634" s="79"/>
      <c r="AN634" s="79"/>
    </row>
    <row r="635" spans="1:40" s="67" customFormat="1" ht="21.6" x14ac:dyDescent="0.3">
      <c r="A635" s="126"/>
      <c r="B635" s="84" t="s">
        <v>613</v>
      </c>
      <c r="C635" s="308" t="s">
        <v>612</v>
      </c>
      <c r="D635" s="308"/>
      <c r="E635" s="308"/>
      <c r="F635" s="125" t="s">
        <v>529</v>
      </c>
      <c r="G635" s="124">
        <v>98</v>
      </c>
      <c r="H635" s="99"/>
      <c r="I635" s="124">
        <v>98</v>
      </c>
      <c r="J635" s="123"/>
      <c r="K635" s="99"/>
      <c r="L635" s="122">
        <v>173.34</v>
      </c>
      <c r="M635" s="99"/>
      <c r="N635" s="135">
        <v>5091.07</v>
      </c>
      <c r="AA635" s="98"/>
      <c r="AB635" s="79"/>
      <c r="AE635" s="65" t="s">
        <v>612</v>
      </c>
      <c r="AG635" s="79"/>
      <c r="AI635" s="97"/>
      <c r="AK635" s="79"/>
      <c r="AM635" s="79"/>
      <c r="AN635" s="79"/>
    </row>
    <row r="636" spans="1:40" s="67" customFormat="1" ht="21.6" x14ac:dyDescent="0.3">
      <c r="A636" s="126"/>
      <c r="B636" s="84" t="s">
        <v>611</v>
      </c>
      <c r="C636" s="308" t="s">
        <v>610</v>
      </c>
      <c r="D636" s="308"/>
      <c r="E636" s="308"/>
      <c r="F636" s="125" t="s">
        <v>529</v>
      </c>
      <c r="G636" s="124">
        <v>58</v>
      </c>
      <c r="H636" s="99"/>
      <c r="I636" s="124">
        <v>58</v>
      </c>
      <c r="J636" s="123"/>
      <c r="K636" s="99"/>
      <c r="L636" s="122">
        <v>102.59</v>
      </c>
      <c r="M636" s="99"/>
      <c r="N636" s="135">
        <v>3013.08</v>
      </c>
      <c r="AA636" s="98"/>
      <c r="AB636" s="79"/>
      <c r="AE636" s="65" t="s">
        <v>610</v>
      </c>
      <c r="AG636" s="79"/>
      <c r="AI636" s="97"/>
      <c r="AK636" s="79"/>
      <c r="AM636" s="79"/>
      <c r="AN636" s="79"/>
    </row>
    <row r="637" spans="1:40" s="67" customFormat="1" ht="14.4" x14ac:dyDescent="0.3">
      <c r="A637" s="109"/>
      <c r="B637" s="108"/>
      <c r="C637" s="311" t="s">
        <v>327</v>
      </c>
      <c r="D637" s="311"/>
      <c r="E637" s="311"/>
      <c r="F637" s="107"/>
      <c r="G637" s="105"/>
      <c r="H637" s="105"/>
      <c r="I637" s="105"/>
      <c r="J637" s="106"/>
      <c r="K637" s="105"/>
      <c r="L637" s="114">
        <v>2019.5</v>
      </c>
      <c r="M637" s="103"/>
      <c r="N637" s="102">
        <v>28662.13</v>
      </c>
      <c r="AA637" s="98"/>
      <c r="AB637" s="79"/>
      <c r="AG637" s="79" t="s">
        <v>327</v>
      </c>
      <c r="AI637" s="97"/>
      <c r="AK637" s="79"/>
      <c r="AM637" s="79"/>
      <c r="AN637" s="79"/>
    </row>
    <row r="638" spans="1:40" s="67" customFormat="1" ht="21.6" x14ac:dyDescent="0.3">
      <c r="A638" s="113" t="s">
        <v>143</v>
      </c>
      <c r="B638" s="116" t="s">
        <v>608</v>
      </c>
      <c r="C638" s="311" t="s">
        <v>607</v>
      </c>
      <c r="D638" s="311"/>
      <c r="E638" s="311"/>
      <c r="F638" s="107" t="s">
        <v>505</v>
      </c>
      <c r="G638" s="105"/>
      <c r="H638" s="105"/>
      <c r="I638" s="111">
        <v>-0.02</v>
      </c>
      <c r="J638" s="104">
        <v>409</v>
      </c>
      <c r="K638" s="105"/>
      <c r="L638" s="104">
        <v>-8.18</v>
      </c>
      <c r="M638" s="111">
        <v>8.02</v>
      </c>
      <c r="N638" s="115">
        <v>-65.599999999999994</v>
      </c>
      <c r="AA638" s="98"/>
      <c r="AB638" s="79" t="s">
        <v>607</v>
      </c>
      <c r="AG638" s="79"/>
      <c r="AI638" s="97"/>
      <c r="AK638" s="79"/>
      <c r="AM638" s="79"/>
      <c r="AN638" s="79"/>
    </row>
    <row r="639" spans="1:40" s="67" customFormat="1" ht="14.4" x14ac:dyDescent="0.3">
      <c r="A639" s="109"/>
      <c r="B639" s="108"/>
      <c r="C639" s="308" t="s">
        <v>602</v>
      </c>
      <c r="D639" s="308"/>
      <c r="E639" s="308"/>
      <c r="F639" s="308"/>
      <c r="G639" s="308"/>
      <c r="H639" s="308"/>
      <c r="I639" s="308"/>
      <c r="J639" s="308"/>
      <c r="K639" s="308"/>
      <c r="L639" s="308"/>
      <c r="M639" s="308"/>
      <c r="N639" s="309"/>
      <c r="AA639" s="98"/>
      <c r="AB639" s="79"/>
      <c r="AG639" s="79"/>
      <c r="AI639" s="97"/>
      <c r="AJ639" s="65" t="s">
        <v>602</v>
      </c>
      <c r="AK639" s="79"/>
      <c r="AM639" s="79"/>
      <c r="AN639" s="79"/>
    </row>
    <row r="640" spans="1:40" s="67" customFormat="1" ht="14.4" x14ac:dyDescent="0.3">
      <c r="A640" s="109"/>
      <c r="B640" s="108"/>
      <c r="C640" s="311" t="s">
        <v>327</v>
      </c>
      <c r="D640" s="311"/>
      <c r="E640" s="311"/>
      <c r="F640" s="107"/>
      <c r="G640" s="105"/>
      <c r="H640" s="105"/>
      <c r="I640" s="105"/>
      <c r="J640" s="106"/>
      <c r="K640" s="105"/>
      <c r="L640" s="104">
        <v>-8.18</v>
      </c>
      <c r="M640" s="103"/>
      <c r="N640" s="115">
        <v>-65.599999999999994</v>
      </c>
      <c r="AA640" s="98"/>
      <c r="AB640" s="79"/>
      <c r="AG640" s="79" t="s">
        <v>327</v>
      </c>
      <c r="AI640" s="97"/>
      <c r="AK640" s="79"/>
      <c r="AM640" s="79"/>
      <c r="AN640" s="79"/>
    </row>
    <row r="641" spans="1:40" s="67" customFormat="1" ht="21.6" x14ac:dyDescent="0.3">
      <c r="A641" s="113" t="s">
        <v>144</v>
      </c>
      <c r="B641" s="116" t="s">
        <v>606</v>
      </c>
      <c r="C641" s="311" t="s">
        <v>605</v>
      </c>
      <c r="D641" s="311"/>
      <c r="E641" s="311"/>
      <c r="F641" s="107" t="s">
        <v>101</v>
      </c>
      <c r="G641" s="105"/>
      <c r="H641" s="105"/>
      <c r="I641" s="112">
        <v>-11</v>
      </c>
      <c r="J641" s="104">
        <v>14.5</v>
      </c>
      <c r="K641" s="105"/>
      <c r="L641" s="104">
        <v>-159.5</v>
      </c>
      <c r="M641" s="111">
        <v>8.02</v>
      </c>
      <c r="N641" s="102">
        <v>-1279.19</v>
      </c>
      <c r="AA641" s="98"/>
      <c r="AB641" s="79" t="s">
        <v>605</v>
      </c>
      <c r="AG641" s="79"/>
      <c r="AI641" s="97"/>
      <c r="AK641" s="79"/>
      <c r="AM641" s="79"/>
      <c r="AN641" s="79"/>
    </row>
    <row r="642" spans="1:40" s="67" customFormat="1" ht="14.4" x14ac:dyDescent="0.3">
      <c r="A642" s="109"/>
      <c r="B642" s="108"/>
      <c r="C642" s="308" t="s">
        <v>602</v>
      </c>
      <c r="D642" s="308"/>
      <c r="E642" s="308"/>
      <c r="F642" s="308"/>
      <c r="G642" s="308"/>
      <c r="H642" s="308"/>
      <c r="I642" s="308"/>
      <c r="J642" s="308"/>
      <c r="K642" s="308"/>
      <c r="L642" s="308"/>
      <c r="M642" s="308"/>
      <c r="N642" s="309"/>
      <c r="AA642" s="98"/>
      <c r="AB642" s="79"/>
      <c r="AG642" s="79"/>
      <c r="AI642" s="97"/>
      <c r="AJ642" s="65" t="s">
        <v>602</v>
      </c>
      <c r="AK642" s="79"/>
      <c r="AM642" s="79"/>
      <c r="AN642" s="79"/>
    </row>
    <row r="643" spans="1:40" s="67" customFormat="1" ht="14.4" x14ac:dyDescent="0.3">
      <c r="A643" s="109"/>
      <c r="B643" s="108"/>
      <c r="C643" s="311" t="s">
        <v>327</v>
      </c>
      <c r="D643" s="311"/>
      <c r="E643" s="311"/>
      <c r="F643" s="107"/>
      <c r="G643" s="105"/>
      <c r="H643" s="105"/>
      <c r="I643" s="105"/>
      <c r="J643" s="106"/>
      <c r="K643" s="105"/>
      <c r="L643" s="104">
        <v>-159.5</v>
      </c>
      <c r="M643" s="103"/>
      <c r="N643" s="102">
        <v>-1279.19</v>
      </c>
      <c r="AA643" s="98"/>
      <c r="AB643" s="79"/>
      <c r="AG643" s="79" t="s">
        <v>327</v>
      </c>
      <c r="AI643" s="97"/>
      <c r="AK643" s="79"/>
      <c r="AM643" s="79"/>
      <c r="AN643" s="79"/>
    </row>
    <row r="644" spans="1:40" s="67" customFormat="1" ht="31.8" x14ac:dyDescent="0.3">
      <c r="A644" s="113" t="s">
        <v>236</v>
      </c>
      <c r="B644" s="116" t="s">
        <v>604</v>
      </c>
      <c r="C644" s="311" t="s">
        <v>603</v>
      </c>
      <c r="D644" s="311"/>
      <c r="E644" s="311"/>
      <c r="F644" s="107" t="s">
        <v>110</v>
      </c>
      <c r="G644" s="105"/>
      <c r="H644" s="105"/>
      <c r="I644" s="112">
        <v>-3</v>
      </c>
      <c r="J644" s="104">
        <v>4.38</v>
      </c>
      <c r="K644" s="105"/>
      <c r="L644" s="104">
        <v>-13.14</v>
      </c>
      <c r="M644" s="111">
        <v>8.02</v>
      </c>
      <c r="N644" s="115">
        <v>-105.38</v>
      </c>
      <c r="AA644" s="98"/>
      <c r="AB644" s="79" t="s">
        <v>603</v>
      </c>
      <c r="AG644" s="79"/>
      <c r="AI644" s="97"/>
      <c r="AK644" s="79"/>
      <c r="AM644" s="79"/>
      <c r="AN644" s="79"/>
    </row>
    <row r="645" spans="1:40" s="67" customFormat="1" ht="14.4" x14ac:dyDescent="0.3">
      <c r="A645" s="109"/>
      <c r="B645" s="108"/>
      <c r="C645" s="308" t="s">
        <v>602</v>
      </c>
      <c r="D645" s="308"/>
      <c r="E645" s="308"/>
      <c r="F645" s="308"/>
      <c r="G645" s="308"/>
      <c r="H645" s="308"/>
      <c r="I645" s="308"/>
      <c r="J645" s="308"/>
      <c r="K645" s="308"/>
      <c r="L645" s="308"/>
      <c r="M645" s="308"/>
      <c r="N645" s="309"/>
      <c r="AA645" s="98"/>
      <c r="AB645" s="79"/>
      <c r="AG645" s="79"/>
      <c r="AI645" s="97"/>
      <c r="AJ645" s="65" t="s">
        <v>602</v>
      </c>
      <c r="AK645" s="79"/>
      <c r="AM645" s="79"/>
      <c r="AN645" s="79"/>
    </row>
    <row r="646" spans="1:40" s="67" customFormat="1" ht="14.4" x14ac:dyDescent="0.3">
      <c r="A646" s="109"/>
      <c r="B646" s="108"/>
      <c r="C646" s="311" t="s">
        <v>327</v>
      </c>
      <c r="D646" s="311"/>
      <c r="E646" s="311"/>
      <c r="F646" s="107"/>
      <c r="G646" s="105"/>
      <c r="H646" s="105"/>
      <c r="I646" s="105"/>
      <c r="J646" s="106"/>
      <c r="K646" s="105"/>
      <c r="L646" s="104">
        <v>-13.14</v>
      </c>
      <c r="M646" s="103"/>
      <c r="N646" s="115">
        <v>-105.38</v>
      </c>
      <c r="AA646" s="98"/>
      <c r="AB646" s="79"/>
      <c r="AG646" s="79" t="s">
        <v>327</v>
      </c>
      <c r="AI646" s="97"/>
      <c r="AK646" s="79"/>
      <c r="AM646" s="79"/>
      <c r="AN646" s="79"/>
    </row>
    <row r="647" spans="1:40" s="67" customFormat="1" ht="42" x14ac:dyDescent="0.3">
      <c r="A647" s="113" t="s">
        <v>147</v>
      </c>
      <c r="B647" s="116" t="s">
        <v>617</v>
      </c>
      <c r="C647" s="311" t="s">
        <v>615</v>
      </c>
      <c r="D647" s="311"/>
      <c r="E647" s="311"/>
      <c r="F647" s="107" t="s">
        <v>616</v>
      </c>
      <c r="G647" s="105"/>
      <c r="H647" s="105"/>
      <c r="I647" s="112">
        <v>1</v>
      </c>
      <c r="J647" s="106"/>
      <c r="K647" s="105"/>
      <c r="L647" s="106"/>
      <c r="M647" s="105"/>
      <c r="N647" s="139"/>
      <c r="AA647" s="98"/>
      <c r="AB647" s="79" t="s">
        <v>615</v>
      </c>
      <c r="AG647" s="79"/>
      <c r="AI647" s="97"/>
      <c r="AK647" s="79"/>
      <c r="AM647" s="79"/>
      <c r="AN647" s="79"/>
    </row>
    <row r="648" spans="1:40" s="67" customFormat="1" ht="14.4" x14ac:dyDescent="0.3">
      <c r="A648" s="138"/>
      <c r="B648" s="84"/>
      <c r="C648" s="308" t="s">
        <v>614</v>
      </c>
      <c r="D648" s="308"/>
      <c r="E648" s="308"/>
      <c r="F648" s="308"/>
      <c r="G648" s="308"/>
      <c r="H648" s="308"/>
      <c r="I648" s="308"/>
      <c r="J648" s="308"/>
      <c r="K648" s="308"/>
      <c r="L648" s="308"/>
      <c r="M648" s="308"/>
      <c r="N648" s="309"/>
      <c r="AA648" s="98"/>
      <c r="AB648" s="79"/>
      <c r="AC648" s="65" t="s">
        <v>614</v>
      </c>
      <c r="AG648" s="79"/>
      <c r="AI648" s="97"/>
      <c r="AK648" s="79"/>
      <c r="AM648" s="79"/>
      <c r="AN648" s="79"/>
    </row>
    <row r="649" spans="1:40" s="67" customFormat="1" ht="20.399999999999999" x14ac:dyDescent="0.3">
      <c r="A649" s="138"/>
      <c r="B649" s="84" t="s">
        <v>543</v>
      </c>
      <c r="C649" s="308" t="s">
        <v>542</v>
      </c>
      <c r="D649" s="308"/>
      <c r="E649" s="308"/>
      <c r="F649" s="308"/>
      <c r="G649" s="308"/>
      <c r="H649" s="308"/>
      <c r="I649" s="308"/>
      <c r="J649" s="308"/>
      <c r="K649" s="308"/>
      <c r="L649" s="308"/>
      <c r="M649" s="308"/>
      <c r="N649" s="309"/>
      <c r="AA649" s="98"/>
      <c r="AB649" s="79"/>
      <c r="AC649" s="65" t="s">
        <v>542</v>
      </c>
      <c r="AG649" s="79"/>
      <c r="AI649" s="97"/>
      <c r="AK649" s="79"/>
      <c r="AM649" s="79"/>
      <c r="AN649" s="79"/>
    </row>
    <row r="650" spans="1:40" s="67" customFormat="1" ht="14.4" x14ac:dyDescent="0.3">
      <c r="A650" s="137"/>
      <c r="B650" s="84" t="s">
        <v>20</v>
      </c>
      <c r="C650" s="308" t="s">
        <v>541</v>
      </c>
      <c r="D650" s="308"/>
      <c r="E650" s="308"/>
      <c r="F650" s="125"/>
      <c r="G650" s="99"/>
      <c r="H650" s="99"/>
      <c r="I650" s="99"/>
      <c r="J650" s="122">
        <v>35.6</v>
      </c>
      <c r="K650" s="133">
        <v>30.59</v>
      </c>
      <c r="L650" s="136">
        <v>1089</v>
      </c>
      <c r="M650" s="133">
        <v>29.37</v>
      </c>
      <c r="N650" s="135">
        <v>31983.93</v>
      </c>
      <c r="AA650" s="98"/>
      <c r="AB650" s="79"/>
      <c r="AD650" s="65" t="s">
        <v>541</v>
      </c>
      <c r="AG650" s="79"/>
      <c r="AI650" s="97"/>
      <c r="AK650" s="79"/>
      <c r="AM650" s="79"/>
      <c r="AN650" s="79"/>
    </row>
    <row r="651" spans="1:40" s="67" customFormat="1" ht="14.4" x14ac:dyDescent="0.3">
      <c r="A651" s="137"/>
      <c r="B651" s="84" t="s">
        <v>21</v>
      </c>
      <c r="C651" s="308" t="s">
        <v>540</v>
      </c>
      <c r="D651" s="308"/>
      <c r="E651" s="308"/>
      <c r="F651" s="125"/>
      <c r="G651" s="99"/>
      <c r="H651" s="99"/>
      <c r="I651" s="99"/>
      <c r="J651" s="122">
        <v>527.49</v>
      </c>
      <c r="K651" s="133">
        <v>30.59</v>
      </c>
      <c r="L651" s="136">
        <v>16135.92</v>
      </c>
      <c r="M651" s="133">
        <v>11.01</v>
      </c>
      <c r="N651" s="135">
        <v>177656.48</v>
      </c>
      <c r="AA651" s="98"/>
      <c r="AB651" s="79"/>
      <c r="AD651" s="65" t="s">
        <v>540</v>
      </c>
      <c r="AG651" s="79"/>
      <c r="AI651" s="97"/>
      <c r="AK651" s="79"/>
      <c r="AM651" s="79"/>
      <c r="AN651" s="79"/>
    </row>
    <row r="652" spans="1:40" s="67" customFormat="1" ht="14.4" x14ac:dyDescent="0.3">
      <c r="A652" s="137"/>
      <c r="B652" s="84" t="s">
        <v>22</v>
      </c>
      <c r="C652" s="308" t="s">
        <v>539</v>
      </c>
      <c r="D652" s="308"/>
      <c r="E652" s="308"/>
      <c r="F652" s="125"/>
      <c r="G652" s="99"/>
      <c r="H652" s="99"/>
      <c r="I652" s="99"/>
      <c r="J652" s="122">
        <v>26.06</v>
      </c>
      <c r="K652" s="133">
        <v>30.59</v>
      </c>
      <c r="L652" s="122">
        <v>797.18</v>
      </c>
      <c r="M652" s="133">
        <v>29.37</v>
      </c>
      <c r="N652" s="135">
        <v>23413.18</v>
      </c>
      <c r="AA652" s="98"/>
      <c r="AB652" s="79"/>
      <c r="AD652" s="65" t="s">
        <v>539</v>
      </c>
      <c r="AG652" s="79"/>
      <c r="AI652" s="97"/>
      <c r="AK652" s="79"/>
      <c r="AM652" s="79"/>
      <c r="AN652" s="79"/>
    </row>
    <row r="653" spans="1:40" s="67" customFormat="1" ht="14.4" x14ac:dyDescent="0.3">
      <c r="A653" s="137"/>
      <c r="B653" s="84" t="s">
        <v>69</v>
      </c>
      <c r="C653" s="308" t="s">
        <v>538</v>
      </c>
      <c r="D653" s="308"/>
      <c r="E653" s="308"/>
      <c r="F653" s="125"/>
      <c r="G653" s="99"/>
      <c r="H653" s="99"/>
      <c r="I653" s="99"/>
      <c r="J653" s="122">
        <v>105.68</v>
      </c>
      <c r="K653" s="148">
        <v>26.6</v>
      </c>
      <c r="L653" s="136">
        <v>2811.09</v>
      </c>
      <c r="M653" s="133">
        <v>8.02</v>
      </c>
      <c r="N653" s="135">
        <v>22544.94</v>
      </c>
      <c r="AA653" s="98"/>
      <c r="AB653" s="79"/>
      <c r="AD653" s="65" t="s">
        <v>538</v>
      </c>
      <c r="AG653" s="79"/>
      <c r="AI653" s="97"/>
      <c r="AK653" s="79"/>
      <c r="AM653" s="79"/>
      <c r="AN653" s="79"/>
    </row>
    <row r="654" spans="1:40" s="67" customFormat="1" ht="14.4" x14ac:dyDescent="0.3">
      <c r="A654" s="126"/>
      <c r="B654" s="84"/>
      <c r="C654" s="308" t="s">
        <v>537</v>
      </c>
      <c r="D654" s="308"/>
      <c r="E654" s="308"/>
      <c r="F654" s="125" t="s">
        <v>536</v>
      </c>
      <c r="G654" s="133">
        <v>3.44</v>
      </c>
      <c r="H654" s="133">
        <v>30.59</v>
      </c>
      <c r="I654" s="132">
        <v>105.2296</v>
      </c>
      <c r="J654" s="123"/>
      <c r="K654" s="99"/>
      <c r="L654" s="123"/>
      <c r="M654" s="99"/>
      <c r="N654" s="131"/>
      <c r="AA654" s="98"/>
      <c r="AB654" s="79"/>
      <c r="AE654" s="65" t="s">
        <v>537</v>
      </c>
      <c r="AG654" s="79"/>
      <c r="AI654" s="97"/>
      <c r="AK654" s="79"/>
      <c r="AM654" s="79"/>
      <c r="AN654" s="79"/>
    </row>
    <row r="655" spans="1:40" s="67" customFormat="1" ht="14.4" x14ac:dyDescent="0.3">
      <c r="A655" s="126"/>
      <c r="B655" s="84"/>
      <c r="C655" s="308" t="s">
        <v>535</v>
      </c>
      <c r="D655" s="308"/>
      <c r="E655" s="308"/>
      <c r="F655" s="125" t="s">
        <v>536</v>
      </c>
      <c r="G655" s="133">
        <v>1.93</v>
      </c>
      <c r="H655" s="133">
        <v>30.59</v>
      </c>
      <c r="I655" s="132">
        <v>59.038699999999999</v>
      </c>
      <c r="J655" s="123"/>
      <c r="K655" s="99"/>
      <c r="L655" s="123"/>
      <c r="M655" s="99"/>
      <c r="N655" s="131"/>
      <c r="AA655" s="98"/>
      <c r="AB655" s="79"/>
      <c r="AE655" s="65" t="s">
        <v>535</v>
      </c>
      <c r="AG655" s="79"/>
      <c r="AI655" s="97"/>
      <c r="AK655" s="79"/>
      <c r="AM655" s="79"/>
      <c r="AN655" s="79"/>
    </row>
    <row r="656" spans="1:40" s="67" customFormat="1" ht="14.4" x14ac:dyDescent="0.3">
      <c r="A656" s="110"/>
      <c r="B656" s="84"/>
      <c r="C656" s="310" t="s">
        <v>534</v>
      </c>
      <c r="D656" s="310"/>
      <c r="E656" s="310"/>
      <c r="F656" s="130"/>
      <c r="G656" s="103"/>
      <c r="H656" s="103"/>
      <c r="I656" s="103"/>
      <c r="J656" s="128">
        <v>668.77</v>
      </c>
      <c r="K656" s="103"/>
      <c r="L656" s="129">
        <v>20036.009999999998</v>
      </c>
      <c r="M656" s="103"/>
      <c r="N656" s="127"/>
      <c r="AA656" s="98"/>
      <c r="AB656" s="79"/>
      <c r="AF656" s="65" t="s">
        <v>534</v>
      </c>
      <c r="AG656" s="79"/>
      <c r="AI656" s="97"/>
      <c r="AK656" s="79"/>
      <c r="AM656" s="79"/>
      <c r="AN656" s="79"/>
    </row>
    <row r="657" spans="1:40" s="67" customFormat="1" ht="14.4" x14ac:dyDescent="0.3">
      <c r="A657" s="126"/>
      <c r="B657" s="84"/>
      <c r="C657" s="308" t="s">
        <v>533</v>
      </c>
      <c r="D657" s="308"/>
      <c r="E657" s="308"/>
      <c r="F657" s="125"/>
      <c r="G657" s="99"/>
      <c r="H657" s="99"/>
      <c r="I657" s="99"/>
      <c r="J657" s="123"/>
      <c r="K657" s="99"/>
      <c r="L657" s="136">
        <v>1886.18</v>
      </c>
      <c r="M657" s="99"/>
      <c r="N657" s="135">
        <v>55397.11</v>
      </c>
      <c r="AA657" s="98"/>
      <c r="AB657" s="79"/>
      <c r="AE657" s="65" t="s">
        <v>533</v>
      </c>
      <c r="AG657" s="79"/>
      <c r="AI657" s="97"/>
      <c r="AK657" s="79"/>
      <c r="AM657" s="79"/>
      <c r="AN657" s="79"/>
    </row>
    <row r="658" spans="1:40" s="67" customFormat="1" ht="21.6" x14ac:dyDescent="0.3">
      <c r="A658" s="126"/>
      <c r="B658" s="84" t="s">
        <v>613</v>
      </c>
      <c r="C658" s="308" t="s">
        <v>612</v>
      </c>
      <c r="D658" s="308"/>
      <c r="E658" s="308"/>
      <c r="F658" s="125" t="s">
        <v>529</v>
      </c>
      <c r="G658" s="124">
        <v>98</v>
      </c>
      <c r="H658" s="99"/>
      <c r="I658" s="124">
        <v>98</v>
      </c>
      <c r="J658" s="123"/>
      <c r="K658" s="99"/>
      <c r="L658" s="136">
        <v>1848.46</v>
      </c>
      <c r="M658" s="99"/>
      <c r="N658" s="135">
        <v>54289.17</v>
      </c>
      <c r="AA658" s="98"/>
      <c r="AB658" s="79"/>
      <c r="AE658" s="65" t="s">
        <v>612</v>
      </c>
      <c r="AG658" s="79"/>
      <c r="AI658" s="97"/>
      <c r="AK658" s="79"/>
      <c r="AM658" s="79"/>
      <c r="AN658" s="79"/>
    </row>
    <row r="659" spans="1:40" s="67" customFormat="1" ht="21.6" x14ac:dyDescent="0.3">
      <c r="A659" s="126"/>
      <c r="B659" s="84" t="s">
        <v>611</v>
      </c>
      <c r="C659" s="308" t="s">
        <v>610</v>
      </c>
      <c r="D659" s="308"/>
      <c r="E659" s="308"/>
      <c r="F659" s="125" t="s">
        <v>529</v>
      </c>
      <c r="G659" s="124">
        <v>58</v>
      </c>
      <c r="H659" s="99"/>
      <c r="I659" s="124">
        <v>58</v>
      </c>
      <c r="J659" s="123"/>
      <c r="K659" s="99"/>
      <c r="L659" s="136">
        <v>1093.98</v>
      </c>
      <c r="M659" s="99"/>
      <c r="N659" s="135">
        <v>32130.32</v>
      </c>
      <c r="AA659" s="98"/>
      <c r="AB659" s="79"/>
      <c r="AE659" s="65" t="s">
        <v>610</v>
      </c>
      <c r="AG659" s="79"/>
      <c r="AI659" s="97"/>
      <c r="AK659" s="79"/>
      <c r="AM659" s="79"/>
      <c r="AN659" s="79"/>
    </row>
    <row r="660" spans="1:40" s="67" customFormat="1" ht="14.4" x14ac:dyDescent="0.3">
      <c r="A660" s="109"/>
      <c r="B660" s="108"/>
      <c r="C660" s="311" t="s">
        <v>327</v>
      </c>
      <c r="D660" s="311"/>
      <c r="E660" s="311"/>
      <c r="F660" s="107"/>
      <c r="G660" s="105"/>
      <c r="H660" s="105"/>
      <c r="I660" s="105"/>
      <c r="J660" s="106"/>
      <c r="K660" s="105"/>
      <c r="L660" s="114">
        <v>22978.45</v>
      </c>
      <c r="M660" s="103"/>
      <c r="N660" s="102">
        <v>318604.84000000003</v>
      </c>
      <c r="AA660" s="98"/>
      <c r="AB660" s="79"/>
      <c r="AG660" s="79" t="s">
        <v>327</v>
      </c>
      <c r="AI660" s="97"/>
      <c r="AK660" s="79"/>
      <c r="AM660" s="79"/>
      <c r="AN660" s="79"/>
    </row>
    <row r="661" spans="1:40" s="67" customFormat="1" ht="21.6" x14ac:dyDescent="0.3">
      <c r="A661" s="113" t="s">
        <v>609</v>
      </c>
      <c r="B661" s="116" t="s">
        <v>608</v>
      </c>
      <c r="C661" s="311" t="s">
        <v>607</v>
      </c>
      <c r="D661" s="311"/>
      <c r="E661" s="311"/>
      <c r="F661" s="107" t="s">
        <v>505</v>
      </c>
      <c r="G661" s="105"/>
      <c r="H661" s="105"/>
      <c r="I661" s="117">
        <v>-0.26600000000000001</v>
      </c>
      <c r="J661" s="104">
        <v>409</v>
      </c>
      <c r="K661" s="105"/>
      <c r="L661" s="104">
        <v>-108.79</v>
      </c>
      <c r="M661" s="111">
        <v>8.02</v>
      </c>
      <c r="N661" s="115">
        <v>-872.5</v>
      </c>
      <c r="AA661" s="98"/>
      <c r="AB661" s="79" t="s">
        <v>607</v>
      </c>
      <c r="AG661" s="79"/>
      <c r="AI661" s="97"/>
      <c r="AK661" s="79"/>
      <c r="AM661" s="79"/>
      <c r="AN661" s="79"/>
    </row>
    <row r="662" spans="1:40" s="67" customFormat="1" ht="14.4" x14ac:dyDescent="0.3">
      <c r="A662" s="109"/>
      <c r="B662" s="108"/>
      <c r="C662" s="308" t="s">
        <v>602</v>
      </c>
      <c r="D662" s="308"/>
      <c r="E662" s="308"/>
      <c r="F662" s="308"/>
      <c r="G662" s="308"/>
      <c r="H662" s="308"/>
      <c r="I662" s="308"/>
      <c r="J662" s="308"/>
      <c r="K662" s="308"/>
      <c r="L662" s="308"/>
      <c r="M662" s="308"/>
      <c r="N662" s="309"/>
      <c r="AA662" s="98"/>
      <c r="AB662" s="79"/>
      <c r="AG662" s="79"/>
      <c r="AI662" s="97"/>
      <c r="AJ662" s="65" t="s">
        <v>602</v>
      </c>
      <c r="AK662" s="79"/>
      <c r="AM662" s="79"/>
      <c r="AN662" s="79"/>
    </row>
    <row r="663" spans="1:40" s="67" customFormat="1" ht="14.4" x14ac:dyDescent="0.3">
      <c r="A663" s="109"/>
      <c r="B663" s="108"/>
      <c r="C663" s="311" t="s">
        <v>327</v>
      </c>
      <c r="D663" s="311"/>
      <c r="E663" s="311"/>
      <c r="F663" s="107"/>
      <c r="G663" s="105"/>
      <c r="H663" s="105"/>
      <c r="I663" s="105"/>
      <c r="J663" s="106"/>
      <c r="K663" s="105"/>
      <c r="L663" s="104">
        <v>-108.79</v>
      </c>
      <c r="M663" s="103"/>
      <c r="N663" s="115">
        <v>-872.5</v>
      </c>
      <c r="AA663" s="98"/>
      <c r="AB663" s="79"/>
      <c r="AG663" s="79" t="s">
        <v>327</v>
      </c>
      <c r="AI663" s="97"/>
      <c r="AK663" s="79"/>
      <c r="AM663" s="79"/>
      <c r="AN663" s="79"/>
    </row>
    <row r="664" spans="1:40" s="67" customFormat="1" ht="21.6" x14ac:dyDescent="0.3">
      <c r="A664" s="113" t="s">
        <v>242</v>
      </c>
      <c r="B664" s="116" t="s">
        <v>606</v>
      </c>
      <c r="C664" s="311" t="s">
        <v>605</v>
      </c>
      <c r="D664" s="311"/>
      <c r="E664" s="311"/>
      <c r="F664" s="107" t="s">
        <v>101</v>
      </c>
      <c r="G664" s="105"/>
      <c r="H664" s="105"/>
      <c r="I664" s="118">
        <v>-159.6</v>
      </c>
      <c r="J664" s="104">
        <v>14.5</v>
      </c>
      <c r="K664" s="105"/>
      <c r="L664" s="114">
        <v>-2314.1999999999998</v>
      </c>
      <c r="M664" s="111">
        <v>8.02</v>
      </c>
      <c r="N664" s="102">
        <v>-18559.88</v>
      </c>
      <c r="AA664" s="98"/>
      <c r="AB664" s="79" t="s">
        <v>605</v>
      </c>
      <c r="AG664" s="79"/>
      <c r="AI664" s="97"/>
      <c r="AK664" s="79"/>
      <c r="AM664" s="79"/>
      <c r="AN664" s="79"/>
    </row>
    <row r="665" spans="1:40" s="67" customFormat="1" ht="14.4" x14ac:dyDescent="0.3">
      <c r="A665" s="109"/>
      <c r="B665" s="108"/>
      <c r="C665" s="308" t="s">
        <v>602</v>
      </c>
      <c r="D665" s="308"/>
      <c r="E665" s="308"/>
      <c r="F665" s="308"/>
      <c r="G665" s="308"/>
      <c r="H665" s="308"/>
      <c r="I665" s="308"/>
      <c r="J665" s="308"/>
      <c r="K665" s="308"/>
      <c r="L665" s="308"/>
      <c r="M665" s="308"/>
      <c r="N665" s="309"/>
      <c r="AA665" s="98"/>
      <c r="AB665" s="79"/>
      <c r="AG665" s="79"/>
      <c r="AI665" s="97"/>
      <c r="AJ665" s="65" t="s">
        <v>602</v>
      </c>
      <c r="AK665" s="79"/>
      <c r="AM665" s="79"/>
      <c r="AN665" s="79"/>
    </row>
    <row r="666" spans="1:40" s="67" customFormat="1" ht="14.4" x14ac:dyDescent="0.3">
      <c r="A666" s="109"/>
      <c r="B666" s="108"/>
      <c r="C666" s="311" t="s">
        <v>327</v>
      </c>
      <c r="D666" s="311"/>
      <c r="E666" s="311"/>
      <c r="F666" s="107"/>
      <c r="G666" s="105"/>
      <c r="H666" s="105"/>
      <c r="I666" s="105"/>
      <c r="J666" s="106"/>
      <c r="K666" s="105"/>
      <c r="L666" s="114">
        <v>-2314.1999999999998</v>
      </c>
      <c r="M666" s="103"/>
      <c r="N666" s="102">
        <v>-18559.88</v>
      </c>
      <c r="AA666" s="98"/>
      <c r="AB666" s="79"/>
      <c r="AG666" s="79" t="s">
        <v>327</v>
      </c>
      <c r="AI666" s="97"/>
      <c r="AK666" s="79"/>
      <c r="AM666" s="79"/>
      <c r="AN666" s="79"/>
    </row>
    <row r="667" spans="1:40" s="67" customFormat="1" ht="31.8" x14ac:dyDescent="0.3">
      <c r="A667" s="113" t="s">
        <v>149</v>
      </c>
      <c r="B667" s="116" t="s">
        <v>604</v>
      </c>
      <c r="C667" s="311" t="s">
        <v>603</v>
      </c>
      <c r="D667" s="311"/>
      <c r="E667" s="311"/>
      <c r="F667" s="107" t="s">
        <v>110</v>
      </c>
      <c r="G667" s="105"/>
      <c r="H667" s="105"/>
      <c r="I667" s="118">
        <v>-53.2</v>
      </c>
      <c r="J667" s="104">
        <v>4.38</v>
      </c>
      <c r="K667" s="105"/>
      <c r="L667" s="104">
        <v>-233.02</v>
      </c>
      <c r="M667" s="111">
        <v>8.02</v>
      </c>
      <c r="N667" s="102">
        <v>-1868.82</v>
      </c>
      <c r="AA667" s="98"/>
      <c r="AB667" s="79" t="s">
        <v>603</v>
      </c>
      <c r="AG667" s="79"/>
      <c r="AI667" s="97"/>
      <c r="AK667" s="79"/>
      <c r="AM667" s="79"/>
      <c r="AN667" s="79"/>
    </row>
    <row r="668" spans="1:40" s="67" customFormat="1" ht="14.4" x14ac:dyDescent="0.3">
      <c r="A668" s="109"/>
      <c r="B668" s="108"/>
      <c r="C668" s="308" t="s">
        <v>602</v>
      </c>
      <c r="D668" s="308"/>
      <c r="E668" s="308"/>
      <c r="F668" s="308"/>
      <c r="G668" s="308"/>
      <c r="H668" s="308"/>
      <c r="I668" s="308"/>
      <c r="J668" s="308"/>
      <c r="K668" s="308"/>
      <c r="L668" s="308"/>
      <c r="M668" s="308"/>
      <c r="N668" s="309"/>
      <c r="AA668" s="98"/>
      <c r="AB668" s="79"/>
      <c r="AG668" s="79"/>
      <c r="AI668" s="97"/>
      <c r="AJ668" s="65" t="s">
        <v>602</v>
      </c>
      <c r="AK668" s="79"/>
      <c r="AM668" s="79"/>
      <c r="AN668" s="79"/>
    </row>
    <row r="669" spans="1:40" s="67" customFormat="1" ht="14.4" x14ac:dyDescent="0.3">
      <c r="A669" s="109"/>
      <c r="B669" s="108"/>
      <c r="C669" s="311" t="s">
        <v>327</v>
      </c>
      <c r="D669" s="311"/>
      <c r="E669" s="311"/>
      <c r="F669" s="107"/>
      <c r="G669" s="105"/>
      <c r="H669" s="105"/>
      <c r="I669" s="105"/>
      <c r="J669" s="106"/>
      <c r="K669" s="105"/>
      <c r="L669" s="104">
        <v>-233.02</v>
      </c>
      <c r="M669" s="103"/>
      <c r="N669" s="102">
        <v>-1868.82</v>
      </c>
      <c r="AA669" s="98"/>
      <c r="AB669" s="79"/>
      <c r="AG669" s="79" t="s">
        <v>327</v>
      </c>
      <c r="AI669" s="97"/>
      <c r="AK669" s="79"/>
      <c r="AM669" s="79"/>
      <c r="AN669" s="79"/>
    </row>
    <row r="670" spans="1:40" s="67" customFormat="1" ht="21.6" x14ac:dyDescent="0.3">
      <c r="A670" s="113" t="s">
        <v>150</v>
      </c>
      <c r="B670" s="116" t="s">
        <v>601</v>
      </c>
      <c r="C670" s="311" t="s">
        <v>227</v>
      </c>
      <c r="D670" s="311"/>
      <c r="E670" s="311"/>
      <c r="F670" s="107" t="s">
        <v>82</v>
      </c>
      <c r="G670" s="105"/>
      <c r="H670" s="105"/>
      <c r="I670" s="111">
        <v>1.43</v>
      </c>
      <c r="J670" s="106"/>
      <c r="K670" s="105"/>
      <c r="L670" s="106"/>
      <c r="M670" s="105"/>
      <c r="N670" s="139"/>
      <c r="AA670" s="98"/>
      <c r="AB670" s="79" t="s">
        <v>227</v>
      </c>
      <c r="AG670" s="79"/>
      <c r="AI670" s="97"/>
      <c r="AK670" s="79"/>
      <c r="AM670" s="79"/>
      <c r="AN670" s="79"/>
    </row>
    <row r="671" spans="1:40" s="67" customFormat="1" ht="14.4" x14ac:dyDescent="0.3">
      <c r="A671" s="110"/>
      <c r="B671" s="72"/>
      <c r="C671" s="308" t="s">
        <v>600</v>
      </c>
      <c r="D671" s="308"/>
      <c r="E671" s="308"/>
      <c r="F671" s="308"/>
      <c r="G671" s="308"/>
      <c r="H671" s="308"/>
      <c r="I671" s="308"/>
      <c r="J671" s="308"/>
      <c r="K671" s="308"/>
      <c r="L671" s="308"/>
      <c r="M671" s="308"/>
      <c r="N671" s="309"/>
      <c r="AA671" s="98"/>
      <c r="AB671" s="79"/>
      <c r="AG671" s="79"/>
      <c r="AH671" s="65" t="s">
        <v>600</v>
      </c>
      <c r="AI671" s="97"/>
      <c r="AK671" s="79"/>
      <c r="AM671" s="79"/>
      <c r="AN671" s="79"/>
    </row>
    <row r="672" spans="1:40" s="67" customFormat="1" ht="20.399999999999999" x14ac:dyDescent="0.3">
      <c r="A672" s="138"/>
      <c r="B672" s="84" t="s">
        <v>543</v>
      </c>
      <c r="C672" s="308" t="s">
        <v>542</v>
      </c>
      <c r="D672" s="308"/>
      <c r="E672" s="308"/>
      <c r="F672" s="308"/>
      <c r="G672" s="308"/>
      <c r="H672" s="308"/>
      <c r="I672" s="308"/>
      <c r="J672" s="308"/>
      <c r="K672" s="308"/>
      <c r="L672" s="308"/>
      <c r="M672" s="308"/>
      <c r="N672" s="309"/>
      <c r="AA672" s="98"/>
      <c r="AB672" s="79"/>
      <c r="AC672" s="65" t="s">
        <v>542</v>
      </c>
      <c r="AG672" s="79"/>
      <c r="AI672" s="97"/>
      <c r="AK672" s="79"/>
      <c r="AM672" s="79"/>
      <c r="AN672" s="79"/>
    </row>
    <row r="673" spans="1:40" s="67" customFormat="1" ht="14.4" x14ac:dyDescent="0.3">
      <c r="A673" s="137"/>
      <c r="B673" s="84" t="s">
        <v>20</v>
      </c>
      <c r="C673" s="308" t="s">
        <v>541</v>
      </c>
      <c r="D673" s="308"/>
      <c r="E673" s="308"/>
      <c r="F673" s="125"/>
      <c r="G673" s="99"/>
      <c r="H673" s="99"/>
      <c r="I673" s="99"/>
      <c r="J673" s="122">
        <v>216.58</v>
      </c>
      <c r="K673" s="133">
        <v>1.1499999999999999</v>
      </c>
      <c r="L673" s="122">
        <v>356.17</v>
      </c>
      <c r="M673" s="133">
        <v>29.37</v>
      </c>
      <c r="N673" s="135">
        <v>10460.709999999999</v>
      </c>
      <c r="AA673" s="98"/>
      <c r="AB673" s="79"/>
      <c r="AD673" s="65" t="s">
        <v>541</v>
      </c>
      <c r="AG673" s="79"/>
      <c r="AI673" s="97"/>
      <c r="AK673" s="79"/>
      <c r="AM673" s="79"/>
      <c r="AN673" s="79"/>
    </row>
    <row r="674" spans="1:40" s="67" customFormat="1" ht="14.4" x14ac:dyDescent="0.3">
      <c r="A674" s="137"/>
      <c r="B674" s="84" t="s">
        <v>21</v>
      </c>
      <c r="C674" s="308" t="s">
        <v>540</v>
      </c>
      <c r="D674" s="308"/>
      <c r="E674" s="308"/>
      <c r="F674" s="125"/>
      <c r="G674" s="99"/>
      <c r="H674" s="99"/>
      <c r="I674" s="99"/>
      <c r="J674" s="122">
        <v>76.319999999999993</v>
      </c>
      <c r="K674" s="133">
        <v>1.1499999999999999</v>
      </c>
      <c r="L674" s="122">
        <v>125.51</v>
      </c>
      <c r="M674" s="133">
        <v>11.01</v>
      </c>
      <c r="N674" s="135">
        <v>1381.87</v>
      </c>
      <c r="AA674" s="98"/>
      <c r="AB674" s="79"/>
      <c r="AD674" s="65" t="s">
        <v>540</v>
      </c>
      <c r="AG674" s="79"/>
      <c r="AI674" s="97"/>
      <c r="AK674" s="79"/>
      <c r="AM674" s="79"/>
      <c r="AN674" s="79"/>
    </row>
    <row r="675" spans="1:40" s="67" customFormat="1" ht="14.4" x14ac:dyDescent="0.3">
      <c r="A675" s="137"/>
      <c r="B675" s="84" t="s">
        <v>22</v>
      </c>
      <c r="C675" s="308" t="s">
        <v>539</v>
      </c>
      <c r="D675" s="308"/>
      <c r="E675" s="308"/>
      <c r="F675" s="125"/>
      <c r="G675" s="99"/>
      <c r="H675" s="99"/>
      <c r="I675" s="99"/>
      <c r="J675" s="122">
        <v>5.0199999999999996</v>
      </c>
      <c r="K675" s="133">
        <v>1.1499999999999999</v>
      </c>
      <c r="L675" s="122">
        <v>8.26</v>
      </c>
      <c r="M675" s="133">
        <v>29.37</v>
      </c>
      <c r="N675" s="121">
        <v>242.6</v>
      </c>
      <c r="AA675" s="98"/>
      <c r="AB675" s="79"/>
      <c r="AD675" s="65" t="s">
        <v>539</v>
      </c>
      <c r="AG675" s="79"/>
      <c r="AI675" s="97"/>
      <c r="AK675" s="79"/>
      <c r="AM675" s="79"/>
      <c r="AN675" s="79"/>
    </row>
    <row r="676" spans="1:40" s="67" customFormat="1" ht="14.4" x14ac:dyDescent="0.3">
      <c r="A676" s="137"/>
      <c r="B676" s="84" t="s">
        <v>69</v>
      </c>
      <c r="C676" s="308" t="s">
        <v>538</v>
      </c>
      <c r="D676" s="308"/>
      <c r="E676" s="308"/>
      <c r="F676" s="125"/>
      <c r="G676" s="99"/>
      <c r="H676" s="99"/>
      <c r="I676" s="99"/>
      <c r="J676" s="122">
        <v>39.49</v>
      </c>
      <c r="K676" s="99"/>
      <c r="L676" s="122">
        <v>56.47</v>
      </c>
      <c r="M676" s="133">
        <v>8.02</v>
      </c>
      <c r="N676" s="121">
        <v>452.89</v>
      </c>
      <c r="AA676" s="98"/>
      <c r="AB676" s="79"/>
      <c r="AD676" s="65" t="s">
        <v>538</v>
      </c>
      <c r="AG676" s="79"/>
      <c r="AI676" s="97"/>
      <c r="AK676" s="79"/>
      <c r="AM676" s="79"/>
      <c r="AN676" s="79"/>
    </row>
    <row r="677" spans="1:40" s="67" customFormat="1" ht="14.4" x14ac:dyDescent="0.3">
      <c r="A677" s="126"/>
      <c r="B677" s="84"/>
      <c r="C677" s="308" t="s">
        <v>537</v>
      </c>
      <c r="D677" s="308"/>
      <c r="E677" s="308"/>
      <c r="F677" s="125" t="s">
        <v>536</v>
      </c>
      <c r="G677" s="133">
        <v>23.04</v>
      </c>
      <c r="H677" s="133">
        <v>1.1499999999999999</v>
      </c>
      <c r="I677" s="134">
        <v>37.889279999999999</v>
      </c>
      <c r="J677" s="123"/>
      <c r="K677" s="99"/>
      <c r="L677" s="123"/>
      <c r="M677" s="99"/>
      <c r="N677" s="131"/>
      <c r="AA677" s="98"/>
      <c r="AB677" s="79"/>
      <c r="AE677" s="65" t="s">
        <v>537</v>
      </c>
      <c r="AG677" s="79"/>
      <c r="AI677" s="97"/>
      <c r="AK677" s="79"/>
      <c r="AM677" s="79"/>
      <c r="AN677" s="79"/>
    </row>
    <row r="678" spans="1:40" s="67" customFormat="1" ht="14.4" x14ac:dyDescent="0.3">
      <c r="A678" s="126"/>
      <c r="B678" s="84"/>
      <c r="C678" s="308" t="s">
        <v>535</v>
      </c>
      <c r="D678" s="308"/>
      <c r="E678" s="308"/>
      <c r="F678" s="125" t="s">
        <v>536</v>
      </c>
      <c r="G678" s="148">
        <v>0.4</v>
      </c>
      <c r="H678" s="133">
        <v>1.1499999999999999</v>
      </c>
      <c r="I678" s="132">
        <v>0.65780000000000005</v>
      </c>
      <c r="J678" s="123"/>
      <c r="K678" s="99"/>
      <c r="L678" s="123"/>
      <c r="M678" s="99"/>
      <c r="N678" s="131"/>
      <c r="AA678" s="98"/>
      <c r="AB678" s="79"/>
      <c r="AE678" s="65" t="s">
        <v>535</v>
      </c>
      <c r="AG678" s="79"/>
      <c r="AI678" s="97"/>
      <c r="AK678" s="79"/>
      <c r="AM678" s="79"/>
      <c r="AN678" s="79"/>
    </row>
    <row r="679" spans="1:40" s="67" customFormat="1" ht="14.4" x14ac:dyDescent="0.3">
      <c r="A679" s="110"/>
      <c r="B679" s="84"/>
      <c r="C679" s="310" t="s">
        <v>534</v>
      </c>
      <c r="D679" s="310"/>
      <c r="E679" s="310"/>
      <c r="F679" s="130"/>
      <c r="G679" s="103"/>
      <c r="H679" s="103"/>
      <c r="I679" s="103"/>
      <c r="J679" s="128">
        <v>332.39</v>
      </c>
      <c r="K679" s="103"/>
      <c r="L679" s="128">
        <v>538.15</v>
      </c>
      <c r="M679" s="103"/>
      <c r="N679" s="127"/>
      <c r="AA679" s="98"/>
      <c r="AB679" s="79"/>
      <c r="AF679" s="65" t="s">
        <v>534</v>
      </c>
      <c r="AG679" s="79"/>
      <c r="AI679" s="97"/>
      <c r="AK679" s="79"/>
      <c r="AM679" s="79"/>
      <c r="AN679" s="79"/>
    </row>
    <row r="680" spans="1:40" s="67" customFormat="1" ht="14.4" x14ac:dyDescent="0.3">
      <c r="A680" s="126"/>
      <c r="B680" s="84"/>
      <c r="C680" s="308" t="s">
        <v>533</v>
      </c>
      <c r="D680" s="308"/>
      <c r="E680" s="308"/>
      <c r="F680" s="125"/>
      <c r="G680" s="99"/>
      <c r="H680" s="99"/>
      <c r="I680" s="99"/>
      <c r="J680" s="123"/>
      <c r="K680" s="99"/>
      <c r="L680" s="122">
        <v>364.43</v>
      </c>
      <c r="M680" s="99"/>
      <c r="N680" s="135">
        <v>10703.31</v>
      </c>
      <c r="AA680" s="98"/>
      <c r="AB680" s="79"/>
      <c r="AE680" s="65" t="s">
        <v>533</v>
      </c>
      <c r="AG680" s="79"/>
      <c r="AI680" s="97"/>
      <c r="AK680" s="79"/>
      <c r="AM680" s="79"/>
      <c r="AN680" s="79"/>
    </row>
    <row r="681" spans="1:40" s="67" customFormat="1" ht="21.6" x14ac:dyDescent="0.3">
      <c r="A681" s="126"/>
      <c r="B681" s="84" t="s">
        <v>564</v>
      </c>
      <c r="C681" s="308" t="s">
        <v>563</v>
      </c>
      <c r="D681" s="308"/>
      <c r="E681" s="308"/>
      <c r="F681" s="125" t="s">
        <v>529</v>
      </c>
      <c r="G681" s="124">
        <v>97</v>
      </c>
      <c r="H681" s="99"/>
      <c r="I681" s="124">
        <v>97</v>
      </c>
      <c r="J681" s="123"/>
      <c r="K681" s="99"/>
      <c r="L681" s="122">
        <v>353.5</v>
      </c>
      <c r="M681" s="99"/>
      <c r="N681" s="135">
        <v>10382.209999999999</v>
      </c>
      <c r="AA681" s="98"/>
      <c r="AB681" s="79"/>
      <c r="AE681" s="65" t="s">
        <v>563</v>
      </c>
      <c r="AG681" s="79"/>
      <c r="AI681" s="97"/>
      <c r="AK681" s="79"/>
      <c r="AM681" s="79"/>
      <c r="AN681" s="79"/>
    </row>
    <row r="682" spans="1:40" s="67" customFormat="1" ht="21.6" x14ac:dyDescent="0.3">
      <c r="A682" s="126"/>
      <c r="B682" s="84" t="s">
        <v>562</v>
      </c>
      <c r="C682" s="308" t="s">
        <v>561</v>
      </c>
      <c r="D682" s="308"/>
      <c r="E682" s="308"/>
      <c r="F682" s="125" t="s">
        <v>529</v>
      </c>
      <c r="G682" s="124">
        <v>51</v>
      </c>
      <c r="H682" s="99"/>
      <c r="I682" s="124">
        <v>51</v>
      </c>
      <c r="J682" s="123"/>
      <c r="K682" s="99"/>
      <c r="L682" s="122">
        <v>185.86</v>
      </c>
      <c r="M682" s="99"/>
      <c r="N682" s="135">
        <v>5458.69</v>
      </c>
      <c r="AA682" s="98"/>
      <c r="AB682" s="79"/>
      <c r="AE682" s="65" t="s">
        <v>561</v>
      </c>
      <c r="AG682" s="79"/>
      <c r="AI682" s="97"/>
      <c r="AK682" s="79"/>
      <c r="AM682" s="79"/>
      <c r="AN682" s="79"/>
    </row>
    <row r="683" spans="1:40" s="67" customFormat="1" ht="14.4" x14ac:dyDescent="0.3">
      <c r="A683" s="109"/>
      <c r="B683" s="108"/>
      <c r="C683" s="311" t="s">
        <v>327</v>
      </c>
      <c r="D683" s="311"/>
      <c r="E683" s="311"/>
      <c r="F683" s="107"/>
      <c r="G683" s="105"/>
      <c r="H683" s="105"/>
      <c r="I683" s="105"/>
      <c r="J683" s="106"/>
      <c r="K683" s="105"/>
      <c r="L683" s="114">
        <v>1077.51</v>
      </c>
      <c r="M683" s="103"/>
      <c r="N683" s="102">
        <v>28136.37</v>
      </c>
      <c r="AA683" s="98"/>
      <c r="AB683" s="79"/>
      <c r="AG683" s="79" t="s">
        <v>327</v>
      </c>
      <c r="AI683" s="97"/>
      <c r="AK683" s="79"/>
      <c r="AM683" s="79"/>
      <c r="AN683" s="79"/>
    </row>
    <row r="684" spans="1:40" s="67" customFormat="1" ht="42" x14ac:dyDescent="0.3">
      <c r="A684" s="113" t="s">
        <v>151</v>
      </c>
      <c r="B684" s="116" t="s">
        <v>592</v>
      </c>
      <c r="C684" s="311" t="s">
        <v>228</v>
      </c>
      <c r="D684" s="311"/>
      <c r="E684" s="311"/>
      <c r="F684" s="107" t="s">
        <v>591</v>
      </c>
      <c r="G684" s="105"/>
      <c r="H684" s="105"/>
      <c r="I684" s="117">
        <v>6.0999999999999999E-2</v>
      </c>
      <c r="J684" s="106"/>
      <c r="K684" s="105"/>
      <c r="L684" s="106"/>
      <c r="M684" s="105"/>
      <c r="N684" s="139"/>
      <c r="AA684" s="98"/>
      <c r="AB684" s="79" t="s">
        <v>228</v>
      </c>
      <c r="AG684" s="79"/>
      <c r="AI684" s="97"/>
      <c r="AK684" s="79"/>
      <c r="AM684" s="79"/>
      <c r="AN684" s="79"/>
    </row>
    <row r="685" spans="1:40" s="67" customFormat="1" ht="14.4" x14ac:dyDescent="0.3">
      <c r="A685" s="110"/>
      <c r="B685" s="72"/>
      <c r="C685" s="308" t="s">
        <v>599</v>
      </c>
      <c r="D685" s="308"/>
      <c r="E685" s="308"/>
      <c r="F685" s="308"/>
      <c r="G685" s="308"/>
      <c r="H685" s="308"/>
      <c r="I685" s="308"/>
      <c r="J685" s="308"/>
      <c r="K685" s="308"/>
      <c r="L685" s="308"/>
      <c r="M685" s="308"/>
      <c r="N685" s="309"/>
      <c r="AA685" s="98"/>
      <c r="AB685" s="79"/>
      <c r="AG685" s="79"/>
      <c r="AH685" s="65" t="s">
        <v>599</v>
      </c>
      <c r="AI685" s="97"/>
      <c r="AK685" s="79"/>
      <c r="AM685" s="79"/>
      <c r="AN685" s="79"/>
    </row>
    <row r="686" spans="1:40" s="67" customFormat="1" ht="20.399999999999999" x14ac:dyDescent="0.3">
      <c r="A686" s="138"/>
      <c r="B686" s="84" t="s">
        <v>543</v>
      </c>
      <c r="C686" s="308" t="s">
        <v>542</v>
      </c>
      <c r="D686" s="308"/>
      <c r="E686" s="308"/>
      <c r="F686" s="308"/>
      <c r="G686" s="308"/>
      <c r="H686" s="308"/>
      <c r="I686" s="308"/>
      <c r="J686" s="308"/>
      <c r="K686" s="308"/>
      <c r="L686" s="308"/>
      <c r="M686" s="308"/>
      <c r="N686" s="309"/>
      <c r="AA686" s="98"/>
      <c r="AB686" s="79"/>
      <c r="AC686" s="65" t="s">
        <v>542</v>
      </c>
      <c r="AG686" s="79"/>
      <c r="AI686" s="97"/>
      <c r="AK686" s="79"/>
      <c r="AM686" s="79"/>
      <c r="AN686" s="79"/>
    </row>
    <row r="687" spans="1:40" s="67" customFormat="1" ht="14.4" x14ac:dyDescent="0.3">
      <c r="A687" s="137"/>
      <c r="B687" s="84" t="s">
        <v>21</v>
      </c>
      <c r="C687" s="308" t="s">
        <v>540</v>
      </c>
      <c r="D687" s="308"/>
      <c r="E687" s="308"/>
      <c r="F687" s="125"/>
      <c r="G687" s="99"/>
      <c r="H687" s="99"/>
      <c r="I687" s="99"/>
      <c r="J687" s="122">
        <v>479.33</v>
      </c>
      <c r="K687" s="133">
        <v>1.1499999999999999</v>
      </c>
      <c r="L687" s="122">
        <v>33.619999999999997</v>
      </c>
      <c r="M687" s="133">
        <v>11.01</v>
      </c>
      <c r="N687" s="121">
        <v>370.16</v>
      </c>
      <c r="AA687" s="98"/>
      <c r="AB687" s="79"/>
      <c r="AD687" s="65" t="s">
        <v>540</v>
      </c>
      <c r="AG687" s="79"/>
      <c r="AI687" s="97"/>
      <c r="AK687" s="79"/>
      <c r="AM687" s="79"/>
      <c r="AN687" s="79"/>
    </row>
    <row r="688" spans="1:40" s="67" customFormat="1" ht="14.4" x14ac:dyDescent="0.3">
      <c r="A688" s="137"/>
      <c r="B688" s="84" t="s">
        <v>22</v>
      </c>
      <c r="C688" s="308" t="s">
        <v>539</v>
      </c>
      <c r="D688" s="308"/>
      <c r="E688" s="308"/>
      <c r="F688" s="125"/>
      <c r="G688" s="99"/>
      <c r="H688" s="99"/>
      <c r="I688" s="99"/>
      <c r="J688" s="122">
        <v>93.5</v>
      </c>
      <c r="K688" s="133">
        <v>1.1499999999999999</v>
      </c>
      <c r="L688" s="122">
        <v>6.56</v>
      </c>
      <c r="M688" s="133">
        <v>29.37</v>
      </c>
      <c r="N688" s="121">
        <v>192.67</v>
      </c>
      <c r="AA688" s="98"/>
      <c r="AB688" s="79"/>
      <c r="AD688" s="65" t="s">
        <v>539</v>
      </c>
      <c r="AG688" s="79"/>
      <c r="AI688" s="97"/>
      <c r="AK688" s="79"/>
      <c r="AM688" s="79"/>
      <c r="AN688" s="79"/>
    </row>
    <row r="689" spans="1:40" s="67" customFormat="1" ht="14.4" x14ac:dyDescent="0.3">
      <c r="A689" s="126"/>
      <c r="B689" s="84"/>
      <c r="C689" s="308" t="s">
        <v>535</v>
      </c>
      <c r="D689" s="308"/>
      <c r="E689" s="308"/>
      <c r="F689" s="125" t="s">
        <v>536</v>
      </c>
      <c r="G689" s="133">
        <v>8.06</v>
      </c>
      <c r="H689" s="133">
        <v>1.1499999999999999</v>
      </c>
      <c r="I689" s="140">
        <v>0.56540900000000005</v>
      </c>
      <c r="J689" s="123"/>
      <c r="K689" s="99"/>
      <c r="L689" s="123"/>
      <c r="M689" s="99"/>
      <c r="N689" s="131"/>
      <c r="AA689" s="98"/>
      <c r="AB689" s="79"/>
      <c r="AE689" s="65" t="s">
        <v>535</v>
      </c>
      <c r="AG689" s="79"/>
      <c r="AI689" s="97"/>
      <c r="AK689" s="79"/>
      <c r="AM689" s="79"/>
      <c r="AN689" s="79"/>
    </row>
    <row r="690" spans="1:40" s="67" customFormat="1" ht="14.4" x14ac:dyDescent="0.3">
      <c r="A690" s="110"/>
      <c r="B690" s="84"/>
      <c r="C690" s="310" t="s">
        <v>534</v>
      </c>
      <c r="D690" s="310"/>
      <c r="E690" s="310"/>
      <c r="F690" s="130"/>
      <c r="G690" s="103"/>
      <c r="H690" s="103"/>
      <c r="I690" s="103"/>
      <c r="J690" s="128">
        <v>479.33</v>
      </c>
      <c r="K690" s="103"/>
      <c r="L690" s="128">
        <v>33.619999999999997</v>
      </c>
      <c r="M690" s="103"/>
      <c r="N690" s="127"/>
      <c r="AA690" s="98"/>
      <c r="AB690" s="79"/>
      <c r="AF690" s="65" t="s">
        <v>534</v>
      </c>
      <c r="AG690" s="79"/>
      <c r="AI690" s="97"/>
      <c r="AK690" s="79"/>
      <c r="AM690" s="79"/>
      <c r="AN690" s="79"/>
    </row>
    <row r="691" spans="1:40" s="67" customFormat="1" ht="14.4" x14ac:dyDescent="0.3">
      <c r="A691" s="126"/>
      <c r="B691" s="84"/>
      <c r="C691" s="308" t="s">
        <v>533</v>
      </c>
      <c r="D691" s="308"/>
      <c r="E691" s="308"/>
      <c r="F691" s="125"/>
      <c r="G691" s="99"/>
      <c r="H691" s="99"/>
      <c r="I691" s="99"/>
      <c r="J691" s="123"/>
      <c r="K691" s="99"/>
      <c r="L691" s="122">
        <v>6.56</v>
      </c>
      <c r="M691" s="99"/>
      <c r="N691" s="121">
        <v>192.67</v>
      </c>
      <c r="AA691" s="98"/>
      <c r="AB691" s="79"/>
      <c r="AE691" s="65" t="s">
        <v>533</v>
      </c>
      <c r="AG691" s="79"/>
      <c r="AI691" s="97"/>
      <c r="AK691" s="79"/>
      <c r="AM691" s="79"/>
      <c r="AN691" s="79"/>
    </row>
    <row r="692" spans="1:40" s="67" customFormat="1" ht="21.6" x14ac:dyDescent="0.3">
      <c r="A692" s="126"/>
      <c r="B692" s="84" t="s">
        <v>587</v>
      </c>
      <c r="C692" s="308" t="s">
        <v>586</v>
      </c>
      <c r="D692" s="308"/>
      <c r="E692" s="308"/>
      <c r="F692" s="125" t="s">
        <v>529</v>
      </c>
      <c r="G692" s="124">
        <v>92</v>
      </c>
      <c r="H692" s="99"/>
      <c r="I692" s="124">
        <v>92</v>
      </c>
      <c r="J692" s="123"/>
      <c r="K692" s="99"/>
      <c r="L692" s="122">
        <v>6.04</v>
      </c>
      <c r="M692" s="99"/>
      <c r="N692" s="121">
        <v>177.26</v>
      </c>
      <c r="AA692" s="98"/>
      <c r="AB692" s="79"/>
      <c r="AE692" s="65" t="s">
        <v>586</v>
      </c>
      <c r="AG692" s="79"/>
      <c r="AI692" s="97"/>
      <c r="AK692" s="79"/>
      <c r="AM692" s="79"/>
      <c r="AN692" s="79"/>
    </row>
    <row r="693" spans="1:40" s="67" customFormat="1" ht="21.6" x14ac:dyDescent="0.3">
      <c r="A693" s="126"/>
      <c r="B693" s="84" t="s">
        <v>585</v>
      </c>
      <c r="C693" s="308" t="s">
        <v>584</v>
      </c>
      <c r="D693" s="308"/>
      <c r="E693" s="308"/>
      <c r="F693" s="125" t="s">
        <v>529</v>
      </c>
      <c r="G693" s="124">
        <v>46</v>
      </c>
      <c r="H693" s="99"/>
      <c r="I693" s="124">
        <v>46</v>
      </c>
      <c r="J693" s="123"/>
      <c r="K693" s="99"/>
      <c r="L693" s="122">
        <v>3.02</v>
      </c>
      <c r="M693" s="99"/>
      <c r="N693" s="121">
        <v>88.63</v>
      </c>
      <c r="AA693" s="98"/>
      <c r="AB693" s="79"/>
      <c r="AE693" s="65" t="s">
        <v>584</v>
      </c>
      <c r="AG693" s="79"/>
      <c r="AI693" s="97"/>
      <c r="AK693" s="79"/>
      <c r="AM693" s="79"/>
      <c r="AN693" s="79"/>
    </row>
    <row r="694" spans="1:40" s="67" customFormat="1" ht="14.4" x14ac:dyDescent="0.3">
      <c r="A694" s="109"/>
      <c r="B694" s="108"/>
      <c r="C694" s="311" t="s">
        <v>327</v>
      </c>
      <c r="D694" s="311"/>
      <c r="E694" s="311"/>
      <c r="F694" s="107"/>
      <c r="G694" s="105"/>
      <c r="H694" s="105"/>
      <c r="I694" s="105"/>
      <c r="J694" s="106"/>
      <c r="K694" s="105"/>
      <c r="L694" s="104">
        <v>42.68</v>
      </c>
      <c r="M694" s="103"/>
      <c r="N694" s="115">
        <v>636.04999999999995</v>
      </c>
      <c r="AA694" s="98"/>
      <c r="AB694" s="79"/>
      <c r="AG694" s="79" t="s">
        <v>327</v>
      </c>
      <c r="AI694" s="97"/>
      <c r="AK694" s="79"/>
      <c r="AM694" s="79"/>
      <c r="AN694" s="79"/>
    </row>
    <row r="695" spans="1:40" s="67" customFormat="1" ht="14.4" x14ac:dyDescent="0.3">
      <c r="A695" s="331" t="s">
        <v>126</v>
      </c>
      <c r="B695" s="332"/>
      <c r="C695" s="332"/>
      <c r="D695" s="332"/>
      <c r="E695" s="332"/>
      <c r="F695" s="332"/>
      <c r="G695" s="332"/>
      <c r="H695" s="332"/>
      <c r="I695" s="332"/>
      <c r="J695" s="332"/>
      <c r="K695" s="332"/>
      <c r="L695" s="332"/>
      <c r="M695" s="332"/>
      <c r="N695" s="333"/>
      <c r="AA695" s="98"/>
      <c r="AB695" s="79"/>
      <c r="AG695" s="79"/>
      <c r="AI695" s="97"/>
      <c r="AK695" s="79"/>
      <c r="AM695" s="79"/>
      <c r="AN695" s="79" t="s">
        <v>126</v>
      </c>
    </row>
    <row r="696" spans="1:40" s="67" customFormat="1" ht="42" x14ac:dyDescent="0.3">
      <c r="A696" s="113" t="s">
        <v>152</v>
      </c>
      <c r="B696" s="116" t="s">
        <v>598</v>
      </c>
      <c r="C696" s="311" t="s">
        <v>229</v>
      </c>
      <c r="D696" s="311"/>
      <c r="E696" s="311"/>
      <c r="F696" s="107" t="s">
        <v>591</v>
      </c>
      <c r="G696" s="105"/>
      <c r="H696" s="105"/>
      <c r="I696" s="146">
        <v>0.77385000000000004</v>
      </c>
      <c r="J696" s="106"/>
      <c r="K696" s="105"/>
      <c r="L696" s="106"/>
      <c r="M696" s="105"/>
      <c r="N696" s="139"/>
      <c r="AA696" s="98"/>
      <c r="AB696" s="79" t="s">
        <v>229</v>
      </c>
      <c r="AG696" s="79"/>
      <c r="AI696" s="97"/>
      <c r="AK696" s="79"/>
      <c r="AM696" s="79"/>
      <c r="AN696" s="79"/>
    </row>
    <row r="697" spans="1:40" s="67" customFormat="1" ht="14.4" x14ac:dyDescent="0.3">
      <c r="A697" s="110"/>
      <c r="B697" s="72"/>
      <c r="C697" s="308" t="s">
        <v>597</v>
      </c>
      <c r="D697" s="308"/>
      <c r="E697" s="308"/>
      <c r="F697" s="308"/>
      <c r="G697" s="308"/>
      <c r="H697" s="308"/>
      <c r="I697" s="308"/>
      <c r="J697" s="308"/>
      <c r="K697" s="308"/>
      <c r="L697" s="308"/>
      <c r="M697" s="308"/>
      <c r="N697" s="309"/>
      <c r="AA697" s="98"/>
      <c r="AB697" s="79"/>
      <c r="AG697" s="79"/>
      <c r="AH697" s="65" t="s">
        <v>597</v>
      </c>
      <c r="AI697" s="97"/>
      <c r="AK697" s="79"/>
      <c r="AM697" s="79"/>
      <c r="AN697" s="79"/>
    </row>
    <row r="698" spans="1:40" s="67" customFormat="1" ht="20.399999999999999" x14ac:dyDescent="0.3">
      <c r="A698" s="138"/>
      <c r="B698" s="84" t="s">
        <v>543</v>
      </c>
      <c r="C698" s="308" t="s">
        <v>542</v>
      </c>
      <c r="D698" s="308"/>
      <c r="E698" s="308"/>
      <c r="F698" s="308"/>
      <c r="G698" s="308"/>
      <c r="H698" s="308"/>
      <c r="I698" s="308"/>
      <c r="J698" s="308"/>
      <c r="K698" s="308"/>
      <c r="L698" s="308"/>
      <c r="M698" s="308"/>
      <c r="N698" s="309"/>
      <c r="AA698" s="98"/>
      <c r="AB698" s="79"/>
      <c r="AC698" s="65" t="s">
        <v>542</v>
      </c>
      <c r="AG698" s="79"/>
      <c r="AI698" s="97"/>
      <c r="AK698" s="79"/>
      <c r="AM698" s="79"/>
      <c r="AN698" s="79"/>
    </row>
    <row r="699" spans="1:40" s="67" customFormat="1" ht="14.4" x14ac:dyDescent="0.3">
      <c r="A699" s="137"/>
      <c r="B699" s="84" t="s">
        <v>21</v>
      </c>
      <c r="C699" s="308" t="s">
        <v>540</v>
      </c>
      <c r="D699" s="308"/>
      <c r="E699" s="308"/>
      <c r="F699" s="125"/>
      <c r="G699" s="99"/>
      <c r="H699" s="99"/>
      <c r="I699" s="99"/>
      <c r="J699" s="136">
        <v>2550</v>
      </c>
      <c r="K699" s="133">
        <v>1.1499999999999999</v>
      </c>
      <c r="L699" s="136">
        <v>2269.3200000000002</v>
      </c>
      <c r="M699" s="133">
        <v>11.01</v>
      </c>
      <c r="N699" s="135">
        <v>24985.21</v>
      </c>
      <c r="AA699" s="98"/>
      <c r="AB699" s="79"/>
      <c r="AD699" s="65" t="s">
        <v>540</v>
      </c>
      <c r="AG699" s="79"/>
      <c r="AI699" s="97"/>
      <c r="AK699" s="79"/>
      <c r="AM699" s="79"/>
      <c r="AN699" s="79"/>
    </row>
    <row r="700" spans="1:40" s="67" customFormat="1" ht="14.4" x14ac:dyDescent="0.3">
      <c r="A700" s="137"/>
      <c r="B700" s="84" t="s">
        <v>22</v>
      </c>
      <c r="C700" s="308" t="s">
        <v>539</v>
      </c>
      <c r="D700" s="308"/>
      <c r="E700" s="308"/>
      <c r="F700" s="125"/>
      <c r="G700" s="99"/>
      <c r="H700" s="99"/>
      <c r="I700" s="99"/>
      <c r="J700" s="122">
        <v>344.25</v>
      </c>
      <c r="K700" s="133">
        <v>1.1499999999999999</v>
      </c>
      <c r="L700" s="122">
        <v>306.36</v>
      </c>
      <c r="M700" s="133">
        <v>29.37</v>
      </c>
      <c r="N700" s="135">
        <v>8997.7900000000009</v>
      </c>
      <c r="AA700" s="98"/>
      <c r="AB700" s="79"/>
      <c r="AD700" s="65" t="s">
        <v>539</v>
      </c>
      <c r="AG700" s="79"/>
      <c r="AI700" s="97"/>
      <c r="AK700" s="79"/>
      <c r="AM700" s="79"/>
      <c r="AN700" s="79"/>
    </row>
    <row r="701" spans="1:40" s="67" customFormat="1" ht="14.4" x14ac:dyDescent="0.3">
      <c r="A701" s="126"/>
      <c r="B701" s="84"/>
      <c r="C701" s="308" t="s">
        <v>535</v>
      </c>
      <c r="D701" s="308"/>
      <c r="E701" s="308"/>
      <c r="F701" s="125" t="s">
        <v>536</v>
      </c>
      <c r="G701" s="148">
        <v>25.5</v>
      </c>
      <c r="H701" s="133">
        <v>1.1499999999999999</v>
      </c>
      <c r="I701" s="149">
        <v>22.6931513</v>
      </c>
      <c r="J701" s="123"/>
      <c r="K701" s="99"/>
      <c r="L701" s="123"/>
      <c r="M701" s="99"/>
      <c r="N701" s="131"/>
      <c r="AA701" s="98"/>
      <c r="AB701" s="79"/>
      <c r="AE701" s="65" t="s">
        <v>535</v>
      </c>
      <c r="AG701" s="79"/>
      <c r="AI701" s="97"/>
      <c r="AK701" s="79"/>
      <c r="AM701" s="79"/>
      <c r="AN701" s="79"/>
    </row>
    <row r="702" spans="1:40" s="67" customFormat="1" ht="14.4" x14ac:dyDescent="0.3">
      <c r="A702" s="110"/>
      <c r="B702" s="84"/>
      <c r="C702" s="310" t="s">
        <v>534</v>
      </c>
      <c r="D702" s="310"/>
      <c r="E702" s="310"/>
      <c r="F702" s="130"/>
      <c r="G702" s="103"/>
      <c r="H702" s="103"/>
      <c r="I702" s="103"/>
      <c r="J702" s="129">
        <v>2550</v>
      </c>
      <c r="K702" s="103"/>
      <c r="L702" s="129">
        <v>2269.3200000000002</v>
      </c>
      <c r="M702" s="103"/>
      <c r="N702" s="127"/>
      <c r="AA702" s="98"/>
      <c r="AB702" s="79"/>
      <c r="AF702" s="65" t="s">
        <v>534</v>
      </c>
      <c r="AG702" s="79"/>
      <c r="AI702" s="97"/>
      <c r="AK702" s="79"/>
      <c r="AM702" s="79"/>
      <c r="AN702" s="79"/>
    </row>
    <row r="703" spans="1:40" s="67" customFormat="1" ht="14.4" x14ac:dyDescent="0.3">
      <c r="A703" s="126"/>
      <c r="B703" s="84"/>
      <c r="C703" s="308" t="s">
        <v>533</v>
      </c>
      <c r="D703" s="308"/>
      <c r="E703" s="308"/>
      <c r="F703" s="125"/>
      <c r="G703" s="99"/>
      <c r="H703" s="99"/>
      <c r="I703" s="99"/>
      <c r="J703" s="123"/>
      <c r="K703" s="99"/>
      <c r="L703" s="122">
        <v>306.36</v>
      </c>
      <c r="M703" s="99"/>
      <c r="N703" s="135">
        <v>8997.7900000000009</v>
      </c>
      <c r="AA703" s="98"/>
      <c r="AB703" s="79"/>
      <c r="AE703" s="65" t="s">
        <v>533</v>
      </c>
      <c r="AG703" s="79"/>
      <c r="AI703" s="97"/>
      <c r="AK703" s="79"/>
      <c r="AM703" s="79"/>
      <c r="AN703" s="79"/>
    </row>
    <row r="704" spans="1:40" s="67" customFormat="1" ht="21.6" x14ac:dyDescent="0.3">
      <c r="A704" s="126"/>
      <c r="B704" s="84" t="s">
        <v>587</v>
      </c>
      <c r="C704" s="308" t="s">
        <v>586</v>
      </c>
      <c r="D704" s="308"/>
      <c r="E704" s="308"/>
      <c r="F704" s="125" t="s">
        <v>529</v>
      </c>
      <c r="G704" s="124">
        <v>92</v>
      </c>
      <c r="H704" s="99"/>
      <c r="I704" s="124">
        <v>92</v>
      </c>
      <c r="J704" s="123"/>
      <c r="K704" s="99"/>
      <c r="L704" s="122">
        <v>281.85000000000002</v>
      </c>
      <c r="M704" s="99"/>
      <c r="N704" s="135">
        <v>8277.9699999999993</v>
      </c>
      <c r="AA704" s="98"/>
      <c r="AB704" s="79"/>
      <c r="AE704" s="65" t="s">
        <v>586</v>
      </c>
      <c r="AG704" s="79"/>
      <c r="AI704" s="97"/>
      <c r="AK704" s="79"/>
      <c r="AM704" s="79"/>
      <c r="AN704" s="79"/>
    </row>
    <row r="705" spans="1:40" s="67" customFormat="1" ht="21.6" x14ac:dyDescent="0.3">
      <c r="A705" s="126"/>
      <c r="B705" s="84" t="s">
        <v>585</v>
      </c>
      <c r="C705" s="308" t="s">
        <v>584</v>
      </c>
      <c r="D705" s="308"/>
      <c r="E705" s="308"/>
      <c r="F705" s="125" t="s">
        <v>529</v>
      </c>
      <c r="G705" s="124">
        <v>46</v>
      </c>
      <c r="H705" s="99"/>
      <c r="I705" s="124">
        <v>46</v>
      </c>
      <c r="J705" s="123"/>
      <c r="K705" s="99"/>
      <c r="L705" s="122">
        <v>140.93</v>
      </c>
      <c r="M705" s="99"/>
      <c r="N705" s="135">
        <v>4138.9799999999996</v>
      </c>
      <c r="AA705" s="98"/>
      <c r="AB705" s="79"/>
      <c r="AE705" s="65" t="s">
        <v>584</v>
      </c>
      <c r="AG705" s="79"/>
      <c r="AI705" s="97"/>
      <c r="AK705" s="79"/>
      <c r="AM705" s="79"/>
      <c r="AN705" s="79"/>
    </row>
    <row r="706" spans="1:40" s="67" customFormat="1" ht="14.4" x14ac:dyDescent="0.3">
      <c r="A706" s="109"/>
      <c r="B706" s="108"/>
      <c r="C706" s="311" t="s">
        <v>327</v>
      </c>
      <c r="D706" s="311"/>
      <c r="E706" s="311"/>
      <c r="F706" s="107"/>
      <c r="G706" s="105"/>
      <c r="H706" s="105"/>
      <c r="I706" s="105"/>
      <c r="J706" s="106"/>
      <c r="K706" s="105"/>
      <c r="L706" s="114">
        <v>2692.1</v>
      </c>
      <c r="M706" s="103"/>
      <c r="N706" s="102">
        <v>37402.160000000003</v>
      </c>
      <c r="AA706" s="98"/>
      <c r="AB706" s="79"/>
      <c r="AG706" s="79" t="s">
        <v>327</v>
      </c>
      <c r="AI706" s="97"/>
      <c r="AK706" s="79"/>
      <c r="AM706" s="79"/>
      <c r="AN706" s="79"/>
    </row>
    <row r="707" spans="1:40" s="67" customFormat="1" ht="31.8" x14ac:dyDescent="0.3">
      <c r="A707" s="113" t="s">
        <v>156</v>
      </c>
      <c r="B707" s="116" t="s">
        <v>596</v>
      </c>
      <c r="C707" s="311" t="s">
        <v>104</v>
      </c>
      <c r="D707" s="311"/>
      <c r="E707" s="311"/>
      <c r="F707" s="107" t="s">
        <v>582</v>
      </c>
      <c r="G707" s="105"/>
      <c r="H707" s="105"/>
      <c r="I707" s="146">
        <v>0.77475000000000005</v>
      </c>
      <c r="J707" s="106"/>
      <c r="K707" s="105"/>
      <c r="L707" s="106"/>
      <c r="M707" s="105"/>
      <c r="N707" s="139"/>
      <c r="AA707" s="98"/>
      <c r="AB707" s="79" t="s">
        <v>104</v>
      </c>
      <c r="AG707" s="79"/>
      <c r="AI707" s="97"/>
      <c r="AK707" s="79"/>
      <c r="AM707" s="79"/>
      <c r="AN707" s="79"/>
    </row>
    <row r="708" spans="1:40" s="67" customFormat="1" ht="14.4" x14ac:dyDescent="0.3">
      <c r="A708" s="110"/>
      <c r="B708" s="72"/>
      <c r="C708" s="308" t="s">
        <v>595</v>
      </c>
      <c r="D708" s="308"/>
      <c r="E708" s="308"/>
      <c r="F708" s="308"/>
      <c r="G708" s="308"/>
      <c r="H708" s="308"/>
      <c r="I708" s="308"/>
      <c r="J708" s="308"/>
      <c r="K708" s="308"/>
      <c r="L708" s="308"/>
      <c r="M708" s="308"/>
      <c r="N708" s="309"/>
      <c r="AA708" s="98"/>
      <c r="AB708" s="79"/>
      <c r="AG708" s="79"/>
      <c r="AH708" s="65" t="s">
        <v>595</v>
      </c>
      <c r="AI708" s="97"/>
      <c r="AK708" s="79"/>
      <c r="AM708" s="79"/>
      <c r="AN708" s="79"/>
    </row>
    <row r="709" spans="1:40" s="67" customFormat="1" ht="14.4" x14ac:dyDescent="0.3">
      <c r="A709" s="138"/>
      <c r="B709" s="84" t="s">
        <v>594</v>
      </c>
      <c r="C709" s="308" t="s">
        <v>593</v>
      </c>
      <c r="D709" s="308"/>
      <c r="E709" s="308"/>
      <c r="F709" s="308"/>
      <c r="G709" s="308"/>
      <c r="H709" s="308"/>
      <c r="I709" s="308"/>
      <c r="J709" s="308"/>
      <c r="K709" s="308"/>
      <c r="L709" s="308"/>
      <c r="M709" s="308"/>
      <c r="N709" s="309"/>
      <c r="AA709" s="98"/>
      <c r="AB709" s="79"/>
      <c r="AC709" s="65" t="s">
        <v>593</v>
      </c>
      <c r="AG709" s="79"/>
      <c r="AI709" s="97"/>
      <c r="AK709" s="79"/>
      <c r="AM709" s="79"/>
      <c r="AN709" s="79"/>
    </row>
    <row r="710" spans="1:40" s="67" customFormat="1" ht="20.399999999999999" x14ac:dyDescent="0.3">
      <c r="A710" s="138"/>
      <c r="B710" s="84" t="s">
        <v>543</v>
      </c>
      <c r="C710" s="308" t="s">
        <v>542</v>
      </c>
      <c r="D710" s="308"/>
      <c r="E710" s="308"/>
      <c r="F710" s="308"/>
      <c r="G710" s="308"/>
      <c r="H710" s="308"/>
      <c r="I710" s="308"/>
      <c r="J710" s="308"/>
      <c r="K710" s="308"/>
      <c r="L710" s="308"/>
      <c r="M710" s="308"/>
      <c r="N710" s="309"/>
      <c r="AA710" s="98"/>
      <c r="AB710" s="79"/>
      <c r="AC710" s="65" t="s">
        <v>542</v>
      </c>
      <c r="AG710" s="79"/>
      <c r="AI710" s="97"/>
      <c r="AK710" s="79"/>
      <c r="AM710" s="79"/>
      <c r="AN710" s="79"/>
    </row>
    <row r="711" spans="1:40" s="67" customFormat="1" ht="14.4" x14ac:dyDescent="0.3">
      <c r="A711" s="137"/>
      <c r="B711" s="84" t="s">
        <v>20</v>
      </c>
      <c r="C711" s="308" t="s">
        <v>541</v>
      </c>
      <c r="D711" s="308"/>
      <c r="E711" s="308"/>
      <c r="F711" s="125"/>
      <c r="G711" s="99"/>
      <c r="H711" s="99"/>
      <c r="I711" s="99"/>
      <c r="J711" s="136">
        <v>1201.2</v>
      </c>
      <c r="K711" s="133">
        <v>1.38</v>
      </c>
      <c r="L711" s="136">
        <v>1284.27</v>
      </c>
      <c r="M711" s="133">
        <v>29.37</v>
      </c>
      <c r="N711" s="135">
        <v>37719.01</v>
      </c>
      <c r="AA711" s="98"/>
      <c r="AB711" s="79"/>
      <c r="AD711" s="65" t="s">
        <v>541</v>
      </c>
      <c r="AG711" s="79"/>
      <c r="AI711" s="97"/>
      <c r="AK711" s="79"/>
      <c r="AM711" s="79"/>
      <c r="AN711" s="79"/>
    </row>
    <row r="712" spans="1:40" s="67" customFormat="1" ht="14.4" x14ac:dyDescent="0.3">
      <c r="A712" s="126"/>
      <c r="B712" s="84"/>
      <c r="C712" s="308" t="s">
        <v>537</v>
      </c>
      <c r="D712" s="308"/>
      <c r="E712" s="308"/>
      <c r="F712" s="125" t="s">
        <v>536</v>
      </c>
      <c r="G712" s="124">
        <v>154</v>
      </c>
      <c r="H712" s="133">
        <v>1.38</v>
      </c>
      <c r="I712" s="134">
        <v>164.64986999999999</v>
      </c>
      <c r="J712" s="123"/>
      <c r="K712" s="99"/>
      <c r="L712" s="123"/>
      <c r="M712" s="99"/>
      <c r="N712" s="131"/>
      <c r="AA712" s="98"/>
      <c r="AB712" s="79"/>
      <c r="AE712" s="65" t="s">
        <v>537</v>
      </c>
      <c r="AG712" s="79"/>
      <c r="AI712" s="97"/>
      <c r="AK712" s="79"/>
      <c r="AM712" s="79"/>
      <c r="AN712" s="79"/>
    </row>
    <row r="713" spans="1:40" s="67" customFormat="1" ht="14.4" x14ac:dyDescent="0.3">
      <c r="A713" s="110"/>
      <c r="B713" s="84"/>
      <c r="C713" s="310" t="s">
        <v>534</v>
      </c>
      <c r="D713" s="310"/>
      <c r="E713" s="310"/>
      <c r="F713" s="130"/>
      <c r="G713" s="103"/>
      <c r="H713" s="103"/>
      <c r="I713" s="103"/>
      <c r="J713" s="129">
        <v>1201.2</v>
      </c>
      <c r="K713" s="103"/>
      <c r="L713" s="129">
        <v>1284.27</v>
      </c>
      <c r="M713" s="103"/>
      <c r="N713" s="127"/>
      <c r="AA713" s="98"/>
      <c r="AB713" s="79"/>
      <c r="AF713" s="65" t="s">
        <v>534</v>
      </c>
      <c r="AG713" s="79"/>
      <c r="AI713" s="97"/>
      <c r="AK713" s="79"/>
      <c r="AM713" s="79"/>
      <c r="AN713" s="79"/>
    </row>
    <row r="714" spans="1:40" s="67" customFormat="1" ht="14.4" x14ac:dyDescent="0.3">
      <c r="A714" s="126"/>
      <c r="B714" s="84"/>
      <c r="C714" s="308" t="s">
        <v>533</v>
      </c>
      <c r="D714" s="308"/>
      <c r="E714" s="308"/>
      <c r="F714" s="125"/>
      <c r="G714" s="99"/>
      <c r="H714" s="99"/>
      <c r="I714" s="99"/>
      <c r="J714" s="123"/>
      <c r="K714" s="99"/>
      <c r="L714" s="136">
        <v>1284.27</v>
      </c>
      <c r="M714" s="99"/>
      <c r="N714" s="135">
        <v>37719.01</v>
      </c>
      <c r="AA714" s="98"/>
      <c r="AB714" s="79"/>
      <c r="AE714" s="65" t="s">
        <v>533</v>
      </c>
      <c r="AG714" s="79"/>
      <c r="AI714" s="97"/>
      <c r="AK714" s="79"/>
      <c r="AM714" s="79"/>
      <c r="AN714" s="79"/>
    </row>
    <row r="715" spans="1:40" s="67" customFormat="1" ht="21.6" x14ac:dyDescent="0.3">
      <c r="A715" s="126"/>
      <c r="B715" s="84" t="s">
        <v>580</v>
      </c>
      <c r="C715" s="308" t="s">
        <v>579</v>
      </c>
      <c r="D715" s="308"/>
      <c r="E715" s="308"/>
      <c r="F715" s="125" t="s">
        <v>529</v>
      </c>
      <c r="G715" s="124">
        <v>89</v>
      </c>
      <c r="H715" s="99"/>
      <c r="I715" s="124">
        <v>89</v>
      </c>
      <c r="J715" s="123"/>
      <c r="K715" s="99"/>
      <c r="L715" s="136">
        <v>1143</v>
      </c>
      <c r="M715" s="99"/>
      <c r="N715" s="135">
        <v>33569.919999999998</v>
      </c>
      <c r="AA715" s="98"/>
      <c r="AB715" s="79"/>
      <c r="AE715" s="65" t="s">
        <v>579</v>
      </c>
      <c r="AG715" s="79"/>
      <c r="AI715" s="97"/>
      <c r="AK715" s="79"/>
      <c r="AM715" s="79"/>
      <c r="AN715" s="79"/>
    </row>
    <row r="716" spans="1:40" s="67" customFormat="1" ht="21.6" x14ac:dyDescent="0.3">
      <c r="A716" s="126"/>
      <c r="B716" s="84" t="s">
        <v>578</v>
      </c>
      <c r="C716" s="308" t="s">
        <v>577</v>
      </c>
      <c r="D716" s="308"/>
      <c r="E716" s="308"/>
      <c r="F716" s="125" t="s">
        <v>529</v>
      </c>
      <c r="G716" s="124">
        <v>40</v>
      </c>
      <c r="H716" s="99"/>
      <c r="I716" s="124">
        <v>40</v>
      </c>
      <c r="J716" s="123"/>
      <c r="K716" s="99"/>
      <c r="L716" s="122">
        <v>513.71</v>
      </c>
      <c r="M716" s="99"/>
      <c r="N716" s="135">
        <v>15087.6</v>
      </c>
      <c r="AA716" s="98"/>
      <c r="AB716" s="79"/>
      <c r="AE716" s="65" t="s">
        <v>577</v>
      </c>
      <c r="AG716" s="79"/>
      <c r="AI716" s="97"/>
      <c r="AK716" s="79"/>
      <c r="AM716" s="79"/>
      <c r="AN716" s="79"/>
    </row>
    <row r="717" spans="1:40" s="67" customFormat="1" ht="14.4" x14ac:dyDescent="0.3">
      <c r="A717" s="109"/>
      <c r="B717" s="108"/>
      <c r="C717" s="311" t="s">
        <v>327</v>
      </c>
      <c r="D717" s="311"/>
      <c r="E717" s="311"/>
      <c r="F717" s="107"/>
      <c r="G717" s="105"/>
      <c r="H717" s="105"/>
      <c r="I717" s="105"/>
      <c r="J717" s="106"/>
      <c r="K717" s="105"/>
      <c r="L717" s="114">
        <v>2940.98</v>
      </c>
      <c r="M717" s="103"/>
      <c r="N717" s="102">
        <v>86376.53</v>
      </c>
      <c r="AA717" s="98"/>
      <c r="AB717" s="79"/>
      <c r="AG717" s="79" t="s">
        <v>327</v>
      </c>
      <c r="AI717" s="97"/>
      <c r="AK717" s="79"/>
      <c r="AM717" s="79"/>
      <c r="AN717" s="79"/>
    </row>
    <row r="718" spans="1:40" s="67" customFormat="1" ht="31.8" x14ac:dyDescent="0.3">
      <c r="A718" s="113" t="s">
        <v>157</v>
      </c>
      <c r="B718" s="116" t="s">
        <v>592</v>
      </c>
      <c r="C718" s="311" t="s">
        <v>230</v>
      </c>
      <c r="D718" s="311"/>
      <c r="E718" s="311"/>
      <c r="F718" s="107" t="s">
        <v>591</v>
      </c>
      <c r="G718" s="105"/>
      <c r="H718" s="105"/>
      <c r="I718" s="119">
        <v>0.52992899999999998</v>
      </c>
      <c r="J718" s="106"/>
      <c r="K718" s="105"/>
      <c r="L718" s="106"/>
      <c r="M718" s="105"/>
      <c r="N718" s="139"/>
      <c r="AA718" s="98"/>
      <c r="AB718" s="79" t="s">
        <v>230</v>
      </c>
      <c r="AG718" s="79"/>
      <c r="AI718" s="97"/>
      <c r="AK718" s="79"/>
      <c r="AM718" s="79"/>
      <c r="AN718" s="79"/>
    </row>
    <row r="719" spans="1:40" s="67" customFormat="1" ht="14.4" x14ac:dyDescent="0.3">
      <c r="A719" s="110"/>
      <c r="B719" s="72"/>
      <c r="C719" s="308" t="s">
        <v>590</v>
      </c>
      <c r="D719" s="308"/>
      <c r="E719" s="308"/>
      <c r="F719" s="308"/>
      <c r="G719" s="308"/>
      <c r="H719" s="308"/>
      <c r="I719" s="308"/>
      <c r="J719" s="308"/>
      <c r="K719" s="308"/>
      <c r="L719" s="308"/>
      <c r="M719" s="308"/>
      <c r="N719" s="309"/>
      <c r="AA719" s="98"/>
      <c r="AB719" s="79"/>
      <c r="AG719" s="79"/>
      <c r="AH719" s="65" t="s">
        <v>590</v>
      </c>
      <c r="AI719" s="97"/>
      <c r="AK719" s="79"/>
      <c r="AM719" s="79"/>
      <c r="AN719" s="79"/>
    </row>
    <row r="720" spans="1:40" s="67" customFormat="1" ht="20.399999999999999" x14ac:dyDescent="0.3">
      <c r="A720" s="138"/>
      <c r="B720" s="84" t="s">
        <v>543</v>
      </c>
      <c r="C720" s="308" t="s">
        <v>542</v>
      </c>
      <c r="D720" s="308"/>
      <c r="E720" s="308"/>
      <c r="F720" s="308"/>
      <c r="G720" s="308"/>
      <c r="H720" s="308"/>
      <c r="I720" s="308"/>
      <c r="J720" s="308"/>
      <c r="K720" s="308"/>
      <c r="L720" s="308"/>
      <c r="M720" s="308"/>
      <c r="N720" s="309"/>
      <c r="AA720" s="98"/>
      <c r="AB720" s="79"/>
      <c r="AC720" s="65" t="s">
        <v>542</v>
      </c>
      <c r="AG720" s="79"/>
      <c r="AI720" s="97"/>
      <c r="AK720" s="79"/>
      <c r="AM720" s="79"/>
      <c r="AN720" s="79"/>
    </row>
    <row r="721" spans="1:40" s="67" customFormat="1" ht="14.4" x14ac:dyDescent="0.3">
      <c r="A721" s="137"/>
      <c r="B721" s="84" t="s">
        <v>21</v>
      </c>
      <c r="C721" s="308" t="s">
        <v>540</v>
      </c>
      <c r="D721" s="308"/>
      <c r="E721" s="308"/>
      <c r="F721" s="125"/>
      <c r="G721" s="99"/>
      <c r="H721" s="99"/>
      <c r="I721" s="99"/>
      <c r="J721" s="122">
        <v>479.33</v>
      </c>
      <c r="K721" s="133">
        <v>1.1499999999999999</v>
      </c>
      <c r="L721" s="122">
        <v>292.11</v>
      </c>
      <c r="M721" s="133">
        <v>11.01</v>
      </c>
      <c r="N721" s="135">
        <v>3216.13</v>
      </c>
      <c r="AA721" s="98"/>
      <c r="AB721" s="79"/>
      <c r="AD721" s="65" t="s">
        <v>540</v>
      </c>
      <c r="AG721" s="79"/>
      <c r="AI721" s="97"/>
      <c r="AK721" s="79"/>
      <c r="AM721" s="79"/>
      <c r="AN721" s="79"/>
    </row>
    <row r="722" spans="1:40" s="67" customFormat="1" ht="14.4" x14ac:dyDescent="0.3">
      <c r="A722" s="137"/>
      <c r="B722" s="84" t="s">
        <v>22</v>
      </c>
      <c r="C722" s="308" t="s">
        <v>539</v>
      </c>
      <c r="D722" s="308"/>
      <c r="E722" s="308"/>
      <c r="F722" s="125"/>
      <c r="G722" s="99"/>
      <c r="H722" s="99"/>
      <c r="I722" s="99"/>
      <c r="J722" s="122">
        <v>93.5</v>
      </c>
      <c r="K722" s="133">
        <v>1.1499999999999999</v>
      </c>
      <c r="L722" s="122">
        <v>56.98</v>
      </c>
      <c r="M722" s="133">
        <v>29.37</v>
      </c>
      <c r="N722" s="135">
        <v>1673.5</v>
      </c>
      <c r="AA722" s="98"/>
      <c r="AB722" s="79"/>
      <c r="AD722" s="65" t="s">
        <v>539</v>
      </c>
      <c r="AG722" s="79"/>
      <c r="AI722" s="97"/>
      <c r="AK722" s="79"/>
      <c r="AM722" s="79"/>
      <c r="AN722" s="79"/>
    </row>
    <row r="723" spans="1:40" s="67" customFormat="1" ht="14.4" x14ac:dyDescent="0.3">
      <c r="A723" s="126"/>
      <c r="B723" s="84"/>
      <c r="C723" s="308" t="s">
        <v>535</v>
      </c>
      <c r="D723" s="308"/>
      <c r="E723" s="308"/>
      <c r="F723" s="125" t="s">
        <v>536</v>
      </c>
      <c r="G723" s="133">
        <v>8.06</v>
      </c>
      <c r="H723" s="133">
        <v>1.1499999999999999</v>
      </c>
      <c r="I723" s="149">
        <v>4.9119118999999998</v>
      </c>
      <c r="J723" s="123"/>
      <c r="K723" s="99"/>
      <c r="L723" s="123"/>
      <c r="M723" s="99"/>
      <c r="N723" s="131"/>
      <c r="AA723" s="98"/>
      <c r="AB723" s="79"/>
      <c r="AE723" s="65" t="s">
        <v>535</v>
      </c>
      <c r="AG723" s="79"/>
      <c r="AI723" s="97"/>
      <c r="AK723" s="79"/>
      <c r="AM723" s="79"/>
      <c r="AN723" s="79"/>
    </row>
    <row r="724" spans="1:40" s="67" customFormat="1" ht="14.4" x14ac:dyDescent="0.3">
      <c r="A724" s="110"/>
      <c r="B724" s="84"/>
      <c r="C724" s="310" t="s">
        <v>534</v>
      </c>
      <c r="D724" s="310"/>
      <c r="E724" s="310"/>
      <c r="F724" s="130"/>
      <c r="G724" s="103"/>
      <c r="H724" s="103"/>
      <c r="I724" s="103"/>
      <c r="J724" s="128">
        <v>479.33</v>
      </c>
      <c r="K724" s="103"/>
      <c r="L724" s="128">
        <v>292.11</v>
      </c>
      <c r="M724" s="103"/>
      <c r="N724" s="127"/>
      <c r="AA724" s="98"/>
      <c r="AB724" s="79"/>
      <c r="AF724" s="65" t="s">
        <v>534</v>
      </c>
      <c r="AG724" s="79"/>
      <c r="AI724" s="97"/>
      <c r="AK724" s="79"/>
      <c r="AM724" s="79"/>
      <c r="AN724" s="79"/>
    </row>
    <row r="725" spans="1:40" s="67" customFormat="1" ht="14.4" x14ac:dyDescent="0.3">
      <c r="A725" s="126"/>
      <c r="B725" s="84"/>
      <c r="C725" s="308" t="s">
        <v>533</v>
      </c>
      <c r="D725" s="308"/>
      <c r="E725" s="308"/>
      <c r="F725" s="125"/>
      <c r="G725" s="99"/>
      <c r="H725" s="99"/>
      <c r="I725" s="99"/>
      <c r="J725" s="123"/>
      <c r="K725" s="99"/>
      <c r="L725" s="122">
        <v>56.98</v>
      </c>
      <c r="M725" s="99"/>
      <c r="N725" s="135">
        <v>1673.5</v>
      </c>
      <c r="AA725" s="98"/>
      <c r="AB725" s="79"/>
      <c r="AE725" s="65" t="s">
        <v>533</v>
      </c>
      <c r="AG725" s="79"/>
      <c r="AI725" s="97"/>
      <c r="AK725" s="79"/>
      <c r="AM725" s="79"/>
      <c r="AN725" s="79"/>
    </row>
    <row r="726" spans="1:40" s="67" customFormat="1" ht="21.6" x14ac:dyDescent="0.3">
      <c r="A726" s="126"/>
      <c r="B726" s="84" t="s">
        <v>587</v>
      </c>
      <c r="C726" s="308" t="s">
        <v>586</v>
      </c>
      <c r="D726" s="308"/>
      <c r="E726" s="308"/>
      <c r="F726" s="125" t="s">
        <v>529</v>
      </c>
      <c r="G726" s="124">
        <v>92</v>
      </c>
      <c r="H726" s="99"/>
      <c r="I726" s="124">
        <v>92</v>
      </c>
      <c r="J726" s="123"/>
      <c r="K726" s="99"/>
      <c r="L726" s="122">
        <v>52.42</v>
      </c>
      <c r="M726" s="99"/>
      <c r="N726" s="135">
        <v>1539.62</v>
      </c>
      <c r="AA726" s="98"/>
      <c r="AB726" s="79"/>
      <c r="AE726" s="65" t="s">
        <v>586</v>
      </c>
      <c r="AG726" s="79"/>
      <c r="AI726" s="97"/>
      <c r="AK726" s="79"/>
      <c r="AM726" s="79"/>
      <c r="AN726" s="79"/>
    </row>
    <row r="727" spans="1:40" s="67" customFormat="1" ht="21.6" x14ac:dyDescent="0.3">
      <c r="A727" s="126"/>
      <c r="B727" s="84" t="s">
        <v>585</v>
      </c>
      <c r="C727" s="308" t="s">
        <v>584</v>
      </c>
      <c r="D727" s="308"/>
      <c r="E727" s="308"/>
      <c r="F727" s="125" t="s">
        <v>529</v>
      </c>
      <c r="G727" s="124">
        <v>46</v>
      </c>
      <c r="H727" s="99"/>
      <c r="I727" s="124">
        <v>46</v>
      </c>
      <c r="J727" s="123"/>
      <c r="K727" s="99"/>
      <c r="L727" s="122">
        <v>26.21</v>
      </c>
      <c r="M727" s="99"/>
      <c r="N727" s="121">
        <v>769.81</v>
      </c>
      <c r="AA727" s="98"/>
      <c r="AB727" s="79"/>
      <c r="AE727" s="65" t="s">
        <v>584</v>
      </c>
      <c r="AG727" s="79"/>
      <c r="AI727" s="97"/>
      <c r="AK727" s="79"/>
      <c r="AM727" s="79"/>
      <c r="AN727" s="79"/>
    </row>
    <row r="728" spans="1:40" s="67" customFormat="1" ht="14.4" x14ac:dyDescent="0.3">
      <c r="A728" s="109"/>
      <c r="B728" s="108"/>
      <c r="C728" s="311" t="s">
        <v>327</v>
      </c>
      <c r="D728" s="311"/>
      <c r="E728" s="311"/>
      <c r="F728" s="107"/>
      <c r="G728" s="105"/>
      <c r="H728" s="105"/>
      <c r="I728" s="105"/>
      <c r="J728" s="106"/>
      <c r="K728" s="105"/>
      <c r="L728" s="104">
        <v>370.74</v>
      </c>
      <c r="M728" s="103"/>
      <c r="N728" s="102">
        <v>5525.56</v>
      </c>
      <c r="AA728" s="98"/>
      <c r="AB728" s="79"/>
      <c r="AG728" s="79" t="s">
        <v>327</v>
      </c>
      <c r="AI728" s="97"/>
      <c r="AK728" s="79"/>
      <c r="AM728" s="79"/>
      <c r="AN728" s="79"/>
    </row>
    <row r="729" spans="1:40" s="67" customFormat="1" ht="21.6" x14ac:dyDescent="0.3">
      <c r="A729" s="113" t="s">
        <v>158</v>
      </c>
      <c r="B729" s="116" t="s">
        <v>589</v>
      </c>
      <c r="C729" s="311" t="s">
        <v>231</v>
      </c>
      <c r="D729" s="311"/>
      <c r="E729" s="311"/>
      <c r="F729" s="107" t="s">
        <v>582</v>
      </c>
      <c r="G729" s="105"/>
      <c r="H729" s="105"/>
      <c r="I729" s="146">
        <v>5.2992900000000001</v>
      </c>
      <c r="J729" s="106"/>
      <c r="K729" s="105"/>
      <c r="L729" s="106"/>
      <c r="M729" s="105"/>
      <c r="N729" s="139"/>
      <c r="AA729" s="98"/>
      <c r="AB729" s="79" t="s">
        <v>231</v>
      </c>
      <c r="AG729" s="79"/>
      <c r="AI729" s="97"/>
      <c r="AK729" s="79"/>
      <c r="AM729" s="79"/>
      <c r="AN729" s="79"/>
    </row>
    <row r="730" spans="1:40" s="67" customFormat="1" ht="14.4" x14ac:dyDescent="0.3">
      <c r="A730" s="110"/>
      <c r="B730" s="72"/>
      <c r="C730" s="308" t="s">
        <v>588</v>
      </c>
      <c r="D730" s="308"/>
      <c r="E730" s="308"/>
      <c r="F730" s="308"/>
      <c r="G730" s="308"/>
      <c r="H730" s="308"/>
      <c r="I730" s="308"/>
      <c r="J730" s="308"/>
      <c r="K730" s="308"/>
      <c r="L730" s="308"/>
      <c r="M730" s="308"/>
      <c r="N730" s="309"/>
      <c r="AA730" s="98"/>
      <c r="AB730" s="79"/>
      <c r="AG730" s="79"/>
      <c r="AH730" s="65" t="s">
        <v>588</v>
      </c>
      <c r="AI730" s="97"/>
      <c r="AK730" s="79"/>
      <c r="AM730" s="79"/>
      <c r="AN730" s="79"/>
    </row>
    <row r="731" spans="1:40" s="67" customFormat="1" ht="20.399999999999999" x14ac:dyDescent="0.3">
      <c r="A731" s="138"/>
      <c r="B731" s="84" t="s">
        <v>543</v>
      </c>
      <c r="C731" s="308" t="s">
        <v>542</v>
      </c>
      <c r="D731" s="308"/>
      <c r="E731" s="308"/>
      <c r="F731" s="308"/>
      <c r="G731" s="308"/>
      <c r="H731" s="308"/>
      <c r="I731" s="308"/>
      <c r="J731" s="308"/>
      <c r="K731" s="308"/>
      <c r="L731" s="308"/>
      <c r="M731" s="308"/>
      <c r="N731" s="309"/>
      <c r="AA731" s="98"/>
      <c r="AB731" s="79"/>
      <c r="AC731" s="65" t="s">
        <v>542</v>
      </c>
      <c r="AG731" s="79"/>
      <c r="AI731" s="97"/>
      <c r="AK731" s="79"/>
      <c r="AM731" s="79"/>
      <c r="AN731" s="79"/>
    </row>
    <row r="732" spans="1:40" s="67" customFormat="1" ht="14.4" x14ac:dyDescent="0.3">
      <c r="A732" s="137"/>
      <c r="B732" s="84" t="s">
        <v>20</v>
      </c>
      <c r="C732" s="308" t="s">
        <v>541</v>
      </c>
      <c r="D732" s="308"/>
      <c r="E732" s="308"/>
      <c r="F732" s="125"/>
      <c r="G732" s="99"/>
      <c r="H732" s="99"/>
      <c r="I732" s="99"/>
      <c r="J732" s="122">
        <v>106.88</v>
      </c>
      <c r="K732" s="133">
        <v>1.1499999999999999</v>
      </c>
      <c r="L732" s="122">
        <v>651.35</v>
      </c>
      <c r="M732" s="133">
        <v>29.37</v>
      </c>
      <c r="N732" s="135">
        <v>19130.150000000001</v>
      </c>
      <c r="AA732" s="98"/>
      <c r="AB732" s="79"/>
      <c r="AD732" s="65" t="s">
        <v>541</v>
      </c>
      <c r="AG732" s="79"/>
      <c r="AI732" s="97"/>
      <c r="AK732" s="79"/>
      <c r="AM732" s="79"/>
      <c r="AN732" s="79"/>
    </row>
    <row r="733" spans="1:40" s="67" customFormat="1" ht="14.4" x14ac:dyDescent="0.3">
      <c r="A733" s="137"/>
      <c r="B733" s="84" t="s">
        <v>21</v>
      </c>
      <c r="C733" s="308" t="s">
        <v>540</v>
      </c>
      <c r="D733" s="308"/>
      <c r="E733" s="308"/>
      <c r="F733" s="125"/>
      <c r="G733" s="99"/>
      <c r="H733" s="99"/>
      <c r="I733" s="99"/>
      <c r="J733" s="122">
        <v>241.58</v>
      </c>
      <c r="K733" s="133">
        <v>1.1499999999999999</v>
      </c>
      <c r="L733" s="136">
        <v>1472.23</v>
      </c>
      <c r="M733" s="133">
        <v>11.01</v>
      </c>
      <c r="N733" s="135">
        <v>16209.25</v>
      </c>
      <c r="AA733" s="98"/>
      <c r="AB733" s="79"/>
      <c r="AD733" s="65" t="s">
        <v>540</v>
      </c>
      <c r="AG733" s="79"/>
      <c r="AI733" s="97"/>
      <c r="AK733" s="79"/>
      <c r="AM733" s="79"/>
      <c r="AN733" s="79"/>
    </row>
    <row r="734" spans="1:40" s="67" customFormat="1" ht="14.4" x14ac:dyDescent="0.3">
      <c r="A734" s="137"/>
      <c r="B734" s="84" t="s">
        <v>22</v>
      </c>
      <c r="C734" s="308" t="s">
        <v>539</v>
      </c>
      <c r="D734" s="308"/>
      <c r="E734" s="308"/>
      <c r="F734" s="125"/>
      <c r="G734" s="99"/>
      <c r="H734" s="99"/>
      <c r="I734" s="99"/>
      <c r="J734" s="122">
        <v>26.36</v>
      </c>
      <c r="K734" s="133">
        <v>1.1499999999999999</v>
      </c>
      <c r="L734" s="122">
        <v>160.63999999999999</v>
      </c>
      <c r="M734" s="133">
        <v>29.37</v>
      </c>
      <c r="N734" s="135">
        <v>4718</v>
      </c>
      <c r="AA734" s="98"/>
      <c r="AB734" s="79"/>
      <c r="AD734" s="65" t="s">
        <v>539</v>
      </c>
      <c r="AG734" s="79"/>
      <c r="AI734" s="97"/>
      <c r="AK734" s="79"/>
      <c r="AM734" s="79"/>
      <c r="AN734" s="79"/>
    </row>
    <row r="735" spans="1:40" s="67" customFormat="1" ht="14.4" x14ac:dyDescent="0.3">
      <c r="A735" s="126"/>
      <c r="B735" s="84"/>
      <c r="C735" s="308" t="s">
        <v>537</v>
      </c>
      <c r="D735" s="308"/>
      <c r="E735" s="308"/>
      <c r="F735" s="125" t="s">
        <v>536</v>
      </c>
      <c r="G735" s="133">
        <v>12.53</v>
      </c>
      <c r="H735" s="133">
        <v>1.1499999999999999</v>
      </c>
      <c r="I735" s="149">
        <v>76.360119299999994</v>
      </c>
      <c r="J735" s="123"/>
      <c r="K735" s="99"/>
      <c r="L735" s="123"/>
      <c r="M735" s="99"/>
      <c r="N735" s="131"/>
      <c r="AA735" s="98"/>
      <c r="AB735" s="79"/>
      <c r="AE735" s="65" t="s">
        <v>537</v>
      </c>
      <c r="AG735" s="79"/>
      <c r="AI735" s="97"/>
      <c r="AK735" s="79"/>
      <c r="AM735" s="79"/>
      <c r="AN735" s="79"/>
    </row>
    <row r="736" spans="1:40" s="67" customFormat="1" ht="14.4" x14ac:dyDescent="0.3">
      <c r="A736" s="126"/>
      <c r="B736" s="84"/>
      <c r="C736" s="308" t="s">
        <v>535</v>
      </c>
      <c r="D736" s="308"/>
      <c r="E736" s="308"/>
      <c r="F736" s="125" t="s">
        <v>536</v>
      </c>
      <c r="G736" s="133">
        <v>2.62</v>
      </c>
      <c r="H736" s="133">
        <v>1.1499999999999999</v>
      </c>
      <c r="I736" s="149">
        <v>15.966760799999999</v>
      </c>
      <c r="J736" s="123"/>
      <c r="K736" s="99"/>
      <c r="L736" s="123"/>
      <c r="M736" s="99"/>
      <c r="N736" s="131"/>
      <c r="AA736" s="98"/>
      <c r="AB736" s="79"/>
      <c r="AE736" s="65" t="s">
        <v>535</v>
      </c>
      <c r="AG736" s="79"/>
      <c r="AI736" s="97"/>
      <c r="AK736" s="79"/>
      <c r="AM736" s="79"/>
      <c r="AN736" s="79"/>
    </row>
    <row r="737" spans="1:40" s="67" customFormat="1" ht="14.4" x14ac:dyDescent="0.3">
      <c r="A737" s="110"/>
      <c r="B737" s="84"/>
      <c r="C737" s="310" t="s">
        <v>534</v>
      </c>
      <c r="D737" s="310"/>
      <c r="E737" s="310"/>
      <c r="F737" s="130"/>
      <c r="G737" s="103"/>
      <c r="H737" s="103"/>
      <c r="I737" s="103"/>
      <c r="J737" s="128">
        <v>348.46</v>
      </c>
      <c r="K737" s="103"/>
      <c r="L737" s="129">
        <v>2123.58</v>
      </c>
      <c r="M737" s="103"/>
      <c r="N737" s="127"/>
      <c r="AA737" s="98"/>
      <c r="AB737" s="79"/>
      <c r="AF737" s="65" t="s">
        <v>534</v>
      </c>
      <c r="AG737" s="79"/>
      <c r="AI737" s="97"/>
      <c r="AK737" s="79"/>
      <c r="AM737" s="79"/>
      <c r="AN737" s="79"/>
    </row>
    <row r="738" spans="1:40" s="67" customFormat="1" ht="14.4" x14ac:dyDescent="0.3">
      <c r="A738" s="126"/>
      <c r="B738" s="84"/>
      <c r="C738" s="308" t="s">
        <v>533</v>
      </c>
      <c r="D738" s="308"/>
      <c r="E738" s="308"/>
      <c r="F738" s="125"/>
      <c r="G738" s="99"/>
      <c r="H738" s="99"/>
      <c r="I738" s="99"/>
      <c r="J738" s="123"/>
      <c r="K738" s="99"/>
      <c r="L738" s="122">
        <v>811.99</v>
      </c>
      <c r="M738" s="99"/>
      <c r="N738" s="135">
        <v>23848.15</v>
      </c>
      <c r="AA738" s="98"/>
      <c r="AB738" s="79"/>
      <c r="AE738" s="65" t="s">
        <v>533</v>
      </c>
      <c r="AG738" s="79"/>
      <c r="AI738" s="97"/>
      <c r="AK738" s="79"/>
      <c r="AM738" s="79"/>
      <c r="AN738" s="79"/>
    </row>
    <row r="739" spans="1:40" s="67" customFormat="1" ht="21.6" x14ac:dyDescent="0.3">
      <c r="A739" s="126"/>
      <c r="B739" s="84" t="s">
        <v>587</v>
      </c>
      <c r="C739" s="308" t="s">
        <v>586</v>
      </c>
      <c r="D739" s="308"/>
      <c r="E739" s="308"/>
      <c r="F739" s="125" t="s">
        <v>529</v>
      </c>
      <c r="G739" s="124">
        <v>92</v>
      </c>
      <c r="H739" s="99"/>
      <c r="I739" s="124">
        <v>92</v>
      </c>
      <c r="J739" s="123"/>
      <c r="K739" s="99"/>
      <c r="L739" s="122">
        <v>747.03</v>
      </c>
      <c r="M739" s="99"/>
      <c r="N739" s="135">
        <v>21940.3</v>
      </c>
      <c r="AA739" s="98"/>
      <c r="AB739" s="79"/>
      <c r="AE739" s="65" t="s">
        <v>586</v>
      </c>
      <c r="AG739" s="79"/>
      <c r="AI739" s="97"/>
      <c r="AK739" s="79"/>
      <c r="AM739" s="79"/>
      <c r="AN739" s="79"/>
    </row>
    <row r="740" spans="1:40" s="67" customFormat="1" ht="21.6" x14ac:dyDescent="0.3">
      <c r="A740" s="126"/>
      <c r="B740" s="84" t="s">
        <v>585</v>
      </c>
      <c r="C740" s="308" t="s">
        <v>584</v>
      </c>
      <c r="D740" s="308"/>
      <c r="E740" s="308"/>
      <c r="F740" s="125" t="s">
        <v>529</v>
      </c>
      <c r="G740" s="124">
        <v>46</v>
      </c>
      <c r="H740" s="99"/>
      <c r="I740" s="124">
        <v>46</v>
      </c>
      <c r="J740" s="123"/>
      <c r="K740" s="99"/>
      <c r="L740" s="122">
        <v>373.52</v>
      </c>
      <c r="M740" s="99"/>
      <c r="N740" s="135">
        <v>10970.15</v>
      </c>
      <c r="AA740" s="98"/>
      <c r="AB740" s="79"/>
      <c r="AE740" s="65" t="s">
        <v>584</v>
      </c>
      <c r="AG740" s="79"/>
      <c r="AI740" s="97"/>
      <c r="AK740" s="79"/>
      <c r="AM740" s="79"/>
      <c r="AN740" s="79"/>
    </row>
    <row r="741" spans="1:40" s="67" customFormat="1" ht="14.4" x14ac:dyDescent="0.3">
      <c r="A741" s="109"/>
      <c r="B741" s="108"/>
      <c r="C741" s="311" t="s">
        <v>327</v>
      </c>
      <c r="D741" s="311"/>
      <c r="E741" s="311"/>
      <c r="F741" s="107"/>
      <c r="G741" s="105"/>
      <c r="H741" s="105"/>
      <c r="I741" s="105"/>
      <c r="J741" s="106"/>
      <c r="K741" s="105"/>
      <c r="L741" s="114">
        <v>3244.13</v>
      </c>
      <c r="M741" s="103"/>
      <c r="N741" s="102">
        <v>68249.850000000006</v>
      </c>
      <c r="AA741" s="98"/>
      <c r="AB741" s="79"/>
      <c r="AG741" s="79" t="s">
        <v>327</v>
      </c>
      <c r="AI741" s="97"/>
      <c r="AK741" s="79"/>
      <c r="AM741" s="79"/>
      <c r="AN741" s="79"/>
    </row>
    <row r="742" spans="1:40" s="67" customFormat="1" ht="21.6" x14ac:dyDescent="0.3">
      <c r="A742" s="113" t="s">
        <v>159</v>
      </c>
      <c r="B742" s="116" t="s">
        <v>583</v>
      </c>
      <c r="C742" s="311" t="s">
        <v>109</v>
      </c>
      <c r="D742" s="311"/>
      <c r="E742" s="311"/>
      <c r="F742" s="107" t="s">
        <v>582</v>
      </c>
      <c r="G742" s="105"/>
      <c r="H742" s="105"/>
      <c r="I742" s="146">
        <v>0.58880999999999994</v>
      </c>
      <c r="J742" s="106"/>
      <c r="K742" s="105"/>
      <c r="L742" s="106"/>
      <c r="M742" s="105"/>
      <c r="N742" s="139"/>
      <c r="AA742" s="98"/>
      <c r="AB742" s="79" t="s">
        <v>109</v>
      </c>
      <c r="AG742" s="79"/>
      <c r="AI742" s="97"/>
      <c r="AK742" s="79"/>
      <c r="AM742" s="79"/>
      <c r="AN742" s="79"/>
    </row>
    <row r="743" spans="1:40" s="67" customFormat="1" ht="14.4" x14ac:dyDescent="0.3">
      <c r="A743" s="110"/>
      <c r="B743" s="72"/>
      <c r="C743" s="308" t="s">
        <v>581</v>
      </c>
      <c r="D743" s="308"/>
      <c r="E743" s="308"/>
      <c r="F743" s="308"/>
      <c r="G743" s="308"/>
      <c r="H743" s="308"/>
      <c r="I743" s="308"/>
      <c r="J743" s="308"/>
      <c r="K743" s="308"/>
      <c r="L743" s="308"/>
      <c r="M743" s="308"/>
      <c r="N743" s="309"/>
      <c r="AA743" s="98"/>
      <c r="AB743" s="79"/>
      <c r="AG743" s="79"/>
      <c r="AH743" s="65" t="s">
        <v>581</v>
      </c>
      <c r="AI743" s="97"/>
      <c r="AK743" s="79"/>
      <c r="AM743" s="79"/>
      <c r="AN743" s="79"/>
    </row>
    <row r="744" spans="1:40" s="67" customFormat="1" ht="20.399999999999999" x14ac:dyDescent="0.3">
      <c r="A744" s="138"/>
      <c r="B744" s="84" t="s">
        <v>543</v>
      </c>
      <c r="C744" s="308" t="s">
        <v>542</v>
      </c>
      <c r="D744" s="308"/>
      <c r="E744" s="308"/>
      <c r="F744" s="308"/>
      <c r="G744" s="308"/>
      <c r="H744" s="308"/>
      <c r="I744" s="308"/>
      <c r="J744" s="308"/>
      <c r="K744" s="308"/>
      <c r="L744" s="308"/>
      <c r="M744" s="308"/>
      <c r="N744" s="309"/>
      <c r="AA744" s="98"/>
      <c r="AB744" s="79"/>
      <c r="AC744" s="65" t="s">
        <v>542</v>
      </c>
      <c r="AG744" s="79"/>
      <c r="AI744" s="97"/>
      <c r="AK744" s="79"/>
      <c r="AM744" s="79"/>
      <c r="AN744" s="79"/>
    </row>
    <row r="745" spans="1:40" s="67" customFormat="1" ht="14.4" x14ac:dyDescent="0.3">
      <c r="A745" s="137"/>
      <c r="B745" s="84" t="s">
        <v>20</v>
      </c>
      <c r="C745" s="308" t="s">
        <v>541</v>
      </c>
      <c r="D745" s="308"/>
      <c r="E745" s="308"/>
      <c r="F745" s="125"/>
      <c r="G745" s="99"/>
      <c r="H745" s="99"/>
      <c r="I745" s="99"/>
      <c r="J745" s="122">
        <v>663.75</v>
      </c>
      <c r="K745" s="133">
        <v>1.1499999999999999</v>
      </c>
      <c r="L745" s="122">
        <v>449.45</v>
      </c>
      <c r="M745" s="133">
        <v>29.37</v>
      </c>
      <c r="N745" s="135">
        <v>13200.35</v>
      </c>
      <c r="AA745" s="98"/>
      <c r="AB745" s="79"/>
      <c r="AD745" s="65" t="s">
        <v>541</v>
      </c>
      <c r="AG745" s="79"/>
      <c r="AI745" s="97"/>
      <c r="AK745" s="79"/>
      <c r="AM745" s="79"/>
      <c r="AN745" s="79"/>
    </row>
    <row r="746" spans="1:40" s="67" customFormat="1" ht="14.4" x14ac:dyDescent="0.3">
      <c r="A746" s="126"/>
      <c r="B746" s="84"/>
      <c r="C746" s="308" t="s">
        <v>537</v>
      </c>
      <c r="D746" s="308"/>
      <c r="E746" s="308"/>
      <c r="F746" s="125" t="s">
        <v>536</v>
      </c>
      <c r="G746" s="148">
        <v>88.5</v>
      </c>
      <c r="H746" s="133">
        <v>1.1499999999999999</v>
      </c>
      <c r="I746" s="149">
        <v>59.926137799999999</v>
      </c>
      <c r="J746" s="123"/>
      <c r="K746" s="99"/>
      <c r="L746" s="123"/>
      <c r="M746" s="99"/>
      <c r="N746" s="131"/>
      <c r="AA746" s="98"/>
      <c r="AB746" s="79"/>
      <c r="AE746" s="65" t="s">
        <v>537</v>
      </c>
      <c r="AG746" s="79"/>
      <c r="AI746" s="97"/>
      <c r="AK746" s="79"/>
      <c r="AM746" s="79"/>
      <c r="AN746" s="79"/>
    </row>
    <row r="747" spans="1:40" s="67" customFormat="1" ht="14.4" x14ac:dyDescent="0.3">
      <c r="A747" s="110"/>
      <c r="B747" s="84"/>
      <c r="C747" s="310" t="s">
        <v>534</v>
      </c>
      <c r="D747" s="310"/>
      <c r="E747" s="310"/>
      <c r="F747" s="130"/>
      <c r="G747" s="103"/>
      <c r="H747" s="103"/>
      <c r="I747" s="103"/>
      <c r="J747" s="128">
        <v>663.75</v>
      </c>
      <c r="K747" s="103"/>
      <c r="L747" s="128">
        <v>449.45</v>
      </c>
      <c r="M747" s="103"/>
      <c r="N747" s="127"/>
      <c r="AA747" s="98"/>
      <c r="AB747" s="79"/>
      <c r="AF747" s="65" t="s">
        <v>534</v>
      </c>
      <c r="AG747" s="79"/>
      <c r="AI747" s="97"/>
      <c r="AK747" s="79"/>
      <c r="AM747" s="79"/>
      <c r="AN747" s="79"/>
    </row>
    <row r="748" spans="1:40" s="67" customFormat="1" ht="14.4" x14ac:dyDescent="0.3">
      <c r="A748" s="126"/>
      <c r="B748" s="84"/>
      <c r="C748" s="308" t="s">
        <v>533</v>
      </c>
      <c r="D748" s="308"/>
      <c r="E748" s="308"/>
      <c r="F748" s="125"/>
      <c r="G748" s="99"/>
      <c r="H748" s="99"/>
      <c r="I748" s="99"/>
      <c r="J748" s="123"/>
      <c r="K748" s="99"/>
      <c r="L748" s="122">
        <v>449.45</v>
      </c>
      <c r="M748" s="99"/>
      <c r="N748" s="135">
        <v>13200.35</v>
      </c>
      <c r="AA748" s="98"/>
      <c r="AB748" s="79"/>
      <c r="AE748" s="65" t="s">
        <v>533</v>
      </c>
      <c r="AG748" s="79"/>
      <c r="AI748" s="97"/>
      <c r="AK748" s="79"/>
      <c r="AM748" s="79"/>
      <c r="AN748" s="79"/>
    </row>
    <row r="749" spans="1:40" s="67" customFormat="1" ht="21.6" x14ac:dyDescent="0.3">
      <c r="A749" s="126"/>
      <c r="B749" s="84" t="s">
        <v>580</v>
      </c>
      <c r="C749" s="308" t="s">
        <v>579</v>
      </c>
      <c r="D749" s="308"/>
      <c r="E749" s="308"/>
      <c r="F749" s="125" t="s">
        <v>529</v>
      </c>
      <c r="G749" s="124">
        <v>89</v>
      </c>
      <c r="H749" s="99"/>
      <c r="I749" s="124">
        <v>89</v>
      </c>
      <c r="J749" s="123"/>
      <c r="K749" s="99"/>
      <c r="L749" s="122">
        <v>400.01</v>
      </c>
      <c r="M749" s="99"/>
      <c r="N749" s="135">
        <v>11748.31</v>
      </c>
      <c r="AA749" s="98"/>
      <c r="AB749" s="79"/>
      <c r="AE749" s="65" t="s">
        <v>579</v>
      </c>
      <c r="AG749" s="79"/>
      <c r="AI749" s="97"/>
      <c r="AK749" s="79"/>
      <c r="AM749" s="79"/>
      <c r="AN749" s="79"/>
    </row>
    <row r="750" spans="1:40" s="67" customFormat="1" ht="21.6" x14ac:dyDescent="0.3">
      <c r="A750" s="126"/>
      <c r="B750" s="84" t="s">
        <v>578</v>
      </c>
      <c r="C750" s="308" t="s">
        <v>577</v>
      </c>
      <c r="D750" s="308"/>
      <c r="E750" s="308"/>
      <c r="F750" s="125" t="s">
        <v>529</v>
      </c>
      <c r="G750" s="124">
        <v>40</v>
      </c>
      <c r="H750" s="99"/>
      <c r="I750" s="124">
        <v>40</v>
      </c>
      <c r="J750" s="123"/>
      <c r="K750" s="99"/>
      <c r="L750" s="122">
        <v>179.78</v>
      </c>
      <c r="M750" s="99"/>
      <c r="N750" s="135">
        <v>5280.14</v>
      </c>
      <c r="AA750" s="98"/>
      <c r="AB750" s="79"/>
      <c r="AE750" s="65" t="s">
        <v>577</v>
      </c>
      <c r="AG750" s="79"/>
      <c r="AI750" s="97"/>
      <c r="AK750" s="79"/>
      <c r="AM750" s="79"/>
      <c r="AN750" s="79"/>
    </row>
    <row r="751" spans="1:40" s="67" customFormat="1" ht="14.4" x14ac:dyDescent="0.3">
      <c r="A751" s="109"/>
      <c r="B751" s="108"/>
      <c r="C751" s="311" t="s">
        <v>327</v>
      </c>
      <c r="D751" s="311"/>
      <c r="E751" s="311"/>
      <c r="F751" s="107"/>
      <c r="G751" s="105"/>
      <c r="H751" s="105"/>
      <c r="I751" s="105"/>
      <c r="J751" s="106"/>
      <c r="K751" s="105"/>
      <c r="L751" s="114">
        <v>1029.24</v>
      </c>
      <c r="M751" s="103"/>
      <c r="N751" s="102">
        <v>30228.799999999999</v>
      </c>
      <c r="AA751" s="98"/>
      <c r="AB751" s="79"/>
      <c r="AG751" s="79" t="s">
        <v>327</v>
      </c>
      <c r="AI751" s="97"/>
      <c r="AK751" s="79"/>
      <c r="AM751" s="79"/>
      <c r="AN751" s="79"/>
    </row>
    <row r="752" spans="1:40" s="67" customFormat="1" ht="21.6" x14ac:dyDescent="0.3">
      <c r="A752" s="113" t="s">
        <v>160</v>
      </c>
      <c r="B752" s="116" t="s">
        <v>576</v>
      </c>
      <c r="C752" s="311" t="s">
        <v>127</v>
      </c>
      <c r="D752" s="311"/>
      <c r="E752" s="311"/>
      <c r="F752" s="107" t="s">
        <v>82</v>
      </c>
      <c r="G752" s="105"/>
      <c r="H752" s="105"/>
      <c r="I752" s="111">
        <v>20.66</v>
      </c>
      <c r="J752" s="106"/>
      <c r="K752" s="105"/>
      <c r="L752" s="106"/>
      <c r="M752" s="105"/>
      <c r="N752" s="139"/>
      <c r="AA752" s="98"/>
      <c r="AB752" s="79" t="s">
        <v>127</v>
      </c>
      <c r="AG752" s="79"/>
      <c r="AI752" s="97"/>
      <c r="AK752" s="79"/>
      <c r="AM752" s="79"/>
      <c r="AN752" s="79"/>
    </row>
    <row r="753" spans="1:40" s="67" customFormat="1" ht="14.4" x14ac:dyDescent="0.3">
      <c r="A753" s="110"/>
      <c r="B753" s="72"/>
      <c r="C753" s="308" t="s">
        <v>573</v>
      </c>
      <c r="D753" s="308"/>
      <c r="E753" s="308"/>
      <c r="F753" s="308"/>
      <c r="G753" s="308"/>
      <c r="H753" s="308"/>
      <c r="I753" s="308"/>
      <c r="J753" s="308"/>
      <c r="K753" s="308"/>
      <c r="L753" s="308"/>
      <c r="M753" s="308"/>
      <c r="N753" s="309"/>
      <c r="AA753" s="98"/>
      <c r="AB753" s="79"/>
      <c r="AG753" s="79"/>
      <c r="AH753" s="65" t="s">
        <v>573</v>
      </c>
      <c r="AI753" s="97"/>
      <c r="AK753" s="79"/>
      <c r="AM753" s="79"/>
      <c r="AN753" s="79"/>
    </row>
    <row r="754" spans="1:40" s="67" customFormat="1" ht="20.399999999999999" x14ac:dyDescent="0.3">
      <c r="A754" s="138"/>
      <c r="B754" s="84" t="s">
        <v>543</v>
      </c>
      <c r="C754" s="308" t="s">
        <v>542</v>
      </c>
      <c r="D754" s="308"/>
      <c r="E754" s="308"/>
      <c r="F754" s="308"/>
      <c r="G754" s="308"/>
      <c r="H754" s="308"/>
      <c r="I754" s="308"/>
      <c r="J754" s="308"/>
      <c r="K754" s="308"/>
      <c r="L754" s="308"/>
      <c r="M754" s="308"/>
      <c r="N754" s="309"/>
      <c r="AA754" s="98"/>
      <c r="AB754" s="79"/>
      <c r="AC754" s="65" t="s">
        <v>542</v>
      </c>
      <c r="AG754" s="79"/>
      <c r="AI754" s="97"/>
      <c r="AK754" s="79"/>
      <c r="AM754" s="79"/>
      <c r="AN754" s="79"/>
    </row>
    <row r="755" spans="1:40" s="67" customFormat="1" ht="14.4" x14ac:dyDescent="0.3">
      <c r="A755" s="137"/>
      <c r="B755" s="84" t="s">
        <v>20</v>
      </c>
      <c r="C755" s="308" t="s">
        <v>541</v>
      </c>
      <c r="D755" s="308"/>
      <c r="E755" s="308"/>
      <c r="F755" s="125"/>
      <c r="G755" s="99"/>
      <c r="H755" s="99"/>
      <c r="I755" s="99"/>
      <c r="J755" s="122">
        <v>49.82</v>
      </c>
      <c r="K755" s="133">
        <v>1.1499999999999999</v>
      </c>
      <c r="L755" s="136">
        <v>1183.67</v>
      </c>
      <c r="M755" s="133">
        <v>29.37</v>
      </c>
      <c r="N755" s="135">
        <v>34764.39</v>
      </c>
      <c r="AA755" s="98"/>
      <c r="AB755" s="79"/>
      <c r="AD755" s="65" t="s">
        <v>541</v>
      </c>
      <c r="AG755" s="79"/>
      <c r="AI755" s="97"/>
      <c r="AK755" s="79"/>
      <c r="AM755" s="79"/>
      <c r="AN755" s="79"/>
    </row>
    <row r="756" spans="1:40" s="67" customFormat="1" ht="14.4" x14ac:dyDescent="0.3">
      <c r="A756" s="137"/>
      <c r="B756" s="84" t="s">
        <v>21</v>
      </c>
      <c r="C756" s="308" t="s">
        <v>540</v>
      </c>
      <c r="D756" s="308"/>
      <c r="E756" s="308"/>
      <c r="F756" s="125"/>
      <c r="G756" s="99"/>
      <c r="H756" s="99"/>
      <c r="I756" s="99"/>
      <c r="J756" s="122">
        <v>256.27</v>
      </c>
      <c r="K756" s="133">
        <v>1.1499999999999999</v>
      </c>
      <c r="L756" s="136">
        <v>6088.72</v>
      </c>
      <c r="M756" s="133">
        <v>11.01</v>
      </c>
      <c r="N756" s="135">
        <v>67036.81</v>
      </c>
      <c r="AA756" s="98"/>
      <c r="AB756" s="79"/>
      <c r="AD756" s="65" t="s">
        <v>540</v>
      </c>
      <c r="AG756" s="79"/>
      <c r="AI756" s="97"/>
      <c r="AK756" s="79"/>
      <c r="AM756" s="79"/>
      <c r="AN756" s="79"/>
    </row>
    <row r="757" spans="1:40" s="67" customFormat="1" ht="14.4" x14ac:dyDescent="0.3">
      <c r="A757" s="137"/>
      <c r="B757" s="84" t="s">
        <v>22</v>
      </c>
      <c r="C757" s="308" t="s">
        <v>539</v>
      </c>
      <c r="D757" s="308"/>
      <c r="E757" s="308"/>
      <c r="F757" s="125"/>
      <c r="G757" s="99"/>
      <c r="H757" s="99"/>
      <c r="I757" s="99"/>
      <c r="J757" s="122">
        <v>45.24</v>
      </c>
      <c r="K757" s="133">
        <v>1.1499999999999999</v>
      </c>
      <c r="L757" s="136">
        <v>1074.8599999999999</v>
      </c>
      <c r="M757" s="133">
        <v>29.37</v>
      </c>
      <c r="N757" s="135">
        <v>31568.639999999999</v>
      </c>
      <c r="AA757" s="98"/>
      <c r="AB757" s="79"/>
      <c r="AD757" s="65" t="s">
        <v>539</v>
      </c>
      <c r="AG757" s="79"/>
      <c r="AI757" s="97"/>
      <c r="AK757" s="79"/>
      <c r="AM757" s="79"/>
      <c r="AN757" s="79"/>
    </row>
    <row r="758" spans="1:40" s="67" customFormat="1" ht="14.4" x14ac:dyDescent="0.3">
      <c r="A758" s="137"/>
      <c r="B758" s="84" t="s">
        <v>69</v>
      </c>
      <c r="C758" s="308" t="s">
        <v>538</v>
      </c>
      <c r="D758" s="308"/>
      <c r="E758" s="308"/>
      <c r="F758" s="125"/>
      <c r="G758" s="99"/>
      <c r="H758" s="99"/>
      <c r="I758" s="99"/>
      <c r="J758" s="122">
        <v>1</v>
      </c>
      <c r="K758" s="99"/>
      <c r="L758" s="122">
        <v>20.66</v>
      </c>
      <c r="M758" s="133">
        <v>8.02</v>
      </c>
      <c r="N758" s="121">
        <v>165.69</v>
      </c>
      <c r="AA758" s="98"/>
      <c r="AB758" s="79"/>
      <c r="AD758" s="65" t="s">
        <v>538</v>
      </c>
      <c r="AG758" s="79"/>
      <c r="AI758" s="97"/>
      <c r="AK758" s="79"/>
      <c r="AM758" s="79"/>
      <c r="AN758" s="79"/>
    </row>
    <row r="759" spans="1:40" s="67" customFormat="1" ht="14.4" x14ac:dyDescent="0.3">
      <c r="A759" s="126"/>
      <c r="B759" s="84"/>
      <c r="C759" s="308" t="s">
        <v>537</v>
      </c>
      <c r="D759" s="308"/>
      <c r="E759" s="308"/>
      <c r="F759" s="125" t="s">
        <v>536</v>
      </c>
      <c r="G759" s="148">
        <v>5.3</v>
      </c>
      <c r="H759" s="133">
        <v>1.1499999999999999</v>
      </c>
      <c r="I759" s="132">
        <v>125.92270000000001</v>
      </c>
      <c r="J759" s="123"/>
      <c r="K759" s="99"/>
      <c r="L759" s="123"/>
      <c r="M759" s="99"/>
      <c r="N759" s="131"/>
      <c r="AA759" s="98"/>
      <c r="AB759" s="79"/>
      <c r="AE759" s="65" t="s">
        <v>537</v>
      </c>
      <c r="AG759" s="79"/>
      <c r="AI759" s="97"/>
      <c r="AK759" s="79"/>
      <c r="AM759" s="79"/>
      <c r="AN759" s="79"/>
    </row>
    <row r="760" spans="1:40" s="67" customFormat="1" ht="14.4" x14ac:dyDescent="0.3">
      <c r="A760" s="126"/>
      <c r="B760" s="84"/>
      <c r="C760" s="308" t="s">
        <v>535</v>
      </c>
      <c r="D760" s="308"/>
      <c r="E760" s="308"/>
      <c r="F760" s="125" t="s">
        <v>536</v>
      </c>
      <c r="G760" s="148">
        <v>3.9</v>
      </c>
      <c r="H760" s="133">
        <v>1.1499999999999999</v>
      </c>
      <c r="I760" s="132">
        <v>92.6601</v>
      </c>
      <c r="J760" s="123"/>
      <c r="K760" s="99"/>
      <c r="L760" s="123"/>
      <c r="M760" s="99"/>
      <c r="N760" s="131"/>
      <c r="AA760" s="98"/>
      <c r="AB760" s="79"/>
      <c r="AE760" s="65" t="s">
        <v>535</v>
      </c>
      <c r="AG760" s="79"/>
      <c r="AI760" s="97"/>
      <c r="AK760" s="79"/>
      <c r="AM760" s="79"/>
      <c r="AN760" s="79"/>
    </row>
    <row r="761" spans="1:40" s="67" customFormat="1" ht="14.4" x14ac:dyDescent="0.3">
      <c r="A761" s="110"/>
      <c r="B761" s="84"/>
      <c r="C761" s="310" t="s">
        <v>534</v>
      </c>
      <c r="D761" s="310"/>
      <c r="E761" s="310"/>
      <c r="F761" s="130"/>
      <c r="G761" s="103"/>
      <c r="H761" s="103"/>
      <c r="I761" s="103"/>
      <c r="J761" s="128">
        <v>307.08999999999997</v>
      </c>
      <c r="K761" s="103"/>
      <c r="L761" s="129">
        <v>7293.05</v>
      </c>
      <c r="M761" s="103"/>
      <c r="N761" s="127"/>
      <c r="AA761" s="98"/>
      <c r="AB761" s="79"/>
      <c r="AF761" s="65" t="s">
        <v>534</v>
      </c>
      <c r="AG761" s="79"/>
      <c r="AI761" s="97"/>
      <c r="AK761" s="79"/>
      <c r="AM761" s="79"/>
      <c r="AN761" s="79"/>
    </row>
    <row r="762" spans="1:40" s="67" customFormat="1" ht="14.4" x14ac:dyDescent="0.3">
      <c r="A762" s="126"/>
      <c r="B762" s="84"/>
      <c r="C762" s="308" t="s">
        <v>533</v>
      </c>
      <c r="D762" s="308"/>
      <c r="E762" s="308"/>
      <c r="F762" s="125"/>
      <c r="G762" s="99"/>
      <c r="H762" s="99"/>
      <c r="I762" s="99"/>
      <c r="J762" s="123"/>
      <c r="K762" s="99"/>
      <c r="L762" s="136">
        <v>2258.5300000000002</v>
      </c>
      <c r="M762" s="99"/>
      <c r="N762" s="135">
        <v>66333.03</v>
      </c>
      <c r="AA762" s="98"/>
      <c r="AB762" s="79"/>
      <c r="AE762" s="65" t="s">
        <v>533</v>
      </c>
      <c r="AG762" s="79"/>
      <c r="AI762" s="97"/>
      <c r="AK762" s="79"/>
      <c r="AM762" s="79"/>
      <c r="AN762" s="79"/>
    </row>
    <row r="763" spans="1:40" s="67" customFormat="1" ht="21.6" x14ac:dyDescent="0.3">
      <c r="A763" s="126"/>
      <c r="B763" s="84" t="s">
        <v>564</v>
      </c>
      <c r="C763" s="308" t="s">
        <v>563</v>
      </c>
      <c r="D763" s="308"/>
      <c r="E763" s="308"/>
      <c r="F763" s="125" t="s">
        <v>529</v>
      </c>
      <c r="G763" s="124">
        <v>97</v>
      </c>
      <c r="H763" s="99"/>
      <c r="I763" s="124">
        <v>97</v>
      </c>
      <c r="J763" s="123"/>
      <c r="K763" s="99"/>
      <c r="L763" s="136">
        <v>2190.77</v>
      </c>
      <c r="M763" s="99"/>
      <c r="N763" s="135">
        <v>64343.040000000001</v>
      </c>
      <c r="AA763" s="98"/>
      <c r="AB763" s="79"/>
      <c r="AE763" s="65" t="s">
        <v>563</v>
      </c>
      <c r="AG763" s="79"/>
      <c r="AI763" s="97"/>
      <c r="AK763" s="79"/>
      <c r="AM763" s="79"/>
      <c r="AN763" s="79"/>
    </row>
    <row r="764" spans="1:40" s="67" customFormat="1" ht="21.6" x14ac:dyDescent="0.3">
      <c r="A764" s="126"/>
      <c r="B764" s="84" t="s">
        <v>562</v>
      </c>
      <c r="C764" s="308" t="s">
        <v>561</v>
      </c>
      <c r="D764" s="308"/>
      <c r="E764" s="308"/>
      <c r="F764" s="125" t="s">
        <v>529</v>
      </c>
      <c r="G764" s="124">
        <v>51</v>
      </c>
      <c r="H764" s="99"/>
      <c r="I764" s="124">
        <v>51</v>
      </c>
      <c r="J764" s="123"/>
      <c r="K764" s="99"/>
      <c r="L764" s="136">
        <v>1151.8499999999999</v>
      </c>
      <c r="M764" s="99"/>
      <c r="N764" s="135">
        <v>33829.85</v>
      </c>
      <c r="AA764" s="98"/>
      <c r="AB764" s="79"/>
      <c r="AE764" s="65" t="s">
        <v>561</v>
      </c>
      <c r="AG764" s="79"/>
      <c r="AI764" s="97"/>
      <c r="AK764" s="79"/>
      <c r="AM764" s="79"/>
      <c r="AN764" s="79"/>
    </row>
    <row r="765" spans="1:40" s="67" customFormat="1" ht="14.4" x14ac:dyDescent="0.3">
      <c r="A765" s="109"/>
      <c r="B765" s="108"/>
      <c r="C765" s="311" t="s">
        <v>327</v>
      </c>
      <c r="D765" s="311"/>
      <c r="E765" s="311"/>
      <c r="F765" s="107"/>
      <c r="G765" s="105"/>
      <c r="H765" s="105"/>
      <c r="I765" s="105"/>
      <c r="J765" s="106"/>
      <c r="K765" s="105"/>
      <c r="L765" s="114">
        <v>10635.67</v>
      </c>
      <c r="M765" s="103"/>
      <c r="N765" s="102">
        <v>200139.78</v>
      </c>
      <c r="AA765" s="98"/>
      <c r="AB765" s="79"/>
      <c r="AG765" s="79" t="s">
        <v>327</v>
      </c>
      <c r="AI765" s="97"/>
      <c r="AK765" s="79"/>
      <c r="AM765" s="79"/>
      <c r="AN765" s="79"/>
    </row>
    <row r="766" spans="1:40" s="67" customFormat="1" ht="21.6" x14ac:dyDescent="0.3">
      <c r="A766" s="113" t="s">
        <v>161</v>
      </c>
      <c r="B766" s="116" t="s">
        <v>575</v>
      </c>
      <c r="C766" s="311" t="s">
        <v>128</v>
      </c>
      <c r="D766" s="311"/>
      <c r="E766" s="311"/>
      <c r="F766" s="107" t="s">
        <v>82</v>
      </c>
      <c r="G766" s="105"/>
      <c r="H766" s="105"/>
      <c r="I766" s="111">
        <v>20.66</v>
      </c>
      <c r="J766" s="106"/>
      <c r="K766" s="105"/>
      <c r="L766" s="106"/>
      <c r="M766" s="105"/>
      <c r="N766" s="139"/>
      <c r="AA766" s="98"/>
      <c r="AB766" s="79" t="s">
        <v>128</v>
      </c>
      <c r="AG766" s="79"/>
      <c r="AI766" s="97"/>
      <c r="AK766" s="79"/>
      <c r="AM766" s="79"/>
      <c r="AN766" s="79"/>
    </row>
    <row r="767" spans="1:40" s="67" customFormat="1" ht="14.4" x14ac:dyDescent="0.3">
      <c r="A767" s="110"/>
      <c r="B767" s="72"/>
      <c r="C767" s="308" t="s">
        <v>573</v>
      </c>
      <c r="D767" s="308"/>
      <c r="E767" s="308"/>
      <c r="F767" s="308"/>
      <c r="G767" s="308"/>
      <c r="H767" s="308"/>
      <c r="I767" s="308"/>
      <c r="J767" s="308"/>
      <c r="K767" s="308"/>
      <c r="L767" s="308"/>
      <c r="M767" s="308"/>
      <c r="N767" s="309"/>
      <c r="AA767" s="98"/>
      <c r="AB767" s="79"/>
      <c r="AG767" s="79"/>
      <c r="AH767" s="65" t="s">
        <v>573</v>
      </c>
      <c r="AI767" s="97"/>
      <c r="AK767" s="79"/>
      <c r="AM767" s="79"/>
      <c r="AN767" s="79"/>
    </row>
    <row r="768" spans="1:40" s="67" customFormat="1" ht="20.399999999999999" x14ac:dyDescent="0.3">
      <c r="A768" s="138"/>
      <c r="B768" s="84" t="s">
        <v>543</v>
      </c>
      <c r="C768" s="308" t="s">
        <v>542</v>
      </c>
      <c r="D768" s="308"/>
      <c r="E768" s="308"/>
      <c r="F768" s="308"/>
      <c r="G768" s="308"/>
      <c r="H768" s="308"/>
      <c r="I768" s="308"/>
      <c r="J768" s="308"/>
      <c r="K768" s="308"/>
      <c r="L768" s="308"/>
      <c r="M768" s="308"/>
      <c r="N768" s="309"/>
      <c r="AA768" s="98"/>
      <c r="AB768" s="79"/>
      <c r="AC768" s="65" t="s">
        <v>542</v>
      </c>
      <c r="AG768" s="79"/>
      <c r="AI768" s="97"/>
      <c r="AK768" s="79"/>
      <c r="AM768" s="79"/>
      <c r="AN768" s="79"/>
    </row>
    <row r="769" spans="1:40" s="67" customFormat="1" ht="14.4" x14ac:dyDescent="0.3">
      <c r="A769" s="137"/>
      <c r="B769" s="84" t="s">
        <v>20</v>
      </c>
      <c r="C769" s="308" t="s">
        <v>541</v>
      </c>
      <c r="D769" s="308"/>
      <c r="E769" s="308"/>
      <c r="F769" s="125"/>
      <c r="G769" s="99"/>
      <c r="H769" s="99"/>
      <c r="I769" s="99"/>
      <c r="J769" s="122">
        <v>163.94</v>
      </c>
      <c r="K769" s="133">
        <v>1.1499999999999999</v>
      </c>
      <c r="L769" s="136">
        <v>3895.05</v>
      </c>
      <c r="M769" s="133">
        <v>29.37</v>
      </c>
      <c r="N769" s="135">
        <v>114397.62</v>
      </c>
      <c r="AA769" s="98"/>
      <c r="AB769" s="79"/>
      <c r="AD769" s="65" t="s">
        <v>541</v>
      </c>
      <c r="AG769" s="79"/>
      <c r="AI769" s="97"/>
      <c r="AK769" s="79"/>
      <c r="AM769" s="79"/>
      <c r="AN769" s="79"/>
    </row>
    <row r="770" spans="1:40" s="67" customFormat="1" ht="14.4" x14ac:dyDescent="0.3">
      <c r="A770" s="137"/>
      <c r="B770" s="84" t="s">
        <v>21</v>
      </c>
      <c r="C770" s="308" t="s">
        <v>540</v>
      </c>
      <c r="D770" s="308"/>
      <c r="E770" s="308"/>
      <c r="F770" s="125"/>
      <c r="G770" s="99"/>
      <c r="H770" s="99"/>
      <c r="I770" s="99"/>
      <c r="J770" s="122">
        <v>270.02999999999997</v>
      </c>
      <c r="K770" s="133">
        <v>1.1499999999999999</v>
      </c>
      <c r="L770" s="136">
        <v>6415.64</v>
      </c>
      <c r="M770" s="133">
        <v>11.01</v>
      </c>
      <c r="N770" s="135">
        <v>70636.2</v>
      </c>
      <c r="AA770" s="98"/>
      <c r="AB770" s="79"/>
      <c r="AD770" s="65" t="s">
        <v>540</v>
      </c>
      <c r="AG770" s="79"/>
      <c r="AI770" s="97"/>
      <c r="AK770" s="79"/>
      <c r="AM770" s="79"/>
      <c r="AN770" s="79"/>
    </row>
    <row r="771" spans="1:40" s="67" customFormat="1" ht="14.4" x14ac:dyDescent="0.3">
      <c r="A771" s="137"/>
      <c r="B771" s="84" t="s">
        <v>22</v>
      </c>
      <c r="C771" s="308" t="s">
        <v>539</v>
      </c>
      <c r="D771" s="308"/>
      <c r="E771" s="308"/>
      <c r="F771" s="125"/>
      <c r="G771" s="99"/>
      <c r="H771" s="99"/>
      <c r="I771" s="99"/>
      <c r="J771" s="122">
        <v>33.130000000000003</v>
      </c>
      <c r="K771" s="133">
        <v>1.1499999999999999</v>
      </c>
      <c r="L771" s="122">
        <v>787.14</v>
      </c>
      <c r="M771" s="133">
        <v>29.37</v>
      </c>
      <c r="N771" s="135">
        <v>23118.3</v>
      </c>
      <c r="AA771" s="98"/>
      <c r="AB771" s="79"/>
      <c r="AD771" s="65" t="s">
        <v>539</v>
      </c>
      <c r="AG771" s="79"/>
      <c r="AI771" s="97"/>
      <c r="AK771" s="79"/>
      <c r="AM771" s="79"/>
      <c r="AN771" s="79"/>
    </row>
    <row r="772" spans="1:40" s="67" customFormat="1" ht="14.4" x14ac:dyDescent="0.3">
      <c r="A772" s="137"/>
      <c r="B772" s="84" t="s">
        <v>69</v>
      </c>
      <c r="C772" s="308" t="s">
        <v>538</v>
      </c>
      <c r="D772" s="308"/>
      <c r="E772" s="308"/>
      <c r="F772" s="125"/>
      <c r="G772" s="99"/>
      <c r="H772" s="99"/>
      <c r="I772" s="99"/>
      <c r="J772" s="122">
        <v>74.19</v>
      </c>
      <c r="K772" s="99"/>
      <c r="L772" s="136">
        <v>1532.77</v>
      </c>
      <c r="M772" s="133">
        <v>8.02</v>
      </c>
      <c r="N772" s="135">
        <v>12292.82</v>
      </c>
      <c r="AA772" s="98"/>
      <c r="AB772" s="79"/>
      <c r="AD772" s="65" t="s">
        <v>538</v>
      </c>
      <c r="AG772" s="79"/>
      <c r="AI772" s="97"/>
      <c r="AK772" s="79"/>
      <c r="AM772" s="79"/>
      <c r="AN772" s="79"/>
    </row>
    <row r="773" spans="1:40" s="67" customFormat="1" ht="14.4" x14ac:dyDescent="0.3">
      <c r="A773" s="126"/>
      <c r="B773" s="84"/>
      <c r="C773" s="308" t="s">
        <v>537</v>
      </c>
      <c r="D773" s="308"/>
      <c r="E773" s="308"/>
      <c r="F773" s="125" t="s">
        <v>536</v>
      </c>
      <c r="G773" s="133">
        <v>17.440000000000001</v>
      </c>
      <c r="H773" s="133">
        <v>1.1499999999999999</v>
      </c>
      <c r="I773" s="134">
        <v>414.35696000000002</v>
      </c>
      <c r="J773" s="123"/>
      <c r="K773" s="99"/>
      <c r="L773" s="123"/>
      <c r="M773" s="99"/>
      <c r="N773" s="131"/>
      <c r="AA773" s="98"/>
      <c r="AB773" s="79"/>
      <c r="AE773" s="65" t="s">
        <v>537</v>
      </c>
      <c r="AG773" s="79"/>
      <c r="AI773" s="97"/>
      <c r="AK773" s="79"/>
      <c r="AM773" s="79"/>
      <c r="AN773" s="79"/>
    </row>
    <row r="774" spans="1:40" s="67" customFormat="1" ht="14.4" x14ac:dyDescent="0.3">
      <c r="A774" s="126"/>
      <c r="B774" s="84"/>
      <c r="C774" s="308" t="s">
        <v>535</v>
      </c>
      <c r="D774" s="308"/>
      <c r="E774" s="308"/>
      <c r="F774" s="125" t="s">
        <v>536</v>
      </c>
      <c r="G774" s="133">
        <v>2.64</v>
      </c>
      <c r="H774" s="133">
        <v>1.1499999999999999</v>
      </c>
      <c r="I774" s="134">
        <v>62.723759999999999</v>
      </c>
      <c r="J774" s="123"/>
      <c r="K774" s="99"/>
      <c r="L774" s="123"/>
      <c r="M774" s="99"/>
      <c r="N774" s="131"/>
      <c r="AA774" s="98"/>
      <c r="AB774" s="79"/>
      <c r="AE774" s="65" t="s">
        <v>535</v>
      </c>
      <c r="AG774" s="79"/>
      <c r="AI774" s="97"/>
      <c r="AK774" s="79"/>
      <c r="AM774" s="79"/>
      <c r="AN774" s="79"/>
    </row>
    <row r="775" spans="1:40" s="67" customFormat="1" ht="14.4" x14ac:dyDescent="0.3">
      <c r="A775" s="110"/>
      <c r="B775" s="84"/>
      <c r="C775" s="310" t="s">
        <v>534</v>
      </c>
      <c r="D775" s="310"/>
      <c r="E775" s="310"/>
      <c r="F775" s="130"/>
      <c r="G775" s="103"/>
      <c r="H775" s="103"/>
      <c r="I775" s="103"/>
      <c r="J775" s="128">
        <v>508.16</v>
      </c>
      <c r="K775" s="103"/>
      <c r="L775" s="129">
        <v>11843.46</v>
      </c>
      <c r="M775" s="103"/>
      <c r="N775" s="127"/>
      <c r="AA775" s="98"/>
      <c r="AB775" s="79"/>
      <c r="AF775" s="65" t="s">
        <v>534</v>
      </c>
      <c r="AG775" s="79"/>
      <c r="AI775" s="97"/>
      <c r="AK775" s="79"/>
      <c r="AM775" s="79"/>
      <c r="AN775" s="79"/>
    </row>
    <row r="776" spans="1:40" s="67" customFormat="1" ht="14.4" x14ac:dyDescent="0.3">
      <c r="A776" s="126"/>
      <c r="B776" s="84"/>
      <c r="C776" s="308" t="s">
        <v>533</v>
      </c>
      <c r="D776" s="308"/>
      <c r="E776" s="308"/>
      <c r="F776" s="125"/>
      <c r="G776" s="99"/>
      <c r="H776" s="99"/>
      <c r="I776" s="99"/>
      <c r="J776" s="123"/>
      <c r="K776" s="99"/>
      <c r="L776" s="136">
        <v>4682.1899999999996</v>
      </c>
      <c r="M776" s="99"/>
      <c r="N776" s="135">
        <v>137515.92000000001</v>
      </c>
      <c r="AA776" s="98"/>
      <c r="AB776" s="79"/>
      <c r="AE776" s="65" t="s">
        <v>533</v>
      </c>
      <c r="AG776" s="79"/>
      <c r="AI776" s="97"/>
      <c r="AK776" s="79"/>
      <c r="AM776" s="79"/>
      <c r="AN776" s="79"/>
    </row>
    <row r="777" spans="1:40" s="67" customFormat="1" ht="21.6" x14ac:dyDescent="0.3">
      <c r="A777" s="126"/>
      <c r="B777" s="84" t="s">
        <v>564</v>
      </c>
      <c r="C777" s="308" t="s">
        <v>563</v>
      </c>
      <c r="D777" s="308"/>
      <c r="E777" s="308"/>
      <c r="F777" s="125" t="s">
        <v>529</v>
      </c>
      <c r="G777" s="124">
        <v>97</v>
      </c>
      <c r="H777" s="99"/>
      <c r="I777" s="124">
        <v>97</v>
      </c>
      <c r="J777" s="123"/>
      <c r="K777" s="99"/>
      <c r="L777" s="136">
        <v>4541.72</v>
      </c>
      <c r="M777" s="99"/>
      <c r="N777" s="135">
        <v>133390.44</v>
      </c>
      <c r="AA777" s="98"/>
      <c r="AB777" s="79"/>
      <c r="AE777" s="65" t="s">
        <v>563</v>
      </c>
      <c r="AG777" s="79"/>
      <c r="AI777" s="97"/>
      <c r="AK777" s="79"/>
      <c r="AM777" s="79"/>
      <c r="AN777" s="79"/>
    </row>
    <row r="778" spans="1:40" s="67" customFormat="1" ht="21.6" x14ac:dyDescent="0.3">
      <c r="A778" s="126"/>
      <c r="B778" s="84" t="s">
        <v>562</v>
      </c>
      <c r="C778" s="308" t="s">
        <v>561</v>
      </c>
      <c r="D778" s="308"/>
      <c r="E778" s="308"/>
      <c r="F778" s="125" t="s">
        <v>529</v>
      </c>
      <c r="G778" s="124">
        <v>51</v>
      </c>
      <c r="H778" s="99"/>
      <c r="I778" s="124">
        <v>51</v>
      </c>
      <c r="J778" s="123"/>
      <c r="K778" s="99"/>
      <c r="L778" s="136">
        <v>2387.92</v>
      </c>
      <c r="M778" s="99"/>
      <c r="N778" s="135">
        <v>70133.119999999995</v>
      </c>
      <c r="AA778" s="98"/>
      <c r="AB778" s="79"/>
      <c r="AE778" s="65" t="s">
        <v>561</v>
      </c>
      <c r="AG778" s="79"/>
      <c r="AI778" s="97"/>
      <c r="AK778" s="79"/>
      <c r="AM778" s="79"/>
      <c r="AN778" s="79"/>
    </row>
    <row r="779" spans="1:40" s="67" customFormat="1" ht="14.4" x14ac:dyDescent="0.3">
      <c r="A779" s="109"/>
      <c r="B779" s="108"/>
      <c r="C779" s="311" t="s">
        <v>327</v>
      </c>
      <c r="D779" s="311"/>
      <c r="E779" s="311"/>
      <c r="F779" s="107"/>
      <c r="G779" s="105"/>
      <c r="H779" s="105"/>
      <c r="I779" s="105"/>
      <c r="J779" s="106"/>
      <c r="K779" s="105"/>
      <c r="L779" s="114">
        <v>18773.099999999999</v>
      </c>
      <c r="M779" s="103"/>
      <c r="N779" s="102">
        <v>400850.2</v>
      </c>
      <c r="AA779" s="98"/>
      <c r="AB779" s="79"/>
      <c r="AG779" s="79" t="s">
        <v>327</v>
      </c>
      <c r="AI779" s="97"/>
      <c r="AK779" s="79"/>
      <c r="AM779" s="79"/>
      <c r="AN779" s="79"/>
    </row>
    <row r="780" spans="1:40" s="67" customFormat="1" ht="21.6" x14ac:dyDescent="0.3">
      <c r="A780" s="113" t="s">
        <v>162</v>
      </c>
      <c r="B780" s="116" t="s">
        <v>574</v>
      </c>
      <c r="C780" s="311" t="s">
        <v>232</v>
      </c>
      <c r="D780" s="311"/>
      <c r="E780" s="311"/>
      <c r="F780" s="107" t="s">
        <v>82</v>
      </c>
      <c r="G780" s="105"/>
      <c r="H780" s="105"/>
      <c r="I780" s="111">
        <v>20.66</v>
      </c>
      <c r="J780" s="106"/>
      <c r="K780" s="105"/>
      <c r="L780" s="106"/>
      <c r="M780" s="105"/>
      <c r="N780" s="139"/>
      <c r="AA780" s="98"/>
      <c r="AB780" s="79" t="s">
        <v>232</v>
      </c>
      <c r="AG780" s="79"/>
      <c r="AI780" s="97"/>
      <c r="AK780" s="79"/>
      <c r="AM780" s="79"/>
      <c r="AN780" s="79"/>
    </row>
    <row r="781" spans="1:40" s="67" customFormat="1" ht="14.4" x14ac:dyDescent="0.3">
      <c r="A781" s="110"/>
      <c r="B781" s="72"/>
      <c r="C781" s="308" t="s">
        <v>573</v>
      </c>
      <c r="D781" s="308"/>
      <c r="E781" s="308"/>
      <c r="F781" s="308"/>
      <c r="G781" s="308"/>
      <c r="H781" s="308"/>
      <c r="I781" s="308"/>
      <c r="J781" s="308"/>
      <c r="K781" s="308"/>
      <c r="L781" s="308"/>
      <c r="M781" s="308"/>
      <c r="N781" s="309"/>
      <c r="AA781" s="98"/>
      <c r="AB781" s="79"/>
      <c r="AG781" s="79"/>
      <c r="AH781" s="65" t="s">
        <v>573</v>
      </c>
      <c r="AI781" s="97"/>
      <c r="AK781" s="79"/>
      <c r="AM781" s="79"/>
      <c r="AN781" s="79"/>
    </row>
    <row r="782" spans="1:40" s="67" customFormat="1" ht="20.399999999999999" x14ac:dyDescent="0.3">
      <c r="A782" s="138"/>
      <c r="B782" s="84" t="s">
        <v>543</v>
      </c>
      <c r="C782" s="308" t="s">
        <v>542</v>
      </c>
      <c r="D782" s="308"/>
      <c r="E782" s="308"/>
      <c r="F782" s="308"/>
      <c r="G782" s="308"/>
      <c r="H782" s="308"/>
      <c r="I782" s="308"/>
      <c r="J782" s="308"/>
      <c r="K782" s="308"/>
      <c r="L782" s="308"/>
      <c r="M782" s="308"/>
      <c r="N782" s="309"/>
      <c r="AA782" s="98"/>
      <c r="AB782" s="79"/>
      <c r="AC782" s="65" t="s">
        <v>542</v>
      </c>
      <c r="AG782" s="79"/>
      <c r="AI782" s="97"/>
      <c r="AK782" s="79"/>
      <c r="AM782" s="79"/>
      <c r="AN782" s="79"/>
    </row>
    <row r="783" spans="1:40" s="67" customFormat="1" ht="14.4" x14ac:dyDescent="0.3">
      <c r="A783" s="137"/>
      <c r="B783" s="84" t="s">
        <v>20</v>
      </c>
      <c r="C783" s="308" t="s">
        <v>541</v>
      </c>
      <c r="D783" s="308"/>
      <c r="E783" s="308"/>
      <c r="F783" s="125"/>
      <c r="G783" s="99"/>
      <c r="H783" s="99"/>
      <c r="I783" s="99"/>
      <c r="J783" s="122">
        <v>48.97</v>
      </c>
      <c r="K783" s="133">
        <v>1.1499999999999999</v>
      </c>
      <c r="L783" s="136">
        <v>1163.48</v>
      </c>
      <c r="M783" s="133">
        <v>29.37</v>
      </c>
      <c r="N783" s="135">
        <v>34171.410000000003</v>
      </c>
      <c r="AA783" s="98"/>
      <c r="AB783" s="79"/>
      <c r="AD783" s="65" t="s">
        <v>541</v>
      </c>
      <c r="AG783" s="79"/>
      <c r="AI783" s="97"/>
      <c r="AK783" s="79"/>
      <c r="AM783" s="79"/>
      <c r="AN783" s="79"/>
    </row>
    <row r="784" spans="1:40" s="67" customFormat="1" ht="14.4" x14ac:dyDescent="0.3">
      <c r="A784" s="137"/>
      <c r="B784" s="84" t="s">
        <v>21</v>
      </c>
      <c r="C784" s="308" t="s">
        <v>540</v>
      </c>
      <c r="D784" s="308"/>
      <c r="E784" s="308"/>
      <c r="F784" s="125"/>
      <c r="G784" s="99"/>
      <c r="H784" s="99"/>
      <c r="I784" s="99"/>
      <c r="J784" s="122">
        <v>313.32</v>
      </c>
      <c r="K784" s="133">
        <v>1.1499999999999999</v>
      </c>
      <c r="L784" s="136">
        <v>7444.17</v>
      </c>
      <c r="M784" s="133">
        <v>11.01</v>
      </c>
      <c r="N784" s="135">
        <v>81960.31</v>
      </c>
      <c r="AA784" s="98"/>
      <c r="AB784" s="79"/>
      <c r="AD784" s="65" t="s">
        <v>540</v>
      </c>
      <c r="AG784" s="79"/>
      <c r="AI784" s="97"/>
      <c r="AK784" s="79"/>
      <c r="AM784" s="79"/>
      <c r="AN784" s="79"/>
    </row>
    <row r="785" spans="1:40" s="67" customFormat="1" ht="14.4" x14ac:dyDescent="0.3">
      <c r="A785" s="137"/>
      <c r="B785" s="84" t="s">
        <v>22</v>
      </c>
      <c r="C785" s="308" t="s">
        <v>539</v>
      </c>
      <c r="D785" s="308"/>
      <c r="E785" s="308"/>
      <c r="F785" s="125"/>
      <c r="G785" s="99"/>
      <c r="H785" s="99"/>
      <c r="I785" s="99"/>
      <c r="J785" s="122">
        <v>43.43</v>
      </c>
      <c r="K785" s="133">
        <v>1.1499999999999999</v>
      </c>
      <c r="L785" s="136">
        <v>1031.8499999999999</v>
      </c>
      <c r="M785" s="133">
        <v>29.37</v>
      </c>
      <c r="N785" s="135">
        <v>30305.43</v>
      </c>
      <c r="AA785" s="98"/>
      <c r="AB785" s="79"/>
      <c r="AD785" s="65" t="s">
        <v>539</v>
      </c>
      <c r="AG785" s="79"/>
      <c r="AI785" s="97"/>
      <c r="AK785" s="79"/>
      <c r="AM785" s="79"/>
      <c r="AN785" s="79"/>
    </row>
    <row r="786" spans="1:40" s="67" customFormat="1" ht="14.4" x14ac:dyDescent="0.3">
      <c r="A786" s="137"/>
      <c r="B786" s="84" t="s">
        <v>69</v>
      </c>
      <c r="C786" s="308" t="s">
        <v>538</v>
      </c>
      <c r="D786" s="308"/>
      <c r="E786" s="308"/>
      <c r="F786" s="125"/>
      <c r="G786" s="99"/>
      <c r="H786" s="99"/>
      <c r="I786" s="99"/>
      <c r="J786" s="122">
        <v>0.98</v>
      </c>
      <c r="K786" s="99"/>
      <c r="L786" s="122">
        <v>20.25</v>
      </c>
      <c r="M786" s="133">
        <v>8.02</v>
      </c>
      <c r="N786" s="121">
        <v>162.41</v>
      </c>
      <c r="AA786" s="98"/>
      <c r="AB786" s="79"/>
      <c r="AD786" s="65" t="s">
        <v>538</v>
      </c>
      <c r="AG786" s="79"/>
      <c r="AI786" s="97"/>
      <c r="AK786" s="79"/>
      <c r="AM786" s="79"/>
      <c r="AN786" s="79"/>
    </row>
    <row r="787" spans="1:40" s="67" customFormat="1" ht="14.4" x14ac:dyDescent="0.3">
      <c r="A787" s="126"/>
      <c r="B787" s="84"/>
      <c r="C787" s="308" t="s">
        <v>537</v>
      </c>
      <c r="D787" s="308"/>
      <c r="E787" s="308"/>
      <c r="F787" s="125" t="s">
        <v>536</v>
      </c>
      <c r="G787" s="133">
        <v>5.21</v>
      </c>
      <c r="H787" s="133">
        <v>1.1499999999999999</v>
      </c>
      <c r="I787" s="134">
        <v>123.78439</v>
      </c>
      <c r="J787" s="123"/>
      <c r="K787" s="99"/>
      <c r="L787" s="123"/>
      <c r="M787" s="99"/>
      <c r="N787" s="131"/>
      <c r="AA787" s="98"/>
      <c r="AB787" s="79"/>
      <c r="AE787" s="65" t="s">
        <v>537</v>
      </c>
      <c r="AG787" s="79"/>
      <c r="AI787" s="97"/>
      <c r="AK787" s="79"/>
      <c r="AM787" s="79"/>
      <c r="AN787" s="79"/>
    </row>
    <row r="788" spans="1:40" s="67" customFormat="1" ht="14.4" x14ac:dyDescent="0.3">
      <c r="A788" s="126"/>
      <c r="B788" s="84"/>
      <c r="C788" s="308" t="s">
        <v>535</v>
      </c>
      <c r="D788" s="308"/>
      <c r="E788" s="308"/>
      <c r="F788" s="125" t="s">
        <v>536</v>
      </c>
      <c r="G788" s="133">
        <v>3.46</v>
      </c>
      <c r="H788" s="133">
        <v>1.1499999999999999</v>
      </c>
      <c r="I788" s="134">
        <v>82.206140000000005</v>
      </c>
      <c r="J788" s="123"/>
      <c r="K788" s="99"/>
      <c r="L788" s="123"/>
      <c r="M788" s="99"/>
      <c r="N788" s="131"/>
      <c r="AA788" s="98"/>
      <c r="AB788" s="79"/>
      <c r="AE788" s="65" t="s">
        <v>535</v>
      </c>
      <c r="AG788" s="79"/>
      <c r="AI788" s="97"/>
      <c r="AK788" s="79"/>
      <c r="AM788" s="79"/>
      <c r="AN788" s="79"/>
    </row>
    <row r="789" spans="1:40" s="67" customFormat="1" ht="14.4" x14ac:dyDescent="0.3">
      <c r="A789" s="110"/>
      <c r="B789" s="84"/>
      <c r="C789" s="310" t="s">
        <v>534</v>
      </c>
      <c r="D789" s="310"/>
      <c r="E789" s="310"/>
      <c r="F789" s="130"/>
      <c r="G789" s="103"/>
      <c r="H789" s="103"/>
      <c r="I789" s="103"/>
      <c r="J789" s="128">
        <v>363.27</v>
      </c>
      <c r="K789" s="103"/>
      <c r="L789" s="129">
        <v>8627.9</v>
      </c>
      <c r="M789" s="103"/>
      <c r="N789" s="127"/>
      <c r="AA789" s="98"/>
      <c r="AB789" s="79"/>
      <c r="AF789" s="65" t="s">
        <v>534</v>
      </c>
      <c r="AG789" s="79"/>
      <c r="AI789" s="97"/>
      <c r="AK789" s="79"/>
      <c r="AM789" s="79"/>
      <c r="AN789" s="79"/>
    </row>
    <row r="790" spans="1:40" s="67" customFormat="1" ht="14.4" x14ac:dyDescent="0.3">
      <c r="A790" s="126"/>
      <c r="B790" s="84"/>
      <c r="C790" s="308" t="s">
        <v>533</v>
      </c>
      <c r="D790" s="308"/>
      <c r="E790" s="308"/>
      <c r="F790" s="125"/>
      <c r="G790" s="99"/>
      <c r="H790" s="99"/>
      <c r="I790" s="99"/>
      <c r="J790" s="123"/>
      <c r="K790" s="99"/>
      <c r="L790" s="136">
        <v>2195.33</v>
      </c>
      <c r="M790" s="99"/>
      <c r="N790" s="135">
        <v>64476.84</v>
      </c>
      <c r="AA790" s="98"/>
      <c r="AB790" s="79"/>
      <c r="AE790" s="65" t="s">
        <v>533</v>
      </c>
      <c r="AG790" s="79"/>
      <c r="AI790" s="97"/>
      <c r="AK790" s="79"/>
      <c r="AM790" s="79"/>
      <c r="AN790" s="79"/>
    </row>
    <row r="791" spans="1:40" s="67" customFormat="1" ht="21.6" x14ac:dyDescent="0.3">
      <c r="A791" s="126"/>
      <c r="B791" s="84" t="s">
        <v>564</v>
      </c>
      <c r="C791" s="308" t="s">
        <v>563</v>
      </c>
      <c r="D791" s="308"/>
      <c r="E791" s="308"/>
      <c r="F791" s="125" t="s">
        <v>529</v>
      </c>
      <c r="G791" s="124">
        <v>97</v>
      </c>
      <c r="H791" s="99"/>
      <c r="I791" s="124">
        <v>97</v>
      </c>
      <c r="J791" s="123"/>
      <c r="K791" s="99"/>
      <c r="L791" s="136">
        <v>2129.4699999999998</v>
      </c>
      <c r="M791" s="99"/>
      <c r="N791" s="135">
        <v>62542.53</v>
      </c>
      <c r="AA791" s="98"/>
      <c r="AB791" s="79"/>
      <c r="AE791" s="65" t="s">
        <v>563</v>
      </c>
      <c r="AG791" s="79"/>
      <c r="AI791" s="97"/>
      <c r="AK791" s="79"/>
      <c r="AM791" s="79"/>
      <c r="AN791" s="79"/>
    </row>
    <row r="792" spans="1:40" s="67" customFormat="1" ht="21.6" x14ac:dyDescent="0.3">
      <c r="A792" s="126"/>
      <c r="B792" s="84" t="s">
        <v>562</v>
      </c>
      <c r="C792" s="308" t="s">
        <v>561</v>
      </c>
      <c r="D792" s="308"/>
      <c r="E792" s="308"/>
      <c r="F792" s="125" t="s">
        <v>529</v>
      </c>
      <c r="G792" s="124">
        <v>51</v>
      </c>
      <c r="H792" s="99"/>
      <c r="I792" s="124">
        <v>51</v>
      </c>
      <c r="J792" s="123"/>
      <c r="K792" s="99"/>
      <c r="L792" s="136">
        <v>1119.6199999999999</v>
      </c>
      <c r="M792" s="99"/>
      <c r="N792" s="135">
        <v>32883.19</v>
      </c>
      <c r="AA792" s="98"/>
      <c r="AB792" s="79"/>
      <c r="AE792" s="65" t="s">
        <v>561</v>
      </c>
      <c r="AG792" s="79"/>
      <c r="AI792" s="97"/>
      <c r="AK792" s="79"/>
      <c r="AM792" s="79"/>
      <c r="AN792" s="79"/>
    </row>
    <row r="793" spans="1:40" s="67" customFormat="1" ht="14.4" x14ac:dyDescent="0.3">
      <c r="A793" s="109"/>
      <c r="B793" s="108"/>
      <c r="C793" s="311" t="s">
        <v>327</v>
      </c>
      <c r="D793" s="311"/>
      <c r="E793" s="311"/>
      <c r="F793" s="107"/>
      <c r="G793" s="105"/>
      <c r="H793" s="105"/>
      <c r="I793" s="105"/>
      <c r="J793" s="106"/>
      <c r="K793" s="105"/>
      <c r="L793" s="114">
        <v>11876.99</v>
      </c>
      <c r="M793" s="103"/>
      <c r="N793" s="102">
        <v>211719.85</v>
      </c>
      <c r="AA793" s="98"/>
      <c r="AB793" s="79"/>
      <c r="AG793" s="79" t="s">
        <v>327</v>
      </c>
      <c r="AI793" s="97"/>
      <c r="AK793" s="79"/>
      <c r="AM793" s="79"/>
      <c r="AN793" s="79"/>
    </row>
    <row r="794" spans="1:40" s="67" customFormat="1" ht="42" x14ac:dyDescent="0.3">
      <c r="A794" s="113" t="s">
        <v>163</v>
      </c>
      <c r="B794" s="116" t="s">
        <v>572</v>
      </c>
      <c r="C794" s="311" t="s">
        <v>233</v>
      </c>
      <c r="D794" s="311"/>
      <c r="E794" s="311"/>
      <c r="F794" s="107" t="s">
        <v>82</v>
      </c>
      <c r="G794" s="105"/>
      <c r="H794" s="105"/>
      <c r="I794" s="118">
        <v>0.2</v>
      </c>
      <c r="J794" s="106"/>
      <c r="K794" s="105"/>
      <c r="L794" s="106"/>
      <c r="M794" s="105"/>
      <c r="N794" s="139"/>
      <c r="AA794" s="98"/>
      <c r="AB794" s="79" t="s">
        <v>233</v>
      </c>
      <c r="AG794" s="79"/>
      <c r="AI794" s="97"/>
      <c r="AK794" s="79"/>
      <c r="AM794" s="79"/>
      <c r="AN794" s="79"/>
    </row>
    <row r="795" spans="1:40" s="67" customFormat="1" ht="14.4" x14ac:dyDescent="0.3">
      <c r="A795" s="110"/>
      <c r="B795" s="72"/>
      <c r="C795" s="308" t="s">
        <v>571</v>
      </c>
      <c r="D795" s="308"/>
      <c r="E795" s="308"/>
      <c r="F795" s="308"/>
      <c r="G795" s="308"/>
      <c r="H795" s="308"/>
      <c r="I795" s="308"/>
      <c r="J795" s="308"/>
      <c r="K795" s="308"/>
      <c r="L795" s="308"/>
      <c r="M795" s="308"/>
      <c r="N795" s="309"/>
      <c r="AA795" s="98"/>
      <c r="AB795" s="79"/>
      <c r="AG795" s="79"/>
      <c r="AH795" s="65" t="s">
        <v>571</v>
      </c>
      <c r="AI795" s="97"/>
      <c r="AK795" s="79"/>
      <c r="AM795" s="79"/>
      <c r="AN795" s="79"/>
    </row>
    <row r="796" spans="1:40" s="67" customFormat="1" ht="20.399999999999999" x14ac:dyDescent="0.3">
      <c r="A796" s="138"/>
      <c r="B796" s="84" t="s">
        <v>543</v>
      </c>
      <c r="C796" s="308" t="s">
        <v>542</v>
      </c>
      <c r="D796" s="308"/>
      <c r="E796" s="308"/>
      <c r="F796" s="308"/>
      <c r="G796" s="308"/>
      <c r="H796" s="308"/>
      <c r="I796" s="308"/>
      <c r="J796" s="308"/>
      <c r="K796" s="308"/>
      <c r="L796" s="308"/>
      <c r="M796" s="308"/>
      <c r="N796" s="309"/>
      <c r="AA796" s="98"/>
      <c r="AB796" s="79"/>
      <c r="AC796" s="65" t="s">
        <v>542</v>
      </c>
      <c r="AG796" s="79"/>
      <c r="AI796" s="97"/>
      <c r="AK796" s="79"/>
      <c r="AM796" s="79"/>
      <c r="AN796" s="79"/>
    </row>
    <row r="797" spans="1:40" s="67" customFormat="1" ht="14.4" x14ac:dyDescent="0.3">
      <c r="A797" s="137"/>
      <c r="B797" s="84" t="s">
        <v>20</v>
      </c>
      <c r="C797" s="308" t="s">
        <v>541</v>
      </c>
      <c r="D797" s="308"/>
      <c r="E797" s="308"/>
      <c r="F797" s="125"/>
      <c r="G797" s="99"/>
      <c r="H797" s="99"/>
      <c r="I797" s="99"/>
      <c r="J797" s="122">
        <v>278.99</v>
      </c>
      <c r="K797" s="133">
        <v>1.1499999999999999</v>
      </c>
      <c r="L797" s="122">
        <v>64.17</v>
      </c>
      <c r="M797" s="133">
        <v>29.37</v>
      </c>
      <c r="N797" s="135">
        <v>1884.67</v>
      </c>
      <c r="AA797" s="98"/>
      <c r="AB797" s="79"/>
      <c r="AD797" s="65" t="s">
        <v>541</v>
      </c>
      <c r="AG797" s="79"/>
      <c r="AI797" s="97"/>
      <c r="AK797" s="79"/>
      <c r="AM797" s="79"/>
      <c r="AN797" s="79"/>
    </row>
    <row r="798" spans="1:40" s="67" customFormat="1" ht="14.4" x14ac:dyDescent="0.3">
      <c r="A798" s="137"/>
      <c r="B798" s="84" t="s">
        <v>21</v>
      </c>
      <c r="C798" s="308" t="s">
        <v>540</v>
      </c>
      <c r="D798" s="308"/>
      <c r="E798" s="308"/>
      <c r="F798" s="125"/>
      <c r="G798" s="99"/>
      <c r="H798" s="99"/>
      <c r="I798" s="99"/>
      <c r="J798" s="122">
        <v>90.04</v>
      </c>
      <c r="K798" s="133">
        <v>1.1499999999999999</v>
      </c>
      <c r="L798" s="122">
        <v>20.71</v>
      </c>
      <c r="M798" s="133">
        <v>11.01</v>
      </c>
      <c r="N798" s="121">
        <v>228.02</v>
      </c>
      <c r="AA798" s="98"/>
      <c r="AB798" s="79"/>
      <c r="AD798" s="65" t="s">
        <v>540</v>
      </c>
      <c r="AG798" s="79"/>
      <c r="AI798" s="97"/>
      <c r="AK798" s="79"/>
      <c r="AM798" s="79"/>
      <c r="AN798" s="79"/>
    </row>
    <row r="799" spans="1:40" s="67" customFormat="1" ht="14.4" x14ac:dyDescent="0.3">
      <c r="A799" s="137"/>
      <c r="B799" s="84" t="s">
        <v>22</v>
      </c>
      <c r="C799" s="308" t="s">
        <v>539</v>
      </c>
      <c r="D799" s="308"/>
      <c r="E799" s="308"/>
      <c r="F799" s="125"/>
      <c r="G799" s="99"/>
      <c r="H799" s="99"/>
      <c r="I799" s="99"/>
      <c r="J799" s="122">
        <v>5.0199999999999996</v>
      </c>
      <c r="K799" s="133">
        <v>1.1499999999999999</v>
      </c>
      <c r="L799" s="122">
        <v>1.1499999999999999</v>
      </c>
      <c r="M799" s="133">
        <v>29.37</v>
      </c>
      <c r="N799" s="121">
        <v>33.78</v>
      </c>
      <c r="AA799" s="98"/>
      <c r="AB799" s="79"/>
      <c r="AD799" s="65" t="s">
        <v>539</v>
      </c>
      <c r="AG799" s="79"/>
      <c r="AI799" s="97"/>
      <c r="AK799" s="79"/>
      <c r="AM799" s="79"/>
      <c r="AN799" s="79"/>
    </row>
    <row r="800" spans="1:40" s="67" customFormat="1" ht="14.4" x14ac:dyDescent="0.3">
      <c r="A800" s="137"/>
      <c r="B800" s="84" t="s">
        <v>69</v>
      </c>
      <c r="C800" s="308" t="s">
        <v>538</v>
      </c>
      <c r="D800" s="308"/>
      <c r="E800" s="308"/>
      <c r="F800" s="125"/>
      <c r="G800" s="99"/>
      <c r="H800" s="99"/>
      <c r="I800" s="99"/>
      <c r="J800" s="122">
        <v>37.630000000000003</v>
      </c>
      <c r="K800" s="99"/>
      <c r="L800" s="122">
        <v>7.53</v>
      </c>
      <c r="M800" s="133">
        <v>8.02</v>
      </c>
      <c r="N800" s="121">
        <v>60.39</v>
      </c>
      <c r="AA800" s="98"/>
      <c r="AB800" s="79"/>
      <c r="AD800" s="65" t="s">
        <v>538</v>
      </c>
      <c r="AG800" s="79"/>
      <c r="AI800" s="97"/>
      <c r="AK800" s="79"/>
      <c r="AM800" s="79"/>
      <c r="AN800" s="79"/>
    </row>
    <row r="801" spans="1:40" s="67" customFormat="1" ht="14.4" x14ac:dyDescent="0.3">
      <c r="A801" s="126"/>
      <c r="B801" s="84"/>
      <c r="C801" s="308" t="s">
        <v>537</v>
      </c>
      <c r="D801" s="308"/>
      <c r="E801" s="308"/>
      <c r="F801" s="125" t="s">
        <v>536</v>
      </c>
      <c r="G801" s="133">
        <v>29.68</v>
      </c>
      <c r="H801" s="133">
        <v>1.1499999999999999</v>
      </c>
      <c r="I801" s="132">
        <v>6.8263999999999996</v>
      </c>
      <c r="J801" s="123"/>
      <c r="K801" s="99"/>
      <c r="L801" s="123"/>
      <c r="M801" s="99"/>
      <c r="N801" s="131"/>
      <c r="AA801" s="98"/>
      <c r="AB801" s="79"/>
      <c r="AE801" s="65" t="s">
        <v>537</v>
      </c>
      <c r="AG801" s="79"/>
      <c r="AI801" s="97"/>
      <c r="AK801" s="79"/>
      <c r="AM801" s="79"/>
      <c r="AN801" s="79"/>
    </row>
    <row r="802" spans="1:40" s="67" customFormat="1" ht="14.4" x14ac:dyDescent="0.3">
      <c r="A802" s="126"/>
      <c r="B802" s="84"/>
      <c r="C802" s="308" t="s">
        <v>535</v>
      </c>
      <c r="D802" s="308"/>
      <c r="E802" s="308"/>
      <c r="F802" s="125" t="s">
        <v>536</v>
      </c>
      <c r="G802" s="148">
        <v>0.4</v>
      </c>
      <c r="H802" s="133">
        <v>1.1499999999999999</v>
      </c>
      <c r="I802" s="147">
        <v>9.1999999999999998E-2</v>
      </c>
      <c r="J802" s="123"/>
      <c r="K802" s="99"/>
      <c r="L802" s="123"/>
      <c r="M802" s="99"/>
      <c r="N802" s="131"/>
      <c r="AA802" s="98"/>
      <c r="AB802" s="79"/>
      <c r="AE802" s="65" t="s">
        <v>535</v>
      </c>
      <c r="AG802" s="79"/>
      <c r="AI802" s="97"/>
      <c r="AK802" s="79"/>
      <c r="AM802" s="79"/>
      <c r="AN802" s="79"/>
    </row>
    <row r="803" spans="1:40" s="67" customFormat="1" ht="14.4" x14ac:dyDescent="0.3">
      <c r="A803" s="110"/>
      <c r="B803" s="84"/>
      <c r="C803" s="310" t="s">
        <v>534</v>
      </c>
      <c r="D803" s="310"/>
      <c r="E803" s="310"/>
      <c r="F803" s="130"/>
      <c r="G803" s="103"/>
      <c r="H803" s="103"/>
      <c r="I803" s="103"/>
      <c r="J803" s="128">
        <v>406.66</v>
      </c>
      <c r="K803" s="103"/>
      <c r="L803" s="128">
        <v>92.41</v>
      </c>
      <c r="M803" s="103"/>
      <c r="N803" s="127"/>
      <c r="AA803" s="98"/>
      <c r="AB803" s="79"/>
      <c r="AF803" s="65" t="s">
        <v>534</v>
      </c>
      <c r="AG803" s="79"/>
      <c r="AI803" s="97"/>
      <c r="AK803" s="79"/>
      <c r="AM803" s="79"/>
      <c r="AN803" s="79"/>
    </row>
    <row r="804" spans="1:40" s="67" customFormat="1" ht="14.4" x14ac:dyDescent="0.3">
      <c r="A804" s="126"/>
      <c r="B804" s="84"/>
      <c r="C804" s="308" t="s">
        <v>533</v>
      </c>
      <c r="D804" s="308"/>
      <c r="E804" s="308"/>
      <c r="F804" s="125"/>
      <c r="G804" s="99"/>
      <c r="H804" s="99"/>
      <c r="I804" s="99"/>
      <c r="J804" s="123"/>
      <c r="K804" s="99"/>
      <c r="L804" s="122">
        <v>65.319999999999993</v>
      </c>
      <c r="M804" s="99"/>
      <c r="N804" s="135">
        <v>1918.45</v>
      </c>
      <c r="AA804" s="98"/>
      <c r="AB804" s="79"/>
      <c r="AE804" s="65" t="s">
        <v>533</v>
      </c>
      <c r="AG804" s="79"/>
      <c r="AI804" s="97"/>
      <c r="AK804" s="79"/>
      <c r="AM804" s="79"/>
      <c r="AN804" s="79"/>
    </row>
    <row r="805" spans="1:40" s="67" customFormat="1" ht="21.6" x14ac:dyDescent="0.3">
      <c r="A805" s="126"/>
      <c r="B805" s="84" t="s">
        <v>564</v>
      </c>
      <c r="C805" s="308" t="s">
        <v>563</v>
      </c>
      <c r="D805" s="308"/>
      <c r="E805" s="308"/>
      <c r="F805" s="125" t="s">
        <v>529</v>
      </c>
      <c r="G805" s="124">
        <v>97</v>
      </c>
      <c r="H805" s="99"/>
      <c r="I805" s="124">
        <v>97</v>
      </c>
      <c r="J805" s="123"/>
      <c r="K805" s="99"/>
      <c r="L805" s="122">
        <v>63.36</v>
      </c>
      <c r="M805" s="99"/>
      <c r="N805" s="135">
        <v>1860.9</v>
      </c>
      <c r="AA805" s="98"/>
      <c r="AB805" s="79"/>
      <c r="AE805" s="65" t="s">
        <v>563</v>
      </c>
      <c r="AG805" s="79"/>
      <c r="AI805" s="97"/>
      <c r="AK805" s="79"/>
      <c r="AM805" s="79"/>
      <c r="AN805" s="79"/>
    </row>
    <row r="806" spans="1:40" s="67" customFormat="1" ht="21.6" x14ac:dyDescent="0.3">
      <c r="A806" s="126"/>
      <c r="B806" s="84" t="s">
        <v>562</v>
      </c>
      <c r="C806" s="308" t="s">
        <v>561</v>
      </c>
      <c r="D806" s="308"/>
      <c r="E806" s="308"/>
      <c r="F806" s="125" t="s">
        <v>529</v>
      </c>
      <c r="G806" s="124">
        <v>51</v>
      </c>
      <c r="H806" s="99"/>
      <c r="I806" s="124">
        <v>51</v>
      </c>
      <c r="J806" s="123"/>
      <c r="K806" s="99"/>
      <c r="L806" s="122">
        <v>33.31</v>
      </c>
      <c r="M806" s="99"/>
      <c r="N806" s="121">
        <v>978.41</v>
      </c>
      <c r="AA806" s="98"/>
      <c r="AB806" s="79"/>
      <c r="AE806" s="65" t="s">
        <v>561</v>
      </c>
      <c r="AG806" s="79"/>
      <c r="AI806" s="97"/>
      <c r="AK806" s="79"/>
      <c r="AM806" s="79"/>
      <c r="AN806" s="79"/>
    </row>
    <row r="807" spans="1:40" s="67" customFormat="1" ht="14.4" x14ac:dyDescent="0.3">
      <c r="A807" s="109"/>
      <c r="B807" s="108"/>
      <c r="C807" s="311" t="s">
        <v>327</v>
      </c>
      <c r="D807" s="311"/>
      <c r="E807" s="311"/>
      <c r="F807" s="107"/>
      <c r="G807" s="105"/>
      <c r="H807" s="105"/>
      <c r="I807" s="105"/>
      <c r="J807" s="106"/>
      <c r="K807" s="105"/>
      <c r="L807" s="104">
        <v>189.08</v>
      </c>
      <c r="M807" s="103"/>
      <c r="N807" s="102">
        <v>5012.3900000000003</v>
      </c>
      <c r="AA807" s="98"/>
      <c r="AB807" s="79"/>
      <c r="AG807" s="79" t="s">
        <v>327</v>
      </c>
      <c r="AI807" s="97"/>
      <c r="AK807" s="79"/>
      <c r="AM807" s="79"/>
      <c r="AN807" s="79"/>
    </row>
    <row r="808" spans="1:40" s="67" customFormat="1" ht="31.8" x14ac:dyDescent="0.3">
      <c r="A808" s="113" t="s">
        <v>164</v>
      </c>
      <c r="B808" s="116" t="s">
        <v>570</v>
      </c>
      <c r="C808" s="311" t="s">
        <v>129</v>
      </c>
      <c r="D808" s="311"/>
      <c r="E808" s="311"/>
      <c r="F808" s="107" t="s">
        <v>82</v>
      </c>
      <c r="G808" s="105"/>
      <c r="H808" s="105"/>
      <c r="I808" s="117">
        <v>5.5E-2</v>
      </c>
      <c r="J808" s="106"/>
      <c r="K808" s="105"/>
      <c r="L808" s="106"/>
      <c r="M808" s="105"/>
      <c r="N808" s="139"/>
      <c r="AA808" s="98"/>
      <c r="AB808" s="79" t="s">
        <v>129</v>
      </c>
      <c r="AG808" s="79"/>
      <c r="AI808" s="97"/>
      <c r="AK808" s="79"/>
      <c r="AM808" s="79"/>
      <c r="AN808" s="79"/>
    </row>
    <row r="809" spans="1:40" s="67" customFormat="1" ht="14.4" x14ac:dyDescent="0.3">
      <c r="A809" s="110"/>
      <c r="B809" s="72"/>
      <c r="C809" s="308" t="s">
        <v>569</v>
      </c>
      <c r="D809" s="308"/>
      <c r="E809" s="308"/>
      <c r="F809" s="308"/>
      <c r="G809" s="308"/>
      <c r="H809" s="308"/>
      <c r="I809" s="308"/>
      <c r="J809" s="308"/>
      <c r="K809" s="308"/>
      <c r="L809" s="308"/>
      <c r="M809" s="308"/>
      <c r="N809" s="309"/>
      <c r="AA809" s="98"/>
      <c r="AB809" s="79"/>
      <c r="AG809" s="79"/>
      <c r="AH809" s="65" t="s">
        <v>569</v>
      </c>
      <c r="AI809" s="97"/>
      <c r="AK809" s="79"/>
      <c r="AM809" s="79"/>
      <c r="AN809" s="79"/>
    </row>
    <row r="810" spans="1:40" s="67" customFormat="1" ht="20.399999999999999" x14ac:dyDescent="0.3">
      <c r="A810" s="138"/>
      <c r="B810" s="84" t="s">
        <v>543</v>
      </c>
      <c r="C810" s="308" t="s">
        <v>542</v>
      </c>
      <c r="D810" s="308"/>
      <c r="E810" s="308"/>
      <c r="F810" s="308"/>
      <c r="G810" s="308"/>
      <c r="H810" s="308"/>
      <c r="I810" s="308"/>
      <c r="J810" s="308"/>
      <c r="K810" s="308"/>
      <c r="L810" s="308"/>
      <c r="M810" s="308"/>
      <c r="N810" s="309"/>
      <c r="AA810" s="98"/>
      <c r="AB810" s="79"/>
      <c r="AC810" s="65" t="s">
        <v>542</v>
      </c>
      <c r="AG810" s="79"/>
      <c r="AI810" s="97"/>
      <c r="AK810" s="79"/>
      <c r="AM810" s="79"/>
      <c r="AN810" s="79"/>
    </row>
    <row r="811" spans="1:40" s="67" customFormat="1" ht="14.4" x14ac:dyDescent="0.3">
      <c r="A811" s="137"/>
      <c r="B811" s="84" t="s">
        <v>20</v>
      </c>
      <c r="C811" s="308" t="s">
        <v>541</v>
      </c>
      <c r="D811" s="308"/>
      <c r="E811" s="308"/>
      <c r="F811" s="125"/>
      <c r="G811" s="99"/>
      <c r="H811" s="99"/>
      <c r="I811" s="99"/>
      <c r="J811" s="122">
        <v>238.38</v>
      </c>
      <c r="K811" s="133">
        <v>1.1499999999999999</v>
      </c>
      <c r="L811" s="122">
        <v>15.08</v>
      </c>
      <c r="M811" s="133">
        <v>29.37</v>
      </c>
      <c r="N811" s="121">
        <v>442.9</v>
      </c>
      <c r="AA811" s="98"/>
      <c r="AB811" s="79"/>
      <c r="AD811" s="65" t="s">
        <v>541</v>
      </c>
      <c r="AG811" s="79"/>
      <c r="AI811" s="97"/>
      <c r="AK811" s="79"/>
      <c r="AM811" s="79"/>
      <c r="AN811" s="79"/>
    </row>
    <row r="812" spans="1:40" s="67" customFormat="1" ht="14.4" x14ac:dyDescent="0.3">
      <c r="A812" s="137"/>
      <c r="B812" s="84" t="s">
        <v>21</v>
      </c>
      <c r="C812" s="308" t="s">
        <v>540</v>
      </c>
      <c r="D812" s="308"/>
      <c r="E812" s="308"/>
      <c r="F812" s="125"/>
      <c r="G812" s="99"/>
      <c r="H812" s="99"/>
      <c r="I812" s="99"/>
      <c r="J812" s="122">
        <v>241.14</v>
      </c>
      <c r="K812" s="133">
        <v>1.1499999999999999</v>
      </c>
      <c r="L812" s="122">
        <v>15.25</v>
      </c>
      <c r="M812" s="133">
        <v>11.01</v>
      </c>
      <c r="N812" s="121">
        <v>167.9</v>
      </c>
      <c r="AA812" s="98"/>
      <c r="AB812" s="79"/>
      <c r="AD812" s="65" t="s">
        <v>540</v>
      </c>
      <c r="AG812" s="79"/>
      <c r="AI812" s="97"/>
      <c r="AK812" s="79"/>
      <c r="AM812" s="79"/>
      <c r="AN812" s="79"/>
    </row>
    <row r="813" spans="1:40" s="67" customFormat="1" ht="14.4" x14ac:dyDescent="0.3">
      <c r="A813" s="137"/>
      <c r="B813" s="84" t="s">
        <v>22</v>
      </c>
      <c r="C813" s="308" t="s">
        <v>539</v>
      </c>
      <c r="D813" s="308"/>
      <c r="E813" s="308"/>
      <c r="F813" s="125"/>
      <c r="G813" s="99"/>
      <c r="H813" s="99"/>
      <c r="I813" s="99"/>
      <c r="J813" s="122">
        <v>71.319999999999993</v>
      </c>
      <c r="K813" s="133">
        <v>1.1499999999999999</v>
      </c>
      <c r="L813" s="122">
        <v>4.51</v>
      </c>
      <c r="M813" s="133">
        <v>29.37</v>
      </c>
      <c r="N813" s="121">
        <v>132.46</v>
      </c>
      <c r="AA813" s="98"/>
      <c r="AB813" s="79"/>
      <c r="AD813" s="65" t="s">
        <v>539</v>
      </c>
      <c r="AG813" s="79"/>
      <c r="AI813" s="97"/>
      <c r="AK813" s="79"/>
      <c r="AM813" s="79"/>
      <c r="AN813" s="79"/>
    </row>
    <row r="814" spans="1:40" s="67" customFormat="1" ht="14.4" x14ac:dyDescent="0.3">
      <c r="A814" s="137"/>
      <c r="B814" s="84" t="s">
        <v>69</v>
      </c>
      <c r="C814" s="308" t="s">
        <v>538</v>
      </c>
      <c r="D814" s="308"/>
      <c r="E814" s="308"/>
      <c r="F814" s="125"/>
      <c r="G814" s="99"/>
      <c r="H814" s="99"/>
      <c r="I814" s="99"/>
      <c r="J814" s="122">
        <v>186.57</v>
      </c>
      <c r="K814" s="99"/>
      <c r="L814" s="122">
        <v>10.26</v>
      </c>
      <c r="M814" s="133">
        <v>8.02</v>
      </c>
      <c r="N814" s="121">
        <v>82.29</v>
      </c>
      <c r="AA814" s="98"/>
      <c r="AB814" s="79"/>
      <c r="AD814" s="65" t="s">
        <v>538</v>
      </c>
      <c r="AG814" s="79"/>
      <c r="AI814" s="97"/>
      <c r="AK814" s="79"/>
      <c r="AM814" s="79"/>
      <c r="AN814" s="79"/>
    </row>
    <row r="815" spans="1:40" s="67" customFormat="1" ht="14.4" x14ac:dyDescent="0.3">
      <c r="A815" s="126"/>
      <c r="B815" s="84"/>
      <c r="C815" s="308" t="s">
        <v>537</v>
      </c>
      <c r="D815" s="308"/>
      <c r="E815" s="308"/>
      <c r="F815" s="125" t="s">
        <v>536</v>
      </c>
      <c r="G815" s="133">
        <v>25.36</v>
      </c>
      <c r="H815" s="133">
        <v>1.1499999999999999</v>
      </c>
      <c r="I815" s="134">
        <v>1.60402</v>
      </c>
      <c r="J815" s="123"/>
      <c r="K815" s="99"/>
      <c r="L815" s="123"/>
      <c r="M815" s="99"/>
      <c r="N815" s="131"/>
      <c r="AA815" s="98"/>
      <c r="AB815" s="79"/>
      <c r="AE815" s="65" t="s">
        <v>537</v>
      </c>
      <c r="AG815" s="79"/>
      <c r="AI815" s="97"/>
      <c r="AK815" s="79"/>
      <c r="AM815" s="79"/>
      <c r="AN815" s="79"/>
    </row>
    <row r="816" spans="1:40" s="67" customFormat="1" ht="14.4" x14ac:dyDescent="0.3">
      <c r="A816" s="126"/>
      <c r="B816" s="84"/>
      <c r="C816" s="308" t="s">
        <v>535</v>
      </c>
      <c r="D816" s="308"/>
      <c r="E816" s="308"/>
      <c r="F816" s="125" t="s">
        <v>536</v>
      </c>
      <c r="G816" s="133">
        <v>7.04</v>
      </c>
      <c r="H816" s="133">
        <v>1.1499999999999999</v>
      </c>
      <c r="I816" s="134">
        <v>0.44528000000000001</v>
      </c>
      <c r="J816" s="123"/>
      <c r="K816" s="99"/>
      <c r="L816" s="123"/>
      <c r="M816" s="99"/>
      <c r="N816" s="131"/>
      <c r="AA816" s="98"/>
      <c r="AB816" s="79"/>
      <c r="AE816" s="65" t="s">
        <v>535</v>
      </c>
      <c r="AG816" s="79"/>
      <c r="AI816" s="97"/>
      <c r="AK816" s="79"/>
      <c r="AM816" s="79"/>
      <c r="AN816" s="79"/>
    </row>
    <row r="817" spans="1:40" s="67" customFormat="1" ht="14.4" x14ac:dyDescent="0.3">
      <c r="A817" s="110"/>
      <c r="B817" s="84"/>
      <c r="C817" s="310" t="s">
        <v>534</v>
      </c>
      <c r="D817" s="310"/>
      <c r="E817" s="310"/>
      <c r="F817" s="130"/>
      <c r="G817" s="103"/>
      <c r="H817" s="103"/>
      <c r="I817" s="103"/>
      <c r="J817" s="128">
        <v>666.09</v>
      </c>
      <c r="K817" s="103"/>
      <c r="L817" s="128">
        <v>40.590000000000003</v>
      </c>
      <c r="M817" s="103"/>
      <c r="N817" s="127"/>
      <c r="AA817" s="98"/>
      <c r="AB817" s="79"/>
      <c r="AF817" s="65" t="s">
        <v>534</v>
      </c>
      <c r="AG817" s="79"/>
      <c r="AI817" s="97"/>
      <c r="AK817" s="79"/>
      <c r="AM817" s="79"/>
      <c r="AN817" s="79"/>
    </row>
    <row r="818" spans="1:40" s="67" customFormat="1" ht="14.4" x14ac:dyDescent="0.3">
      <c r="A818" s="126"/>
      <c r="B818" s="84"/>
      <c r="C818" s="308" t="s">
        <v>533</v>
      </c>
      <c r="D818" s="308"/>
      <c r="E818" s="308"/>
      <c r="F818" s="125"/>
      <c r="G818" s="99"/>
      <c r="H818" s="99"/>
      <c r="I818" s="99"/>
      <c r="J818" s="123"/>
      <c r="K818" s="99"/>
      <c r="L818" s="122">
        <v>19.59</v>
      </c>
      <c r="M818" s="99"/>
      <c r="N818" s="121">
        <v>575.36</v>
      </c>
      <c r="AA818" s="98"/>
      <c r="AB818" s="79"/>
      <c r="AE818" s="65" t="s">
        <v>533</v>
      </c>
      <c r="AG818" s="79"/>
      <c r="AI818" s="97"/>
      <c r="AK818" s="79"/>
      <c r="AM818" s="79"/>
      <c r="AN818" s="79"/>
    </row>
    <row r="819" spans="1:40" s="67" customFormat="1" ht="21.6" x14ac:dyDescent="0.3">
      <c r="A819" s="126"/>
      <c r="B819" s="84" t="s">
        <v>564</v>
      </c>
      <c r="C819" s="308" t="s">
        <v>563</v>
      </c>
      <c r="D819" s="308"/>
      <c r="E819" s="308"/>
      <c r="F819" s="125" t="s">
        <v>529</v>
      </c>
      <c r="G819" s="124">
        <v>97</v>
      </c>
      <c r="H819" s="99"/>
      <c r="I819" s="124">
        <v>97</v>
      </c>
      <c r="J819" s="123"/>
      <c r="K819" s="99"/>
      <c r="L819" s="122">
        <v>19</v>
      </c>
      <c r="M819" s="99"/>
      <c r="N819" s="121">
        <v>558.1</v>
      </c>
      <c r="AA819" s="98"/>
      <c r="AB819" s="79"/>
      <c r="AE819" s="65" t="s">
        <v>563</v>
      </c>
      <c r="AG819" s="79"/>
      <c r="AI819" s="97"/>
      <c r="AK819" s="79"/>
      <c r="AM819" s="79"/>
      <c r="AN819" s="79"/>
    </row>
    <row r="820" spans="1:40" s="67" customFormat="1" ht="21.6" x14ac:dyDescent="0.3">
      <c r="A820" s="126"/>
      <c r="B820" s="84" t="s">
        <v>562</v>
      </c>
      <c r="C820" s="308" t="s">
        <v>561</v>
      </c>
      <c r="D820" s="308"/>
      <c r="E820" s="308"/>
      <c r="F820" s="125" t="s">
        <v>529</v>
      </c>
      <c r="G820" s="124">
        <v>51</v>
      </c>
      <c r="H820" s="99"/>
      <c r="I820" s="124">
        <v>51</v>
      </c>
      <c r="J820" s="123"/>
      <c r="K820" s="99"/>
      <c r="L820" s="122">
        <v>9.99</v>
      </c>
      <c r="M820" s="99"/>
      <c r="N820" s="121">
        <v>293.43</v>
      </c>
      <c r="AA820" s="98"/>
      <c r="AB820" s="79"/>
      <c r="AE820" s="65" t="s">
        <v>561</v>
      </c>
      <c r="AG820" s="79"/>
      <c r="AI820" s="97"/>
      <c r="AK820" s="79"/>
      <c r="AM820" s="79"/>
      <c r="AN820" s="79"/>
    </row>
    <row r="821" spans="1:40" s="67" customFormat="1" ht="14.4" x14ac:dyDescent="0.3">
      <c r="A821" s="109"/>
      <c r="B821" s="108"/>
      <c r="C821" s="311" t="s">
        <v>327</v>
      </c>
      <c r="D821" s="311"/>
      <c r="E821" s="311"/>
      <c r="F821" s="107"/>
      <c r="G821" s="105"/>
      <c r="H821" s="105"/>
      <c r="I821" s="105"/>
      <c r="J821" s="106"/>
      <c r="K821" s="105"/>
      <c r="L821" s="104">
        <v>69.58</v>
      </c>
      <c r="M821" s="103"/>
      <c r="N821" s="102">
        <v>1544.62</v>
      </c>
      <c r="AA821" s="98"/>
      <c r="AB821" s="79"/>
      <c r="AG821" s="79" t="s">
        <v>327</v>
      </c>
      <c r="AI821" s="97"/>
      <c r="AK821" s="79"/>
      <c r="AM821" s="79"/>
      <c r="AN821" s="79"/>
    </row>
    <row r="822" spans="1:40" s="67" customFormat="1" ht="31.8" x14ac:dyDescent="0.3">
      <c r="A822" s="113" t="s">
        <v>165</v>
      </c>
      <c r="B822" s="116" t="s">
        <v>568</v>
      </c>
      <c r="C822" s="311" t="s">
        <v>234</v>
      </c>
      <c r="D822" s="311"/>
      <c r="E822" s="311"/>
      <c r="F822" s="107" t="s">
        <v>110</v>
      </c>
      <c r="G822" s="105"/>
      <c r="H822" s="105"/>
      <c r="I822" s="112">
        <v>2</v>
      </c>
      <c r="J822" s="106"/>
      <c r="K822" s="105"/>
      <c r="L822" s="106"/>
      <c r="M822" s="105"/>
      <c r="N822" s="139"/>
      <c r="AA822" s="98"/>
      <c r="AB822" s="79" t="s">
        <v>234</v>
      </c>
      <c r="AG822" s="79"/>
      <c r="AI822" s="97"/>
      <c r="AK822" s="79"/>
      <c r="AM822" s="79"/>
      <c r="AN822" s="79"/>
    </row>
    <row r="823" spans="1:40" s="67" customFormat="1" ht="20.399999999999999" x14ac:dyDescent="0.3">
      <c r="A823" s="138"/>
      <c r="B823" s="84" t="s">
        <v>543</v>
      </c>
      <c r="C823" s="308" t="s">
        <v>542</v>
      </c>
      <c r="D823" s="308"/>
      <c r="E823" s="308"/>
      <c r="F823" s="308"/>
      <c r="G823" s="308"/>
      <c r="H823" s="308"/>
      <c r="I823" s="308"/>
      <c r="J823" s="308"/>
      <c r="K823" s="308"/>
      <c r="L823" s="308"/>
      <c r="M823" s="308"/>
      <c r="N823" s="309"/>
      <c r="AA823" s="98"/>
      <c r="AB823" s="79"/>
      <c r="AC823" s="65" t="s">
        <v>542</v>
      </c>
      <c r="AG823" s="79"/>
      <c r="AI823" s="97"/>
      <c r="AK823" s="79"/>
      <c r="AM823" s="79"/>
      <c r="AN823" s="79"/>
    </row>
    <row r="824" spans="1:40" s="67" customFormat="1" ht="14.4" x14ac:dyDescent="0.3">
      <c r="A824" s="137"/>
      <c r="B824" s="84" t="s">
        <v>20</v>
      </c>
      <c r="C824" s="308" t="s">
        <v>541</v>
      </c>
      <c r="D824" s="308"/>
      <c r="E824" s="308"/>
      <c r="F824" s="125"/>
      <c r="G824" s="99"/>
      <c r="H824" s="99"/>
      <c r="I824" s="99"/>
      <c r="J824" s="122">
        <v>97.01</v>
      </c>
      <c r="K824" s="133">
        <v>1.1499999999999999</v>
      </c>
      <c r="L824" s="122">
        <v>223.12</v>
      </c>
      <c r="M824" s="133">
        <v>29.37</v>
      </c>
      <c r="N824" s="135">
        <v>6553.03</v>
      </c>
      <c r="AA824" s="98"/>
      <c r="AB824" s="79"/>
      <c r="AD824" s="65" t="s">
        <v>541</v>
      </c>
      <c r="AG824" s="79"/>
      <c r="AI824" s="97"/>
      <c r="AK824" s="79"/>
      <c r="AM824" s="79"/>
      <c r="AN824" s="79"/>
    </row>
    <row r="825" spans="1:40" s="67" customFormat="1" ht="14.4" x14ac:dyDescent="0.3">
      <c r="A825" s="137"/>
      <c r="B825" s="84" t="s">
        <v>21</v>
      </c>
      <c r="C825" s="308" t="s">
        <v>540</v>
      </c>
      <c r="D825" s="308"/>
      <c r="E825" s="308"/>
      <c r="F825" s="125"/>
      <c r="G825" s="99"/>
      <c r="H825" s="99"/>
      <c r="I825" s="99"/>
      <c r="J825" s="122">
        <v>645.5</v>
      </c>
      <c r="K825" s="133">
        <v>1.1499999999999999</v>
      </c>
      <c r="L825" s="136">
        <v>1484.65</v>
      </c>
      <c r="M825" s="133">
        <v>11.01</v>
      </c>
      <c r="N825" s="135">
        <v>16346</v>
      </c>
      <c r="AA825" s="98"/>
      <c r="AB825" s="79"/>
      <c r="AD825" s="65" t="s">
        <v>540</v>
      </c>
      <c r="AG825" s="79"/>
      <c r="AI825" s="97"/>
      <c r="AK825" s="79"/>
      <c r="AM825" s="79"/>
      <c r="AN825" s="79"/>
    </row>
    <row r="826" spans="1:40" s="67" customFormat="1" ht="14.4" x14ac:dyDescent="0.3">
      <c r="A826" s="137"/>
      <c r="B826" s="84" t="s">
        <v>22</v>
      </c>
      <c r="C826" s="308" t="s">
        <v>539</v>
      </c>
      <c r="D826" s="308"/>
      <c r="E826" s="308"/>
      <c r="F826" s="125"/>
      <c r="G826" s="99"/>
      <c r="H826" s="99"/>
      <c r="I826" s="99"/>
      <c r="J826" s="122">
        <v>61.47</v>
      </c>
      <c r="K826" s="133">
        <v>1.1499999999999999</v>
      </c>
      <c r="L826" s="122">
        <v>141.38</v>
      </c>
      <c r="M826" s="133">
        <v>29.37</v>
      </c>
      <c r="N826" s="135">
        <v>4152.33</v>
      </c>
      <c r="AA826" s="98"/>
      <c r="AB826" s="79"/>
      <c r="AD826" s="65" t="s">
        <v>539</v>
      </c>
      <c r="AG826" s="79"/>
      <c r="AI826" s="97"/>
      <c r="AK826" s="79"/>
      <c r="AM826" s="79"/>
      <c r="AN826" s="79"/>
    </row>
    <row r="827" spans="1:40" s="67" customFormat="1" ht="14.4" x14ac:dyDescent="0.3">
      <c r="A827" s="137"/>
      <c r="B827" s="84" t="s">
        <v>69</v>
      </c>
      <c r="C827" s="308" t="s">
        <v>538</v>
      </c>
      <c r="D827" s="308"/>
      <c r="E827" s="308"/>
      <c r="F827" s="125"/>
      <c r="G827" s="99"/>
      <c r="H827" s="99"/>
      <c r="I827" s="99"/>
      <c r="J827" s="122">
        <v>26.5</v>
      </c>
      <c r="K827" s="99"/>
      <c r="L827" s="122">
        <v>53</v>
      </c>
      <c r="M827" s="133">
        <v>8.02</v>
      </c>
      <c r="N827" s="121">
        <v>425.06</v>
      </c>
      <c r="AA827" s="98"/>
      <c r="AB827" s="79"/>
      <c r="AD827" s="65" t="s">
        <v>538</v>
      </c>
      <c r="AG827" s="79"/>
      <c r="AI827" s="97"/>
      <c r="AK827" s="79"/>
      <c r="AM827" s="79"/>
      <c r="AN827" s="79"/>
    </row>
    <row r="828" spans="1:40" s="67" customFormat="1" ht="14.4" x14ac:dyDescent="0.3">
      <c r="A828" s="126"/>
      <c r="B828" s="84"/>
      <c r="C828" s="308" t="s">
        <v>537</v>
      </c>
      <c r="D828" s="308"/>
      <c r="E828" s="308"/>
      <c r="F828" s="125" t="s">
        <v>536</v>
      </c>
      <c r="G828" s="133">
        <v>10.32</v>
      </c>
      <c r="H828" s="133">
        <v>1.1499999999999999</v>
      </c>
      <c r="I828" s="147">
        <v>23.736000000000001</v>
      </c>
      <c r="J828" s="123"/>
      <c r="K828" s="99"/>
      <c r="L828" s="123"/>
      <c r="M828" s="99"/>
      <c r="N828" s="131"/>
      <c r="AA828" s="98"/>
      <c r="AB828" s="79"/>
      <c r="AE828" s="65" t="s">
        <v>537</v>
      </c>
      <c r="AG828" s="79"/>
      <c r="AI828" s="97"/>
      <c r="AK828" s="79"/>
      <c r="AM828" s="79"/>
      <c r="AN828" s="79"/>
    </row>
    <row r="829" spans="1:40" s="67" customFormat="1" ht="14.4" x14ac:dyDescent="0.3">
      <c r="A829" s="126"/>
      <c r="B829" s="84"/>
      <c r="C829" s="308" t="s">
        <v>535</v>
      </c>
      <c r="D829" s="308"/>
      <c r="E829" s="308"/>
      <c r="F829" s="125" t="s">
        <v>536</v>
      </c>
      <c r="G829" s="133">
        <v>4.5599999999999996</v>
      </c>
      <c r="H829" s="133">
        <v>1.1499999999999999</v>
      </c>
      <c r="I829" s="147">
        <v>10.488</v>
      </c>
      <c r="J829" s="123"/>
      <c r="K829" s="99"/>
      <c r="L829" s="123"/>
      <c r="M829" s="99"/>
      <c r="N829" s="131"/>
      <c r="AA829" s="98"/>
      <c r="AB829" s="79"/>
      <c r="AE829" s="65" t="s">
        <v>535</v>
      </c>
      <c r="AG829" s="79"/>
      <c r="AI829" s="97"/>
      <c r="AK829" s="79"/>
      <c r="AM829" s="79"/>
      <c r="AN829" s="79"/>
    </row>
    <row r="830" spans="1:40" s="67" customFormat="1" ht="14.4" x14ac:dyDescent="0.3">
      <c r="A830" s="110"/>
      <c r="B830" s="84"/>
      <c r="C830" s="310" t="s">
        <v>534</v>
      </c>
      <c r="D830" s="310"/>
      <c r="E830" s="310"/>
      <c r="F830" s="130"/>
      <c r="G830" s="103"/>
      <c r="H830" s="103"/>
      <c r="I830" s="103"/>
      <c r="J830" s="128">
        <v>769.01</v>
      </c>
      <c r="K830" s="103"/>
      <c r="L830" s="129">
        <v>1760.77</v>
      </c>
      <c r="M830" s="103"/>
      <c r="N830" s="127"/>
      <c r="AA830" s="98"/>
      <c r="AB830" s="79"/>
      <c r="AF830" s="65" t="s">
        <v>534</v>
      </c>
      <c r="AG830" s="79"/>
      <c r="AI830" s="97"/>
      <c r="AK830" s="79"/>
      <c r="AM830" s="79"/>
      <c r="AN830" s="79"/>
    </row>
    <row r="831" spans="1:40" s="67" customFormat="1" ht="14.4" x14ac:dyDescent="0.3">
      <c r="A831" s="126"/>
      <c r="B831" s="84"/>
      <c r="C831" s="308" t="s">
        <v>533</v>
      </c>
      <c r="D831" s="308"/>
      <c r="E831" s="308"/>
      <c r="F831" s="125"/>
      <c r="G831" s="99"/>
      <c r="H831" s="99"/>
      <c r="I831" s="99"/>
      <c r="J831" s="123"/>
      <c r="K831" s="99"/>
      <c r="L831" s="122">
        <v>364.5</v>
      </c>
      <c r="M831" s="99"/>
      <c r="N831" s="135">
        <v>10705.36</v>
      </c>
      <c r="AA831" s="98"/>
      <c r="AB831" s="79"/>
      <c r="AE831" s="65" t="s">
        <v>533</v>
      </c>
      <c r="AG831" s="79"/>
      <c r="AI831" s="97"/>
      <c r="AK831" s="79"/>
      <c r="AM831" s="79"/>
      <c r="AN831" s="79"/>
    </row>
    <row r="832" spans="1:40" s="67" customFormat="1" ht="21.6" x14ac:dyDescent="0.3">
      <c r="A832" s="126"/>
      <c r="B832" s="84" t="s">
        <v>564</v>
      </c>
      <c r="C832" s="308" t="s">
        <v>563</v>
      </c>
      <c r="D832" s="308"/>
      <c r="E832" s="308"/>
      <c r="F832" s="125" t="s">
        <v>529</v>
      </c>
      <c r="G832" s="124">
        <v>97</v>
      </c>
      <c r="H832" s="99"/>
      <c r="I832" s="124">
        <v>97</v>
      </c>
      <c r="J832" s="123"/>
      <c r="K832" s="99"/>
      <c r="L832" s="122">
        <v>353.57</v>
      </c>
      <c r="M832" s="99"/>
      <c r="N832" s="135">
        <v>10384.200000000001</v>
      </c>
      <c r="AA832" s="98"/>
      <c r="AB832" s="79"/>
      <c r="AE832" s="65" t="s">
        <v>563</v>
      </c>
      <c r="AG832" s="79"/>
      <c r="AI832" s="97"/>
      <c r="AK832" s="79"/>
      <c r="AM832" s="79"/>
      <c r="AN832" s="79"/>
    </row>
    <row r="833" spans="1:40" s="67" customFormat="1" ht="21.6" x14ac:dyDescent="0.3">
      <c r="A833" s="126"/>
      <c r="B833" s="84" t="s">
        <v>562</v>
      </c>
      <c r="C833" s="308" t="s">
        <v>561</v>
      </c>
      <c r="D833" s="308"/>
      <c r="E833" s="308"/>
      <c r="F833" s="125" t="s">
        <v>529</v>
      </c>
      <c r="G833" s="124">
        <v>51</v>
      </c>
      <c r="H833" s="99"/>
      <c r="I833" s="124">
        <v>51</v>
      </c>
      <c r="J833" s="123"/>
      <c r="K833" s="99"/>
      <c r="L833" s="122">
        <v>185.9</v>
      </c>
      <c r="M833" s="99"/>
      <c r="N833" s="135">
        <v>5459.73</v>
      </c>
      <c r="AA833" s="98"/>
      <c r="AB833" s="79"/>
      <c r="AE833" s="65" t="s">
        <v>561</v>
      </c>
      <c r="AG833" s="79"/>
      <c r="AI833" s="97"/>
      <c r="AK833" s="79"/>
      <c r="AM833" s="79"/>
      <c r="AN833" s="79"/>
    </row>
    <row r="834" spans="1:40" s="67" customFormat="1" ht="14.4" x14ac:dyDescent="0.3">
      <c r="A834" s="109"/>
      <c r="B834" s="108"/>
      <c r="C834" s="311" t="s">
        <v>327</v>
      </c>
      <c r="D834" s="311"/>
      <c r="E834" s="311"/>
      <c r="F834" s="107"/>
      <c r="G834" s="105"/>
      <c r="H834" s="105"/>
      <c r="I834" s="105"/>
      <c r="J834" s="106"/>
      <c r="K834" s="105"/>
      <c r="L834" s="114">
        <v>2300.2399999999998</v>
      </c>
      <c r="M834" s="103"/>
      <c r="N834" s="102">
        <v>39168.019999999997</v>
      </c>
      <c r="AA834" s="98"/>
      <c r="AB834" s="79"/>
      <c r="AG834" s="79" t="s">
        <v>327</v>
      </c>
      <c r="AI834" s="97"/>
      <c r="AK834" s="79"/>
      <c r="AM834" s="79"/>
      <c r="AN834" s="79"/>
    </row>
    <row r="835" spans="1:40" s="67" customFormat="1" ht="31.8" x14ac:dyDescent="0.3">
      <c r="A835" s="113" t="s">
        <v>166</v>
      </c>
      <c r="B835" s="116" t="s">
        <v>567</v>
      </c>
      <c r="C835" s="311" t="s">
        <v>235</v>
      </c>
      <c r="D835" s="311"/>
      <c r="E835" s="311"/>
      <c r="F835" s="107" t="s">
        <v>110</v>
      </c>
      <c r="G835" s="105"/>
      <c r="H835" s="105"/>
      <c r="I835" s="112">
        <v>10</v>
      </c>
      <c r="J835" s="106"/>
      <c r="K835" s="105"/>
      <c r="L835" s="106"/>
      <c r="M835" s="105"/>
      <c r="N835" s="139"/>
      <c r="AA835" s="98"/>
      <c r="AB835" s="79" t="s">
        <v>235</v>
      </c>
      <c r="AG835" s="79"/>
      <c r="AI835" s="97"/>
      <c r="AK835" s="79"/>
      <c r="AM835" s="79"/>
      <c r="AN835" s="79"/>
    </row>
    <row r="836" spans="1:40" s="67" customFormat="1" ht="20.399999999999999" x14ac:dyDescent="0.3">
      <c r="A836" s="138"/>
      <c r="B836" s="84" t="s">
        <v>543</v>
      </c>
      <c r="C836" s="308" t="s">
        <v>542</v>
      </c>
      <c r="D836" s="308"/>
      <c r="E836" s="308"/>
      <c r="F836" s="308"/>
      <c r="G836" s="308"/>
      <c r="H836" s="308"/>
      <c r="I836" s="308"/>
      <c r="J836" s="308"/>
      <c r="K836" s="308"/>
      <c r="L836" s="308"/>
      <c r="M836" s="308"/>
      <c r="N836" s="309"/>
      <c r="AA836" s="98"/>
      <c r="AB836" s="79"/>
      <c r="AC836" s="65" t="s">
        <v>542</v>
      </c>
      <c r="AG836" s="79"/>
      <c r="AI836" s="97"/>
      <c r="AK836" s="79"/>
      <c r="AM836" s="79"/>
      <c r="AN836" s="79"/>
    </row>
    <row r="837" spans="1:40" s="67" customFormat="1" ht="14.4" x14ac:dyDescent="0.3">
      <c r="A837" s="137"/>
      <c r="B837" s="84" t="s">
        <v>20</v>
      </c>
      <c r="C837" s="308" t="s">
        <v>541</v>
      </c>
      <c r="D837" s="308"/>
      <c r="E837" s="308"/>
      <c r="F837" s="125"/>
      <c r="G837" s="99"/>
      <c r="H837" s="99"/>
      <c r="I837" s="99"/>
      <c r="J837" s="122">
        <v>73.88</v>
      </c>
      <c r="K837" s="133">
        <v>1.1499999999999999</v>
      </c>
      <c r="L837" s="122">
        <v>849.62</v>
      </c>
      <c r="M837" s="133">
        <v>29.37</v>
      </c>
      <c r="N837" s="135">
        <v>24953.34</v>
      </c>
      <c r="AA837" s="98"/>
      <c r="AB837" s="79"/>
      <c r="AD837" s="65" t="s">
        <v>541</v>
      </c>
      <c r="AG837" s="79"/>
      <c r="AI837" s="97"/>
      <c r="AK837" s="79"/>
      <c r="AM837" s="79"/>
      <c r="AN837" s="79"/>
    </row>
    <row r="838" spans="1:40" s="67" customFormat="1" ht="14.4" x14ac:dyDescent="0.3">
      <c r="A838" s="137"/>
      <c r="B838" s="84" t="s">
        <v>21</v>
      </c>
      <c r="C838" s="308" t="s">
        <v>540</v>
      </c>
      <c r="D838" s="308"/>
      <c r="E838" s="308"/>
      <c r="F838" s="125"/>
      <c r="G838" s="99"/>
      <c r="H838" s="99"/>
      <c r="I838" s="99"/>
      <c r="J838" s="122">
        <v>1.81</v>
      </c>
      <c r="K838" s="133">
        <v>1.1499999999999999</v>
      </c>
      <c r="L838" s="122">
        <v>20.82</v>
      </c>
      <c r="M838" s="133">
        <v>11.01</v>
      </c>
      <c r="N838" s="121">
        <v>229.23</v>
      </c>
      <c r="AA838" s="98"/>
      <c r="AB838" s="79"/>
      <c r="AD838" s="65" t="s">
        <v>540</v>
      </c>
      <c r="AG838" s="79"/>
      <c r="AI838" s="97"/>
      <c r="AK838" s="79"/>
      <c r="AM838" s="79"/>
      <c r="AN838" s="79"/>
    </row>
    <row r="839" spans="1:40" s="67" customFormat="1" ht="14.4" x14ac:dyDescent="0.3">
      <c r="A839" s="137"/>
      <c r="B839" s="84" t="s">
        <v>22</v>
      </c>
      <c r="C839" s="308" t="s">
        <v>539</v>
      </c>
      <c r="D839" s="308"/>
      <c r="E839" s="308"/>
      <c r="F839" s="125"/>
      <c r="G839" s="99"/>
      <c r="H839" s="99"/>
      <c r="I839" s="99"/>
      <c r="J839" s="122">
        <v>0.26</v>
      </c>
      <c r="K839" s="133">
        <v>1.1499999999999999</v>
      </c>
      <c r="L839" s="122">
        <v>2.99</v>
      </c>
      <c r="M839" s="133">
        <v>29.37</v>
      </c>
      <c r="N839" s="121">
        <v>87.82</v>
      </c>
      <c r="AA839" s="98"/>
      <c r="AB839" s="79"/>
      <c r="AD839" s="65" t="s">
        <v>539</v>
      </c>
      <c r="AG839" s="79"/>
      <c r="AI839" s="97"/>
      <c r="AK839" s="79"/>
      <c r="AM839" s="79"/>
      <c r="AN839" s="79"/>
    </row>
    <row r="840" spans="1:40" s="67" customFormat="1" ht="14.4" x14ac:dyDescent="0.3">
      <c r="A840" s="137"/>
      <c r="B840" s="84" t="s">
        <v>69</v>
      </c>
      <c r="C840" s="308" t="s">
        <v>538</v>
      </c>
      <c r="D840" s="308"/>
      <c r="E840" s="308"/>
      <c r="F840" s="125"/>
      <c r="G840" s="99"/>
      <c r="H840" s="99"/>
      <c r="I840" s="99"/>
      <c r="J840" s="122">
        <v>46.72</v>
      </c>
      <c r="K840" s="99"/>
      <c r="L840" s="122">
        <v>467.2</v>
      </c>
      <c r="M840" s="133">
        <v>8.02</v>
      </c>
      <c r="N840" s="135">
        <v>3746.94</v>
      </c>
      <c r="AA840" s="98"/>
      <c r="AB840" s="79"/>
      <c r="AD840" s="65" t="s">
        <v>538</v>
      </c>
      <c r="AG840" s="79"/>
      <c r="AI840" s="97"/>
      <c r="AK840" s="79"/>
      <c r="AM840" s="79"/>
      <c r="AN840" s="79"/>
    </row>
    <row r="841" spans="1:40" s="67" customFormat="1" ht="14.4" x14ac:dyDescent="0.3">
      <c r="A841" s="126"/>
      <c r="B841" s="84"/>
      <c r="C841" s="308" t="s">
        <v>537</v>
      </c>
      <c r="D841" s="308"/>
      <c r="E841" s="308"/>
      <c r="F841" s="125" t="s">
        <v>536</v>
      </c>
      <c r="G841" s="133">
        <v>7.86</v>
      </c>
      <c r="H841" s="133">
        <v>1.1499999999999999</v>
      </c>
      <c r="I841" s="133">
        <v>90.39</v>
      </c>
      <c r="J841" s="123"/>
      <c r="K841" s="99"/>
      <c r="L841" s="123"/>
      <c r="M841" s="99"/>
      <c r="N841" s="131"/>
      <c r="AA841" s="98"/>
      <c r="AB841" s="79"/>
      <c r="AE841" s="65" t="s">
        <v>537</v>
      </c>
      <c r="AG841" s="79"/>
      <c r="AI841" s="97"/>
      <c r="AK841" s="79"/>
      <c r="AM841" s="79"/>
      <c r="AN841" s="79"/>
    </row>
    <row r="842" spans="1:40" s="67" customFormat="1" ht="14.4" x14ac:dyDescent="0.3">
      <c r="A842" s="126"/>
      <c r="B842" s="84"/>
      <c r="C842" s="308" t="s">
        <v>535</v>
      </c>
      <c r="D842" s="308"/>
      <c r="E842" s="308"/>
      <c r="F842" s="125" t="s">
        <v>536</v>
      </c>
      <c r="G842" s="133">
        <v>0.02</v>
      </c>
      <c r="H842" s="133">
        <v>1.1499999999999999</v>
      </c>
      <c r="I842" s="133">
        <v>0.23</v>
      </c>
      <c r="J842" s="123"/>
      <c r="K842" s="99"/>
      <c r="L842" s="123"/>
      <c r="M842" s="99"/>
      <c r="N842" s="131"/>
      <c r="AA842" s="98"/>
      <c r="AB842" s="79"/>
      <c r="AE842" s="65" t="s">
        <v>535</v>
      </c>
      <c r="AG842" s="79"/>
      <c r="AI842" s="97"/>
      <c r="AK842" s="79"/>
      <c r="AM842" s="79"/>
      <c r="AN842" s="79"/>
    </row>
    <row r="843" spans="1:40" s="67" customFormat="1" ht="14.4" x14ac:dyDescent="0.3">
      <c r="A843" s="110"/>
      <c r="B843" s="84"/>
      <c r="C843" s="310" t="s">
        <v>534</v>
      </c>
      <c r="D843" s="310"/>
      <c r="E843" s="310"/>
      <c r="F843" s="130"/>
      <c r="G843" s="103"/>
      <c r="H843" s="103"/>
      <c r="I843" s="103"/>
      <c r="J843" s="128">
        <v>122.41</v>
      </c>
      <c r="K843" s="103"/>
      <c r="L843" s="129">
        <v>1337.64</v>
      </c>
      <c r="M843" s="103"/>
      <c r="N843" s="127"/>
      <c r="AA843" s="98"/>
      <c r="AB843" s="79"/>
      <c r="AF843" s="65" t="s">
        <v>534</v>
      </c>
      <c r="AG843" s="79"/>
      <c r="AI843" s="97"/>
      <c r="AK843" s="79"/>
      <c r="AM843" s="79"/>
      <c r="AN843" s="79"/>
    </row>
    <row r="844" spans="1:40" s="67" customFormat="1" ht="14.4" x14ac:dyDescent="0.3">
      <c r="A844" s="126"/>
      <c r="B844" s="84"/>
      <c r="C844" s="308" t="s">
        <v>533</v>
      </c>
      <c r="D844" s="308"/>
      <c r="E844" s="308"/>
      <c r="F844" s="125"/>
      <c r="G844" s="99"/>
      <c r="H844" s="99"/>
      <c r="I844" s="99"/>
      <c r="J844" s="123"/>
      <c r="K844" s="99"/>
      <c r="L844" s="122">
        <v>852.61</v>
      </c>
      <c r="M844" s="99"/>
      <c r="N844" s="135">
        <v>25041.16</v>
      </c>
      <c r="AA844" s="98"/>
      <c r="AB844" s="79"/>
      <c r="AE844" s="65" t="s">
        <v>533</v>
      </c>
      <c r="AG844" s="79"/>
      <c r="AI844" s="97"/>
      <c r="AK844" s="79"/>
      <c r="AM844" s="79"/>
      <c r="AN844" s="79"/>
    </row>
    <row r="845" spans="1:40" s="67" customFormat="1" ht="21.6" x14ac:dyDescent="0.3">
      <c r="A845" s="126"/>
      <c r="B845" s="84" t="s">
        <v>564</v>
      </c>
      <c r="C845" s="308" t="s">
        <v>563</v>
      </c>
      <c r="D845" s="308"/>
      <c r="E845" s="308"/>
      <c r="F845" s="125" t="s">
        <v>529</v>
      </c>
      <c r="G845" s="124">
        <v>97</v>
      </c>
      <c r="H845" s="99"/>
      <c r="I845" s="124">
        <v>97</v>
      </c>
      <c r="J845" s="123"/>
      <c r="K845" s="99"/>
      <c r="L845" s="122">
        <v>827.03</v>
      </c>
      <c r="M845" s="99"/>
      <c r="N845" s="135">
        <v>24289.93</v>
      </c>
      <c r="AA845" s="98"/>
      <c r="AB845" s="79"/>
      <c r="AE845" s="65" t="s">
        <v>563</v>
      </c>
      <c r="AG845" s="79"/>
      <c r="AI845" s="97"/>
      <c r="AK845" s="79"/>
      <c r="AM845" s="79"/>
      <c r="AN845" s="79"/>
    </row>
    <row r="846" spans="1:40" s="67" customFormat="1" ht="21.6" x14ac:dyDescent="0.3">
      <c r="A846" s="126"/>
      <c r="B846" s="84" t="s">
        <v>562</v>
      </c>
      <c r="C846" s="308" t="s">
        <v>561</v>
      </c>
      <c r="D846" s="308"/>
      <c r="E846" s="308"/>
      <c r="F846" s="125" t="s">
        <v>529</v>
      </c>
      <c r="G846" s="124">
        <v>51</v>
      </c>
      <c r="H846" s="99"/>
      <c r="I846" s="124">
        <v>51</v>
      </c>
      <c r="J846" s="123"/>
      <c r="K846" s="99"/>
      <c r="L846" s="122">
        <v>434.83</v>
      </c>
      <c r="M846" s="99"/>
      <c r="N846" s="135">
        <v>12770.99</v>
      </c>
      <c r="AA846" s="98"/>
      <c r="AB846" s="79"/>
      <c r="AE846" s="65" t="s">
        <v>561</v>
      </c>
      <c r="AG846" s="79"/>
      <c r="AI846" s="97"/>
      <c r="AK846" s="79"/>
      <c r="AM846" s="79"/>
      <c r="AN846" s="79"/>
    </row>
    <row r="847" spans="1:40" s="67" customFormat="1" ht="14.4" x14ac:dyDescent="0.3">
      <c r="A847" s="109"/>
      <c r="B847" s="108"/>
      <c r="C847" s="311" t="s">
        <v>327</v>
      </c>
      <c r="D847" s="311"/>
      <c r="E847" s="311"/>
      <c r="F847" s="107"/>
      <c r="G847" s="105"/>
      <c r="H847" s="105"/>
      <c r="I847" s="105"/>
      <c r="J847" s="106"/>
      <c r="K847" s="105"/>
      <c r="L847" s="114">
        <v>2599.5</v>
      </c>
      <c r="M847" s="103"/>
      <c r="N847" s="102">
        <v>65990.429999999993</v>
      </c>
      <c r="AA847" s="98"/>
      <c r="AB847" s="79"/>
      <c r="AG847" s="79" t="s">
        <v>327</v>
      </c>
      <c r="AI847" s="97"/>
      <c r="AK847" s="79"/>
      <c r="AM847" s="79"/>
      <c r="AN847" s="79"/>
    </row>
    <row r="848" spans="1:40" s="67" customFormat="1" ht="31.8" x14ac:dyDescent="0.3">
      <c r="A848" s="113" t="s">
        <v>167</v>
      </c>
      <c r="B848" s="116" t="s">
        <v>566</v>
      </c>
      <c r="C848" s="311" t="s">
        <v>565</v>
      </c>
      <c r="D848" s="311"/>
      <c r="E848" s="311"/>
      <c r="F848" s="107" t="s">
        <v>110</v>
      </c>
      <c r="G848" s="105"/>
      <c r="H848" s="105"/>
      <c r="I848" s="112">
        <v>2</v>
      </c>
      <c r="J848" s="106"/>
      <c r="K848" s="105"/>
      <c r="L848" s="106"/>
      <c r="M848" s="105"/>
      <c r="N848" s="139"/>
      <c r="AA848" s="98"/>
      <c r="AB848" s="79" t="s">
        <v>565</v>
      </c>
      <c r="AG848" s="79"/>
      <c r="AI848" s="97"/>
      <c r="AK848" s="79"/>
      <c r="AM848" s="79"/>
      <c r="AN848" s="79"/>
    </row>
    <row r="849" spans="1:40" s="67" customFormat="1" ht="20.399999999999999" x14ac:dyDescent="0.3">
      <c r="A849" s="138"/>
      <c r="B849" s="84" t="s">
        <v>543</v>
      </c>
      <c r="C849" s="308" t="s">
        <v>542</v>
      </c>
      <c r="D849" s="308"/>
      <c r="E849" s="308"/>
      <c r="F849" s="308"/>
      <c r="G849" s="308"/>
      <c r="H849" s="308"/>
      <c r="I849" s="308"/>
      <c r="J849" s="308"/>
      <c r="K849" s="308"/>
      <c r="L849" s="308"/>
      <c r="M849" s="308"/>
      <c r="N849" s="309"/>
      <c r="AA849" s="98"/>
      <c r="AB849" s="79"/>
      <c r="AC849" s="65" t="s">
        <v>542</v>
      </c>
      <c r="AG849" s="79"/>
      <c r="AI849" s="97"/>
      <c r="AK849" s="79"/>
      <c r="AM849" s="79"/>
      <c r="AN849" s="79"/>
    </row>
    <row r="850" spans="1:40" s="67" customFormat="1" ht="14.4" x14ac:dyDescent="0.3">
      <c r="A850" s="137"/>
      <c r="B850" s="84" t="s">
        <v>20</v>
      </c>
      <c r="C850" s="308" t="s">
        <v>541</v>
      </c>
      <c r="D850" s="308"/>
      <c r="E850" s="308"/>
      <c r="F850" s="125"/>
      <c r="G850" s="99"/>
      <c r="H850" s="99"/>
      <c r="I850" s="99"/>
      <c r="J850" s="122">
        <v>3.57</v>
      </c>
      <c r="K850" s="133">
        <v>1.1499999999999999</v>
      </c>
      <c r="L850" s="122">
        <v>8.2100000000000009</v>
      </c>
      <c r="M850" s="133">
        <v>29.37</v>
      </c>
      <c r="N850" s="121">
        <v>241.13</v>
      </c>
      <c r="AA850" s="98"/>
      <c r="AB850" s="79"/>
      <c r="AD850" s="65" t="s">
        <v>541</v>
      </c>
      <c r="AG850" s="79"/>
      <c r="AI850" s="97"/>
      <c r="AK850" s="79"/>
      <c r="AM850" s="79"/>
      <c r="AN850" s="79"/>
    </row>
    <row r="851" spans="1:40" s="67" customFormat="1" ht="14.4" x14ac:dyDescent="0.3">
      <c r="A851" s="137"/>
      <c r="B851" s="84" t="s">
        <v>69</v>
      </c>
      <c r="C851" s="308" t="s">
        <v>538</v>
      </c>
      <c r="D851" s="308"/>
      <c r="E851" s="308"/>
      <c r="F851" s="125"/>
      <c r="G851" s="99"/>
      <c r="H851" s="99"/>
      <c r="I851" s="99"/>
      <c r="J851" s="122">
        <v>15.07</v>
      </c>
      <c r="K851" s="99"/>
      <c r="L851" s="122">
        <v>30.14</v>
      </c>
      <c r="M851" s="133">
        <v>8.02</v>
      </c>
      <c r="N851" s="121">
        <v>241.72</v>
      </c>
      <c r="AA851" s="98"/>
      <c r="AB851" s="79"/>
      <c r="AD851" s="65" t="s">
        <v>538</v>
      </c>
      <c r="AG851" s="79"/>
      <c r="AI851" s="97"/>
      <c r="AK851" s="79"/>
      <c r="AM851" s="79"/>
      <c r="AN851" s="79"/>
    </row>
    <row r="852" spans="1:40" s="67" customFormat="1" ht="14.4" x14ac:dyDescent="0.3">
      <c r="A852" s="126"/>
      <c r="B852" s="84"/>
      <c r="C852" s="308" t="s">
        <v>537</v>
      </c>
      <c r="D852" s="308"/>
      <c r="E852" s="308"/>
      <c r="F852" s="125" t="s">
        <v>536</v>
      </c>
      <c r="G852" s="133">
        <v>0.38</v>
      </c>
      <c r="H852" s="133">
        <v>1.1499999999999999</v>
      </c>
      <c r="I852" s="147">
        <v>0.874</v>
      </c>
      <c r="J852" s="123"/>
      <c r="K852" s="99"/>
      <c r="L852" s="123"/>
      <c r="M852" s="99"/>
      <c r="N852" s="131"/>
      <c r="AA852" s="98"/>
      <c r="AB852" s="79"/>
      <c r="AE852" s="65" t="s">
        <v>537</v>
      </c>
      <c r="AG852" s="79"/>
      <c r="AI852" s="97"/>
      <c r="AK852" s="79"/>
      <c r="AM852" s="79"/>
      <c r="AN852" s="79"/>
    </row>
    <row r="853" spans="1:40" s="67" customFormat="1" ht="14.4" x14ac:dyDescent="0.3">
      <c r="A853" s="110"/>
      <c r="B853" s="84"/>
      <c r="C853" s="310" t="s">
        <v>534</v>
      </c>
      <c r="D853" s="310"/>
      <c r="E853" s="310"/>
      <c r="F853" s="130"/>
      <c r="G853" s="103"/>
      <c r="H853" s="103"/>
      <c r="I853" s="103"/>
      <c r="J853" s="128">
        <v>18.64</v>
      </c>
      <c r="K853" s="103"/>
      <c r="L853" s="128">
        <v>38.35</v>
      </c>
      <c r="M853" s="103"/>
      <c r="N853" s="127"/>
      <c r="AA853" s="98"/>
      <c r="AB853" s="79"/>
      <c r="AF853" s="65" t="s">
        <v>534</v>
      </c>
      <c r="AG853" s="79"/>
      <c r="AI853" s="97"/>
      <c r="AK853" s="79"/>
      <c r="AM853" s="79"/>
      <c r="AN853" s="79"/>
    </row>
    <row r="854" spans="1:40" s="67" customFormat="1" ht="14.4" x14ac:dyDescent="0.3">
      <c r="A854" s="126"/>
      <c r="B854" s="84"/>
      <c r="C854" s="308" t="s">
        <v>533</v>
      </c>
      <c r="D854" s="308"/>
      <c r="E854" s="308"/>
      <c r="F854" s="125"/>
      <c r="G854" s="99"/>
      <c r="H854" s="99"/>
      <c r="I854" s="99"/>
      <c r="J854" s="123"/>
      <c r="K854" s="99"/>
      <c r="L854" s="122">
        <v>8.2100000000000009</v>
      </c>
      <c r="M854" s="99"/>
      <c r="N854" s="121">
        <v>241.13</v>
      </c>
      <c r="AA854" s="98"/>
      <c r="AB854" s="79"/>
      <c r="AE854" s="65" t="s">
        <v>533</v>
      </c>
      <c r="AG854" s="79"/>
      <c r="AI854" s="97"/>
      <c r="AK854" s="79"/>
      <c r="AM854" s="79"/>
      <c r="AN854" s="79"/>
    </row>
    <row r="855" spans="1:40" s="67" customFormat="1" ht="21.6" x14ac:dyDescent="0.3">
      <c r="A855" s="126"/>
      <c r="B855" s="84" t="s">
        <v>564</v>
      </c>
      <c r="C855" s="308" t="s">
        <v>563</v>
      </c>
      <c r="D855" s="308"/>
      <c r="E855" s="308"/>
      <c r="F855" s="125" t="s">
        <v>529</v>
      </c>
      <c r="G855" s="124">
        <v>97</v>
      </c>
      <c r="H855" s="99"/>
      <c r="I855" s="124">
        <v>97</v>
      </c>
      <c r="J855" s="123"/>
      <c r="K855" s="99"/>
      <c r="L855" s="122">
        <v>7.96</v>
      </c>
      <c r="M855" s="99"/>
      <c r="N855" s="121">
        <v>233.9</v>
      </c>
      <c r="AA855" s="98"/>
      <c r="AB855" s="79"/>
      <c r="AE855" s="65" t="s">
        <v>563</v>
      </c>
      <c r="AG855" s="79"/>
      <c r="AI855" s="97"/>
      <c r="AK855" s="79"/>
      <c r="AM855" s="79"/>
      <c r="AN855" s="79"/>
    </row>
    <row r="856" spans="1:40" s="67" customFormat="1" ht="21.6" x14ac:dyDescent="0.3">
      <c r="A856" s="126"/>
      <c r="B856" s="84" t="s">
        <v>562</v>
      </c>
      <c r="C856" s="308" t="s">
        <v>561</v>
      </c>
      <c r="D856" s="308"/>
      <c r="E856" s="308"/>
      <c r="F856" s="125" t="s">
        <v>529</v>
      </c>
      <c r="G856" s="124">
        <v>51</v>
      </c>
      <c r="H856" s="99"/>
      <c r="I856" s="124">
        <v>51</v>
      </c>
      <c r="J856" s="123"/>
      <c r="K856" s="99"/>
      <c r="L856" s="122">
        <v>4.1900000000000004</v>
      </c>
      <c r="M856" s="99"/>
      <c r="N856" s="121">
        <v>122.98</v>
      </c>
      <c r="AA856" s="98"/>
      <c r="AB856" s="79"/>
      <c r="AE856" s="65" t="s">
        <v>561</v>
      </c>
      <c r="AG856" s="79"/>
      <c r="AI856" s="97"/>
      <c r="AK856" s="79"/>
      <c r="AM856" s="79"/>
      <c r="AN856" s="79"/>
    </row>
    <row r="857" spans="1:40" s="67" customFormat="1" ht="14.4" x14ac:dyDescent="0.3">
      <c r="A857" s="109"/>
      <c r="B857" s="108"/>
      <c r="C857" s="311" t="s">
        <v>327</v>
      </c>
      <c r="D857" s="311"/>
      <c r="E857" s="311"/>
      <c r="F857" s="107"/>
      <c r="G857" s="105"/>
      <c r="H857" s="105"/>
      <c r="I857" s="105"/>
      <c r="J857" s="106"/>
      <c r="K857" s="105"/>
      <c r="L857" s="104">
        <v>50.5</v>
      </c>
      <c r="M857" s="103"/>
      <c r="N857" s="115">
        <v>839.73</v>
      </c>
      <c r="AA857" s="98"/>
      <c r="AB857" s="79"/>
      <c r="AG857" s="79" t="s">
        <v>327</v>
      </c>
      <c r="AI857" s="97"/>
      <c r="AK857" s="79"/>
      <c r="AM857" s="79"/>
      <c r="AN857" s="79"/>
    </row>
    <row r="858" spans="1:40" s="67" customFormat="1" ht="21.6" x14ac:dyDescent="0.3">
      <c r="A858" s="113" t="s">
        <v>168</v>
      </c>
      <c r="B858" s="116" t="s">
        <v>560</v>
      </c>
      <c r="C858" s="311" t="s">
        <v>559</v>
      </c>
      <c r="D858" s="311"/>
      <c r="E858" s="311"/>
      <c r="F858" s="107" t="s">
        <v>74</v>
      </c>
      <c r="G858" s="105"/>
      <c r="H858" s="105"/>
      <c r="I858" s="146">
        <v>-1.2E-4</v>
      </c>
      <c r="J858" s="114">
        <v>26950</v>
      </c>
      <c r="K858" s="105"/>
      <c r="L858" s="104">
        <v>-3.23</v>
      </c>
      <c r="M858" s="111">
        <v>8.02</v>
      </c>
      <c r="N858" s="115">
        <v>-25.9</v>
      </c>
      <c r="AA858" s="98"/>
      <c r="AB858" s="79" t="s">
        <v>559</v>
      </c>
      <c r="AG858" s="79"/>
      <c r="AI858" s="97"/>
      <c r="AK858" s="79"/>
      <c r="AM858" s="79"/>
      <c r="AN858" s="79"/>
    </row>
    <row r="859" spans="1:40" s="67" customFormat="1" ht="14.4" x14ac:dyDescent="0.3">
      <c r="A859" s="109"/>
      <c r="B859" s="108"/>
      <c r="C859" s="308" t="s">
        <v>556</v>
      </c>
      <c r="D859" s="308"/>
      <c r="E859" s="308"/>
      <c r="F859" s="308"/>
      <c r="G859" s="308"/>
      <c r="H859" s="308"/>
      <c r="I859" s="308"/>
      <c r="J859" s="308"/>
      <c r="K859" s="308"/>
      <c r="L859" s="308"/>
      <c r="M859" s="308"/>
      <c r="N859" s="309"/>
      <c r="AA859" s="98"/>
      <c r="AB859" s="79"/>
      <c r="AG859" s="79"/>
      <c r="AI859" s="97"/>
      <c r="AJ859" s="65" t="s">
        <v>556</v>
      </c>
      <c r="AK859" s="79"/>
      <c r="AM859" s="79"/>
      <c r="AN859" s="79"/>
    </row>
    <row r="860" spans="1:40" s="67" customFormat="1" ht="14.4" x14ac:dyDescent="0.3">
      <c r="A860" s="109"/>
      <c r="B860" s="108"/>
      <c r="C860" s="311" t="s">
        <v>327</v>
      </c>
      <c r="D860" s="311"/>
      <c r="E860" s="311"/>
      <c r="F860" s="107"/>
      <c r="G860" s="105"/>
      <c r="H860" s="105"/>
      <c r="I860" s="105"/>
      <c r="J860" s="106"/>
      <c r="K860" s="105"/>
      <c r="L860" s="104">
        <v>-3.23</v>
      </c>
      <c r="M860" s="103"/>
      <c r="N860" s="115">
        <v>-25.9</v>
      </c>
      <c r="AA860" s="98"/>
      <c r="AB860" s="79"/>
      <c r="AG860" s="79" t="s">
        <v>327</v>
      </c>
      <c r="AI860" s="97"/>
      <c r="AK860" s="79"/>
      <c r="AM860" s="79"/>
      <c r="AN860" s="79"/>
    </row>
    <row r="861" spans="1:40" s="67" customFormat="1" ht="14.4" x14ac:dyDescent="0.3">
      <c r="A861" s="113" t="s">
        <v>245</v>
      </c>
      <c r="B861" s="116" t="s">
        <v>558</v>
      </c>
      <c r="C861" s="311" t="s">
        <v>557</v>
      </c>
      <c r="D861" s="311"/>
      <c r="E861" s="311"/>
      <c r="F861" s="107" t="s">
        <v>130</v>
      </c>
      <c r="G861" s="105"/>
      <c r="H861" s="105"/>
      <c r="I861" s="111">
        <v>-1.44</v>
      </c>
      <c r="J861" s="104">
        <v>16.7</v>
      </c>
      <c r="K861" s="105"/>
      <c r="L861" s="104">
        <v>-24.05</v>
      </c>
      <c r="M861" s="111">
        <v>8.02</v>
      </c>
      <c r="N861" s="115">
        <v>-192.88</v>
      </c>
      <c r="AA861" s="98"/>
      <c r="AB861" s="79" t="s">
        <v>557</v>
      </c>
      <c r="AG861" s="79"/>
      <c r="AI861" s="97"/>
      <c r="AK861" s="79"/>
      <c r="AM861" s="79"/>
      <c r="AN861" s="79"/>
    </row>
    <row r="862" spans="1:40" s="67" customFormat="1" ht="14.4" x14ac:dyDescent="0.3">
      <c r="A862" s="109"/>
      <c r="B862" s="108"/>
      <c r="C862" s="308" t="s">
        <v>556</v>
      </c>
      <c r="D862" s="308"/>
      <c r="E862" s="308"/>
      <c r="F862" s="308"/>
      <c r="G862" s="308"/>
      <c r="H862" s="308"/>
      <c r="I862" s="308"/>
      <c r="J862" s="308"/>
      <c r="K862" s="308"/>
      <c r="L862" s="308"/>
      <c r="M862" s="308"/>
      <c r="N862" s="309"/>
      <c r="AA862" s="98"/>
      <c r="AB862" s="79"/>
      <c r="AG862" s="79"/>
      <c r="AI862" s="97"/>
      <c r="AJ862" s="65" t="s">
        <v>556</v>
      </c>
      <c r="AK862" s="79"/>
      <c r="AM862" s="79"/>
      <c r="AN862" s="79"/>
    </row>
    <row r="863" spans="1:40" s="67" customFormat="1" ht="14.4" x14ac:dyDescent="0.3">
      <c r="A863" s="109"/>
      <c r="B863" s="108"/>
      <c r="C863" s="311" t="s">
        <v>327</v>
      </c>
      <c r="D863" s="311"/>
      <c r="E863" s="311"/>
      <c r="F863" s="107"/>
      <c r="G863" s="105"/>
      <c r="H863" s="105"/>
      <c r="I863" s="105"/>
      <c r="J863" s="106"/>
      <c r="K863" s="105"/>
      <c r="L863" s="104">
        <v>-24.05</v>
      </c>
      <c r="M863" s="103"/>
      <c r="N863" s="115">
        <v>-192.88</v>
      </c>
      <c r="AA863" s="98"/>
      <c r="AB863" s="79"/>
      <c r="AG863" s="79" t="s">
        <v>327</v>
      </c>
      <c r="AI863" s="97"/>
      <c r="AK863" s="79"/>
      <c r="AM863" s="79"/>
      <c r="AN863" s="79"/>
    </row>
    <row r="864" spans="1:40" s="67" customFormat="1" ht="21.6" x14ac:dyDescent="0.3">
      <c r="A864" s="113" t="s">
        <v>169</v>
      </c>
      <c r="B864" s="116" t="s">
        <v>555</v>
      </c>
      <c r="C864" s="311" t="s">
        <v>554</v>
      </c>
      <c r="D864" s="311"/>
      <c r="E864" s="311"/>
      <c r="F864" s="107" t="s">
        <v>237</v>
      </c>
      <c r="G864" s="105"/>
      <c r="H864" s="105"/>
      <c r="I864" s="111">
        <v>0.03</v>
      </c>
      <c r="J864" s="106"/>
      <c r="K864" s="105"/>
      <c r="L864" s="106"/>
      <c r="M864" s="105"/>
      <c r="N864" s="139"/>
      <c r="AA864" s="98"/>
      <c r="AB864" s="79" t="s">
        <v>554</v>
      </c>
      <c r="AG864" s="79"/>
      <c r="AI864" s="97"/>
      <c r="AK864" s="79"/>
      <c r="AM864" s="79"/>
      <c r="AN864" s="79"/>
    </row>
    <row r="865" spans="1:40" s="67" customFormat="1" ht="14.4" x14ac:dyDescent="0.3">
      <c r="A865" s="110"/>
      <c r="B865" s="72"/>
      <c r="C865" s="308" t="s">
        <v>553</v>
      </c>
      <c r="D865" s="308"/>
      <c r="E865" s="308"/>
      <c r="F865" s="308"/>
      <c r="G865" s="308"/>
      <c r="H865" s="308"/>
      <c r="I865" s="308"/>
      <c r="J865" s="308"/>
      <c r="K865" s="308"/>
      <c r="L865" s="308"/>
      <c r="M865" s="308"/>
      <c r="N865" s="309"/>
      <c r="AA865" s="98"/>
      <c r="AB865" s="79"/>
      <c r="AG865" s="79"/>
      <c r="AH865" s="65" t="s">
        <v>553</v>
      </c>
      <c r="AI865" s="97"/>
      <c r="AK865" s="79"/>
      <c r="AM865" s="79"/>
      <c r="AN865" s="79"/>
    </row>
    <row r="866" spans="1:40" s="67" customFormat="1" ht="20.399999999999999" x14ac:dyDescent="0.3">
      <c r="A866" s="138"/>
      <c r="B866" s="84" t="s">
        <v>543</v>
      </c>
      <c r="C866" s="308" t="s">
        <v>542</v>
      </c>
      <c r="D866" s="308"/>
      <c r="E866" s="308"/>
      <c r="F866" s="308"/>
      <c r="G866" s="308"/>
      <c r="H866" s="308"/>
      <c r="I866" s="308"/>
      <c r="J866" s="308"/>
      <c r="K866" s="308"/>
      <c r="L866" s="308"/>
      <c r="M866" s="308"/>
      <c r="N866" s="309"/>
      <c r="AA866" s="98"/>
      <c r="AB866" s="79"/>
      <c r="AC866" s="65" t="s">
        <v>542</v>
      </c>
      <c r="AG866" s="79"/>
      <c r="AI866" s="97"/>
      <c r="AK866" s="79"/>
      <c r="AM866" s="79"/>
      <c r="AN866" s="79"/>
    </row>
    <row r="867" spans="1:40" s="67" customFormat="1" ht="14.4" x14ac:dyDescent="0.3">
      <c r="A867" s="137"/>
      <c r="B867" s="84" t="s">
        <v>20</v>
      </c>
      <c r="C867" s="308" t="s">
        <v>541</v>
      </c>
      <c r="D867" s="308"/>
      <c r="E867" s="308"/>
      <c r="F867" s="125"/>
      <c r="G867" s="99"/>
      <c r="H867" s="99"/>
      <c r="I867" s="99"/>
      <c r="J867" s="122">
        <v>566.05999999999995</v>
      </c>
      <c r="K867" s="133">
        <v>1.1499999999999999</v>
      </c>
      <c r="L867" s="122">
        <v>19.53</v>
      </c>
      <c r="M867" s="133">
        <v>29.37</v>
      </c>
      <c r="N867" s="121">
        <v>573.6</v>
      </c>
      <c r="AA867" s="98"/>
      <c r="AB867" s="79"/>
      <c r="AD867" s="65" t="s">
        <v>541</v>
      </c>
      <c r="AG867" s="79"/>
      <c r="AI867" s="97"/>
      <c r="AK867" s="79"/>
      <c r="AM867" s="79"/>
      <c r="AN867" s="79"/>
    </row>
    <row r="868" spans="1:40" s="67" customFormat="1" ht="14.4" x14ac:dyDescent="0.3">
      <c r="A868" s="137"/>
      <c r="B868" s="84" t="s">
        <v>21</v>
      </c>
      <c r="C868" s="308" t="s">
        <v>540</v>
      </c>
      <c r="D868" s="308"/>
      <c r="E868" s="308"/>
      <c r="F868" s="125"/>
      <c r="G868" s="99"/>
      <c r="H868" s="99"/>
      <c r="I868" s="99"/>
      <c r="J868" s="122">
        <v>188.94</v>
      </c>
      <c r="K868" s="133">
        <v>1.1499999999999999</v>
      </c>
      <c r="L868" s="122">
        <v>6.52</v>
      </c>
      <c r="M868" s="133">
        <v>11.01</v>
      </c>
      <c r="N868" s="121">
        <v>71.790000000000006</v>
      </c>
      <c r="AA868" s="98"/>
      <c r="AB868" s="79"/>
      <c r="AD868" s="65" t="s">
        <v>540</v>
      </c>
      <c r="AG868" s="79"/>
      <c r="AI868" s="97"/>
      <c r="AK868" s="79"/>
      <c r="AM868" s="79"/>
      <c r="AN868" s="79"/>
    </row>
    <row r="869" spans="1:40" s="67" customFormat="1" ht="14.4" x14ac:dyDescent="0.3">
      <c r="A869" s="137"/>
      <c r="B869" s="84" t="s">
        <v>22</v>
      </c>
      <c r="C869" s="308" t="s">
        <v>539</v>
      </c>
      <c r="D869" s="308"/>
      <c r="E869" s="308"/>
      <c r="F869" s="125"/>
      <c r="G869" s="99"/>
      <c r="H869" s="99"/>
      <c r="I869" s="99"/>
      <c r="J869" s="122">
        <v>3.02</v>
      </c>
      <c r="K869" s="133">
        <v>1.1499999999999999</v>
      </c>
      <c r="L869" s="122">
        <v>0.1</v>
      </c>
      <c r="M869" s="133">
        <v>29.37</v>
      </c>
      <c r="N869" s="121">
        <v>2.94</v>
      </c>
      <c r="AA869" s="98"/>
      <c r="AB869" s="79"/>
      <c r="AD869" s="65" t="s">
        <v>539</v>
      </c>
      <c r="AG869" s="79"/>
      <c r="AI869" s="97"/>
      <c r="AK869" s="79"/>
      <c r="AM869" s="79"/>
      <c r="AN869" s="79"/>
    </row>
    <row r="870" spans="1:40" s="67" customFormat="1" ht="14.4" x14ac:dyDescent="0.3">
      <c r="A870" s="137"/>
      <c r="B870" s="84" t="s">
        <v>69</v>
      </c>
      <c r="C870" s="308" t="s">
        <v>538</v>
      </c>
      <c r="D870" s="308"/>
      <c r="E870" s="308"/>
      <c r="F870" s="125"/>
      <c r="G870" s="99"/>
      <c r="H870" s="99"/>
      <c r="I870" s="99"/>
      <c r="J870" s="122">
        <v>63.71</v>
      </c>
      <c r="K870" s="99"/>
      <c r="L870" s="122">
        <v>1.91</v>
      </c>
      <c r="M870" s="133">
        <v>8.02</v>
      </c>
      <c r="N870" s="121">
        <v>15.32</v>
      </c>
      <c r="AA870" s="98"/>
      <c r="AB870" s="79"/>
      <c r="AD870" s="65" t="s">
        <v>538</v>
      </c>
      <c r="AG870" s="79"/>
      <c r="AI870" s="97"/>
      <c r="AK870" s="79"/>
      <c r="AM870" s="79"/>
      <c r="AN870" s="79"/>
    </row>
    <row r="871" spans="1:40" s="67" customFormat="1" ht="14.4" x14ac:dyDescent="0.3">
      <c r="A871" s="126" t="s">
        <v>552</v>
      </c>
      <c r="B871" s="145" t="s">
        <v>551</v>
      </c>
      <c r="C871" s="334" t="s">
        <v>550</v>
      </c>
      <c r="D871" s="334"/>
      <c r="E871" s="334"/>
      <c r="F871" s="144" t="s">
        <v>74</v>
      </c>
      <c r="G871" s="143">
        <v>0.15</v>
      </c>
      <c r="H871" s="142"/>
      <c r="I871" s="141">
        <v>4.4999999999999997E-3</v>
      </c>
      <c r="J871" s="123"/>
      <c r="K871" s="99"/>
      <c r="L871" s="123"/>
      <c r="M871" s="99"/>
      <c r="N871" s="131"/>
      <c r="AA871" s="98"/>
      <c r="AB871" s="79"/>
      <c r="AG871" s="79"/>
      <c r="AI871" s="97" t="s">
        <v>550</v>
      </c>
      <c r="AK871" s="79"/>
      <c r="AM871" s="79"/>
      <c r="AN871" s="79"/>
    </row>
    <row r="872" spans="1:40" s="67" customFormat="1" ht="14.4" x14ac:dyDescent="0.3">
      <c r="A872" s="126"/>
      <c r="B872" s="84"/>
      <c r="C872" s="308" t="s">
        <v>537</v>
      </c>
      <c r="D872" s="308"/>
      <c r="E872" s="308"/>
      <c r="F872" s="125" t="s">
        <v>536</v>
      </c>
      <c r="G872" s="133">
        <v>62.41</v>
      </c>
      <c r="H872" s="133">
        <v>1.1499999999999999</v>
      </c>
      <c r="I872" s="140">
        <v>2.1531449999999999</v>
      </c>
      <c r="J872" s="123"/>
      <c r="K872" s="99"/>
      <c r="L872" s="123"/>
      <c r="M872" s="99"/>
      <c r="N872" s="131"/>
      <c r="AA872" s="98"/>
      <c r="AB872" s="79"/>
      <c r="AE872" s="65" t="s">
        <v>537</v>
      </c>
      <c r="AG872" s="79"/>
      <c r="AI872" s="97"/>
      <c r="AK872" s="79"/>
      <c r="AM872" s="79"/>
      <c r="AN872" s="79"/>
    </row>
    <row r="873" spans="1:40" s="67" customFormat="1" ht="14.4" x14ac:dyDescent="0.3">
      <c r="A873" s="126"/>
      <c r="B873" s="84"/>
      <c r="C873" s="308" t="s">
        <v>535</v>
      </c>
      <c r="D873" s="308"/>
      <c r="E873" s="308"/>
      <c r="F873" s="125" t="s">
        <v>536</v>
      </c>
      <c r="G873" s="133">
        <v>0.26</v>
      </c>
      <c r="H873" s="133">
        <v>1.1499999999999999</v>
      </c>
      <c r="I873" s="134">
        <v>8.9700000000000005E-3</v>
      </c>
      <c r="J873" s="123"/>
      <c r="K873" s="99"/>
      <c r="L873" s="123"/>
      <c r="M873" s="99"/>
      <c r="N873" s="131"/>
      <c r="AA873" s="98"/>
      <c r="AB873" s="79"/>
      <c r="AE873" s="65" t="s">
        <v>535</v>
      </c>
      <c r="AG873" s="79"/>
      <c r="AI873" s="97"/>
      <c r="AK873" s="79"/>
      <c r="AM873" s="79"/>
      <c r="AN873" s="79"/>
    </row>
    <row r="874" spans="1:40" s="67" customFormat="1" ht="14.4" x14ac:dyDescent="0.3">
      <c r="A874" s="110"/>
      <c r="B874" s="84"/>
      <c r="C874" s="310" t="s">
        <v>534</v>
      </c>
      <c r="D874" s="310"/>
      <c r="E874" s="310"/>
      <c r="F874" s="130"/>
      <c r="G874" s="103"/>
      <c r="H874" s="103"/>
      <c r="I874" s="103"/>
      <c r="J874" s="128">
        <v>818.71</v>
      </c>
      <c r="K874" s="103"/>
      <c r="L874" s="128">
        <v>27.96</v>
      </c>
      <c r="M874" s="103"/>
      <c r="N874" s="127"/>
      <c r="AA874" s="98"/>
      <c r="AB874" s="79"/>
      <c r="AF874" s="65" t="s">
        <v>534</v>
      </c>
      <c r="AG874" s="79"/>
      <c r="AI874" s="97"/>
      <c r="AK874" s="79"/>
      <c r="AM874" s="79"/>
      <c r="AN874" s="79"/>
    </row>
    <row r="875" spans="1:40" s="67" customFormat="1" ht="14.4" x14ac:dyDescent="0.3">
      <c r="A875" s="126"/>
      <c r="B875" s="84"/>
      <c r="C875" s="308" t="s">
        <v>533</v>
      </c>
      <c r="D875" s="308"/>
      <c r="E875" s="308"/>
      <c r="F875" s="125"/>
      <c r="G875" s="99"/>
      <c r="H875" s="99"/>
      <c r="I875" s="99"/>
      <c r="J875" s="123"/>
      <c r="K875" s="99"/>
      <c r="L875" s="122">
        <v>19.63</v>
      </c>
      <c r="M875" s="99"/>
      <c r="N875" s="121">
        <v>576.54</v>
      </c>
      <c r="AA875" s="98"/>
      <c r="AB875" s="79"/>
      <c r="AE875" s="65" t="s">
        <v>533</v>
      </c>
      <c r="AG875" s="79"/>
      <c r="AI875" s="97"/>
      <c r="AK875" s="79"/>
      <c r="AM875" s="79"/>
      <c r="AN875" s="79"/>
    </row>
    <row r="876" spans="1:40" s="67" customFormat="1" ht="14.4" x14ac:dyDescent="0.3">
      <c r="A876" s="126"/>
      <c r="B876" s="84" t="s">
        <v>549</v>
      </c>
      <c r="C876" s="308" t="s">
        <v>548</v>
      </c>
      <c r="D876" s="308"/>
      <c r="E876" s="308"/>
      <c r="F876" s="125" t="s">
        <v>529</v>
      </c>
      <c r="G876" s="124">
        <v>97</v>
      </c>
      <c r="H876" s="99"/>
      <c r="I876" s="124">
        <v>97</v>
      </c>
      <c r="J876" s="123"/>
      <c r="K876" s="99"/>
      <c r="L876" s="122">
        <v>19.04</v>
      </c>
      <c r="M876" s="99"/>
      <c r="N876" s="121">
        <v>559.24</v>
      </c>
      <c r="AA876" s="98"/>
      <c r="AB876" s="79"/>
      <c r="AE876" s="65" t="s">
        <v>548</v>
      </c>
      <c r="AG876" s="79"/>
      <c r="AI876" s="97"/>
      <c r="AK876" s="79"/>
      <c r="AM876" s="79"/>
      <c r="AN876" s="79"/>
    </row>
    <row r="877" spans="1:40" s="67" customFormat="1" ht="14.4" x14ac:dyDescent="0.3">
      <c r="A877" s="126"/>
      <c r="B877" s="84" t="s">
        <v>547</v>
      </c>
      <c r="C877" s="308" t="s">
        <v>546</v>
      </c>
      <c r="D877" s="308"/>
      <c r="E877" s="308"/>
      <c r="F877" s="125" t="s">
        <v>529</v>
      </c>
      <c r="G877" s="124">
        <v>55</v>
      </c>
      <c r="H877" s="99"/>
      <c r="I877" s="124">
        <v>55</v>
      </c>
      <c r="J877" s="123"/>
      <c r="K877" s="99"/>
      <c r="L877" s="122">
        <v>10.8</v>
      </c>
      <c r="M877" s="99"/>
      <c r="N877" s="121">
        <v>317.10000000000002</v>
      </c>
      <c r="AA877" s="98"/>
      <c r="AB877" s="79"/>
      <c r="AE877" s="65" t="s">
        <v>546</v>
      </c>
      <c r="AG877" s="79"/>
      <c r="AI877" s="97"/>
      <c r="AK877" s="79"/>
      <c r="AM877" s="79"/>
      <c r="AN877" s="79"/>
    </row>
    <row r="878" spans="1:40" s="67" customFormat="1" ht="14.4" x14ac:dyDescent="0.3">
      <c r="A878" s="109"/>
      <c r="B878" s="108"/>
      <c r="C878" s="311" t="s">
        <v>327</v>
      </c>
      <c r="D878" s="311"/>
      <c r="E878" s="311"/>
      <c r="F878" s="107"/>
      <c r="G878" s="105"/>
      <c r="H878" s="105"/>
      <c r="I878" s="105"/>
      <c r="J878" s="106"/>
      <c r="K878" s="105"/>
      <c r="L878" s="104">
        <v>57.8</v>
      </c>
      <c r="M878" s="103"/>
      <c r="N878" s="102">
        <v>1537.05</v>
      </c>
      <c r="AA878" s="98"/>
      <c r="AB878" s="79"/>
      <c r="AG878" s="79" t="s">
        <v>327</v>
      </c>
      <c r="AI878" s="97"/>
      <c r="AK878" s="79"/>
      <c r="AM878" s="79"/>
      <c r="AN878" s="79"/>
    </row>
    <row r="879" spans="1:40" s="67" customFormat="1" ht="31.8" x14ac:dyDescent="0.3">
      <c r="A879" s="113" t="s">
        <v>170</v>
      </c>
      <c r="B879" s="116" t="s">
        <v>545</v>
      </c>
      <c r="C879" s="311" t="s">
        <v>238</v>
      </c>
      <c r="D879" s="311"/>
      <c r="E879" s="311"/>
      <c r="F879" s="107" t="s">
        <v>505</v>
      </c>
      <c r="G879" s="105"/>
      <c r="H879" s="105"/>
      <c r="I879" s="118">
        <v>0.1</v>
      </c>
      <c r="J879" s="106"/>
      <c r="K879" s="105"/>
      <c r="L879" s="106"/>
      <c r="M879" s="105"/>
      <c r="N879" s="139"/>
      <c r="AA879" s="98"/>
      <c r="AB879" s="79" t="s">
        <v>238</v>
      </c>
      <c r="AG879" s="79"/>
      <c r="AI879" s="97"/>
      <c r="AK879" s="79"/>
      <c r="AM879" s="79"/>
      <c r="AN879" s="79"/>
    </row>
    <row r="880" spans="1:40" s="67" customFormat="1" ht="14.4" x14ac:dyDescent="0.3">
      <c r="A880" s="110"/>
      <c r="B880" s="72"/>
      <c r="C880" s="308" t="s">
        <v>544</v>
      </c>
      <c r="D880" s="308"/>
      <c r="E880" s="308"/>
      <c r="F880" s="308"/>
      <c r="G880" s="308"/>
      <c r="H880" s="308"/>
      <c r="I880" s="308"/>
      <c r="J880" s="308"/>
      <c r="K880" s="308"/>
      <c r="L880" s="308"/>
      <c r="M880" s="308"/>
      <c r="N880" s="309"/>
      <c r="AA880" s="98"/>
      <c r="AB880" s="79"/>
      <c r="AG880" s="79"/>
      <c r="AH880" s="65" t="s">
        <v>544</v>
      </c>
      <c r="AI880" s="97"/>
      <c r="AK880" s="79"/>
      <c r="AM880" s="79"/>
      <c r="AN880" s="79"/>
    </row>
    <row r="881" spans="1:40" s="67" customFormat="1" ht="20.399999999999999" x14ac:dyDescent="0.3">
      <c r="A881" s="138"/>
      <c r="B881" s="84" t="s">
        <v>543</v>
      </c>
      <c r="C881" s="308" t="s">
        <v>542</v>
      </c>
      <c r="D881" s="308"/>
      <c r="E881" s="308"/>
      <c r="F881" s="308"/>
      <c r="G881" s="308"/>
      <c r="H881" s="308"/>
      <c r="I881" s="308"/>
      <c r="J881" s="308"/>
      <c r="K881" s="308"/>
      <c r="L881" s="308"/>
      <c r="M881" s="308"/>
      <c r="N881" s="309"/>
      <c r="AA881" s="98"/>
      <c r="AB881" s="79"/>
      <c r="AC881" s="65" t="s">
        <v>542</v>
      </c>
      <c r="AG881" s="79"/>
      <c r="AI881" s="97"/>
      <c r="AK881" s="79"/>
      <c r="AM881" s="79"/>
      <c r="AN881" s="79"/>
    </row>
    <row r="882" spans="1:40" s="67" customFormat="1" ht="14.4" x14ac:dyDescent="0.3">
      <c r="A882" s="137"/>
      <c r="B882" s="84" t="s">
        <v>20</v>
      </c>
      <c r="C882" s="308" t="s">
        <v>541</v>
      </c>
      <c r="D882" s="308"/>
      <c r="E882" s="308"/>
      <c r="F882" s="125"/>
      <c r="G882" s="99"/>
      <c r="H882" s="99"/>
      <c r="I882" s="99"/>
      <c r="J882" s="122">
        <v>91.82</v>
      </c>
      <c r="K882" s="133">
        <v>1.1499999999999999</v>
      </c>
      <c r="L882" s="122">
        <v>10.56</v>
      </c>
      <c r="M882" s="133">
        <v>29.37</v>
      </c>
      <c r="N882" s="121">
        <v>310.14999999999998</v>
      </c>
      <c r="AA882" s="98"/>
      <c r="AB882" s="79"/>
      <c r="AD882" s="65" t="s">
        <v>541</v>
      </c>
      <c r="AG882" s="79"/>
      <c r="AI882" s="97"/>
      <c r="AK882" s="79"/>
      <c r="AM882" s="79"/>
      <c r="AN882" s="79"/>
    </row>
    <row r="883" spans="1:40" s="67" customFormat="1" ht="14.4" x14ac:dyDescent="0.3">
      <c r="A883" s="137"/>
      <c r="B883" s="84" t="s">
        <v>21</v>
      </c>
      <c r="C883" s="308" t="s">
        <v>540</v>
      </c>
      <c r="D883" s="308"/>
      <c r="E883" s="308"/>
      <c r="F883" s="125"/>
      <c r="G883" s="99"/>
      <c r="H883" s="99"/>
      <c r="I883" s="99"/>
      <c r="J883" s="122">
        <v>111.29</v>
      </c>
      <c r="K883" s="133">
        <v>1.1499999999999999</v>
      </c>
      <c r="L883" s="122">
        <v>12.8</v>
      </c>
      <c r="M883" s="133">
        <v>11.01</v>
      </c>
      <c r="N883" s="121">
        <v>140.93</v>
      </c>
      <c r="AA883" s="98"/>
      <c r="AB883" s="79"/>
      <c r="AD883" s="65" t="s">
        <v>540</v>
      </c>
      <c r="AG883" s="79"/>
      <c r="AI883" s="97"/>
      <c r="AK883" s="79"/>
      <c r="AM883" s="79"/>
      <c r="AN883" s="79"/>
    </row>
    <row r="884" spans="1:40" s="67" customFormat="1" ht="14.4" x14ac:dyDescent="0.3">
      <c r="A884" s="137"/>
      <c r="B884" s="84" t="s">
        <v>22</v>
      </c>
      <c r="C884" s="308" t="s">
        <v>539</v>
      </c>
      <c r="D884" s="308"/>
      <c r="E884" s="308"/>
      <c r="F884" s="125"/>
      <c r="G884" s="99"/>
      <c r="H884" s="99"/>
      <c r="I884" s="99"/>
      <c r="J884" s="122">
        <v>10.9</v>
      </c>
      <c r="K884" s="133">
        <v>1.1499999999999999</v>
      </c>
      <c r="L884" s="122">
        <v>1.25</v>
      </c>
      <c r="M884" s="133">
        <v>29.37</v>
      </c>
      <c r="N884" s="121">
        <v>36.71</v>
      </c>
      <c r="AA884" s="98"/>
      <c r="AB884" s="79"/>
      <c r="AD884" s="65" t="s">
        <v>539</v>
      </c>
      <c r="AG884" s="79"/>
      <c r="AI884" s="97"/>
      <c r="AK884" s="79"/>
      <c r="AM884" s="79"/>
      <c r="AN884" s="79"/>
    </row>
    <row r="885" spans="1:40" s="67" customFormat="1" ht="14.4" x14ac:dyDescent="0.3">
      <c r="A885" s="137"/>
      <c r="B885" s="84" t="s">
        <v>69</v>
      </c>
      <c r="C885" s="308" t="s">
        <v>538</v>
      </c>
      <c r="D885" s="308"/>
      <c r="E885" s="308"/>
      <c r="F885" s="125"/>
      <c r="G885" s="99"/>
      <c r="H885" s="99"/>
      <c r="I885" s="99"/>
      <c r="J885" s="136">
        <v>4306</v>
      </c>
      <c r="K885" s="99"/>
      <c r="L885" s="122">
        <v>430.6</v>
      </c>
      <c r="M885" s="133">
        <v>8.02</v>
      </c>
      <c r="N885" s="135">
        <v>3453.41</v>
      </c>
      <c r="AA885" s="98"/>
      <c r="AB885" s="79"/>
      <c r="AD885" s="65" t="s">
        <v>538</v>
      </c>
      <c r="AG885" s="79"/>
      <c r="AI885" s="97"/>
      <c r="AK885" s="79"/>
      <c r="AM885" s="79"/>
      <c r="AN885" s="79"/>
    </row>
    <row r="886" spans="1:40" s="67" customFormat="1" ht="14.4" x14ac:dyDescent="0.3">
      <c r="A886" s="126"/>
      <c r="B886" s="84"/>
      <c r="C886" s="308" t="s">
        <v>537</v>
      </c>
      <c r="D886" s="308"/>
      <c r="E886" s="308"/>
      <c r="F886" s="125" t="s">
        <v>536</v>
      </c>
      <c r="G886" s="133">
        <v>11.35</v>
      </c>
      <c r="H886" s="133">
        <v>1.1499999999999999</v>
      </c>
      <c r="I886" s="134">
        <v>1.30525</v>
      </c>
      <c r="J886" s="123"/>
      <c r="K886" s="99"/>
      <c r="L886" s="123"/>
      <c r="M886" s="99"/>
      <c r="N886" s="131"/>
      <c r="AA886" s="98"/>
      <c r="AB886" s="79"/>
      <c r="AE886" s="65" t="s">
        <v>537</v>
      </c>
      <c r="AG886" s="79"/>
      <c r="AI886" s="97"/>
      <c r="AK886" s="79"/>
      <c r="AM886" s="79"/>
      <c r="AN886" s="79"/>
    </row>
    <row r="887" spans="1:40" s="67" customFormat="1" ht="14.4" x14ac:dyDescent="0.3">
      <c r="A887" s="126"/>
      <c r="B887" s="84"/>
      <c r="C887" s="308" t="s">
        <v>535</v>
      </c>
      <c r="D887" s="308"/>
      <c r="E887" s="308"/>
      <c r="F887" s="125" t="s">
        <v>536</v>
      </c>
      <c r="G887" s="133">
        <v>0.94</v>
      </c>
      <c r="H887" s="133">
        <v>1.1499999999999999</v>
      </c>
      <c r="I887" s="132">
        <v>0.1081</v>
      </c>
      <c r="J887" s="123"/>
      <c r="K887" s="99"/>
      <c r="L887" s="123"/>
      <c r="M887" s="99"/>
      <c r="N887" s="131"/>
      <c r="AA887" s="98"/>
      <c r="AB887" s="79"/>
      <c r="AE887" s="65" t="s">
        <v>535</v>
      </c>
      <c r="AG887" s="79"/>
      <c r="AI887" s="97"/>
      <c r="AK887" s="79"/>
      <c r="AM887" s="79"/>
      <c r="AN887" s="79"/>
    </row>
    <row r="888" spans="1:40" s="67" customFormat="1" ht="14.4" x14ac:dyDescent="0.3">
      <c r="A888" s="110"/>
      <c r="B888" s="84"/>
      <c r="C888" s="310" t="s">
        <v>534</v>
      </c>
      <c r="D888" s="310"/>
      <c r="E888" s="310"/>
      <c r="F888" s="130"/>
      <c r="G888" s="103"/>
      <c r="H888" s="103"/>
      <c r="I888" s="103"/>
      <c r="J888" s="129">
        <v>4509.1099999999997</v>
      </c>
      <c r="K888" s="103"/>
      <c r="L888" s="128">
        <v>453.96</v>
      </c>
      <c r="M888" s="103"/>
      <c r="N888" s="127"/>
      <c r="AA888" s="98"/>
      <c r="AB888" s="79"/>
      <c r="AF888" s="65" t="s">
        <v>534</v>
      </c>
      <c r="AG888" s="79"/>
      <c r="AI888" s="97"/>
      <c r="AK888" s="79"/>
      <c r="AM888" s="79"/>
      <c r="AN888" s="79"/>
    </row>
    <row r="889" spans="1:40" s="67" customFormat="1" ht="14.4" x14ac:dyDescent="0.3">
      <c r="A889" s="126"/>
      <c r="B889" s="84"/>
      <c r="C889" s="308" t="s">
        <v>533</v>
      </c>
      <c r="D889" s="308"/>
      <c r="E889" s="308"/>
      <c r="F889" s="125"/>
      <c r="G889" s="99"/>
      <c r="H889" s="99"/>
      <c r="I889" s="99"/>
      <c r="J889" s="123"/>
      <c r="K889" s="99"/>
      <c r="L889" s="122">
        <v>11.81</v>
      </c>
      <c r="M889" s="99"/>
      <c r="N889" s="121">
        <v>346.86</v>
      </c>
      <c r="AA889" s="98"/>
      <c r="AB889" s="79"/>
      <c r="AE889" s="65" t="s">
        <v>533</v>
      </c>
      <c r="AG889" s="79"/>
      <c r="AI889" s="97"/>
      <c r="AK889" s="79"/>
      <c r="AM889" s="79"/>
      <c r="AN889" s="79"/>
    </row>
    <row r="890" spans="1:40" s="67" customFormat="1" ht="20.399999999999999" x14ac:dyDescent="0.3">
      <c r="A890" s="126"/>
      <c r="B890" s="84" t="s">
        <v>532</v>
      </c>
      <c r="C890" s="308" t="s">
        <v>531</v>
      </c>
      <c r="D890" s="308"/>
      <c r="E890" s="308"/>
      <c r="F890" s="125" t="s">
        <v>529</v>
      </c>
      <c r="G890" s="124">
        <v>147</v>
      </c>
      <c r="H890" s="99"/>
      <c r="I890" s="124">
        <v>147</v>
      </c>
      <c r="J890" s="123"/>
      <c r="K890" s="99"/>
      <c r="L890" s="122">
        <v>17.36</v>
      </c>
      <c r="M890" s="99"/>
      <c r="N890" s="121">
        <v>509.88</v>
      </c>
      <c r="AA890" s="98"/>
      <c r="AB890" s="79"/>
      <c r="AE890" s="65" t="s">
        <v>531</v>
      </c>
      <c r="AG890" s="79"/>
      <c r="AI890" s="97"/>
      <c r="AK890" s="79"/>
      <c r="AM890" s="79"/>
      <c r="AN890" s="79"/>
    </row>
    <row r="891" spans="1:40" s="67" customFormat="1" ht="20.399999999999999" x14ac:dyDescent="0.3">
      <c r="A891" s="126"/>
      <c r="B891" s="84" t="s">
        <v>530</v>
      </c>
      <c r="C891" s="308" t="s">
        <v>528</v>
      </c>
      <c r="D891" s="308"/>
      <c r="E891" s="308"/>
      <c r="F891" s="125" t="s">
        <v>529</v>
      </c>
      <c r="G891" s="124">
        <v>134</v>
      </c>
      <c r="H891" s="99"/>
      <c r="I891" s="124">
        <v>134</v>
      </c>
      <c r="J891" s="123"/>
      <c r="K891" s="99"/>
      <c r="L891" s="122">
        <v>15.83</v>
      </c>
      <c r="M891" s="99"/>
      <c r="N891" s="121">
        <v>464.79</v>
      </c>
      <c r="AA891" s="98"/>
      <c r="AB891" s="79"/>
      <c r="AE891" s="65" t="s">
        <v>528</v>
      </c>
      <c r="AG891" s="79"/>
      <c r="AI891" s="97"/>
      <c r="AK891" s="79"/>
      <c r="AM891" s="79"/>
      <c r="AN891" s="79"/>
    </row>
    <row r="892" spans="1:40" s="67" customFormat="1" ht="14.4" x14ac:dyDescent="0.3">
      <c r="A892" s="109"/>
      <c r="B892" s="108"/>
      <c r="C892" s="311" t="s">
        <v>327</v>
      </c>
      <c r="D892" s="311"/>
      <c r="E892" s="311"/>
      <c r="F892" s="107"/>
      <c r="G892" s="105"/>
      <c r="H892" s="105"/>
      <c r="I892" s="105"/>
      <c r="J892" s="106"/>
      <c r="K892" s="105"/>
      <c r="L892" s="104">
        <v>487.15</v>
      </c>
      <c r="M892" s="103"/>
      <c r="N892" s="102">
        <v>4879.16</v>
      </c>
      <c r="AA892" s="98"/>
      <c r="AB892" s="79"/>
      <c r="AG892" s="79" t="s">
        <v>327</v>
      </c>
      <c r="AI892" s="97"/>
      <c r="AK892" s="79"/>
      <c r="AM892" s="79"/>
      <c r="AN892" s="79"/>
    </row>
    <row r="893" spans="1:40" s="67" customFormat="1" ht="0" hidden="1" customHeight="1" x14ac:dyDescent="0.3">
      <c r="A893" s="101"/>
      <c r="B893" s="77"/>
      <c r="C893" s="77"/>
      <c r="D893" s="77"/>
      <c r="E893" s="77"/>
      <c r="F893" s="100"/>
      <c r="G893" s="100"/>
      <c r="H893" s="100"/>
      <c r="I893" s="100"/>
      <c r="J893" s="78"/>
      <c r="K893" s="100"/>
      <c r="L893" s="78"/>
      <c r="M893" s="99"/>
      <c r="N893" s="78"/>
      <c r="AA893" s="98"/>
      <c r="AB893" s="79"/>
      <c r="AG893" s="79"/>
      <c r="AI893" s="97"/>
      <c r="AK893" s="79"/>
      <c r="AM893" s="79"/>
      <c r="AN893" s="79"/>
    </row>
    <row r="894" spans="1:40" s="67" customFormat="1" ht="14.4" x14ac:dyDescent="0.3">
      <c r="A894" s="95"/>
      <c r="B894" s="94"/>
      <c r="C894" s="311" t="s">
        <v>239</v>
      </c>
      <c r="D894" s="311"/>
      <c r="E894" s="311"/>
      <c r="F894" s="311"/>
      <c r="G894" s="311"/>
      <c r="H894" s="311"/>
      <c r="I894" s="311"/>
      <c r="J894" s="311"/>
      <c r="K894" s="311"/>
      <c r="L894" s="93"/>
      <c r="M894" s="92"/>
      <c r="N894" s="91"/>
      <c r="AA894" s="98"/>
      <c r="AB894" s="79"/>
      <c r="AG894" s="79"/>
      <c r="AI894" s="97"/>
      <c r="AK894" s="79" t="s">
        <v>239</v>
      </c>
      <c r="AM894" s="79"/>
      <c r="AN894" s="79"/>
    </row>
    <row r="895" spans="1:40" s="67" customFormat="1" ht="14.4" x14ac:dyDescent="0.3">
      <c r="A895" s="85"/>
      <c r="B895" s="84"/>
      <c r="C895" s="308" t="s">
        <v>324</v>
      </c>
      <c r="D895" s="308"/>
      <c r="E895" s="308"/>
      <c r="F895" s="308"/>
      <c r="G895" s="308"/>
      <c r="H895" s="308"/>
      <c r="I895" s="308"/>
      <c r="J895" s="308"/>
      <c r="K895" s="308"/>
      <c r="L895" s="83">
        <v>78712.66</v>
      </c>
      <c r="M895" s="82"/>
      <c r="N895" s="81">
        <v>1091123.67</v>
      </c>
      <c r="AA895" s="98"/>
      <c r="AB895" s="79"/>
      <c r="AG895" s="79"/>
      <c r="AI895" s="97"/>
      <c r="AK895" s="79"/>
      <c r="AL895" s="65" t="s">
        <v>324</v>
      </c>
      <c r="AM895" s="79"/>
      <c r="AN895" s="79"/>
    </row>
    <row r="896" spans="1:40" s="67" customFormat="1" ht="14.4" x14ac:dyDescent="0.3">
      <c r="A896" s="85"/>
      <c r="B896" s="84"/>
      <c r="C896" s="308" t="s">
        <v>305</v>
      </c>
      <c r="D896" s="308"/>
      <c r="E896" s="308"/>
      <c r="F896" s="308"/>
      <c r="G896" s="308"/>
      <c r="H896" s="308"/>
      <c r="I896" s="308"/>
      <c r="J896" s="308"/>
      <c r="K896" s="308"/>
      <c r="L896" s="87"/>
      <c r="M896" s="82"/>
      <c r="N896" s="86"/>
      <c r="AA896" s="98"/>
      <c r="AB896" s="79"/>
      <c r="AG896" s="79"/>
      <c r="AI896" s="97"/>
      <c r="AK896" s="79"/>
      <c r="AL896" s="65" t="s">
        <v>305</v>
      </c>
      <c r="AM896" s="79"/>
      <c r="AN896" s="79"/>
    </row>
    <row r="897" spans="1:40" s="67" customFormat="1" ht="14.4" x14ac:dyDescent="0.3">
      <c r="A897" s="85"/>
      <c r="B897" s="84"/>
      <c r="C897" s="308" t="s">
        <v>323</v>
      </c>
      <c r="D897" s="308"/>
      <c r="E897" s="308"/>
      <c r="F897" s="308"/>
      <c r="G897" s="308"/>
      <c r="H897" s="308"/>
      <c r="I897" s="308"/>
      <c r="J897" s="308"/>
      <c r="K897" s="308"/>
      <c r="L897" s="83">
        <v>12705.76</v>
      </c>
      <c r="M897" s="82"/>
      <c r="N897" s="81">
        <v>373168.18</v>
      </c>
      <c r="AA897" s="98"/>
      <c r="AB897" s="79"/>
      <c r="AG897" s="79"/>
      <c r="AI897" s="97"/>
      <c r="AK897" s="79"/>
      <c r="AL897" s="65" t="s">
        <v>323</v>
      </c>
      <c r="AM897" s="79"/>
      <c r="AN897" s="79"/>
    </row>
    <row r="898" spans="1:40" s="67" customFormat="1" ht="14.4" x14ac:dyDescent="0.3">
      <c r="A898" s="85"/>
      <c r="B898" s="84"/>
      <c r="C898" s="308" t="s">
        <v>322</v>
      </c>
      <c r="D898" s="308"/>
      <c r="E898" s="308"/>
      <c r="F898" s="308"/>
      <c r="G898" s="308"/>
      <c r="H898" s="308"/>
      <c r="I898" s="308"/>
      <c r="J898" s="308"/>
      <c r="K898" s="308"/>
      <c r="L898" s="83">
        <v>63070.27</v>
      </c>
      <c r="M898" s="82"/>
      <c r="N898" s="81">
        <v>694403.69</v>
      </c>
      <c r="AA898" s="98"/>
      <c r="AB898" s="79"/>
      <c r="AG898" s="79"/>
      <c r="AI898" s="97"/>
      <c r="AK898" s="79"/>
      <c r="AL898" s="65" t="s">
        <v>322</v>
      </c>
      <c r="AM898" s="79"/>
      <c r="AN898" s="79"/>
    </row>
    <row r="899" spans="1:40" s="67" customFormat="1" ht="14.4" x14ac:dyDescent="0.3">
      <c r="A899" s="85"/>
      <c r="B899" s="84"/>
      <c r="C899" s="308" t="s">
        <v>321</v>
      </c>
      <c r="D899" s="308"/>
      <c r="E899" s="308"/>
      <c r="F899" s="308"/>
      <c r="G899" s="308"/>
      <c r="H899" s="308"/>
      <c r="I899" s="308"/>
      <c r="J899" s="308"/>
      <c r="K899" s="308"/>
      <c r="L899" s="83">
        <v>5445.3</v>
      </c>
      <c r="M899" s="82"/>
      <c r="N899" s="81">
        <v>159928.48000000001</v>
      </c>
      <c r="AA899" s="98"/>
      <c r="AB899" s="79"/>
      <c r="AG899" s="79"/>
      <c r="AI899" s="97"/>
      <c r="AK899" s="79"/>
      <c r="AL899" s="65" t="s">
        <v>321</v>
      </c>
      <c r="AM899" s="79"/>
      <c r="AN899" s="79"/>
    </row>
    <row r="900" spans="1:40" s="67" customFormat="1" ht="14.4" x14ac:dyDescent="0.3">
      <c r="A900" s="85"/>
      <c r="B900" s="84"/>
      <c r="C900" s="308" t="s">
        <v>320</v>
      </c>
      <c r="D900" s="308"/>
      <c r="E900" s="308"/>
      <c r="F900" s="308"/>
      <c r="G900" s="308"/>
      <c r="H900" s="308"/>
      <c r="I900" s="308"/>
      <c r="J900" s="308"/>
      <c r="K900" s="308"/>
      <c r="L900" s="83">
        <v>2936.63</v>
      </c>
      <c r="M900" s="82"/>
      <c r="N900" s="81">
        <v>23551.8</v>
      </c>
      <c r="AA900" s="98"/>
      <c r="AB900" s="79"/>
      <c r="AG900" s="79"/>
      <c r="AI900" s="97"/>
      <c r="AK900" s="79"/>
      <c r="AL900" s="65" t="s">
        <v>320</v>
      </c>
      <c r="AM900" s="79"/>
      <c r="AN900" s="79"/>
    </row>
    <row r="901" spans="1:40" s="67" customFormat="1" ht="14.4" x14ac:dyDescent="0.3">
      <c r="A901" s="85"/>
      <c r="B901" s="84"/>
      <c r="C901" s="308" t="s">
        <v>319</v>
      </c>
      <c r="D901" s="308"/>
      <c r="E901" s="308"/>
      <c r="F901" s="308"/>
      <c r="G901" s="308"/>
      <c r="H901" s="308"/>
      <c r="I901" s="308"/>
      <c r="J901" s="308"/>
      <c r="K901" s="308"/>
      <c r="L901" s="83">
        <v>57947.38</v>
      </c>
      <c r="M901" s="82"/>
      <c r="N901" s="81">
        <v>924457.44</v>
      </c>
      <c r="AA901" s="98"/>
      <c r="AB901" s="79"/>
      <c r="AG901" s="79"/>
      <c r="AI901" s="97"/>
      <c r="AK901" s="79"/>
      <c r="AL901" s="65" t="s">
        <v>319</v>
      </c>
      <c r="AM901" s="79"/>
      <c r="AN901" s="79"/>
    </row>
    <row r="902" spans="1:40" s="67" customFormat="1" ht="14.4" x14ac:dyDescent="0.3">
      <c r="A902" s="85"/>
      <c r="B902" s="84"/>
      <c r="C902" s="308" t="s">
        <v>305</v>
      </c>
      <c r="D902" s="308"/>
      <c r="E902" s="308"/>
      <c r="F902" s="308"/>
      <c r="G902" s="308"/>
      <c r="H902" s="308"/>
      <c r="I902" s="308"/>
      <c r="J902" s="308"/>
      <c r="K902" s="308"/>
      <c r="L902" s="87"/>
      <c r="M902" s="82"/>
      <c r="N902" s="86"/>
      <c r="AA902" s="98"/>
      <c r="AB902" s="79"/>
      <c r="AG902" s="79"/>
      <c r="AI902" s="97"/>
      <c r="AK902" s="79"/>
      <c r="AL902" s="65" t="s">
        <v>305</v>
      </c>
      <c r="AM902" s="79"/>
      <c r="AN902" s="79"/>
    </row>
    <row r="903" spans="1:40" s="67" customFormat="1" ht="14.4" x14ac:dyDescent="0.3">
      <c r="A903" s="85"/>
      <c r="B903" s="84"/>
      <c r="C903" s="308" t="s">
        <v>317</v>
      </c>
      <c r="D903" s="308"/>
      <c r="E903" s="308"/>
      <c r="F903" s="308"/>
      <c r="G903" s="308"/>
      <c r="H903" s="308"/>
      <c r="I903" s="308"/>
      <c r="J903" s="308"/>
      <c r="K903" s="308"/>
      <c r="L903" s="83">
        <v>4947.1899999999996</v>
      </c>
      <c r="M903" s="82"/>
      <c r="N903" s="81">
        <v>145298.98000000001</v>
      </c>
      <c r="AA903" s="98"/>
      <c r="AB903" s="79"/>
      <c r="AG903" s="79"/>
      <c r="AI903" s="97"/>
      <c r="AK903" s="79"/>
      <c r="AL903" s="65" t="s">
        <v>317</v>
      </c>
      <c r="AM903" s="79"/>
      <c r="AN903" s="79"/>
    </row>
    <row r="904" spans="1:40" s="67" customFormat="1" ht="14.4" x14ac:dyDescent="0.3">
      <c r="A904" s="85"/>
      <c r="B904" s="84"/>
      <c r="C904" s="308" t="s">
        <v>316</v>
      </c>
      <c r="D904" s="308"/>
      <c r="E904" s="308"/>
      <c r="F904" s="308"/>
      <c r="G904" s="308"/>
      <c r="H904" s="308"/>
      <c r="I904" s="308"/>
      <c r="J904" s="308"/>
      <c r="K904" s="308"/>
      <c r="L904" s="83">
        <v>41454.800000000003</v>
      </c>
      <c r="M904" s="82"/>
      <c r="N904" s="81">
        <v>456417.35</v>
      </c>
      <c r="AA904" s="98"/>
      <c r="AB904" s="79"/>
      <c r="AG904" s="79"/>
      <c r="AI904" s="97"/>
      <c r="AK904" s="79"/>
      <c r="AL904" s="65" t="s">
        <v>316</v>
      </c>
      <c r="AM904" s="79"/>
      <c r="AN904" s="79"/>
    </row>
    <row r="905" spans="1:40" s="67" customFormat="1" ht="14.4" x14ac:dyDescent="0.3">
      <c r="A905" s="85"/>
      <c r="B905" s="84"/>
      <c r="C905" s="308" t="s">
        <v>315</v>
      </c>
      <c r="D905" s="308"/>
      <c r="E905" s="308"/>
      <c r="F905" s="308"/>
      <c r="G905" s="308"/>
      <c r="H905" s="308"/>
      <c r="I905" s="308"/>
      <c r="J905" s="308"/>
      <c r="K905" s="308"/>
      <c r="L905" s="83">
        <v>2393.16</v>
      </c>
      <c r="M905" s="82"/>
      <c r="N905" s="81">
        <v>70287.12</v>
      </c>
      <c r="AA905" s="98"/>
      <c r="AB905" s="79"/>
      <c r="AG905" s="79"/>
      <c r="AI905" s="97"/>
      <c r="AK905" s="79"/>
      <c r="AL905" s="65" t="s">
        <v>315</v>
      </c>
      <c r="AM905" s="79"/>
      <c r="AN905" s="79"/>
    </row>
    <row r="906" spans="1:40" s="67" customFormat="1" ht="14.4" x14ac:dyDescent="0.3">
      <c r="A906" s="85"/>
      <c r="B906" s="84"/>
      <c r="C906" s="308" t="s">
        <v>314</v>
      </c>
      <c r="D906" s="308"/>
      <c r="E906" s="308"/>
      <c r="F906" s="308"/>
      <c r="G906" s="308"/>
      <c r="H906" s="308"/>
      <c r="I906" s="308"/>
      <c r="J906" s="308"/>
      <c r="K906" s="308"/>
      <c r="L906" s="120">
        <v>765.63</v>
      </c>
      <c r="M906" s="82"/>
      <c r="N906" s="81">
        <v>6140.37</v>
      </c>
      <c r="AA906" s="98"/>
      <c r="AB906" s="79"/>
      <c r="AG906" s="79"/>
      <c r="AI906" s="97"/>
      <c r="AK906" s="79"/>
      <c r="AL906" s="65" t="s">
        <v>314</v>
      </c>
      <c r="AM906" s="79"/>
      <c r="AN906" s="79"/>
    </row>
    <row r="907" spans="1:40" s="67" customFormat="1" ht="14.4" x14ac:dyDescent="0.3">
      <c r="A907" s="85"/>
      <c r="B907" s="84"/>
      <c r="C907" s="308" t="s">
        <v>313</v>
      </c>
      <c r="D907" s="308"/>
      <c r="E907" s="308"/>
      <c r="F907" s="308"/>
      <c r="G907" s="308"/>
      <c r="H907" s="308"/>
      <c r="I907" s="308"/>
      <c r="J907" s="308"/>
      <c r="K907" s="308"/>
      <c r="L907" s="83">
        <v>6970.74</v>
      </c>
      <c r="M907" s="82"/>
      <c r="N907" s="81">
        <v>204730.55</v>
      </c>
      <c r="AA907" s="98"/>
      <c r="AB907" s="79"/>
      <c r="AG907" s="79"/>
      <c r="AI907" s="97"/>
      <c r="AK907" s="79"/>
      <c r="AL907" s="65" t="s">
        <v>313</v>
      </c>
      <c r="AM907" s="79"/>
      <c r="AN907" s="79"/>
    </row>
    <row r="908" spans="1:40" s="67" customFormat="1" ht="14.4" x14ac:dyDescent="0.3">
      <c r="A908" s="85"/>
      <c r="B908" s="84"/>
      <c r="C908" s="308" t="s">
        <v>312</v>
      </c>
      <c r="D908" s="308"/>
      <c r="E908" s="308"/>
      <c r="F908" s="308"/>
      <c r="G908" s="308"/>
      <c r="H908" s="308"/>
      <c r="I908" s="308"/>
      <c r="J908" s="308"/>
      <c r="K908" s="308"/>
      <c r="L908" s="83">
        <v>3809.02</v>
      </c>
      <c r="M908" s="82"/>
      <c r="N908" s="81">
        <v>111870.19</v>
      </c>
      <c r="AA908" s="98"/>
      <c r="AB908" s="79"/>
      <c r="AG908" s="79"/>
      <c r="AI908" s="97"/>
      <c r="AK908" s="79"/>
      <c r="AL908" s="65" t="s">
        <v>312</v>
      </c>
      <c r="AM908" s="79"/>
      <c r="AN908" s="79"/>
    </row>
    <row r="909" spans="1:40" s="67" customFormat="1" ht="14.4" x14ac:dyDescent="0.3">
      <c r="A909" s="85"/>
      <c r="B909" s="84"/>
      <c r="C909" s="308" t="s">
        <v>318</v>
      </c>
      <c r="D909" s="308"/>
      <c r="E909" s="308"/>
      <c r="F909" s="308"/>
      <c r="G909" s="308"/>
      <c r="H909" s="308"/>
      <c r="I909" s="308"/>
      <c r="J909" s="308"/>
      <c r="K909" s="308"/>
      <c r="L909" s="83">
        <v>47544.89</v>
      </c>
      <c r="M909" s="82"/>
      <c r="N909" s="81">
        <v>953182.61</v>
      </c>
      <c r="AA909" s="98"/>
      <c r="AB909" s="79"/>
      <c r="AG909" s="79"/>
      <c r="AI909" s="97"/>
      <c r="AK909" s="79"/>
      <c r="AL909" s="65" t="s">
        <v>318</v>
      </c>
      <c r="AM909" s="79"/>
      <c r="AN909" s="79"/>
    </row>
    <row r="910" spans="1:40" s="67" customFormat="1" ht="14.4" x14ac:dyDescent="0.3">
      <c r="A910" s="85"/>
      <c r="B910" s="84"/>
      <c r="C910" s="308" t="s">
        <v>305</v>
      </c>
      <c r="D910" s="308"/>
      <c r="E910" s="308"/>
      <c r="F910" s="308"/>
      <c r="G910" s="308"/>
      <c r="H910" s="308"/>
      <c r="I910" s="308"/>
      <c r="J910" s="308"/>
      <c r="K910" s="308"/>
      <c r="L910" s="87"/>
      <c r="M910" s="82"/>
      <c r="N910" s="86"/>
      <c r="AA910" s="98"/>
      <c r="AB910" s="79"/>
      <c r="AG910" s="79"/>
      <c r="AI910" s="97"/>
      <c r="AK910" s="79"/>
      <c r="AL910" s="65" t="s">
        <v>305</v>
      </c>
      <c r="AM910" s="79"/>
      <c r="AN910" s="79"/>
    </row>
    <row r="911" spans="1:40" s="67" customFormat="1" ht="14.4" x14ac:dyDescent="0.3">
      <c r="A911" s="85"/>
      <c r="B911" s="84"/>
      <c r="C911" s="308" t="s">
        <v>317</v>
      </c>
      <c r="D911" s="308"/>
      <c r="E911" s="308"/>
      <c r="F911" s="308"/>
      <c r="G911" s="308"/>
      <c r="H911" s="308"/>
      <c r="I911" s="308"/>
      <c r="J911" s="308"/>
      <c r="K911" s="308"/>
      <c r="L911" s="83">
        <v>7758.57</v>
      </c>
      <c r="M911" s="82"/>
      <c r="N911" s="81">
        <v>227869.2</v>
      </c>
      <c r="AA911" s="98"/>
      <c r="AB911" s="79"/>
      <c r="AG911" s="79"/>
      <c r="AI911" s="97"/>
      <c r="AK911" s="79"/>
      <c r="AL911" s="65" t="s">
        <v>317</v>
      </c>
      <c r="AM911" s="79"/>
      <c r="AN911" s="79"/>
    </row>
    <row r="912" spans="1:40" s="67" customFormat="1" ht="14.4" x14ac:dyDescent="0.3">
      <c r="A912" s="85"/>
      <c r="B912" s="84"/>
      <c r="C912" s="308" t="s">
        <v>316</v>
      </c>
      <c r="D912" s="308"/>
      <c r="E912" s="308"/>
      <c r="F912" s="308"/>
      <c r="G912" s="308"/>
      <c r="H912" s="308"/>
      <c r="I912" s="308"/>
      <c r="J912" s="308"/>
      <c r="K912" s="308"/>
      <c r="L912" s="83">
        <v>21615.47</v>
      </c>
      <c r="M912" s="82"/>
      <c r="N912" s="81">
        <v>237986.34</v>
      </c>
      <c r="AA912" s="98"/>
      <c r="AB912" s="79"/>
      <c r="AG912" s="79"/>
      <c r="AI912" s="97"/>
      <c r="AK912" s="79"/>
      <c r="AL912" s="65" t="s">
        <v>316</v>
      </c>
      <c r="AM912" s="79"/>
      <c r="AN912" s="79"/>
    </row>
    <row r="913" spans="1:41" s="67" customFormat="1" ht="14.4" x14ac:dyDescent="0.3">
      <c r="A913" s="85"/>
      <c r="B913" s="84"/>
      <c r="C913" s="308" t="s">
        <v>315</v>
      </c>
      <c r="D913" s="308"/>
      <c r="E913" s="308"/>
      <c r="F913" s="308"/>
      <c r="G913" s="308"/>
      <c r="H913" s="308"/>
      <c r="I913" s="308"/>
      <c r="J913" s="308"/>
      <c r="K913" s="308"/>
      <c r="L913" s="83">
        <v>3052.14</v>
      </c>
      <c r="M913" s="82"/>
      <c r="N913" s="81">
        <v>89641.36</v>
      </c>
      <c r="AA913" s="98"/>
      <c r="AB913" s="79"/>
      <c r="AG913" s="79"/>
      <c r="AI913" s="97"/>
      <c r="AK913" s="79"/>
      <c r="AL913" s="65" t="s">
        <v>315</v>
      </c>
      <c r="AM913" s="79"/>
      <c r="AN913" s="79"/>
    </row>
    <row r="914" spans="1:41" s="67" customFormat="1" ht="14.4" x14ac:dyDescent="0.3">
      <c r="A914" s="85"/>
      <c r="B914" s="84"/>
      <c r="C914" s="308" t="s">
        <v>314</v>
      </c>
      <c r="D914" s="308"/>
      <c r="E914" s="308"/>
      <c r="F914" s="308"/>
      <c r="G914" s="308"/>
      <c r="H914" s="308"/>
      <c r="I914" s="308"/>
      <c r="J914" s="308"/>
      <c r="K914" s="308"/>
      <c r="L914" s="83">
        <v>2171</v>
      </c>
      <c r="M914" s="82"/>
      <c r="N914" s="81">
        <v>17411.43</v>
      </c>
      <c r="AA914" s="98"/>
      <c r="AB914" s="79"/>
      <c r="AG914" s="79"/>
      <c r="AI914" s="97"/>
      <c r="AK914" s="79"/>
      <c r="AL914" s="65" t="s">
        <v>314</v>
      </c>
      <c r="AM914" s="79"/>
      <c r="AN914" s="79"/>
    </row>
    <row r="915" spans="1:41" s="67" customFormat="1" ht="14.4" x14ac:dyDescent="0.3">
      <c r="A915" s="85"/>
      <c r="B915" s="84"/>
      <c r="C915" s="308" t="s">
        <v>313</v>
      </c>
      <c r="D915" s="308"/>
      <c r="E915" s="308"/>
      <c r="F915" s="308"/>
      <c r="G915" s="308"/>
      <c r="H915" s="308"/>
      <c r="I915" s="308"/>
      <c r="J915" s="308"/>
      <c r="K915" s="308"/>
      <c r="L915" s="83">
        <v>10486.38</v>
      </c>
      <c r="M915" s="82"/>
      <c r="N915" s="81">
        <v>307985.25</v>
      </c>
      <c r="AA915" s="98"/>
      <c r="AB915" s="79"/>
      <c r="AG915" s="79"/>
      <c r="AI915" s="97"/>
      <c r="AK915" s="79"/>
      <c r="AL915" s="65" t="s">
        <v>313</v>
      </c>
      <c r="AM915" s="79"/>
      <c r="AN915" s="79"/>
    </row>
    <row r="916" spans="1:41" s="67" customFormat="1" ht="14.4" x14ac:dyDescent="0.3">
      <c r="A916" s="85"/>
      <c r="B916" s="84"/>
      <c r="C916" s="308" t="s">
        <v>312</v>
      </c>
      <c r="D916" s="308"/>
      <c r="E916" s="308"/>
      <c r="F916" s="308"/>
      <c r="G916" s="308"/>
      <c r="H916" s="308"/>
      <c r="I916" s="308"/>
      <c r="J916" s="308"/>
      <c r="K916" s="308"/>
      <c r="L916" s="83">
        <v>5513.47</v>
      </c>
      <c r="M916" s="82"/>
      <c r="N916" s="81">
        <v>161930.39000000001</v>
      </c>
      <c r="AA916" s="98"/>
      <c r="AB916" s="79"/>
      <c r="AG916" s="79"/>
      <c r="AI916" s="97"/>
      <c r="AK916" s="79"/>
      <c r="AL916" s="65" t="s">
        <v>312</v>
      </c>
      <c r="AM916" s="79"/>
      <c r="AN916" s="79"/>
    </row>
    <row r="917" spans="1:41" s="67" customFormat="1" ht="14.4" x14ac:dyDescent="0.3">
      <c r="A917" s="85"/>
      <c r="B917" s="84"/>
      <c r="C917" s="308" t="s">
        <v>308</v>
      </c>
      <c r="D917" s="308"/>
      <c r="E917" s="308"/>
      <c r="F917" s="308"/>
      <c r="G917" s="308"/>
      <c r="H917" s="308"/>
      <c r="I917" s="308"/>
      <c r="J917" s="308"/>
      <c r="K917" s="308"/>
      <c r="L917" s="83">
        <v>18151.060000000001</v>
      </c>
      <c r="M917" s="82"/>
      <c r="N917" s="81">
        <v>533096.66</v>
      </c>
      <c r="AA917" s="98"/>
      <c r="AB917" s="79"/>
      <c r="AG917" s="79"/>
      <c r="AI917" s="97"/>
      <c r="AK917" s="79"/>
      <c r="AL917" s="65" t="s">
        <v>308</v>
      </c>
      <c r="AM917" s="79"/>
      <c r="AN917" s="79"/>
    </row>
    <row r="918" spans="1:41" s="67" customFormat="1" ht="14.4" x14ac:dyDescent="0.3">
      <c r="A918" s="85"/>
      <c r="B918" s="84"/>
      <c r="C918" s="308" t="s">
        <v>307</v>
      </c>
      <c r="D918" s="308"/>
      <c r="E918" s="308"/>
      <c r="F918" s="308"/>
      <c r="G918" s="308"/>
      <c r="H918" s="308"/>
      <c r="I918" s="308"/>
      <c r="J918" s="308"/>
      <c r="K918" s="308"/>
      <c r="L918" s="83">
        <v>17457.12</v>
      </c>
      <c r="M918" s="82"/>
      <c r="N918" s="81">
        <v>512715.8</v>
      </c>
      <c r="AA918" s="98"/>
      <c r="AB918" s="79"/>
      <c r="AG918" s="79"/>
      <c r="AI918" s="97"/>
      <c r="AK918" s="79"/>
      <c r="AL918" s="65" t="s">
        <v>307</v>
      </c>
      <c r="AM918" s="79"/>
      <c r="AN918" s="79"/>
    </row>
    <row r="919" spans="1:41" s="67" customFormat="1" ht="14.4" x14ac:dyDescent="0.3">
      <c r="A919" s="85"/>
      <c r="B919" s="84"/>
      <c r="C919" s="308" t="s">
        <v>306</v>
      </c>
      <c r="D919" s="308"/>
      <c r="E919" s="308"/>
      <c r="F919" s="308"/>
      <c r="G919" s="308"/>
      <c r="H919" s="308"/>
      <c r="I919" s="308"/>
      <c r="J919" s="308"/>
      <c r="K919" s="308"/>
      <c r="L919" s="83">
        <v>9322.49</v>
      </c>
      <c r="M919" s="82"/>
      <c r="N919" s="81">
        <v>273800.58</v>
      </c>
      <c r="AA919" s="98"/>
      <c r="AB919" s="79"/>
      <c r="AG919" s="79"/>
      <c r="AI919" s="97"/>
      <c r="AK919" s="79"/>
      <c r="AL919" s="65" t="s">
        <v>306</v>
      </c>
      <c r="AM919" s="79"/>
      <c r="AN919" s="79"/>
    </row>
    <row r="920" spans="1:41" s="67" customFormat="1" ht="14.4" x14ac:dyDescent="0.3">
      <c r="A920" s="85"/>
      <c r="B920" s="90"/>
      <c r="C920" s="307" t="s">
        <v>240</v>
      </c>
      <c r="D920" s="307"/>
      <c r="E920" s="307"/>
      <c r="F920" s="307"/>
      <c r="G920" s="307"/>
      <c r="H920" s="307"/>
      <c r="I920" s="307"/>
      <c r="J920" s="307"/>
      <c r="K920" s="307"/>
      <c r="L920" s="76">
        <v>105492.27</v>
      </c>
      <c r="M920" s="89"/>
      <c r="N920" s="88">
        <v>1877640.05</v>
      </c>
      <c r="AA920" s="98"/>
      <c r="AB920" s="79"/>
      <c r="AG920" s="79"/>
      <c r="AI920" s="97"/>
      <c r="AK920" s="79"/>
      <c r="AM920" s="79" t="s">
        <v>240</v>
      </c>
      <c r="AN920" s="79"/>
    </row>
    <row r="921" spans="1:41" s="67" customFormat="1" ht="14.4" x14ac:dyDescent="0.3">
      <c r="A921" s="312" t="s">
        <v>527</v>
      </c>
      <c r="B921" s="313"/>
      <c r="C921" s="313"/>
      <c r="D921" s="313"/>
      <c r="E921" s="313"/>
      <c r="F921" s="313"/>
      <c r="G921" s="313"/>
      <c r="H921" s="313"/>
      <c r="I921" s="313"/>
      <c r="J921" s="313"/>
      <c r="K921" s="313"/>
      <c r="L921" s="313"/>
      <c r="M921" s="313"/>
      <c r="N921" s="314"/>
      <c r="AA921" s="98" t="s">
        <v>527</v>
      </c>
      <c r="AB921" s="79"/>
      <c r="AG921" s="79"/>
      <c r="AI921" s="97"/>
      <c r="AK921" s="79"/>
      <c r="AM921" s="79"/>
      <c r="AN921" s="79"/>
    </row>
    <row r="922" spans="1:41" s="67" customFormat="1" ht="14.4" x14ac:dyDescent="0.3">
      <c r="A922" s="331" t="s">
        <v>352</v>
      </c>
      <c r="B922" s="332"/>
      <c r="C922" s="332"/>
      <c r="D922" s="332"/>
      <c r="E922" s="332"/>
      <c r="F922" s="332"/>
      <c r="G922" s="332"/>
      <c r="H922" s="332"/>
      <c r="I922" s="332"/>
      <c r="J922" s="332"/>
      <c r="K922" s="332"/>
      <c r="L922" s="332"/>
      <c r="M922" s="332"/>
      <c r="N922" s="333"/>
      <c r="AA922" s="98"/>
      <c r="AB922" s="79"/>
      <c r="AG922" s="79"/>
      <c r="AI922" s="97"/>
      <c r="AK922" s="79"/>
      <c r="AM922" s="79"/>
      <c r="AN922" s="79" t="s">
        <v>352</v>
      </c>
    </row>
    <row r="923" spans="1:41" s="67" customFormat="1" ht="21.6" x14ac:dyDescent="0.3">
      <c r="A923" s="113" t="s">
        <v>526</v>
      </c>
      <c r="B923" s="116" t="s">
        <v>525</v>
      </c>
      <c r="C923" s="311" t="s">
        <v>524</v>
      </c>
      <c r="D923" s="311"/>
      <c r="E923" s="311"/>
      <c r="F923" s="107" t="s">
        <v>23</v>
      </c>
      <c r="G923" s="105"/>
      <c r="H923" s="105"/>
      <c r="I923" s="112">
        <v>1</v>
      </c>
      <c r="J923" s="114">
        <v>873833.33</v>
      </c>
      <c r="K923" s="105"/>
      <c r="L923" s="114">
        <v>141856.06</v>
      </c>
      <c r="M923" s="111">
        <v>6.16</v>
      </c>
      <c r="N923" s="102">
        <v>873833.33</v>
      </c>
      <c r="AA923" s="98"/>
      <c r="AB923" s="79" t="s">
        <v>524</v>
      </c>
      <c r="AG923" s="79"/>
      <c r="AI923" s="97"/>
      <c r="AK923" s="79"/>
      <c r="AM923" s="79"/>
      <c r="AN923" s="79"/>
    </row>
    <row r="924" spans="1:41" s="67" customFormat="1" ht="14.4" x14ac:dyDescent="0.3">
      <c r="A924" s="109"/>
      <c r="B924" s="108"/>
      <c r="C924" s="308" t="s">
        <v>523</v>
      </c>
      <c r="D924" s="308"/>
      <c r="E924" s="308"/>
      <c r="F924" s="308"/>
      <c r="G924" s="308"/>
      <c r="H924" s="308"/>
      <c r="I924" s="308"/>
      <c r="J924" s="308"/>
      <c r="K924" s="308"/>
      <c r="L924" s="308"/>
      <c r="M924" s="308"/>
      <c r="N924" s="309"/>
      <c r="AA924" s="98"/>
      <c r="AB924" s="79"/>
      <c r="AG924" s="79"/>
      <c r="AI924" s="97"/>
      <c r="AJ924" s="65" t="s">
        <v>523</v>
      </c>
      <c r="AK924" s="79"/>
      <c r="AM924" s="79"/>
      <c r="AN924" s="79"/>
    </row>
    <row r="925" spans="1:41" s="67" customFormat="1" ht="14.4" x14ac:dyDescent="0.3">
      <c r="A925" s="110"/>
      <c r="B925" s="72"/>
      <c r="C925" s="308" t="s">
        <v>522</v>
      </c>
      <c r="D925" s="308"/>
      <c r="E925" s="308"/>
      <c r="F925" s="308"/>
      <c r="G925" s="308"/>
      <c r="H925" s="308"/>
      <c r="I925" s="308"/>
      <c r="J925" s="308"/>
      <c r="K925" s="308"/>
      <c r="L925" s="308"/>
      <c r="M925" s="308"/>
      <c r="N925" s="309"/>
      <c r="AA925" s="98"/>
      <c r="AB925" s="79"/>
      <c r="AG925" s="79"/>
      <c r="AI925" s="97"/>
      <c r="AK925" s="79"/>
      <c r="AM925" s="79"/>
      <c r="AN925" s="79"/>
      <c r="AO925" s="65" t="s">
        <v>522</v>
      </c>
    </row>
    <row r="926" spans="1:41" s="67" customFormat="1" ht="14.4" x14ac:dyDescent="0.3">
      <c r="A926" s="109"/>
      <c r="B926" s="108"/>
      <c r="C926" s="311" t="s">
        <v>327</v>
      </c>
      <c r="D926" s="311"/>
      <c r="E926" s="311"/>
      <c r="F926" s="107"/>
      <c r="G926" s="105"/>
      <c r="H926" s="105"/>
      <c r="I926" s="105"/>
      <c r="J926" s="106"/>
      <c r="K926" s="105"/>
      <c r="L926" s="114">
        <v>141856.06</v>
      </c>
      <c r="M926" s="103"/>
      <c r="N926" s="102">
        <v>873833.33</v>
      </c>
      <c r="AA926" s="98"/>
      <c r="AB926" s="79"/>
      <c r="AG926" s="79" t="s">
        <v>327</v>
      </c>
      <c r="AI926" s="97"/>
      <c r="AK926" s="79"/>
      <c r="AM926" s="79"/>
      <c r="AN926" s="79"/>
    </row>
    <row r="927" spans="1:41" s="67" customFormat="1" ht="21.6" x14ac:dyDescent="0.3">
      <c r="A927" s="113" t="s">
        <v>521</v>
      </c>
      <c r="B927" s="116" t="s">
        <v>520</v>
      </c>
      <c r="C927" s="311" t="s">
        <v>519</v>
      </c>
      <c r="D927" s="311"/>
      <c r="E927" s="311"/>
      <c r="F927" s="107" t="s">
        <v>110</v>
      </c>
      <c r="G927" s="105"/>
      <c r="H927" s="105"/>
      <c r="I927" s="112">
        <v>2</v>
      </c>
      <c r="J927" s="114">
        <v>23007.5</v>
      </c>
      <c r="K927" s="105"/>
      <c r="L927" s="114">
        <v>7469.97</v>
      </c>
      <c r="M927" s="111">
        <v>6.16</v>
      </c>
      <c r="N927" s="102">
        <v>46015</v>
      </c>
      <c r="AA927" s="98"/>
      <c r="AB927" s="79" t="s">
        <v>519</v>
      </c>
      <c r="AG927" s="79"/>
      <c r="AI927" s="97"/>
      <c r="AK927" s="79"/>
      <c r="AM927" s="79"/>
      <c r="AN927" s="79"/>
    </row>
    <row r="928" spans="1:41" s="67" customFormat="1" ht="14.4" x14ac:dyDescent="0.3">
      <c r="A928" s="109"/>
      <c r="B928" s="108"/>
      <c r="C928" s="308" t="s">
        <v>514</v>
      </c>
      <c r="D928" s="308"/>
      <c r="E928" s="308"/>
      <c r="F928" s="308"/>
      <c r="G928" s="308"/>
      <c r="H928" s="308"/>
      <c r="I928" s="308"/>
      <c r="J928" s="308"/>
      <c r="K928" s="308"/>
      <c r="L928" s="308"/>
      <c r="M928" s="308"/>
      <c r="N928" s="309"/>
      <c r="AA928" s="98"/>
      <c r="AB928" s="79"/>
      <c r="AG928" s="79"/>
      <c r="AI928" s="97"/>
      <c r="AJ928" s="65" t="s">
        <v>514</v>
      </c>
      <c r="AK928" s="79"/>
      <c r="AM928" s="79"/>
      <c r="AN928" s="79"/>
    </row>
    <row r="929" spans="1:41" s="67" customFormat="1" ht="14.4" x14ac:dyDescent="0.3">
      <c r="A929" s="110"/>
      <c r="B929" s="72"/>
      <c r="C929" s="308" t="s">
        <v>518</v>
      </c>
      <c r="D929" s="308"/>
      <c r="E929" s="308"/>
      <c r="F929" s="308"/>
      <c r="G929" s="308"/>
      <c r="H929" s="308"/>
      <c r="I929" s="308"/>
      <c r="J929" s="308"/>
      <c r="K929" s="308"/>
      <c r="L929" s="308"/>
      <c r="M929" s="308"/>
      <c r="N929" s="309"/>
      <c r="AA929" s="98"/>
      <c r="AB929" s="79"/>
      <c r="AG929" s="79"/>
      <c r="AI929" s="97"/>
      <c r="AK929" s="79"/>
      <c r="AM929" s="79"/>
      <c r="AN929" s="79"/>
      <c r="AO929" s="65" t="s">
        <v>518</v>
      </c>
    </row>
    <row r="930" spans="1:41" s="67" customFormat="1" ht="14.4" x14ac:dyDescent="0.3">
      <c r="A930" s="109"/>
      <c r="B930" s="108"/>
      <c r="C930" s="311" t="s">
        <v>327</v>
      </c>
      <c r="D930" s="311"/>
      <c r="E930" s="311"/>
      <c r="F930" s="107"/>
      <c r="G930" s="105"/>
      <c r="H930" s="105"/>
      <c r="I930" s="105"/>
      <c r="J930" s="106"/>
      <c r="K930" s="105"/>
      <c r="L930" s="114">
        <v>7469.97</v>
      </c>
      <c r="M930" s="103"/>
      <c r="N930" s="102">
        <v>46015</v>
      </c>
      <c r="AA930" s="98"/>
      <c r="AB930" s="79"/>
      <c r="AG930" s="79" t="s">
        <v>327</v>
      </c>
      <c r="AI930" s="97"/>
      <c r="AK930" s="79"/>
      <c r="AM930" s="79"/>
      <c r="AN930" s="79"/>
    </row>
    <row r="931" spans="1:41" s="67" customFormat="1" ht="14.4" x14ac:dyDescent="0.3">
      <c r="A931" s="331" t="s">
        <v>398</v>
      </c>
      <c r="B931" s="332"/>
      <c r="C931" s="332"/>
      <c r="D931" s="332"/>
      <c r="E931" s="332"/>
      <c r="F931" s="332"/>
      <c r="G931" s="332"/>
      <c r="H931" s="332"/>
      <c r="I931" s="332"/>
      <c r="J931" s="332"/>
      <c r="K931" s="332"/>
      <c r="L931" s="332"/>
      <c r="M931" s="332"/>
      <c r="N931" s="333"/>
      <c r="AA931" s="98"/>
      <c r="AB931" s="79"/>
      <c r="AG931" s="79"/>
      <c r="AI931" s="97"/>
      <c r="AK931" s="79"/>
      <c r="AM931" s="79"/>
      <c r="AN931" s="79" t="s">
        <v>398</v>
      </c>
    </row>
    <row r="932" spans="1:41" s="67" customFormat="1" ht="20.399999999999999" x14ac:dyDescent="0.3">
      <c r="A932" s="113" t="s">
        <v>517</v>
      </c>
      <c r="B932" s="116" t="s">
        <v>516</v>
      </c>
      <c r="C932" s="311" t="s">
        <v>515</v>
      </c>
      <c r="D932" s="311"/>
      <c r="E932" s="311"/>
      <c r="F932" s="107" t="s">
        <v>110</v>
      </c>
      <c r="G932" s="105"/>
      <c r="H932" s="105"/>
      <c r="I932" s="112">
        <v>9</v>
      </c>
      <c r="J932" s="114">
        <v>5957.5</v>
      </c>
      <c r="K932" s="105"/>
      <c r="L932" s="114">
        <v>8704.14</v>
      </c>
      <c r="M932" s="111">
        <v>6.16</v>
      </c>
      <c r="N932" s="102">
        <v>53617.5</v>
      </c>
      <c r="AA932" s="98"/>
      <c r="AB932" s="79" t="s">
        <v>515</v>
      </c>
      <c r="AG932" s="79"/>
      <c r="AI932" s="97"/>
      <c r="AK932" s="79"/>
      <c r="AM932" s="79"/>
      <c r="AN932" s="79"/>
    </row>
    <row r="933" spans="1:41" s="67" customFormat="1" ht="14.4" x14ac:dyDescent="0.3">
      <c r="A933" s="109"/>
      <c r="B933" s="108"/>
      <c r="C933" s="308" t="s">
        <v>514</v>
      </c>
      <c r="D933" s="308"/>
      <c r="E933" s="308"/>
      <c r="F933" s="308"/>
      <c r="G933" s="308"/>
      <c r="H933" s="308"/>
      <c r="I933" s="308"/>
      <c r="J933" s="308"/>
      <c r="K933" s="308"/>
      <c r="L933" s="308"/>
      <c r="M933" s="308"/>
      <c r="N933" s="309"/>
      <c r="AA933" s="98"/>
      <c r="AB933" s="79"/>
      <c r="AG933" s="79"/>
      <c r="AI933" s="97"/>
      <c r="AJ933" s="65" t="s">
        <v>514</v>
      </c>
      <c r="AK933" s="79"/>
      <c r="AM933" s="79"/>
      <c r="AN933" s="79"/>
    </row>
    <row r="934" spans="1:41" s="67" customFormat="1" ht="14.4" x14ac:dyDescent="0.3">
      <c r="A934" s="110"/>
      <c r="B934" s="72"/>
      <c r="C934" s="308" t="s">
        <v>513</v>
      </c>
      <c r="D934" s="308"/>
      <c r="E934" s="308"/>
      <c r="F934" s="308"/>
      <c r="G934" s="308"/>
      <c r="H934" s="308"/>
      <c r="I934" s="308"/>
      <c r="J934" s="308"/>
      <c r="K934" s="308"/>
      <c r="L934" s="308"/>
      <c r="M934" s="308"/>
      <c r="N934" s="309"/>
      <c r="AA934" s="98"/>
      <c r="AB934" s="79"/>
      <c r="AG934" s="79"/>
      <c r="AI934" s="97"/>
      <c r="AK934" s="79"/>
      <c r="AM934" s="79"/>
      <c r="AN934" s="79"/>
      <c r="AO934" s="65" t="s">
        <v>513</v>
      </c>
    </row>
    <row r="935" spans="1:41" s="67" customFormat="1" ht="14.4" x14ac:dyDescent="0.3">
      <c r="A935" s="109"/>
      <c r="B935" s="108"/>
      <c r="C935" s="311" t="s">
        <v>327</v>
      </c>
      <c r="D935" s="311"/>
      <c r="E935" s="311"/>
      <c r="F935" s="107"/>
      <c r="G935" s="105"/>
      <c r="H935" s="105"/>
      <c r="I935" s="105"/>
      <c r="J935" s="106"/>
      <c r="K935" s="105"/>
      <c r="L935" s="114">
        <v>8704.14</v>
      </c>
      <c r="M935" s="103"/>
      <c r="N935" s="102">
        <v>53617.5</v>
      </c>
      <c r="AA935" s="98"/>
      <c r="AB935" s="79"/>
      <c r="AG935" s="79" t="s">
        <v>327</v>
      </c>
      <c r="AI935" s="97"/>
      <c r="AK935" s="79"/>
      <c r="AM935" s="79"/>
      <c r="AN935" s="79"/>
    </row>
    <row r="936" spans="1:41" s="67" customFormat="1" ht="0" hidden="1" customHeight="1" x14ac:dyDescent="0.3">
      <c r="A936" s="101"/>
      <c r="B936" s="77"/>
      <c r="C936" s="77"/>
      <c r="D936" s="77"/>
      <c r="E936" s="77"/>
      <c r="F936" s="100"/>
      <c r="G936" s="100"/>
      <c r="H936" s="100"/>
      <c r="I936" s="100"/>
      <c r="J936" s="78"/>
      <c r="K936" s="100"/>
      <c r="L936" s="78"/>
      <c r="M936" s="99"/>
      <c r="N936" s="78"/>
      <c r="AA936" s="98"/>
      <c r="AB936" s="79"/>
      <c r="AG936" s="79"/>
      <c r="AI936" s="97"/>
      <c r="AK936" s="79"/>
      <c r="AM936" s="79"/>
      <c r="AN936" s="79"/>
    </row>
    <row r="937" spans="1:41" s="67" customFormat="1" ht="14.4" x14ac:dyDescent="0.3">
      <c r="A937" s="95"/>
      <c r="B937" s="94"/>
      <c r="C937" s="311" t="s">
        <v>512</v>
      </c>
      <c r="D937" s="311"/>
      <c r="E937" s="311"/>
      <c r="F937" s="311"/>
      <c r="G937" s="311"/>
      <c r="H937" s="311"/>
      <c r="I937" s="311"/>
      <c r="J937" s="311"/>
      <c r="K937" s="311"/>
      <c r="L937" s="93"/>
      <c r="M937" s="92"/>
      <c r="N937" s="91"/>
      <c r="AA937" s="98"/>
      <c r="AB937" s="79"/>
      <c r="AG937" s="79"/>
      <c r="AI937" s="97"/>
      <c r="AK937" s="79" t="s">
        <v>512</v>
      </c>
      <c r="AM937" s="79"/>
      <c r="AN937" s="79"/>
    </row>
    <row r="938" spans="1:41" s="67" customFormat="1" ht="14.4" x14ac:dyDescent="0.3">
      <c r="A938" s="85"/>
      <c r="B938" s="84"/>
      <c r="C938" s="308" t="s">
        <v>311</v>
      </c>
      <c r="D938" s="308"/>
      <c r="E938" s="308"/>
      <c r="F938" s="308"/>
      <c r="G938" s="308"/>
      <c r="H938" s="308"/>
      <c r="I938" s="308"/>
      <c r="J938" s="308"/>
      <c r="K938" s="308"/>
      <c r="L938" s="83">
        <v>158030.17000000001</v>
      </c>
      <c r="M938" s="82"/>
      <c r="N938" s="81">
        <v>973465.83</v>
      </c>
      <c r="AA938" s="98"/>
      <c r="AB938" s="79"/>
      <c r="AG938" s="79"/>
      <c r="AI938" s="97"/>
      <c r="AK938" s="79"/>
      <c r="AL938" s="65" t="s">
        <v>311</v>
      </c>
      <c r="AM938" s="79"/>
      <c r="AN938" s="79"/>
    </row>
    <row r="939" spans="1:41" s="67" customFormat="1" ht="14.4" x14ac:dyDescent="0.3">
      <c r="A939" s="85"/>
      <c r="B939" s="84"/>
      <c r="C939" s="308" t="s">
        <v>310</v>
      </c>
      <c r="D939" s="308"/>
      <c r="E939" s="308"/>
      <c r="F939" s="308"/>
      <c r="G939" s="308"/>
      <c r="H939" s="308"/>
      <c r="I939" s="308"/>
      <c r="J939" s="308"/>
      <c r="K939" s="308"/>
      <c r="L939" s="83">
        <v>16174.11</v>
      </c>
      <c r="M939" s="82"/>
      <c r="N939" s="81">
        <v>99632.5</v>
      </c>
      <c r="AA939" s="98"/>
      <c r="AB939" s="79"/>
      <c r="AG939" s="79"/>
      <c r="AI939" s="97"/>
      <c r="AK939" s="79"/>
      <c r="AL939" s="65" t="s">
        <v>310</v>
      </c>
      <c r="AM939" s="79"/>
      <c r="AN939" s="79"/>
    </row>
    <row r="940" spans="1:41" s="67" customFormat="1" ht="14.4" x14ac:dyDescent="0.3">
      <c r="A940" s="85"/>
      <c r="B940" s="84"/>
      <c r="C940" s="308" t="s">
        <v>309</v>
      </c>
      <c r="D940" s="308"/>
      <c r="E940" s="308"/>
      <c r="F940" s="308"/>
      <c r="G940" s="308"/>
      <c r="H940" s="308"/>
      <c r="I940" s="308"/>
      <c r="J940" s="308"/>
      <c r="K940" s="308"/>
      <c r="L940" s="83">
        <v>141856.06</v>
      </c>
      <c r="M940" s="82"/>
      <c r="N940" s="81">
        <v>873833.33</v>
      </c>
      <c r="AA940" s="98"/>
      <c r="AB940" s="79"/>
      <c r="AG940" s="79"/>
      <c r="AI940" s="97"/>
      <c r="AK940" s="79"/>
      <c r="AL940" s="65" t="s">
        <v>309</v>
      </c>
      <c r="AM940" s="79"/>
      <c r="AN940" s="79"/>
    </row>
    <row r="941" spans="1:41" s="67" customFormat="1" ht="14.4" x14ac:dyDescent="0.3">
      <c r="A941" s="85"/>
      <c r="B941" s="90"/>
      <c r="C941" s="307" t="s">
        <v>511</v>
      </c>
      <c r="D941" s="307"/>
      <c r="E941" s="307"/>
      <c r="F941" s="307"/>
      <c r="G941" s="307"/>
      <c r="H941" s="307"/>
      <c r="I941" s="307"/>
      <c r="J941" s="307"/>
      <c r="K941" s="307"/>
      <c r="L941" s="76">
        <v>158030.17000000001</v>
      </c>
      <c r="M941" s="89"/>
      <c r="N941" s="88">
        <v>973465.83</v>
      </c>
      <c r="AA941" s="98"/>
      <c r="AB941" s="79"/>
      <c r="AG941" s="79"/>
      <c r="AI941" s="97"/>
      <c r="AK941" s="79"/>
      <c r="AM941" s="79" t="s">
        <v>511</v>
      </c>
      <c r="AN941" s="79"/>
    </row>
    <row r="942" spans="1:41" s="67" customFormat="1" ht="14.4" x14ac:dyDescent="0.3">
      <c r="A942" s="85"/>
      <c r="B942" s="84"/>
      <c r="C942" s="308" t="s">
        <v>305</v>
      </c>
      <c r="D942" s="308"/>
      <c r="E942" s="308"/>
      <c r="F942" s="308"/>
      <c r="G942" s="308"/>
      <c r="H942" s="308"/>
      <c r="I942" s="308"/>
      <c r="J942" s="308"/>
      <c r="K942" s="308"/>
      <c r="L942" s="87"/>
      <c r="M942" s="82"/>
      <c r="N942" s="86"/>
      <c r="AA942" s="98"/>
      <c r="AB942" s="79"/>
      <c r="AG942" s="79"/>
      <c r="AI942" s="97"/>
      <c r="AK942" s="79"/>
      <c r="AL942" s="65" t="s">
        <v>305</v>
      </c>
      <c r="AM942" s="79"/>
      <c r="AN942" s="79"/>
    </row>
    <row r="943" spans="1:41" s="67" customFormat="1" ht="14.4" x14ac:dyDescent="0.3">
      <c r="A943" s="85"/>
      <c r="B943" s="84"/>
      <c r="C943" s="308" t="s">
        <v>303</v>
      </c>
      <c r="D943" s="308"/>
      <c r="E943" s="308"/>
      <c r="F943" s="308"/>
      <c r="G943" s="308"/>
      <c r="H943" s="308"/>
      <c r="I943" s="308"/>
      <c r="J943" s="308"/>
      <c r="K943" s="308"/>
      <c r="L943" s="83">
        <v>158030.17000000001</v>
      </c>
      <c r="M943" s="82"/>
      <c r="N943" s="81">
        <v>973465.83</v>
      </c>
      <c r="AA943" s="98"/>
      <c r="AB943" s="79"/>
      <c r="AG943" s="79"/>
      <c r="AI943" s="97"/>
      <c r="AK943" s="79"/>
      <c r="AL943" s="65" t="s">
        <v>303</v>
      </c>
      <c r="AM943" s="79"/>
      <c r="AN943" s="79"/>
    </row>
    <row r="944" spans="1:41" s="67" customFormat="1" ht="14.4" x14ac:dyDescent="0.3">
      <c r="A944" s="312" t="s">
        <v>241</v>
      </c>
      <c r="B944" s="313"/>
      <c r="C944" s="313"/>
      <c r="D944" s="313"/>
      <c r="E944" s="313"/>
      <c r="F944" s="313"/>
      <c r="G944" s="313"/>
      <c r="H944" s="313"/>
      <c r="I944" s="313"/>
      <c r="J944" s="313"/>
      <c r="K944" s="313"/>
      <c r="L944" s="313"/>
      <c r="M944" s="313"/>
      <c r="N944" s="314"/>
      <c r="AA944" s="98" t="s">
        <v>241</v>
      </c>
      <c r="AB944" s="79"/>
      <c r="AG944" s="79"/>
      <c r="AI944" s="97"/>
      <c r="AK944" s="79"/>
      <c r="AM944" s="79"/>
      <c r="AN944" s="79"/>
    </row>
    <row r="945" spans="1:40" s="67" customFormat="1" ht="14.4" x14ac:dyDescent="0.3">
      <c r="A945" s="113" t="s">
        <v>248</v>
      </c>
      <c r="B945" s="116" t="s">
        <v>510</v>
      </c>
      <c r="C945" s="311" t="s">
        <v>243</v>
      </c>
      <c r="D945" s="311"/>
      <c r="E945" s="311"/>
      <c r="F945" s="107" t="s">
        <v>505</v>
      </c>
      <c r="G945" s="105"/>
      <c r="H945" s="105"/>
      <c r="I945" s="111">
        <v>1.1299999999999999</v>
      </c>
      <c r="J945" s="104">
        <v>187</v>
      </c>
      <c r="K945" s="105"/>
      <c r="L945" s="104">
        <v>211.31</v>
      </c>
      <c r="M945" s="111">
        <v>8.02</v>
      </c>
      <c r="N945" s="102">
        <v>1694.71</v>
      </c>
      <c r="AA945" s="98"/>
      <c r="AB945" s="79" t="s">
        <v>243</v>
      </c>
      <c r="AG945" s="79"/>
      <c r="AI945" s="97"/>
      <c r="AK945" s="79"/>
      <c r="AM945" s="79"/>
      <c r="AN945" s="79"/>
    </row>
    <row r="946" spans="1:40" s="67" customFormat="1" ht="14.4" x14ac:dyDescent="0.3">
      <c r="A946" s="109"/>
      <c r="B946" s="108"/>
      <c r="C946" s="308" t="s">
        <v>467</v>
      </c>
      <c r="D946" s="308"/>
      <c r="E946" s="308"/>
      <c r="F946" s="308"/>
      <c r="G946" s="308"/>
      <c r="H946" s="308"/>
      <c r="I946" s="308"/>
      <c r="J946" s="308"/>
      <c r="K946" s="308"/>
      <c r="L946" s="308"/>
      <c r="M946" s="308"/>
      <c r="N946" s="309"/>
      <c r="AA946" s="98"/>
      <c r="AB946" s="79"/>
      <c r="AG946" s="79"/>
      <c r="AI946" s="97"/>
      <c r="AJ946" s="65" t="s">
        <v>467</v>
      </c>
      <c r="AK946" s="79"/>
      <c r="AM946" s="79"/>
      <c r="AN946" s="79"/>
    </row>
    <row r="947" spans="1:40" s="67" customFormat="1" ht="14.4" x14ac:dyDescent="0.3">
      <c r="A947" s="110"/>
      <c r="B947" s="72"/>
      <c r="C947" s="308" t="s">
        <v>509</v>
      </c>
      <c r="D947" s="308"/>
      <c r="E947" s="308"/>
      <c r="F947" s="308"/>
      <c r="G947" s="308"/>
      <c r="H947" s="308"/>
      <c r="I947" s="308"/>
      <c r="J947" s="308"/>
      <c r="K947" s="308"/>
      <c r="L947" s="308"/>
      <c r="M947" s="308"/>
      <c r="N947" s="309"/>
      <c r="AA947" s="98"/>
      <c r="AB947" s="79"/>
      <c r="AG947" s="79"/>
      <c r="AH947" s="65" t="s">
        <v>509</v>
      </c>
      <c r="AI947" s="97"/>
      <c r="AK947" s="79"/>
      <c r="AM947" s="79"/>
      <c r="AN947" s="79"/>
    </row>
    <row r="948" spans="1:40" s="67" customFormat="1" ht="14.4" x14ac:dyDescent="0.3">
      <c r="A948" s="109"/>
      <c r="B948" s="108"/>
      <c r="C948" s="311" t="s">
        <v>327</v>
      </c>
      <c r="D948" s="311"/>
      <c r="E948" s="311"/>
      <c r="F948" s="107"/>
      <c r="G948" s="105"/>
      <c r="H948" s="105"/>
      <c r="I948" s="105"/>
      <c r="J948" s="106"/>
      <c r="K948" s="105"/>
      <c r="L948" s="104">
        <v>211.31</v>
      </c>
      <c r="M948" s="103"/>
      <c r="N948" s="102">
        <v>1694.71</v>
      </c>
      <c r="AA948" s="98"/>
      <c r="AB948" s="79"/>
      <c r="AG948" s="79" t="s">
        <v>327</v>
      </c>
      <c r="AI948" s="97"/>
      <c r="AK948" s="79"/>
      <c r="AM948" s="79"/>
      <c r="AN948" s="79"/>
    </row>
    <row r="949" spans="1:40" s="67" customFormat="1" ht="14.4" x14ac:dyDescent="0.3">
      <c r="A949" s="113" t="s">
        <v>153</v>
      </c>
      <c r="B949" s="116" t="s">
        <v>508</v>
      </c>
      <c r="C949" s="311" t="s">
        <v>137</v>
      </c>
      <c r="D949" s="311"/>
      <c r="E949" s="311"/>
      <c r="F949" s="107" t="s">
        <v>505</v>
      </c>
      <c r="G949" s="105"/>
      <c r="H949" s="105"/>
      <c r="I949" s="111">
        <v>0.12</v>
      </c>
      <c r="J949" s="114">
        <v>2089</v>
      </c>
      <c r="K949" s="105"/>
      <c r="L949" s="104">
        <v>250.68</v>
      </c>
      <c r="M949" s="111">
        <v>8.02</v>
      </c>
      <c r="N949" s="102">
        <v>2010.45</v>
      </c>
      <c r="AA949" s="98"/>
      <c r="AB949" s="79" t="s">
        <v>137</v>
      </c>
      <c r="AG949" s="79"/>
      <c r="AI949" s="97"/>
      <c r="AK949" s="79"/>
      <c r="AM949" s="79"/>
      <c r="AN949" s="79"/>
    </row>
    <row r="950" spans="1:40" s="67" customFormat="1" ht="14.4" x14ac:dyDescent="0.3">
      <c r="A950" s="109"/>
      <c r="B950" s="108"/>
      <c r="C950" s="308" t="s">
        <v>467</v>
      </c>
      <c r="D950" s="308"/>
      <c r="E950" s="308"/>
      <c r="F950" s="308"/>
      <c r="G950" s="308"/>
      <c r="H950" s="308"/>
      <c r="I950" s="308"/>
      <c r="J950" s="308"/>
      <c r="K950" s="308"/>
      <c r="L950" s="308"/>
      <c r="M950" s="308"/>
      <c r="N950" s="309"/>
      <c r="AA950" s="98"/>
      <c r="AB950" s="79"/>
      <c r="AG950" s="79"/>
      <c r="AI950" s="97"/>
      <c r="AJ950" s="65" t="s">
        <v>467</v>
      </c>
      <c r="AK950" s="79"/>
      <c r="AM950" s="79"/>
      <c r="AN950" s="79"/>
    </row>
    <row r="951" spans="1:40" s="67" customFormat="1" ht="14.4" x14ac:dyDescent="0.3">
      <c r="A951" s="110"/>
      <c r="B951" s="72"/>
      <c r="C951" s="308" t="s">
        <v>507</v>
      </c>
      <c r="D951" s="308"/>
      <c r="E951" s="308"/>
      <c r="F951" s="308"/>
      <c r="G951" s="308"/>
      <c r="H951" s="308"/>
      <c r="I951" s="308"/>
      <c r="J951" s="308"/>
      <c r="K951" s="308"/>
      <c r="L951" s="308"/>
      <c r="M951" s="308"/>
      <c r="N951" s="309"/>
      <c r="AA951" s="98"/>
      <c r="AB951" s="79"/>
      <c r="AG951" s="79"/>
      <c r="AH951" s="65" t="s">
        <v>507</v>
      </c>
      <c r="AI951" s="97"/>
      <c r="AK951" s="79"/>
      <c r="AM951" s="79"/>
      <c r="AN951" s="79"/>
    </row>
    <row r="952" spans="1:40" s="67" customFormat="1" ht="14.4" x14ac:dyDescent="0.3">
      <c r="A952" s="109"/>
      <c r="B952" s="108"/>
      <c r="C952" s="311" t="s">
        <v>327</v>
      </c>
      <c r="D952" s="311"/>
      <c r="E952" s="311"/>
      <c r="F952" s="107"/>
      <c r="G952" s="105"/>
      <c r="H952" s="105"/>
      <c r="I952" s="105"/>
      <c r="J952" s="106"/>
      <c r="K952" s="105"/>
      <c r="L952" s="104">
        <v>250.68</v>
      </c>
      <c r="M952" s="103"/>
      <c r="N952" s="102">
        <v>2010.45</v>
      </c>
      <c r="AA952" s="98"/>
      <c r="AB952" s="79"/>
      <c r="AG952" s="79" t="s">
        <v>327</v>
      </c>
      <c r="AI952" s="97"/>
      <c r="AK952" s="79"/>
      <c r="AM952" s="79"/>
      <c r="AN952" s="79"/>
    </row>
    <row r="953" spans="1:40" s="67" customFormat="1" ht="14.4" x14ac:dyDescent="0.3">
      <c r="A953" s="113" t="s">
        <v>154</v>
      </c>
      <c r="B953" s="116" t="s">
        <v>506</v>
      </c>
      <c r="C953" s="311" t="s">
        <v>135</v>
      </c>
      <c r="D953" s="311"/>
      <c r="E953" s="311"/>
      <c r="F953" s="107" t="s">
        <v>505</v>
      </c>
      <c r="G953" s="105"/>
      <c r="H953" s="105"/>
      <c r="I953" s="111">
        <v>0.06</v>
      </c>
      <c r="J953" s="114">
        <v>1931</v>
      </c>
      <c r="K953" s="105"/>
      <c r="L953" s="104">
        <v>115.86</v>
      </c>
      <c r="M953" s="111">
        <v>8.02</v>
      </c>
      <c r="N953" s="115">
        <v>929.2</v>
      </c>
      <c r="AA953" s="98"/>
      <c r="AB953" s="79" t="s">
        <v>135</v>
      </c>
      <c r="AG953" s="79"/>
      <c r="AI953" s="97"/>
      <c r="AK953" s="79"/>
      <c r="AM953" s="79"/>
      <c r="AN953" s="79"/>
    </row>
    <row r="954" spans="1:40" s="67" customFormat="1" ht="14.4" x14ac:dyDescent="0.3">
      <c r="A954" s="109"/>
      <c r="B954" s="108"/>
      <c r="C954" s="308" t="s">
        <v>467</v>
      </c>
      <c r="D954" s="308"/>
      <c r="E954" s="308"/>
      <c r="F954" s="308"/>
      <c r="G954" s="308"/>
      <c r="H954" s="308"/>
      <c r="I954" s="308"/>
      <c r="J954" s="308"/>
      <c r="K954" s="308"/>
      <c r="L954" s="308"/>
      <c r="M954" s="308"/>
      <c r="N954" s="309"/>
      <c r="AA954" s="98"/>
      <c r="AB954" s="79"/>
      <c r="AG954" s="79"/>
      <c r="AI954" s="97"/>
      <c r="AJ954" s="65" t="s">
        <v>467</v>
      </c>
      <c r="AK954" s="79"/>
      <c r="AM954" s="79"/>
      <c r="AN954" s="79"/>
    </row>
    <row r="955" spans="1:40" s="67" customFormat="1" ht="14.4" x14ac:dyDescent="0.3">
      <c r="A955" s="110"/>
      <c r="B955" s="72"/>
      <c r="C955" s="308" t="s">
        <v>504</v>
      </c>
      <c r="D955" s="308"/>
      <c r="E955" s="308"/>
      <c r="F955" s="308"/>
      <c r="G955" s="308"/>
      <c r="H955" s="308"/>
      <c r="I955" s="308"/>
      <c r="J955" s="308"/>
      <c r="K955" s="308"/>
      <c r="L955" s="308"/>
      <c r="M955" s="308"/>
      <c r="N955" s="309"/>
      <c r="AA955" s="98"/>
      <c r="AB955" s="79"/>
      <c r="AG955" s="79"/>
      <c r="AH955" s="65" t="s">
        <v>504</v>
      </c>
      <c r="AI955" s="97"/>
      <c r="AK955" s="79"/>
      <c r="AM955" s="79"/>
      <c r="AN955" s="79"/>
    </row>
    <row r="956" spans="1:40" s="67" customFormat="1" ht="14.4" x14ac:dyDescent="0.3">
      <c r="A956" s="109"/>
      <c r="B956" s="108"/>
      <c r="C956" s="311" t="s">
        <v>327</v>
      </c>
      <c r="D956" s="311"/>
      <c r="E956" s="311"/>
      <c r="F956" s="107"/>
      <c r="G956" s="105"/>
      <c r="H956" s="105"/>
      <c r="I956" s="105"/>
      <c r="J956" s="106"/>
      <c r="K956" s="105"/>
      <c r="L956" s="104">
        <v>115.86</v>
      </c>
      <c r="M956" s="103"/>
      <c r="N956" s="115">
        <v>929.2</v>
      </c>
      <c r="AA956" s="98"/>
      <c r="AB956" s="79"/>
      <c r="AG956" s="79" t="s">
        <v>327</v>
      </c>
      <c r="AI956" s="97"/>
      <c r="AK956" s="79"/>
      <c r="AM956" s="79"/>
      <c r="AN956" s="79"/>
    </row>
    <row r="957" spans="1:40" s="67" customFormat="1" ht="14.4" x14ac:dyDescent="0.3">
      <c r="A957" s="113" t="s">
        <v>249</v>
      </c>
      <c r="B957" s="116" t="s">
        <v>502</v>
      </c>
      <c r="C957" s="311" t="s">
        <v>244</v>
      </c>
      <c r="D957" s="311"/>
      <c r="E957" s="311"/>
      <c r="F957" s="107" t="s">
        <v>130</v>
      </c>
      <c r="G957" s="105"/>
      <c r="H957" s="105"/>
      <c r="I957" s="111">
        <v>1.76</v>
      </c>
      <c r="J957" s="104">
        <v>9.0399999999999991</v>
      </c>
      <c r="K957" s="105"/>
      <c r="L957" s="104">
        <v>15.91</v>
      </c>
      <c r="M957" s="111">
        <v>8.02</v>
      </c>
      <c r="N957" s="115">
        <v>127.6</v>
      </c>
      <c r="AA957" s="98"/>
      <c r="AB957" s="79" t="s">
        <v>244</v>
      </c>
      <c r="AG957" s="79"/>
      <c r="AI957" s="97"/>
      <c r="AK957" s="79"/>
      <c r="AM957" s="79"/>
      <c r="AN957" s="79"/>
    </row>
    <row r="958" spans="1:40" s="67" customFormat="1" ht="14.4" x14ac:dyDescent="0.3">
      <c r="A958" s="109"/>
      <c r="B958" s="108"/>
      <c r="C958" s="308" t="s">
        <v>467</v>
      </c>
      <c r="D958" s="308"/>
      <c r="E958" s="308"/>
      <c r="F958" s="308"/>
      <c r="G958" s="308"/>
      <c r="H958" s="308"/>
      <c r="I958" s="308"/>
      <c r="J958" s="308"/>
      <c r="K958" s="308"/>
      <c r="L958" s="308"/>
      <c r="M958" s="308"/>
      <c r="N958" s="309"/>
      <c r="AA958" s="98"/>
      <c r="AB958" s="79"/>
      <c r="AG958" s="79"/>
      <c r="AI958" s="97"/>
      <c r="AJ958" s="65" t="s">
        <v>467</v>
      </c>
      <c r="AK958" s="79"/>
      <c r="AM958" s="79"/>
      <c r="AN958" s="79"/>
    </row>
    <row r="959" spans="1:40" s="67" customFormat="1" ht="14.4" x14ac:dyDescent="0.3">
      <c r="A959" s="110"/>
      <c r="B959" s="72"/>
      <c r="C959" s="308" t="s">
        <v>503</v>
      </c>
      <c r="D959" s="308"/>
      <c r="E959" s="308"/>
      <c r="F959" s="308"/>
      <c r="G959" s="308"/>
      <c r="H959" s="308"/>
      <c r="I959" s="308"/>
      <c r="J959" s="308"/>
      <c r="K959" s="308"/>
      <c r="L959" s="308"/>
      <c r="M959" s="308"/>
      <c r="N959" s="309"/>
      <c r="AA959" s="98"/>
      <c r="AB959" s="79"/>
      <c r="AG959" s="79"/>
      <c r="AH959" s="65" t="s">
        <v>503</v>
      </c>
      <c r="AI959" s="97"/>
      <c r="AK959" s="79"/>
      <c r="AM959" s="79"/>
      <c r="AN959" s="79"/>
    </row>
    <row r="960" spans="1:40" s="67" customFormat="1" ht="14.4" x14ac:dyDescent="0.3">
      <c r="A960" s="109"/>
      <c r="B960" s="108"/>
      <c r="C960" s="311" t="s">
        <v>327</v>
      </c>
      <c r="D960" s="311"/>
      <c r="E960" s="311"/>
      <c r="F960" s="107"/>
      <c r="G960" s="105"/>
      <c r="H960" s="105"/>
      <c r="I960" s="105"/>
      <c r="J960" s="106"/>
      <c r="K960" s="105"/>
      <c r="L960" s="104">
        <v>15.91</v>
      </c>
      <c r="M960" s="103"/>
      <c r="N960" s="115">
        <v>127.6</v>
      </c>
      <c r="AA960" s="98"/>
      <c r="AB960" s="79"/>
      <c r="AG960" s="79" t="s">
        <v>327</v>
      </c>
      <c r="AI960" s="97"/>
      <c r="AK960" s="79"/>
      <c r="AM960" s="79"/>
      <c r="AN960" s="79"/>
    </row>
    <row r="961" spans="1:40" s="67" customFormat="1" ht="14.4" x14ac:dyDescent="0.3">
      <c r="A961" s="113" t="s">
        <v>250</v>
      </c>
      <c r="B961" s="116" t="s">
        <v>502</v>
      </c>
      <c r="C961" s="311" t="s">
        <v>244</v>
      </c>
      <c r="D961" s="311"/>
      <c r="E961" s="311"/>
      <c r="F961" s="107" t="s">
        <v>130</v>
      </c>
      <c r="G961" s="105"/>
      <c r="H961" s="105"/>
      <c r="I961" s="117">
        <v>14.955</v>
      </c>
      <c r="J961" s="104">
        <v>9.0399999999999991</v>
      </c>
      <c r="K961" s="105"/>
      <c r="L961" s="104">
        <v>135.19</v>
      </c>
      <c r="M961" s="111">
        <v>8.02</v>
      </c>
      <c r="N961" s="102">
        <v>1084.22</v>
      </c>
      <c r="AA961" s="98"/>
      <c r="AB961" s="79" t="s">
        <v>244</v>
      </c>
      <c r="AG961" s="79"/>
      <c r="AI961" s="97"/>
      <c r="AK961" s="79"/>
      <c r="AM961" s="79"/>
      <c r="AN961" s="79"/>
    </row>
    <row r="962" spans="1:40" s="67" customFormat="1" ht="14.4" x14ac:dyDescent="0.3">
      <c r="A962" s="109"/>
      <c r="B962" s="108"/>
      <c r="C962" s="308" t="s">
        <v>467</v>
      </c>
      <c r="D962" s="308"/>
      <c r="E962" s="308"/>
      <c r="F962" s="308"/>
      <c r="G962" s="308"/>
      <c r="H962" s="308"/>
      <c r="I962" s="308"/>
      <c r="J962" s="308"/>
      <c r="K962" s="308"/>
      <c r="L962" s="308"/>
      <c r="M962" s="308"/>
      <c r="N962" s="309"/>
      <c r="AA962" s="98"/>
      <c r="AB962" s="79"/>
      <c r="AG962" s="79"/>
      <c r="AI962" s="97"/>
      <c r="AJ962" s="65" t="s">
        <v>467</v>
      </c>
      <c r="AK962" s="79"/>
      <c r="AM962" s="79"/>
      <c r="AN962" s="79"/>
    </row>
    <row r="963" spans="1:40" s="67" customFormat="1" ht="14.4" x14ac:dyDescent="0.3">
      <c r="A963" s="110"/>
      <c r="B963" s="72"/>
      <c r="C963" s="308" t="s">
        <v>501</v>
      </c>
      <c r="D963" s="308"/>
      <c r="E963" s="308"/>
      <c r="F963" s="308"/>
      <c r="G963" s="308"/>
      <c r="H963" s="308"/>
      <c r="I963" s="308"/>
      <c r="J963" s="308"/>
      <c r="K963" s="308"/>
      <c r="L963" s="308"/>
      <c r="M963" s="308"/>
      <c r="N963" s="309"/>
      <c r="AA963" s="98"/>
      <c r="AB963" s="79"/>
      <c r="AG963" s="79"/>
      <c r="AH963" s="65" t="s">
        <v>501</v>
      </c>
      <c r="AI963" s="97"/>
      <c r="AK963" s="79"/>
      <c r="AM963" s="79"/>
      <c r="AN963" s="79"/>
    </row>
    <row r="964" spans="1:40" s="67" customFormat="1" ht="14.4" x14ac:dyDescent="0.3">
      <c r="A964" s="109"/>
      <c r="B964" s="108"/>
      <c r="C964" s="311" t="s">
        <v>327</v>
      </c>
      <c r="D964" s="311"/>
      <c r="E964" s="311"/>
      <c r="F964" s="107"/>
      <c r="G964" s="105"/>
      <c r="H964" s="105"/>
      <c r="I964" s="105"/>
      <c r="J964" s="106"/>
      <c r="K964" s="105"/>
      <c r="L964" s="104">
        <v>135.19</v>
      </c>
      <c r="M964" s="103"/>
      <c r="N964" s="102">
        <v>1084.22</v>
      </c>
      <c r="AA964" s="98"/>
      <c r="AB964" s="79"/>
      <c r="AG964" s="79" t="s">
        <v>327</v>
      </c>
      <c r="AI964" s="97"/>
      <c r="AK964" s="79"/>
      <c r="AM964" s="79"/>
      <c r="AN964" s="79"/>
    </row>
    <row r="965" spans="1:40" s="67" customFormat="1" ht="21.6" x14ac:dyDescent="0.3">
      <c r="A965" s="113" t="s">
        <v>251</v>
      </c>
      <c r="B965" s="116" t="s">
        <v>500</v>
      </c>
      <c r="C965" s="311" t="s">
        <v>499</v>
      </c>
      <c r="D965" s="311"/>
      <c r="E965" s="311"/>
      <c r="F965" s="107" t="s">
        <v>74</v>
      </c>
      <c r="G965" s="105"/>
      <c r="H965" s="105"/>
      <c r="I965" s="119">
        <v>2.464E-3</v>
      </c>
      <c r="J965" s="114">
        <v>6726.18</v>
      </c>
      <c r="K965" s="105"/>
      <c r="L965" s="104">
        <v>16.57</v>
      </c>
      <c r="M965" s="111">
        <v>8.02</v>
      </c>
      <c r="N965" s="115">
        <v>132.88999999999999</v>
      </c>
      <c r="AA965" s="98"/>
      <c r="AB965" s="79" t="s">
        <v>499</v>
      </c>
      <c r="AG965" s="79"/>
      <c r="AI965" s="97"/>
      <c r="AK965" s="79"/>
      <c r="AM965" s="79"/>
      <c r="AN965" s="79"/>
    </row>
    <row r="966" spans="1:40" s="67" customFormat="1" ht="14.4" x14ac:dyDescent="0.3">
      <c r="A966" s="109"/>
      <c r="B966" s="108"/>
      <c r="C966" s="308" t="s">
        <v>329</v>
      </c>
      <c r="D966" s="308"/>
      <c r="E966" s="308"/>
      <c r="F966" s="308"/>
      <c r="G966" s="308"/>
      <c r="H966" s="308"/>
      <c r="I966" s="308"/>
      <c r="J966" s="308"/>
      <c r="K966" s="308"/>
      <c r="L966" s="308"/>
      <c r="M966" s="308"/>
      <c r="N966" s="309"/>
      <c r="AA966" s="98"/>
      <c r="AB966" s="79"/>
      <c r="AG966" s="79"/>
      <c r="AI966" s="97"/>
      <c r="AJ966" s="65" t="s">
        <v>329</v>
      </c>
      <c r="AK966" s="79"/>
      <c r="AM966" s="79"/>
      <c r="AN966" s="79"/>
    </row>
    <row r="967" spans="1:40" s="67" customFormat="1" ht="14.4" x14ac:dyDescent="0.3">
      <c r="A967" s="110"/>
      <c r="B967" s="72"/>
      <c r="C967" s="308" t="s">
        <v>498</v>
      </c>
      <c r="D967" s="308"/>
      <c r="E967" s="308"/>
      <c r="F967" s="308"/>
      <c r="G967" s="308"/>
      <c r="H967" s="308"/>
      <c r="I967" s="308"/>
      <c r="J967" s="308"/>
      <c r="K967" s="308"/>
      <c r="L967" s="308"/>
      <c r="M967" s="308"/>
      <c r="N967" s="309"/>
      <c r="AA967" s="98"/>
      <c r="AB967" s="79"/>
      <c r="AG967" s="79"/>
      <c r="AH967" s="65" t="s">
        <v>498</v>
      </c>
      <c r="AI967" s="97"/>
      <c r="AK967" s="79"/>
      <c r="AM967" s="79"/>
      <c r="AN967" s="79"/>
    </row>
    <row r="968" spans="1:40" s="67" customFormat="1" ht="14.4" x14ac:dyDescent="0.3">
      <c r="A968" s="109"/>
      <c r="B968" s="108"/>
      <c r="C968" s="311" t="s">
        <v>327</v>
      </c>
      <c r="D968" s="311"/>
      <c r="E968" s="311"/>
      <c r="F968" s="107"/>
      <c r="G968" s="105"/>
      <c r="H968" s="105"/>
      <c r="I968" s="105"/>
      <c r="J968" s="106"/>
      <c r="K968" s="105"/>
      <c r="L968" s="104">
        <v>16.57</v>
      </c>
      <c r="M968" s="103"/>
      <c r="N968" s="115">
        <v>132.88999999999999</v>
      </c>
      <c r="AA968" s="98"/>
      <c r="AB968" s="79"/>
      <c r="AG968" s="79" t="s">
        <v>327</v>
      </c>
      <c r="AI968" s="97"/>
      <c r="AK968" s="79"/>
      <c r="AM968" s="79"/>
      <c r="AN968" s="79"/>
    </row>
    <row r="969" spans="1:40" s="67" customFormat="1" ht="21.6" x14ac:dyDescent="0.3">
      <c r="A969" s="113" t="s">
        <v>252</v>
      </c>
      <c r="B969" s="116" t="s">
        <v>497</v>
      </c>
      <c r="C969" s="311" t="s">
        <v>496</v>
      </c>
      <c r="D969" s="311"/>
      <c r="E969" s="311"/>
      <c r="F969" s="107" t="s">
        <v>74</v>
      </c>
      <c r="G969" s="105"/>
      <c r="H969" s="105"/>
      <c r="I969" s="111">
        <v>0.65</v>
      </c>
      <c r="J969" s="114">
        <v>5650</v>
      </c>
      <c r="K969" s="105"/>
      <c r="L969" s="114">
        <v>3672.5</v>
      </c>
      <c r="M969" s="111">
        <v>8.02</v>
      </c>
      <c r="N969" s="102">
        <v>29453.45</v>
      </c>
      <c r="AA969" s="98"/>
      <c r="AB969" s="79" t="s">
        <v>496</v>
      </c>
      <c r="AG969" s="79"/>
      <c r="AI969" s="97"/>
      <c r="AK969" s="79"/>
      <c r="AM969" s="79"/>
      <c r="AN969" s="79"/>
    </row>
    <row r="970" spans="1:40" s="67" customFormat="1" ht="14.4" x14ac:dyDescent="0.3">
      <c r="A970" s="109"/>
      <c r="B970" s="108"/>
      <c r="C970" s="308" t="s">
        <v>329</v>
      </c>
      <c r="D970" s="308"/>
      <c r="E970" s="308"/>
      <c r="F970" s="308"/>
      <c r="G970" s="308"/>
      <c r="H970" s="308"/>
      <c r="I970" s="308"/>
      <c r="J970" s="308"/>
      <c r="K970" s="308"/>
      <c r="L970" s="308"/>
      <c r="M970" s="308"/>
      <c r="N970" s="309"/>
      <c r="AA970" s="98"/>
      <c r="AB970" s="79"/>
      <c r="AG970" s="79"/>
      <c r="AI970" s="97"/>
      <c r="AJ970" s="65" t="s">
        <v>329</v>
      </c>
      <c r="AK970" s="79"/>
      <c r="AM970" s="79"/>
      <c r="AN970" s="79"/>
    </row>
    <row r="971" spans="1:40" s="67" customFormat="1" ht="14.4" x14ac:dyDescent="0.3">
      <c r="A971" s="110"/>
      <c r="B971" s="72"/>
      <c r="C971" s="308" t="s">
        <v>495</v>
      </c>
      <c r="D971" s="308"/>
      <c r="E971" s="308"/>
      <c r="F971" s="308"/>
      <c r="G971" s="308"/>
      <c r="H971" s="308"/>
      <c r="I971" s="308"/>
      <c r="J971" s="308"/>
      <c r="K971" s="308"/>
      <c r="L971" s="308"/>
      <c r="M971" s="308"/>
      <c r="N971" s="309"/>
      <c r="AA971" s="98"/>
      <c r="AB971" s="79"/>
      <c r="AG971" s="79"/>
      <c r="AH971" s="65" t="s">
        <v>495</v>
      </c>
      <c r="AI971" s="97"/>
      <c r="AK971" s="79"/>
      <c r="AM971" s="79"/>
      <c r="AN971" s="79"/>
    </row>
    <row r="972" spans="1:40" s="67" customFormat="1" ht="14.4" x14ac:dyDescent="0.3">
      <c r="A972" s="109"/>
      <c r="B972" s="108"/>
      <c r="C972" s="311" t="s">
        <v>327</v>
      </c>
      <c r="D972" s="311"/>
      <c r="E972" s="311"/>
      <c r="F972" s="107"/>
      <c r="G972" s="105"/>
      <c r="H972" s="105"/>
      <c r="I972" s="105"/>
      <c r="J972" s="106"/>
      <c r="K972" s="105"/>
      <c r="L972" s="114">
        <v>3672.5</v>
      </c>
      <c r="M972" s="103"/>
      <c r="N972" s="102">
        <v>29453.45</v>
      </c>
      <c r="AA972" s="98"/>
      <c r="AB972" s="79"/>
      <c r="AG972" s="79" t="s">
        <v>327</v>
      </c>
      <c r="AI972" s="97"/>
      <c r="AK972" s="79"/>
      <c r="AM972" s="79"/>
      <c r="AN972" s="79"/>
    </row>
    <row r="973" spans="1:40" s="67" customFormat="1" ht="21.6" x14ac:dyDescent="0.3">
      <c r="A973" s="113" t="s">
        <v>253</v>
      </c>
      <c r="B973" s="116" t="s">
        <v>494</v>
      </c>
      <c r="C973" s="311" t="s">
        <v>493</v>
      </c>
      <c r="D973" s="311"/>
      <c r="E973" s="311"/>
      <c r="F973" s="107" t="s">
        <v>74</v>
      </c>
      <c r="G973" s="105"/>
      <c r="H973" s="105"/>
      <c r="I973" s="119">
        <v>0.203315</v>
      </c>
      <c r="J973" s="114">
        <v>5763</v>
      </c>
      <c r="K973" s="105"/>
      <c r="L973" s="114">
        <v>1171.7</v>
      </c>
      <c r="M973" s="111">
        <v>8.02</v>
      </c>
      <c r="N973" s="102">
        <v>9397.0300000000007</v>
      </c>
      <c r="AA973" s="98"/>
      <c r="AB973" s="79" t="s">
        <v>493</v>
      </c>
      <c r="AG973" s="79"/>
      <c r="AI973" s="97"/>
      <c r="AK973" s="79"/>
      <c r="AM973" s="79"/>
      <c r="AN973" s="79"/>
    </row>
    <row r="974" spans="1:40" s="67" customFormat="1" ht="14.4" x14ac:dyDescent="0.3">
      <c r="A974" s="109"/>
      <c r="B974" s="108"/>
      <c r="C974" s="308" t="s">
        <v>329</v>
      </c>
      <c r="D974" s="308"/>
      <c r="E974" s="308"/>
      <c r="F974" s="308"/>
      <c r="G974" s="308"/>
      <c r="H974" s="308"/>
      <c r="I974" s="308"/>
      <c r="J974" s="308"/>
      <c r="K974" s="308"/>
      <c r="L974" s="308"/>
      <c r="M974" s="308"/>
      <c r="N974" s="309"/>
      <c r="AA974" s="98"/>
      <c r="AB974" s="79"/>
      <c r="AG974" s="79"/>
      <c r="AI974" s="97"/>
      <c r="AJ974" s="65" t="s">
        <v>329</v>
      </c>
      <c r="AK974" s="79"/>
      <c r="AM974" s="79"/>
      <c r="AN974" s="79"/>
    </row>
    <row r="975" spans="1:40" s="67" customFormat="1" ht="14.4" x14ac:dyDescent="0.3">
      <c r="A975" s="110"/>
      <c r="B975" s="72"/>
      <c r="C975" s="308" t="s">
        <v>492</v>
      </c>
      <c r="D975" s="308"/>
      <c r="E975" s="308"/>
      <c r="F975" s="308"/>
      <c r="G975" s="308"/>
      <c r="H975" s="308"/>
      <c r="I975" s="308"/>
      <c r="J975" s="308"/>
      <c r="K975" s="308"/>
      <c r="L975" s="308"/>
      <c r="M975" s="308"/>
      <c r="N975" s="309"/>
      <c r="AA975" s="98"/>
      <c r="AB975" s="79"/>
      <c r="AG975" s="79"/>
      <c r="AH975" s="65" t="s">
        <v>492</v>
      </c>
      <c r="AI975" s="97"/>
      <c r="AK975" s="79"/>
      <c r="AM975" s="79"/>
      <c r="AN975" s="79"/>
    </row>
    <row r="976" spans="1:40" s="67" customFormat="1" ht="14.4" x14ac:dyDescent="0.3">
      <c r="A976" s="109"/>
      <c r="B976" s="108"/>
      <c r="C976" s="311" t="s">
        <v>327</v>
      </c>
      <c r="D976" s="311"/>
      <c r="E976" s="311"/>
      <c r="F976" s="107"/>
      <c r="G976" s="105"/>
      <c r="H976" s="105"/>
      <c r="I976" s="105"/>
      <c r="J976" s="106"/>
      <c r="K976" s="105"/>
      <c r="L976" s="114">
        <v>1171.7</v>
      </c>
      <c r="M976" s="103"/>
      <c r="N976" s="102">
        <v>9397.0300000000007</v>
      </c>
      <c r="AA976" s="98"/>
      <c r="AB976" s="79"/>
      <c r="AG976" s="79" t="s">
        <v>327</v>
      </c>
      <c r="AI976" s="97"/>
      <c r="AK976" s="79"/>
      <c r="AM976" s="79"/>
      <c r="AN976" s="79"/>
    </row>
    <row r="977" spans="1:40" s="67" customFormat="1" ht="14.4" x14ac:dyDescent="0.3">
      <c r="A977" s="113" t="s">
        <v>254</v>
      </c>
      <c r="B977" s="116" t="s">
        <v>491</v>
      </c>
      <c r="C977" s="311" t="s">
        <v>145</v>
      </c>
      <c r="D977" s="311"/>
      <c r="E977" s="311"/>
      <c r="F977" s="107" t="s">
        <v>130</v>
      </c>
      <c r="G977" s="105"/>
      <c r="H977" s="105"/>
      <c r="I977" s="111">
        <v>7.92</v>
      </c>
      <c r="J977" s="104">
        <v>9.5</v>
      </c>
      <c r="K977" s="105"/>
      <c r="L977" s="104">
        <v>75.239999999999995</v>
      </c>
      <c r="M977" s="111">
        <v>8.02</v>
      </c>
      <c r="N977" s="115">
        <v>603.41999999999996</v>
      </c>
      <c r="AA977" s="98"/>
      <c r="AB977" s="79" t="s">
        <v>145</v>
      </c>
      <c r="AG977" s="79"/>
      <c r="AI977" s="97"/>
      <c r="AK977" s="79"/>
      <c r="AM977" s="79"/>
      <c r="AN977" s="79"/>
    </row>
    <row r="978" spans="1:40" s="67" customFormat="1" ht="14.4" x14ac:dyDescent="0.3">
      <c r="A978" s="109"/>
      <c r="B978" s="108"/>
      <c r="C978" s="308" t="s">
        <v>329</v>
      </c>
      <c r="D978" s="308"/>
      <c r="E978" s="308"/>
      <c r="F978" s="308"/>
      <c r="G978" s="308"/>
      <c r="H978" s="308"/>
      <c r="I978" s="308"/>
      <c r="J978" s="308"/>
      <c r="K978" s="308"/>
      <c r="L978" s="308"/>
      <c r="M978" s="308"/>
      <c r="N978" s="309"/>
      <c r="AA978" s="98"/>
      <c r="AB978" s="79"/>
      <c r="AG978" s="79"/>
      <c r="AI978" s="97"/>
      <c r="AJ978" s="65" t="s">
        <v>329</v>
      </c>
      <c r="AK978" s="79"/>
      <c r="AM978" s="79"/>
      <c r="AN978" s="79"/>
    </row>
    <row r="979" spans="1:40" s="67" customFormat="1" ht="14.4" x14ac:dyDescent="0.3">
      <c r="A979" s="110"/>
      <c r="B979" s="72"/>
      <c r="C979" s="308" t="s">
        <v>490</v>
      </c>
      <c r="D979" s="308"/>
      <c r="E979" s="308"/>
      <c r="F979" s="308"/>
      <c r="G979" s="308"/>
      <c r="H979" s="308"/>
      <c r="I979" s="308"/>
      <c r="J979" s="308"/>
      <c r="K979" s="308"/>
      <c r="L979" s="308"/>
      <c r="M979" s="308"/>
      <c r="N979" s="309"/>
      <c r="AA979" s="98"/>
      <c r="AB979" s="79"/>
      <c r="AG979" s="79"/>
      <c r="AH979" s="65" t="s">
        <v>490</v>
      </c>
      <c r="AI979" s="97"/>
      <c r="AK979" s="79"/>
      <c r="AM979" s="79"/>
      <c r="AN979" s="79"/>
    </row>
    <row r="980" spans="1:40" s="67" customFormat="1" ht="14.4" x14ac:dyDescent="0.3">
      <c r="A980" s="109"/>
      <c r="B980" s="108"/>
      <c r="C980" s="311" t="s">
        <v>327</v>
      </c>
      <c r="D980" s="311"/>
      <c r="E980" s="311"/>
      <c r="F980" s="107"/>
      <c r="G980" s="105"/>
      <c r="H980" s="105"/>
      <c r="I980" s="105"/>
      <c r="J980" s="106"/>
      <c r="K980" s="105"/>
      <c r="L980" s="104">
        <v>75.239999999999995</v>
      </c>
      <c r="M980" s="103"/>
      <c r="N980" s="115">
        <v>603.41999999999996</v>
      </c>
      <c r="AA980" s="98"/>
      <c r="AB980" s="79"/>
      <c r="AG980" s="79" t="s">
        <v>327</v>
      </c>
      <c r="AI980" s="97"/>
      <c r="AK980" s="79"/>
      <c r="AM980" s="79"/>
      <c r="AN980" s="79"/>
    </row>
    <row r="981" spans="1:40" s="67" customFormat="1" ht="31.8" x14ac:dyDescent="0.3">
      <c r="A981" s="113" t="s">
        <v>255</v>
      </c>
      <c r="B981" s="116" t="s">
        <v>489</v>
      </c>
      <c r="C981" s="311" t="s">
        <v>488</v>
      </c>
      <c r="D981" s="311"/>
      <c r="E981" s="311"/>
      <c r="F981" s="107" t="s">
        <v>110</v>
      </c>
      <c r="G981" s="105"/>
      <c r="H981" s="105"/>
      <c r="I981" s="112">
        <v>2</v>
      </c>
      <c r="J981" s="104">
        <v>314.94</v>
      </c>
      <c r="K981" s="105"/>
      <c r="L981" s="104">
        <v>629.88</v>
      </c>
      <c r="M981" s="111">
        <v>8.02</v>
      </c>
      <c r="N981" s="102">
        <v>5051.6400000000003</v>
      </c>
      <c r="AA981" s="98"/>
      <c r="AB981" s="79" t="s">
        <v>488</v>
      </c>
      <c r="AG981" s="79"/>
      <c r="AI981" s="97"/>
      <c r="AK981" s="79"/>
      <c r="AM981" s="79"/>
      <c r="AN981" s="79"/>
    </row>
    <row r="982" spans="1:40" s="67" customFormat="1" ht="14.4" x14ac:dyDescent="0.3">
      <c r="A982" s="109"/>
      <c r="B982" s="108"/>
      <c r="C982" s="308" t="s">
        <v>467</v>
      </c>
      <c r="D982" s="308"/>
      <c r="E982" s="308"/>
      <c r="F982" s="308"/>
      <c r="G982" s="308"/>
      <c r="H982" s="308"/>
      <c r="I982" s="308"/>
      <c r="J982" s="308"/>
      <c r="K982" s="308"/>
      <c r="L982" s="308"/>
      <c r="M982" s="308"/>
      <c r="N982" s="309"/>
      <c r="AA982" s="98"/>
      <c r="AB982" s="79"/>
      <c r="AG982" s="79"/>
      <c r="AI982" s="97"/>
      <c r="AJ982" s="65" t="s">
        <v>467</v>
      </c>
      <c r="AK982" s="79"/>
      <c r="AM982" s="79"/>
      <c r="AN982" s="79"/>
    </row>
    <row r="983" spans="1:40" s="67" customFormat="1" ht="14.4" x14ac:dyDescent="0.3">
      <c r="A983" s="109"/>
      <c r="B983" s="108"/>
      <c r="C983" s="311" t="s">
        <v>327</v>
      </c>
      <c r="D983" s="311"/>
      <c r="E983" s="311"/>
      <c r="F983" s="107"/>
      <c r="G983" s="105"/>
      <c r="H983" s="105"/>
      <c r="I983" s="105"/>
      <c r="J983" s="106"/>
      <c r="K983" s="105"/>
      <c r="L983" s="104">
        <v>629.88</v>
      </c>
      <c r="M983" s="103"/>
      <c r="N983" s="102">
        <v>5051.6400000000003</v>
      </c>
      <c r="AA983" s="98"/>
      <c r="AB983" s="79"/>
      <c r="AG983" s="79" t="s">
        <v>327</v>
      </c>
      <c r="AI983" s="97"/>
      <c r="AK983" s="79"/>
      <c r="AM983" s="79"/>
      <c r="AN983" s="79"/>
    </row>
    <row r="984" spans="1:40" s="67" customFormat="1" ht="14.4" x14ac:dyDescent="0.3">
      <c r="A984" s="113" t="s">
        <v>256</v>
      </c>
      <c r="B984" s="116" t="s">
        <v>487</v>
      </c>
      <c r="C984" s="311" t="s">
        <v>486</v>
      </c>
      <c r="D984" s="311"/>
      <c r="E984" s="311"/>
      <c r="F984" s="107" t="s">
        <v>148</v>
      </c>
      <c r="G984" s="105"/>
      <c r="H984" s="105"/>
      <c r="I984" s="111">
        <v>1.25</v>
      </c>
      <c r="J984" s="104">
        <v>91.5</v>
      </c>
      <c r="K984" s="105"/>
      <c r="L984" s="104">
        <v>114.38</v>
      </c>
      <c r="M984" s="111">
        <v>8.02</v>
      </c>
      <c r="N984" s="115">
        <v>917.33</v>
      </c>
      <c r="AA984" s="98"/>
      <c r="AB984" s="79" t="s">
        <v>486</v>
      </c>
      <c r="AG984" s="79"/>
      <c r="AI984" s="97"/>
      <c r="AK984" s="79"/>
      <c r="AM984" s="79"/>
      <c r="AN984" s="79"/>
    </row>
    <row r="985" spans="1:40" s="67" customFormat="1" ht="14.4" x14ac:dyDescent="0.3">
      <c r="A985" s="109"/>
      <c r="B985" s="108"/>
      <c r="C985" s="308" t="s">
        <v>467</v>
      </c>
      <c r="D985" s="308"/>
      <c r="E985" s="308"/>
      <c r="F985" s="308"/>
      <c r="G985" s="308"/>
      <c r="H985" s="308"/>
      <c r="I985" s="308"/>
      <c r="J985" s="308"/>
      <c r="K985" s="308"/>
      <c r="L985" s="308"/>
      <c r="M985" s="308"/>
      <c r="N985" s="309"/>
      <c r="AA985" s="98"/>
      <c r="AB985" s="79"/>
      <c r="AG985" s="79"/>
      <c r="AI985" s="97"/>
      <c r="AJ985" s="65" t="s">
        <v>467</v>
      </c>
      <c r="AK985" s="79"/>
      <c r="AM985" s="79"/>
      <c r="AN985" s="79"/>
    </row>
    <row r="986" spans="1:40" s="67" customFormat="1" ht="14.4" x14ac:dyDescent="0.3">
      <c r="A986" s="109"/>
      <c r="B986" s="108"/>
      <c r="C986" s="311" t="s">
        <v>327</v>
      </c>
      <c r="D986" s="311"/>
      <c r="E986" s="311"/>
      <c r="F986" s="107"/>
      <c r="G986" s="105"/>
      <c r="H986" s="105"/>
      <c r="I986" s="105"/>
      <c r="J986" s="106"/>
      <c r="K986" s="105"/>
      <c r="L986" s="104">
        <v>114.38</v>
      </c>
      <c r="M986" s="103"/>
      <c r="N986" s="115">
        <v>917.33</v>
      </c>
      <c r="AA986" s="98"/>
      <c r="AB986" s="79"/>
      <c r="AG986" s="79" t="s">
        <v>327</v>
      </c>
      <c r="AI986" s="97"/>
      <c r="AK986" s="79"/>
      <c r="AM986" s="79"/>
      <c r="AN986" s="79"/>
    </row>
    <row r="987" spans="1:40" s="67" customFormat="1" ht="14.4" x14ac:dyDescent="0.3">
      <c r="A987" s="113" t="s">
        <v>257</v>
      </c>
      <c r="B987" s="116" t="s">
        <v>485</v>
      </c>
      <c r="C987" s="311" t="s">
        <v>484</v>
      </c>
      <c r="D987" s="311"/>
      <c r="E987" s="311"/>
      <c r="F987" s="107" t="s">
        <v>148</v>
      </c>
      <c r="G987" s="105"/>
      <c r="H987" s="105"/>
      <c r="I987" s="118">
        <v>0.6</v>
      </c>
      <c r="J987" s="104">
        <v>173.68</v>
      </c>
      <c r="K987" s="105"/>
      <c r="L987" s="104">
        <v>104.21</v>
      </c>
      <c r="M987" s="111">
        <v>8.02</v>
      </c>
      <c r="N987" s="115">
        <v>835.76</v>
      </c>
      <c r="AA987" s="98"/>
      <c r="AB987" s="79" t="s">
        <v>484</v>
      </c>
      <c r="AG987" s="79"/>
      <c r="AI987" s="97"/>
      <c r="AK987" s="79"/>
      <c r="AM987" s="79"/>
      <c r="AN987" s="79"/>
    </row>
    <row r="988" spans="1:40" s="67" customFormat="1" ht="14.4" x14ac:dyDescent="0.3">
      <c r="A988" s="109"/>
      <c r="B988" s="108"/>
      <c r="C988" s="308" t="s">
        <v>467</v>
      </c>
      <c r="D988" s="308"/>
      <c r="E988" s="308"/>
      <c r="F988" s="308"/>
      <c r="G988" s="308"/>
      <c r="H988" s="308"/>
      <c r="I988" s="308"/>
      <c r="J988" s="308"/>
      <c r="K988" s="308"/>
      <c r="L988" s="308"/>
      <c r="M988" s="308"/>
      <c r="N988" s="309"/>
      <c r="AA988" s="98"/>
      <c r="AB988" s="79"/>
      <c r="AG988" s="79"/>
      <c r="AI988" s="97"/>
      <c r="AJ988" s="65" t="s">
        <v>467</v>
      </c>
      <c r="AK988" s="79"/>
      <c r="AM988" s="79"/>
      <c r="AN988" s="79"/>
    </row>
    <row r="989" spans="1:40" s="67" customFormat="1" ht="14.4" x14ac:dyDescent="0.3">
      <c r="A989" s="109"/>
      <c r="B989" s="108"/>
      <c r="C989" s="311" t="s">
        <v>327</v>
      </c>
      <c r="D989" s="311"/>
      <c r="E989" s="311"/>
      <c r="F989" s="107"/>
      <c r="G989" s="105"/>
      <c r="H989" s="105"/>
      <c r="I989" s="105"/>
      <c r="J989" s="106"/>
      <c r="K989" s="105"/>
      <c r="L989" s="104">
        <v>104.21</v>
      </c>
      <c r="M989" s="103"/>
      <c r="N989" s="115">
        <v>835.76</v>
      </c>
      <c r="AA989" s="98"/>
      <c r="AB989" s="79"/>
      <c r="AG989" s="79" t="s">
        <v>327</v>
      </c>
      <c r="AI989" s="97"/>
      <c r="AK989" s="79"/>
      <c r="AM989" s="79"/>
      <c r="AN989" s="79"/>
    </row>
    <row r="990" spans="1:40" s="67" customFormat="1" ht="42" x14ac:dyDescent="0.3">
      <c r="A990" s="113" t="s">
        <v>258</v>
      </c>
      <c r="B990" s="116" t="s">
        <v>483</v>
      </c>
      <c r="C990" s="311" t="s">
        <v>482</v>
      </c>
      <c r="D990" s="311"/>
      <c r="E990" s="311"/>
      <c r="F990" s="107" t="s">
        <v>110</v>
      </c>
      <c r="G990" s="105"/>
      <c r="H990" s="105"/>
      <c r="I990" s="111">
        <v>0.56000000000000005</v>
      </c>
      <c r="J990" s="104">
        <v>943.06</v>
      </c>
      <c r="K990" s="105"/>
      <c r="L990" s="104">
        <v>528.11</v>
      </c>
      <c r="M990" s="111">
        <v>8.02</v>
      </c>
      <c r="N990" s="102">
        <v>4235.4399999999996</v>
      </c>
      <c r="AA990" s="98"/>
      <c r="AB990" s="79" t="s">
        <v>482</v>
      </c>
      <c r="AG990" s="79"/>
      <c r="AI990" s="97"/>
      <c r="AK990" s="79"/>
      <c r="AM990" s="79"/>
      <c r="AN990" s="79"/>
    </row>
    <row r="991" spans="1:40" s="67" customFormat="1" ht="14.4" x14ac:dyDescent="0.3">
      <c r="A991" s="109"/>
      <c r="B991" s="108"/>
      <c r="C991" s="308" t="s">
        <v>329</v>
      </c>
      <c r="D991" s="308"/>
      <c r="E991" s="308"/>
      <c r="F991" s="308"/>
      <c r="G991" s="308"/>
      <c r="H991" s="308"/>
      <c r="I991" s="308"/>
      <c r="J991" s="308"/>
      <c r="K991" s="308"/>
      <c r="L991" s="308"/>
      <c r="M991" s="308"/>
      <c r="N991" s="309"/>
      <c r="AA991" s="98"/>
      <c r="AB991" s="79"/>
      <c r="AG991" s="79"/>
      <c r="AI991" s="97"/>
      <c r="AJ991" s="65" t="s">
        <v>329</v>
      </c>
      <c r="AK991" s="79"/>
      <c r="AM991" s="79"/>
      <c r="AN991" s="79"/>
    </row>
    <row r="992" spans="1:40" s="67" customFormat="1" ht="14.4" x14ac:dyDescent="0.3">
      <c r="A992" s="110"/>
      <c r="B992" s="72"/>
      <c r="C992" s="308" t="s">
        <v>481</v>
      </c>
      <c r="D992" s="308"/>
      <c r="E992" s="308"/>
      <c r="F992" s="308"/>
      <c r="G992" s="308"/>
      <c r="H992" s="308"/>
      <c r="I992" s="308"/>
      <c r="J992" s="308"/>
      <c r="K992" s="308"/>
      <c r="L992" s="308"/>
      <c r="M992" s="308"/>
      <c r="N992" s="309"/>
      <c r="AA992" s="98"/>
      <c r="AB992" s="79"/>
      <c r="AG992" s="79"/>
      <c r="AH992" s="65" t="s">
        <v>481</v>
      </c>
      <c r="AI992" s="97"/>
      <c r="AK992" s="79"/>
      <c r="AM992" s="79"/>
      <c r="AN992" s="79"/>
    </row>
    <row r="993" spans="1:40" s="67" customFormat="1" ht="14.4" x14ac:dyDescent="0.3">
      <c r="A993" s="109"/>
      <c r="B993" s="108"/>
      <c r="C993" s="311" t="s">
        <v>327</v>
      </c>
      <c r="D993" s="311"/>
      <c r="E993" s="311"/>
      <c r="F993" s="107"/>
      <c r="G993" s="105"/>
      <c r="H993" s="105"/>
      <c r="I993" s="105"/>
      <c r="J993" s="106"/>
      <c r="K993" s="105"/>
      <c r="L993" s="104">
        <v>528.11</v>
      </c>
      <c r="M993" s="103"/>
      <c r="N993" s="102">
        <v>4235.4399999999996</v>
      </c>
      <c r="AA993" s="98"/>
      <c r="AB993" s="79"/>
      <c r="AG993" s="79" t="s">
        <v>327</v>
      </c>
      <c r="AI993" s="97"/>
      <c r="AK993" s="79"/>
      <c r="AM993" s="79"/>
      <c r="AN993" s="79"/>
    </row>
    <row r="994" spans="1:40" s="67" customFormat="1" ht="14.4" x14ac:dyDescent="0.3">
      <c r="A994" s="331" t="s">
        <v>146</v>
      </c>
      <c r="B994" s="332"/>
      <c r="C994" s="332"/>
      <c r="D994" s="332"/>
      <c r="E994" s="332"/>
      <c r="F994" s="332"/>
      <c r="G994" s="332"/>
      <c r="H994" s="332"/>
      <c r="I994" s="332"/>
      <c r="J994" s="332"/>
      <c r="K994" s="332"/>
      <c r="L994" s="332"/>
      <c r="M994" s="332"/>
      <c r="N994" s="333"/>
      <c r="AA994" s="98"/>
      <c r="AB994" s="79"/>
      <c r="AG994" s="79"/>
      <c r="AI994" s="97"/>
      <c r="AK994" s="79"/>
      <c r="AM994" s="79"/>
      <c r="AN994" s="79" t="s">
        <v>146</v>
      </c>
    </row>
    <row r="995" spans="1:40" s="67" customFormat="1" ht="31.8" x14ac:dyDescent="0.3">
      <c r="A995" s="113" t="s">
        <v>259</v>
      </c>
      <c r="B995" s="116" t="s">
        <v>480</v>
      </c>
      <c r="C995" s="311" t="s">
        <v>479</v>
      </c>
      <c r="D995" s="311"/>
      <c r="E995" s="311"/>
      <c r="F995" s="107" t="s">
        <v>148</v>
      </c>
      <c r="G995" s="105"/>
      <c r="H995" s="105"/>
      <c r="I995" s="111">
        <v>185.94</v>
      </c>
      <c r="J995" s="104">
        <v>55.26</v>
      </c>
      <c r="K995" s="105"/>
      <c r="L995" s="114">
        <v>10275.040000000001</v>
      </c>
      <c r="M995" s="111">
        <v>8.02</v>
      </c>
      <c r="N995" s="102">
        <v>82405.820000000007</v>
      </c>
      <c r="AA995" s="98"/>
      <c r="AB995" s="79" t="s">
        <v>479</v>
      </c>
      <c r="AG995" s="79"/>
      <c r="AI995" s="97"/>
      <c r="AK995" s="79"/>
      <c r="AM995" s="79"/>
      <c r="AN995" s="79"/>
    </row>
    <row r="996" spans="1:40" s="67" customFormat="1" ht="14.4" x14ac:dyDescent="0.3">
      <c r="A996" s="109"/>
      <c r="B996" s="108"/>
      <c r="C996" s="308" t="s">
        <v>467</v>
      </c>
      <c r="D996" s="308"/>
      <c r="E996" s="308"/>
      <c r="F996" s="308"/>
      <c r="G996" s="308"/>
      <c r="H996" s="308"/>
      <c r="I996" s="308"/>
      <c r="J996" s="308"/>
      <c r="K996" s="308"/>
      <c r="L996" s="308"/>
      <c r="M996" s="308"/>
      <c r="N996" s="309"/>
      <c r="AA996" s="98"/>
      <c r="AB996" s="79"/>
      <c r="AG996" s="79"/>
      <c r="AI996" s="97"/>
      <c r="AJ996" s="65" t="s">
        <v>467</v>
      </c>
      <c r="AK996" s="79"/>
      <c r="AM996" s="79"/>
      <c r="AN996" s="79"/>
    </row>
    <row r="997" spans="1:40" s="67" customFormat="1" ht="14.4" x14ac:dyDescent="0.3">
      <c r="A997" s="109"/>
      <c r="B997" s="108"/>
      <c r="C997" s="311" t="s">
        <v>327</v>
      </c>
      <c r="D997" s="311"/>
      <c r="E997" s="311"/>
      <c r="F997" s="107"/>
      <c r="G997" s="105"/>
      <c r="H997" s="105"/>
      <c r="I997" s="105"/>
      <c r="J997" s="106"/>
      <c r="K997" s="105"/>
      <c r="L997" s="114">
        <v>10275.040000000001</v>
      </c>
      <c r="M997" s="103"/>
      <c r="N997" s="102">
        <v>82405.820000000007</v>
      </c>
      <c r="AA997" s="98"/>
      <c r="AB997" s="79"/>
      <c r="AG997" s="79" t="s">
        <v>327</v>
      </c>
      <c r="AI997" s="97"/>
      <c r="AK997" s="79"/>
      <c r="AM997" s="79"/>
      <c r="AN997" s="79"/>
    </row>
    <row r="998" spans="1:40" s="67" customFormat="1" ht="52.2" x14ac:dyDescent="0.3">
      <c r="A998" s="113" t="s">
        <v>260</v>
      </c>
      <c r="B998" s="116" t="s">
        <v>478</v>
      </c>
      <c r="C998" s="311" t="s">
        <v>477</v>
      </c>
      <c r="D998" s="311"/>
      <c r="E998" s="311"/>
      <c r="F998" s="107" t="s">
        <v>475</v>
      </c>
      <c r="G998" s="105"/>
      <c r="H998" s="105"/>
      <c r="I998" s="112">
        <v>2</v>
      </c>
      <c r="J998" s="104">
        <v>542.5</v>
      </c>
      <c r="K998" s="105"/>
      <c r="L998" s="114">
        <v>1085</v>
      </c>
      <c r="M998" s="111">
        <v>8.02</v>
      </c>
      <c r="N998" s="102">
        <v>8701.7000000000007</v>
      </c>
      <c r="AA998" s="98"/>
      <c r="AB998" s="79" t="s">
        <v>477</v>
      </c>
      <c r="AG998" s="79"/>
      <c r="AI998" s="97"/>
      <c r="AK998" s="79"/>
      <c r="AM998" s="79"/>
      <c r="AN998" s="79"/>
    </row>
    <row r="999" spans="1:40" s="67" customFormat="1" ht="14.4" x14ac:dyDescent="0.3">
      <c r="A999" s="109"/>
      <c r="B999" s="108"/>
      <c r="C999" s="308" t="s">
        <v>467</v>
      </c>
      <c r="D999" s="308"/>
      <c r="E999" s="308"/>
      <c r="F999" s="308"/>
      <c r="G999" s="308"/>
      <c r="H999" s="308"/>
      <c r="I999" s="308"/>
      <c r="J999" s="308"/>
      <c r="K999" s="308"/>
      <c r="L999" s="308"/>
      <c r="M999" s="308"/>
      <c r="N999" s="309"/>
      <c r="AA999" s="98"/>
      <c r="AB999" s="79"/>
      <c r="AG999" s="79"/>
      <c r="AI999" s="97"/>
      <c r="AJ999" s="65" t="s">
        <v>467</v>
      </c>
      <c r="AK999" s="79"/>
      <c r="AM999" s="79"/>
      <c r="AN999" s="79"/>
    </row>
    <row r="1000" spans="1:40" s="67" customFormat="1" ht="14.4" x14ac:dyDescent="0.3">
      <c r="A1000" s="109"/>
      <c r="B1000" s="108"/>
      <c r="C1000" s="311" t="s">
        <v>327</v>
      </c>
      <c r="D1000" s="311"/>
      <c r="E1000" s="311"/>
      <c r="F1000" s="107"/>
      <c r="G1000" s="105"/>
      <c r="H1000" s="105"/>
      <c r="I1000" s="105"/>
      <c r="J1000" s="106"/>
      <c r="K1000" s="105"/>
      <c r="L1000" s="114">
        <v>1085</v>
      </c>
      <c r="M1000" s="103"/>
      <c r="N1000" s="102">
        <v>8701.7000000000007</v>
      </c>
      <c r="AA1000" s="98"/>
      <c r="AB1000" s="79"/>
      <c r="AG1000" s="79" t="s">
        <v>327</v>
      </c>
      <c r="AI1000" s="97"/>
      <c r="AK1000" s="79"/>
      <c r="AM1000" s="79"/>
      <c r="AN1000" s="79"/>
    </row>
    <row r="1001" spans="1:40" s="67" customFormat="1" ht="52.2" x14ac:dyDescent="0.3">
      <c r="A1001" s="113" t="s">
        <v>261</v>
      </c>
      <c r="B1001" s="116" t="s">
        <v>476</v>
      </c>
      <c r="C1001" s="311" t="s">
        <v>474</v>
      </c>
      <c r="D1001" s="311"/>
      <c r="E1001" s="311"/>
      <c r="F1001" s="107" t="s">
        <v>475</v>
      </c>
      <c r="G1001" s="105"/>
      <c r="H1001" s="105"/>
      <c r="I1001" s="112">
        <v>10</v>
      </c>
      <c r="J1001" s="104">
        <v>543.63</v>
      </c>
      <c r="K1001" s="105"/>
      <c r="L1001" s="114">
        <v>5436.3</v>
      </c>
      <c r="M1001" s="111">
        <v>8.02</v>
      </c>
      <c r="N1001" s="102">
        <v>43599.13</v>
      </c>
      <c r="AA1001" s="98"/>
      <c r="AB1001" s="79" t="s">
        <v>474</v>
      </c>
      <c r="AG1001" s="79"/>
      <c r="AI1001" s="97"/>
      <c r="AK1001" s="79"/>
      <c r="AM1001" s="79"/>
      <c r="AN1001" s="79"/>
    </row>
    <row r="1002" spans="1:40" s="67" customFormat="1" ht="14.4" x14ac:dyDescent="0.3">
      <c r="A1002" s="109"/>
      <c r="B1002" s="108"/>
      <c r="C1002" s="308" t="s">
        <v>467</v>
      </c>
      <c r="D1002" s="308"/>
      <c r="E1002" s="308"/>
      <c r="F1002" s="308"/>
      <c r="G1002" s="308"/>
      <c r="H1002" s="308"/>
      <c r="I1002" s="308"/>
      <c r="J1002" s="308"/>
      <c r="K1002" s="308"/>
      <c r="L1002" s="308"/>
      <c r="M1002" s="308"/>
      <c r="N1002" s="309"/>
      <c r="AA1002" s="98"/>
      <c r="AB1002" s="79"/>
      <c r="AG1002" s="79"/>
      <c r="AI1002" s="97"/>
      <c r="AJ1002" s="65" t="s">
        <v>467</v>
      </c>
      <c r="AK1002" s="79"/>
      <c r="AM1002" s="79"/>
      <c r="AN1002" s="79"/>
    </row>
    <row r="1003" spans="1:40" s="67" customFormat="1" ht="14.4" x14ac:dyDescent="0.3">
      <c r="A1003" s="109"/>
      <c r="B1003" s="108"/>
      <c r="C1003" s="311" t="s">
        <v>327</v>
      </c>
      <c r="D1003" s="311"/>
      <c r="E1003" s="311"/>
      <c r="F1003" s="107"/>
      <c r="G1003" s="105"/>
      <c r="H1003" s="105"/>
      <c r="I1003" s="105"/>
      <c r="J1003" s="106"/>
      <c r="K1003" s="105"/>
      <c r="L1003" s="114">
        <v>5436.3</v>
      </c>
      <c r="M1003" s="103"/>
      <c r="N1003" s="102">
        <v>43599.13</v>
      </c>
      <c r="AA1003" s="98"/>
      <c r="AB1003" s="79"/>
      <c r="AG1003" s="79" t="s">
        <v>327</v>
      </c>
      <c r="AI1003" s="97"/>
      <c r="AK1003" s="79"/>
      <c r="AM1003" s="79"/>
      <c r="AN1003" s="79"/>
    </row>
    <row r="1004" spans="1:40" s="67" customFormat="1" ht="21.6" x14ac:dyDescent="0.3">
      <c r="A1004" s="113" t="s">
        <v>262</v>
      </c>
      <c r="B1004" s="116" t="s">
        <v>473</v>
      </c>
      <c r="C1004" s="311" t="s">
        <v>472</v>
      </c>
      <c r="D1004" s="311"/>
      <c r="E1004" s="311"/>
      <c r="F1004" s="107" t="s">
        <v>77</v>
      </c>
      <c r="G1004" s="105"/>
      <c r="H1004" s="105"/>
      <c r="I1004" s="111">
        <v>2.46</v>
      </c>
      <c r="J1004" s="114">
        <v>196158.12</v>
      </c>
      <c r="K1004" s="105"/>
      <c r="L1004" s="114">
        <v>482548.98</v>
      </c>
      <c r="M1004" s="111">
        <v>8.02</v>
      </c>
      <c r="N1004" s="102">
        <v>3870042.82</v>
      </c>
      <c r="AA1004" s="98"/>
      <c r="AB1004" s="79" t="s">
        <v>472</v>
      </c>
      <c r="AG1004" s="79"/>
      <c r="AI1004" s="97"/>
      <c r="AK1004" s="79"/>
      <c r="AM1004" s="79"/>
      <c r="AN1004" s="79"/>
    </row>
    <row r="1005" spans="1:40" s="67" customFormat="1" ht="14.4" x14ac:dyDescent="0.3">
      <c r="A1005" s="109"/>
      <c r="B1005" s="108"/>
      <c r="C1005" s="308" t="s">
        <v>467</v>
      </c>
      <c r="D1005" s="308"/>
      <c r="E1005" s="308"/>
      <c r="F1005" s="308"/>
      <c r="G1005" s="308"/>
      <c r="H1005" s="308"/>
      <c r="I1005" s="308"/>
      <c r="J1005" s="308"/>
      <c r="K1005" s="308"/>
      <c r="L1005" s="308"/>
      <c r="M1005" s="308"/>
      <c r="N1005" s="309"/>
      <c r="AA1005" s="98"/>
      <c r="AB1005" s="79"/>
      <c r="AG1005" s="79"/>
      <c r="AI1005" s="97"/>
      <c r="AJ1005" s="65" t="s">
        <v>467</v>
      </c>
      <c r="AK1005" s="79"/>
      <c r="AM1005" s="79"/>
      <c r="AN1005" s="79"/>
    </row>
    <row r="1006" spans="1:40" s="67" customFormat="1" ht="14.4" x14ac:dyDescent="0.3">
      <c r="A1006" s="110"/>
      <c r="B1006" s="72"/>
      <c r="C1006" s="308" t="s">
        <v>471</v>
      </c>
      <c r="D1006" s="308"/>
      <c r="E1006" s="308"/>
      <c r="F1006" s="308"/>
      <c r="G1006" s="308"/>
      <c r="H1006" s="308"/>
      <c r="I1006" s="308"/>
      <c r="J1006" s="308"/>
      <c r="K1006" s="308"/>
      <c r="L1006" s="308"/>
      <c r="M1006" s="308"/>
      <c r="N1006" s="309"/>
      <c r="AA1006" s="98"/>
      <c r="AB1006" s="79"/>
      <c r="AG1006" s="79"/>
      <c r="AH1006" s="65" t="s">
        <v>471</v>
      </c>
      <c r="AI1006" s="97"/>
      <c r="AK1006" s="79"/>
      <c r="AM1006" s="79"/>
      <c r="AN1006" s="79"/>
    </row>
    <row r="1007" spans="1:40" s="67" customFormat="1" ht="14.4" x14ac:dyDescent="0.3">
      <c r="A1007" s="109"/>
      <c r="B1007" s="108"/>
      <c r="C1007" s="311" t="s">
        <v>327</v>
      </c>
      <c r="D1007" s="311"/>
      <c r="E1007" s="311"/>
      <c r="F1007" s="107"/>
      <c r="G1007" s="105"/>
      <c r="H1007" s="105"/>
      <c r="I1007" s="105"/>
      <c r="J1007" s="106"/>
      <c r="K1007" s="105"/>
      <c r="L1007" s="114">
        <v>482548.98</v>
      </c>
      <c r="M1007" s="103"/>
      <c r="N1007" s="102">
        <v>3870042.82</v>
      </c>
      <c r="AA1007" s="98"/>
      <c r="AB1007" s="79"/>
      <c r="AG1007" s="79" t="s">
        <v>327</v>
      </c>
      <c r="AI1007" s="97"/>
      <c r="AK1007" s="79"/>
      <c r="AM1007" s="79"/>
      <c r="AN1007" s="79"/>
    </row>
    <row r="1008" spans="1:40" s="67" customFormat="1" ht="21.6" x14ac:dyDescent="0.3">
      <c r="A1008" s="113" t="s">
        <v>263</v>
      </c>
      <c r="B1008" s="116" t="s">
        <v>470</v>
      </c>
      <c r="C1008" s="311" t="s">
        <v>468</v>
      </c>
      <c r="D1008" s="311"/>
      <c r="E1008" s="311"/>
      <c r="F1008" s="107" t="s">
        <v>469</v>
      </c>
      <c r="G1008" s="105"/>
      <c r="H1008" s="105"/>
      <c r="I1008" s="117">
        <v>17.231000000000002</v>
      </c>
      <c r="J1008" s="114">
        <v>1066.1400000000001</v>
      </c>
      <c r="K1008" s="105"/>
      <c r="L1008" s="114">
        <v>18370.66</v>
      </c>
      <c r="M1008" s="111">
        <v>8.02</v>
      </c>
      <c r="N1008" s="102">
        <v>147332.69</v>
      </c>
      <c r="AA1008" s="98"/>
      <c r="AB1008" s="79" t="s">
        <v>468</v>
      </c>
      <c r="AG1008" s="79"/>
      <c r="AI1008" s="97"/>
      <c r="AK1008" s="79"/>
      <c r="AM1008" s="79"/>
      <c r="AN1008" s="79"/>
    </row>
    <row r="1009" spans="1:40" s="67" customFormat="1" ht="14.4" x14ac:dyDescent="0.3">
      <c r="A1009" s="109"/>
      <c r="B1009" s="108"/>
      <c r="C1009" s="308" t="s">
        <v>467</v>
      </c>
      <c r="D1009" s="308"/>
      <c r="E1009" s="308"/>
      <c r="F1009" s="308"/>
      <c r="G1009" s="308"/>
      <c r="H1009" s="308"/>
      <c r="I1009" s="308"/>
      <c r="J1009" s="308"/>
      <c r="K1009" s="308"/>
      <c r="L1009" s="308"/>
      <c r="M1009" s="308"/>
      <c r="N1009" s="309"/>
      <c r="AA1009" s="98"/>
      <c r="AB1009" s="79"/>
      <c r="AG1009" s="79"/>
      <c r="AI1009" s="97"/>
      <c r="AJ1009" s="65" t="s">
        <v>467</v>
      </c>
      <c r="AK1009" s="79"/>
      <c r="AM1009" s="79"/>
      <c r="AN1009" s="79"/>
    </row>
    <row r="1010" spans="1:40" s="67" customFormat="1" ht="14.4" x14ac:dyDescent="0.3">
      <c r="A1010" s="110"/>
      <c r="B1010" s="72"/>
      <c r="C1010" s="308" t="s">
        <v>466</v>
      </c>
      <c r="D1010" s="308"/>
      <c r="E1010" s="308"/>
      <c r="F1010" s="308"/>
      <c r="G1010" s="308"/>
      <c r="H1010" s="308"/>
      <c r="I1010" s="308"/>
      <c r="J1010" s="308"/>
      <c r="K1010" s="308"/>
      <c r="L1010" s="308"/>
      <c r="M1010" s="308"/>
      <c r="N1010" s="309"/>
      <c r="AA1010" s="98"/>
      <c r="AB1010" s="79"/>
      <c r="AG1010" s="79"/>
      <c r="AH1010" s="65" t="s">
        <v>466</v>
      </c>
      <c r="AI1010" s="97"/>
      <c r="AK1010" s="79"/>
      <c r="AM1010" s="79"/>
      <c r="AN1010" s="79"/>
    </row>
    <row r="1011" spans="1:40" s="67" customFormat="1" ht="14.4" x14ac:dyDescent="0.3">
      <c r="A1011" s="109"/>
      <c r="B1011" s="108"/>
      <c r="C1011" s="311" t="s">
        <v>327</v>
      </c>
      <c r="D1011" s="311"/>
      <c r="E1011" s="311"/>
      <c r="F1011" s="107"/>
      <c r="G1011" s="105"/>
      <c r="H1011" s="105"/>
      <c r="I1011" s="105"/>
      <c r="J1011" s="106"/>
      <c r="K1011" s="105"/>
      <c r="L1011" s="114">
        <v>18370.66</v>
      </c>
      <c r="M1011" s="103"/>
      <c r="N1011" s="102">
        <v>147332.69</v>
      </c>
      <c r="AA1011" s="98"/>
      <c r="AB1011" s="79"/>
      <c r="AG1011" s="79" t="s">
        <v>327</v>
      </c>
      <c r="AI1011" s="97"/>
      <c r="AK1011" s="79"/>
      <c r="AM1011" s="79"/>
      <c r="AN1011" s="79"/>
    </row>
    <row r="1012" spans="1:40" s="67" customFormat="1" ht="0" hidden="1" customHeight="1" x14ac:dyDescent="0.3">
      <c r="A1012" s="101"/>
      <c r="B1012" s="77"/>
      <c r="C1012" s="77"/>
      <c r="D1012" s="77"/>
      <c r="E1012" s="77"/>
      <c r="F1012" s="100"/>
      <c r="G1012" s="100"/>
      <c r="H1012" s="100"/>
      <c r="I1012" s="100"/>
      <c r="J1012" s="78"/>
      <c r="K1012" s="100"/>
      <c r="L1012" s="78"/>
      <c r="M1012" s="99"/>
      <c r="N1012" s="78"/>
      <c r="AA1012" s="98"/>
      <c r="AB1012" s="79"/>
      <c r="AG1012" s="79"/>
      <c r="AI1012" s="97"/>
      <c r="AK1012" s="79"/>
      <c r="AM1012" s="79"/>
      <c r="AN1012" s="79"/>
    </row>
    <row r="1013" spans="1:40" s="67" customFormat="1" ht="21.6" x14ac:dyDescent="0.3">
      <c r="A1013" s="95"/>
      <c r="B1013" s="94"/>
      <c r="C1013" s="311" t="s">
        <v>246</v>
      </c>
      <c r="D1013" s="311"/>
      <c r="E1013" s="311"/>
      <c r="F1013" s="311"/>
      <c r="G1013" s="311"/>
      <c r="H1013" s="311"/>
      <c r="I1013" s="311"/>
      <c r="J1013" s="311"/>
      <c r="K1013" s="311"/>
      <c r="L1013" s="93"/>
      <c r="M1013" s="92"/>
      <c r="N1013" s="91"/>
      <c r="AA1013" s="98"/>
      <c r="AB1013" s="79"/>
      <c r="AG1013" s="79"/>
      <c r="AI1013" s="97"/>
      <c r="AK1013" s="79" t="s">
        <v>246</v>
      </c>
      <c r="AM1013" s="79"/>
      <c r="AN1013" s="79"/>
    </row>
    <row r="1014" spans="1:40" s="67" customFormat="1" ht="14.4" x14ac:dyDescent="0.3">
      <c r="A1014" s="85"/>
      <c r="B1014" s="84"/>
      <c r="C1014" s="308" t="s">
        <v>324</v>
      </c>
      <c r="D1014" s="308"/>
      <c r="E1014" s="308"/>
      <c r="F1014" s="308"/>
      <c r="G1014" s="308"/>
      <c r="H1014" s="308"/>
      <c r="I1014" s="308"/>
      <c r="J1014" s="308"/>
      <c r="K1014" s="308"/>
      <c r="L1014" s="83">
        <v>524757.52</v>
      </c>
      <c r="M1014" s="82"/>
      <c r="N1014" s="81">
        <v>4208555.3</v>
      </c>
      <c r="AA1014" s="98"/>
      <c r="AB1014" s="79"/>
      <c r="AG1014" s="79"/>
      <c r="AI1014" s="97"/>
      <c r="AK1014" s="79"/>
      <c r="AL1014" s="65" t="s">
        <v>324</v>
      </c>
      <c r="AM1014" s="79"/>
      <c r="AN1014" s="79"/>
    </row>
    <row r="1015" spans="1:40" s="67" customFormat="1" ht="14.4" x14ac:dyDescent="0.3">
      <c r="A1015" s="85"/>
      <c r="B1015" s="84"/>
      <c r="C1015" s="308" t="s">
        <v>305</v>
      </c>
      <c r="D1015" s="308"/>
      <c r="E1015" s="308"/>
      <c r="F1015" s="308"/>
      <c r="G1015" s="308"/>
      <c r="H1015" s="308"/>
      <c r="I1015" s="308"/>
      <c r="J1015" s="308"/>
      <c r="K1015" s="308"/>
      <c r="L1015" s="87"/>
      <c r="M1015" s="82"/>
      <c r="N1015" s="86"/>
      <c r="AA1015" s="98"/>
      <c r="AB1015" s="79"/>
      <c r="AG1015" s="79"/>
      <c r="AI1015" s="97"/>
      <c r="AK1015" s="79"/>
      <c r="AL1015" s="65" t="s">
        <v>305</v>
      </c>
      <c r="AM1015" s="79"/>
      <c r="AN1015" s="79"/>
    </row>
    <row r="1016" spans="1:40" s="67" customFormat="1" ht="14.4" x14ac:dyDescent="0.3">
      <c r="A1016" s="85"/>
      <c r="B1016" s="84"/>
      <c r="C1016" s="308" t="s">
        <v>320</v>
      </c>
      <c r="D1016" s="308"/>
      <c r="E1016" s="308"/>
      <c r="F1016" s="308"/>
      <c r="G1016" s="308"/>
      <c r="H1016" s="308"/>
      <c r="I1016" s="308"/>
      <c r="J1016" s="308"/>
      <c r="K1016" s="308"/>
      <c r="L1016" s="83">
        <v>524757.52</v>
      </c>
      <c r="M1016" s="82"/>
      <c r="N1016" s="81">
        <v>4208555.3</v>
      </c>
      <c r="AA1016" s="98"/>
      <c r="AB1016" s="79"/>
      <c r="AG1016" s="79"/>
      <c r="AI1016" s="97"/>
      <c r="AK1016" s="79"/>
      <c r="AL1016" s="65" t="s">
        <v>320</v>
      </c>
      <c r="AM1016" s="79"/>
      <c r="AN1016" s="79"/>
    </row>
    <row r="1017" spans="1:40" s="67" customFormat="1" ht="14.4" x14ac:dyDescent="0.3">
      <c r="A1017" s="85"/>
      <c r="B1017" s="84"/>
      <c r="C1017" s="308" t="s">
        <v>319</v>
      </c>
      <c r="D1017" s="308"/>
      <c r="E1017" s="308"/>
      <c r="F1017" s="308"/>
      <c r="G1017" s="308"/>
      <c r="H1017" s="308"/>
      <c r="I1017" s="308"/>
      <c r="J1017" s="308"/>
      <c r="K1017" s="308"/>
      <c r="L1017" s="83">
        <v>519293.4</v>
      </c>
      <c r="M1017" s="82"/>
      <c r="N1017" s="81">
        <v>4164733.07</v>
      </c>
      <c r="AA1017" s="98"/>
      <c r="AB1017" s="79"/>
      <c r="AG1017" s="79"/>
      <c r="AI1017" s="97"/>
      <c r="AK1017" s="79"/>
      <c r="AL1017" s="65" t="s">
        <v>319</v>
      </c>
      <c r="AM1017" s="79"/>
      <c r="AN1017" s="79"/>
    </row>
    <row r="1018" spans="1:40" s="67" customFormat="1" ht="14.4" x14ac:dyDescent="0.3">
      <c r="A1018" s="85"/>
      <c r="B1018" s="84"/>
      <c r="C1018" s="308" t="s">
        <v>305</v>
      </c>
      <c r="D1018" s="308"/>
      <c r="E1018" s="308"/>
      <c r="F1018" s="308"/>
      <c r="G1018" s="308"/>
      <c r="H1018" s="308"/>
      <c r="I1018" s="308"/>
      <c r="J1018" s="308"/>
      <c r="K1018" s="308"/>
      <c r="L1018" s="87"/>
      <c r="M1018" s="82"/>
      <c r="N1018" s="86"/>
      <c r="AA1018" s="98"/>
      <c r="AB1018" s="79"/>
      <c r="AG1018" s="79"/>
      <c r="AI1018" s="97"/>
      <c r="AK1018" s="79"/>
      <c r="AL1018" s="65" t="s">
        <v>305</v>
      </c>
      <c r="AM1018" s="79"/>
      <c r="AN1018" s="79"/>
    </row>
    <row r="1019" spans="1:40" s="67" customFormat="1" ht="14.4" x14ac:dyDescent="0.3">
      <c r="A1019" s="85"/>
      <c r="B1019" s="84"/>
      <c r="C1019" s="308" t="s">
        <v>314</v>
      </c>
      <c r="D1019" s="308"/>
      <c r="E1019" s="308"/>
      <c r="F1019" s="308"/>
      <c r="G1019" s="308"/>
      <c r="H1019" s="308"/>
      <c r="I1019" s="308"/>
      <c r="J1019" s="308"/>
      <c r="K1019" s="308"/>
      <c r="L1019" s="83">
        <v>519293.4</v>
      </c>
      <c r="M1019" s="82"/>
      <c r="N1019" s="81">
        <v>4164733.07</v>
      </c>
      <c r="AA1019" s="98"/>
      <c r="AB1019" s="79"/>
      <c r="AG1019" s="79"/>
      <c r="AI1019" s="97"/>
      <c r="AK1019" s="79"/>
      <c r="AL1019" s="65" t="s">
        <v>314</v>
      </c>
      <c r="AM1019" s="79"/>
      <c r="AN1019" s="79"/>
    </row>
    <row r="1020" spans="1:40" s="67" customFormat="1" ht="14.4" x14ac:dyDescent="0.3">
      <c r="A1020" s="85"/>
      <c r="B1020" s="84"/>
      <c r="C1020" s="308" t="s">
        <v>318</v>
      </c>
      <c r="D1020" s="308"/>
      <c r="E1020" s="308"/>
      <c r="F1020" s="308"/>
      <c r="G1020" s="308"/>
      <c r="H1020" s="308"/>
      <c r="I1020" s="308"/>
      <c r="J1020" s="308"/>
      <c r="K1020" s="308"/>
      <c r="L1020" s="83">
        <v>5464.12</v>
      </c>
      <c r="M1020" s="82"/>
      <c r="N1020" s="81">
        <v>43822.23</v>
      </c>
      <c r="AA1020" s="98"/>
      <c r="AB1020" s="79"/>
      <c r="AG1020" s="79"/>
      <c r="AI1020" s="97"/>
      <c r="AK1020" s="79"/>
      <c r="AL1020" s="65" t="s">
        <v>318</v>
      </c>
      <c r="AM1020" s="79"/>
      <c r="AN1020" s="79"/>
    </row>
    <row r="1021" spans="1:40" s="67" customFormat="1" ht="14.4" x14ac:dyDescent="0.3">
      <c r="A1021" s="85"/>
      <c r="B1021" s="84"/>
      <c r="C1021" s="308" t="s">
        <v>305</v>
      </c>
      <c r="D1021" s="308"/>
      <c r="E1021" s="308"/>
      <c r="F1021" s="308"/>
      <c r="G1021" s="308"/>
      <c r="H1021" s="308"/>
      <c r="I1021" s="308"/>
      <c r="J1021" s="308"/>
      <c r="K1021" s="308"/>
      <c r="L1021" s="87"/>
      <c r="M1021" s="82"/>
      <c r="N1021" s="86"/>
      <c r="AA1021" s="98"/>
      <c r="AB1021" s="79"/>
      <c r="AG1021" s="79"/>
      <c r="AI1021" s="97"/>
      <c r="AK1021" s="79"/>
      <c r="AL1021" s="65" t="s">
        <v>305</v>
      </c>
      <c r="AM1021" s="79"/>
      <c r="AN1021" s="79"/>
    </row>
    <row r="1022" spans="1:40" s="67" customFormat="1" ht="14.4" x14ac:dyDescent="0.3">
      <c r="A1022" s="85"/>
      <c r="B1022" s="84"/>
      <c r="C1022" s="308" t="s">
        <v>314</v>
      </c>
      <c r="D1022" s="308"/>
      <c r="E1022" s="308"/>
      <c r="F1022" s="308"/>
      <c r="G1022" s="308"/>
      <c r="H1022" s="308"/>
      <c r="I1022" s="308"/>
      <c r="J1022" s="308"/>
      <c r="K1022" s="308"/>
      <c r="L1022" s="83">
        <v>5464.12</v>
      </c>
      <c r="M1022" s="82"/>
      <c r="N1022" s="81">
        <v>43822.23</v>
      </c>
      <c r="AA1022" s="98"/>
      <c r="AB1022" s="79"/>
      <c r="AG1022" s="79"/>
      <c r="AI1022" s="97"/>
      <c r="AK1022" s="79"/>
      <c r="AL1022" s="65" t="s">
        <v>314</v>
      </c>
      <c r="AM1022" s="79"/>
      <c r="AN1022" s="79"/>
    </row>
    <row r="1023" spans="1:40" s="67" customFormat="1" ht="21.6" x14ac:dyDescent="0.3">
      <c r="A1023" s="85"/>
      <c r="B1023" s="90"/>
      <c r="C1023" s="307" t="s">
        <v>247</v>
      </c>
      <c r="D1023" s="307"/>
      <c r="E1023" s="307"/>
      <c r="F1023" s="307"/>
      <c r="G1023" s="307"/>
      <c r="H1023" s="307"/>
      <c r="I1023" s="307"/>
      <c r="J1023" s="307"/>
      <c r="K1023" s="307"/>
      <c r="L1023" s="76">
        <v>524757.52</v>
      </c>
      <c r="M1023" s="89"/>
      <c r="N1023" s="88">
        <v>4208555.3</v>
      </c>
      <c r="AA1023" s="98"/>
      <c r="AB1023" s="79"/>
      <c r="AG1023" s="79"/>
      <c r="AI1023" s="97"/>
      <c r="AK1023" s="79"/>
      <c r="AM1023" s="79" t="s">
        <v>247</v>
      </c>
      <c r="AN1023" s="79"/>
    </row>
    <row r="1024" spans="1:40" s="67" customFormat="1" ht="14.4" x14ac:dyDescent="0.3">
      <c r="A1024" s="312" t="s">
        <v>465</v>
      </c>
      <c r="B1024" s="313"/>
      <c r="C1024" s="313"/>
      <c r="D1024" s="313"/>
      <c r="E1024" s="313"/>
      <c r="F1024" s="313"/>
      <c r="G1024" s="313"/>
      <c r="H1024" s="313"/>
      <c r="I1024" s="313"/>
      <c r="J1024" s="313"/>
      <c r="K1024" s="313"/>
      <c r="L1024" s="313"/>
      <c r="M1024" s="313"/>
      <c r="N1024" s="314"/>
      <c r="AA1024" s="98" t="s">
        <v>465</v>
      </c>
      <c r="AB1024" s="79"/>
      <c r="AG1024" s="79"/>
      <c r="AI1024" s="97"/>
      <c r="AK1024" s="79"/>
      <c r="AM1024" s="79"/>
      <c r="AN1024" s="79"/>
    </row>
    <row r="1025" spans="1:41" s="67" customFormat="1" ht="14.4" x14ac:dyDescent="0.3">
      <c r="A1025" s="331" t="s">
        <v>352</v>
      </c>
      <c r="B1025" s="332"/>
      <c r="C1025" s="332"/>
      <c r="D1025" s="332"/>
      <c r="E1025" s="332"/>
      <c r="F1025" s="332"/>
      <c r="G1025" s="332"/>
      <c r="H1025" s="332"/>
      <c r="I1025" s="332"/>
      <c r="J1025" s="332"/>
      <c r="K1025" s="332"/>
      <c r="L1025" s="332"/>
      <c r="M1025" s="332"/>
      <c r="N1025" s="333"/>
      <c r="AA1025" s="98"/>
      <c r="AB1025" s="79"/>
      <c r="AG1025" s="79"/>
      <c r="AI1025" s="97"/>
      <c r="AK1025" s="79"/>
      <c r="AM1025" s="79"/>
      <c r="AN1025" s="79" t="s">
        <v>352</v>
      </c>
    </row>
    <row r="1026" spans="1:41" s="67" customFormat="1" ht="14.4" x14ac:dyDescent="0.3">
      <c r="A1026" s="113" t="s">
        <v>264</v>
      </c>
      <c r="B1026" s="116" t="s">
        <v>464</v>
      </c>
      <c r="C1026" s="311" t="s">
        <v>463</v>
      </c>
      <c r="D1026" s="311"/>
      <c r="E1026" s="311"/>
      <c r="F1026" s="107" t="s">
        <v>101</v>
      </c>
      <c r="G1026" s="105"/>
      <c r="H1026" s="105"/>
      <c r="I1026" s="112">
        <v>5500</v>
      </c>
      <c r="J1026" s="104">
        <v>165.04</v>
      </c>
      <c r="K1026" s="105"/>
      <c r="L1026" s="114">
        <v>113182.04</v>
      </c>
      <c r="M1026" s="111">
        <v>8.02</v>
      </c>
      <c r="N1026" s="102">
        <v>907720</v>
      </c>
      <c r="AA1026" s="98"/>
      <c r="AB1026" s="79" t="s">
        <v>463</v>
      </c>
      <c r="AG1026" s="79"/>
      <c r="AI1026" s="97"/>
      <c r="AK1026" s="79"/>
      <c r="AM1026" s="79"/>
      <c r="AN1026" s="79"/>
    </row>
    <row r="1027" spans="1:41" s="67" customFormat="1" ht="14.4" x14ac:dyDescent="0.3">
      <c r="A1027" s="109"/>
      <c r="B1027" s="108"/>
      <c r="C1027" s="308" t="s">
        <v>329</v>
      </c>
      <c r="D1027" s="308"/>
      <c r="E1027" s="308"/>
      <c r="F1027" s="308"/>
      <c r="G1027" s="308"/>
      <c r="H1027" s="308"/>
      <c r="I1027" s="308"/>
      <c r="J1027" s="308"/>
      <c r="K1027" s="308"/>
      <c r="L1027" s="308"/>
      <c r="M1027" s="308"/>
      <c r="N1027" s="309"/>
      <c r="AA1027" s="98"/>
      <c r="AB1027" s="79"/>
      <c r="AG1027" s="79"/>
      <c r="AI1027" s="97"/>
      <c r="AJ1027" s="65" t="s">
        <v>329</v>
      </c>
      <c r="AK1027" s="79"/>
      <c r="AM1027" s="79"/>
      <c r="AN1027" s="79"/>
    </row>
    <row r="1028" spans="1:41" s="67" customFormat="1" ht="14.4" x14ac:dyDescent="0.3">
      <c r="A1028" s="110"/>
      <c r="B1028" s="72"/>
      <c r="C1028" s="308" t="s">
        <v>462</v>
      </c>
      <c r="D1028" s="308"/>
      <c r="E1028" s="308"/>
      <c r="F1028" s="308"/>
      <c r="G1028" s="308"/>
      <c r="H1028" s="308"/>
      <c r="I1028" s="308"/>
      <c r="J1028" s="308"/>
      <c r="K1028" s="308"/>
      <c r="L1028" s="308"/>
      <c r="M1028" s="308"/>
      <c r="N1028" s="309"/>
      <c r="AA1028" s="98"/>
      <c r="AB1028" s="79"/>
      <c r="AG1028" s="79"/>
      <c r="AI1028" s="97"/>
      <c r="AK1028" s="79"/>
      <c r="AM1028" s="79"/>
      <c r="AN1028" s="79"/>
      <c r="AO1028" s="65" t="s">
        <v>462</v>
      </c>
    </row>
    <row r="1029" spans="1:41" s="67" customFormat="1" ht="14.4" x14ac:dyDescent="0.3">
      <c r="A1029" s="109"/>
      <c r="B1029" s="108"/>
      <c r="C1029" s="311" t="s">
        <v>327</v>
      </c>
      <c r="D1029" s="311"/>
      <c r="E1029" s="311"/>
      <c r="F1029" s="107"/>
      <c r="G1029" s="105"/>
      <c r="H1029" s="105"/>
      <c r="I1029" s="105"/>
      <c r="J1029" s="106"/>
      <c r="K1029" s="105"/>
      <c r="L1029" s="114">
        <v>113182.04</v>
      </c>
      <c r="M1029" s="103"/>
      <c r="N1029" s="102">
        <v>907720</v>
      </c>
      <c r="AA1029" s="98"/>
      <c r="AB1029" s="79"/>
      <c r="AG1029" s="79" t="s">
        <v>327</v>
      </c>
      <c r="AI1029" s="97"/>
      <c r="AK1029" s="79"/>
      <c r="AM1029" s="79"/>
      <c r="AN1029" s="79"/>
    </row>
    <row r="1030" spans="1:41" s="67" customFormat="1" ht="14.4" x14ac:dyDescent="0.3">
      <c r="A1030" s="113" t="s">
        <v>265</v>
      </c>
      <c r="B1030" s="116" t="s">
        <v>464</v>
      </c>
      <c r="C1030" s="311" t="s">
        <v>463</v>
      </c>
      <c r="D1030" s="311"/>
      <c r="E1030" s="311"/>
      <c r="F1030" s="107" t="s">
        <v>101</v>
      </c>
      <c r="G1030" s="105"/>
      <c r="H1030" s="105"/>
      <c r="I1030" s="112">
        <v>12</v>
      </c>
      <c r="J1030" s="104">
        <v>165.04</v>
      </c>
      <c r="K1030" s="105"/>
      <c r="L1030" s="104">
        <v>246.94</v>
      </c>
      <c r="M1030" s="111">
        <v>8.02</v>
      </c>
      <c r="N1030" s="102">
        <v>1980.48</v>
      </c>
      <c r="AA1030" s="98"/>
      <c r="AB1030" s="79" t="s">
        <v>463</v>
      </c>
      <c r="AG1030" s="79"/>
      <c r="AI1030" s="97"/>
      <c r="AK1030" s="79"/>
      <c r="AM1030" s="79"/>
      <c r="AN1030" s="79"/>
    </row>
    <row r="1031" spans="1:41" s="67" customFormat="1" ht="14.4" x14ac:dyDescent="0.3">
      <c r="A1031" s="109"/>
      <c r="B1031" s="108"/>
      <c r="C1031" s="308" t="s">
        <v>329</v>
      </c>
      <c r="D1031" s="308"/>
      <c r="E1031" s="308"/>
      <c r="F1031" s="308"/>
      <c r="G1031" s="308"/>
      <c r="H1031" s="308"/>
      <c r="I1031" s="308"/>
      <c r="J1031" s="308"/>
      <c r="K1031" s="308"/>
      <c r="L1031" s="308"/>
      <c r="M1031" s="308"/>
      <c r="N1031" s="309"/>
      <c r="AA1031" s="98"/>
      <c r="AB1031" s="79"/>
      <c r="AG1031" s="79"/>
      <c r="AI1031" s="97"/>
      <c r="AJ1031" s="65" t="s">
        <v>329</v>
      </c>
      <c r="AK1031" s="79"/>
      <c r="AM1031" s="79"/>
      <c r="AN1031" s="79"/>
    </row>
    <row r="1032" spans="1:41" s="67" customFormat="1" ht="14.4" x14ac:dyDescent="0.3">
      <c r="A1032" s="110"/>
      <c r="B1032" s="72"/>
      <c r="C1032" s="308" t="s">
        <v>462</v>
      </c>
      <c r="D1032" s="308"/>
      <c r="E1032" s="308"/>
      <c r="F1032" s="308"/>
      <c r="G1032" s="308"/>
      <c r="H1032" s="308"/>
      <c r="I1032" s="308"/>
      <c r="J1032" s="308"/>
      <c r="K1032" s="308"/>
      <c r="L1032" s="308"/>
      <c r="M1032" s="308"/>
      <c r="N1032" s="309"/>
      <c r="AA1032" s="98"/>
      <c r="AB1032" s="79"/>
      <c r="AG1032" s="79"/>
      <c r="AI1032" s="97"/>
      <c r="AK1032" s="79"/>
      <c r="AM1032" s="79"/>
      <c r="AN1032" s="79"/>
      <c r="AO1032" s="65" t="s">
        <v>462</v>
      </c>
    </row>
    <row r="1033" spans="1:41" s="67" customFormat="1" ht="14.4" x14ac:dyDescent="0.3">
      <c r="A1033" s="109"/>
      <c r="B1033" s="108"/>
      <c r="C1033" s="311" t="s">
        <v>327</v>
      </c>
      <c r="D1033" s="311"/>
      <c r="E1033" s="311"/>
      <c r="F1033" s="107"/>
      <c r="G1033" s="105"/>
      <c r="H1033" s="105"/>
      <c r="I1033" s="105"/>
      <c r="J1033" s="106"/>
      <c r="K1033" s="105"/>
      <c r="L1033" s="104">
        <v>246.94</v>
      </c>
      <c r="M1033" s="103"/>
      <c r="N1033" s="102">
        <v>1980.48</v>
      </c>
      <c r="AA1033" s="98"/>
      <c r="AB1033" s="79"/>
      <c r="AG1033" s="79" t="s">
        <v>327</v>
      </c>
      <c r="AI1033" s="97"/>
      <c r="AK1033" s="79"/>
      <c r="AM1033" s="79"/>
      <c r="AN1033" s="79"/>
    </row>
    <row r="1034" spans="1:41" s="67" customFormat="1" ht="14.4" x14ac:dyDescent="0.3">
      <c r="A1034" s="113" t="s">
        <v>266</v>
      </c>
      <c r="B1034" s="116" t="s">
        <v>461</v>
      </c>
      <c r="C1034" s="311" t="s">
        <v>460</v>
      </c>
      <c r="D1034" s="311"/>
      <c r="E1034" s="311"/>
      <c r="F1034" s="107" t="s">
        <v>110</v>
      </c>
      <c r="G1034" s="105"/>
      <c r="H1034" s="105"/>
      <c r="I1034" s="112">
        <v>51</v>
      </c>
      <c r="J1034" s="114">
        <v>14060</v>
      </c>
      <c r="K1034" s="105"/>
      <c r="L1034" s="114">
        <v>89408.98</v>
      </c>
      <c r="M1034" s="111">
        <v>8.02</v>
      </c>
      <c r="N1034" s="102">
        <v>717060</v>
      </c>
      <c r="AA1034" s="98"/>
      <c r="AB1034" s="79" t="s">
        <v>460</v>
      </c>
      <c r="AG1034" s="79"/>
      <c r="AI1034" s="97"/>
      <c r="AK1034" s="79"/>
      <c r="AM1034" s="79"/>
      <c r="AN1034" s="79"/>
    </row>
    <row r="1035" spans="1:41" s="67" customFormat="1" ht="14.4" x14ac:dyDescent="0.3">
      <c r="A1035" s="109"/>
      <c r="B1035" s="108"/>
      <c r="C1035" s="308" t="s">
        <v>329</v>
      </c>
      <c r="D1035" s="308"/>
      <c r="E1035" s="308"/>
      <c r="F1035" s="308"/>
      <c r="G1035" s="308"/>
      <c r="H1035" s="308"/>
      <c r="I1035" s="308"/>
      <c r="J1035" s="308"/>
      <c r="K1035" s="308"/>
      <c r="L1035" s="308"/>
      <c r="M1035" s="308"/>
      <c r="N1035" s="309"/>
      <c r="AA1035" s="98"/>
      <c r="AB1035" s="79"/>
      <c r="AG1035" s="79"/>
      <c r="AI1035" s="97"/>
      <c r="AJ1035" s="65" t="s">
        <v>329</v>
      </c>
      <c r="AK1035" s="79"/>
      <c r="AM1035" s="79"/>
      <c r="AN1035" s="79"/>
    </row>
    <row r="1036" spans="1:41" s="67" customFormat="1" ht="14.4" x14ac:dyDescent="0.3">
      <c r="A1036" s="110"/>
      <c r="B1036" s="72"/>
      <c r="C1036" s="308" t="s">
        <v>459</v>
      </c>
      <c r="D1036" s="308"/>
      <c r="E1036" s="308"/>
      <c r="F1036" s="308"/>
      <c r="G1036" s="308"/>
      <c r="H1036" s="308"/>
      <c r="I1036" s="308"/>
      <c r="J1036" s="308"/>
      <c r="K1036" s="308"/>
      <c r="L1036" s="308"/>
      <c r="M1036" s="308"/>
      <c r="N1036" s="309"/>
      <c r="AA1036" s="98"/>
      <c r="AB1036" s="79"/>
      <c r="AG1036" s="79"/>
      <c r="AI1036" s="97"/>
      <c r="AK1036" s="79"/>
      <c r="AM1036" s="79"/>
      <c r="AN1036" s="79"/>
      <c r="AO1036" s="65" t="s">
        <v>459</v>
      </c>
    </row>
    <row r="1037" spans="1:41" s="67" customFormat="1" ht="14.4" x14ac:dyDescent="0.3">
      <c r="A1037" s="109"/>
      <c r="B1037" s="108"/>
      <c r="C1037" s="311" t="s">
        <v>327</v>
      </c>
      <c r="D1037" s="311"/>
      <c r="E1037" s="311"/>
      <c r="F1037" s="107"/>
      <c r="G1037" s="105"/>
      <c r="H1037" s="105"/>
      <c r="I1037" s="105"/>
      <c r="J1037" s="106"/>
      <c r="K1037" s="105"/>
      <c r="L1037" s="114">
        <v>89408.98</v>
      </c>
      <c r="M1037" s="103"/>
      <c r="N1037" s="102">
        <v>717060</v>
      </c>
      <c r="AA1037" s="98"/>
      <c r="AB1037" s="79"/>
      <c r="AG1037" s="79" t="s">
        <v>327</v>
      </c>
      <c r="AI1037" s="97"/>
      <c r="AK1037" s="79"/>
      <c r="AM1037" s="79"/>
      <c r="AN1037" s="79"/>
    </row>
    <row r="1038" spans="1:41" s="67" customFormat="1" ht="14.4" x14ac:dyDescent="0.3">
      <c r="A1038" s="113" t="s">
        <v>267</v>
      </c>
      <c r="B1038" s="116" t="s">
        <v>458</v>
      </c>
      <c r="C1038" s="311" t="s">
        <v>105</v>
      </c>
      <c r="D1038" s="311"/>
      <c r="E1038" s="311"/>
      <c r="F1038" s="107" t="s">
        <v>110</v>
      </c>
      <c r="G1038" s="105"/>
      <c r="H1038" s="105"/>
      <c r="I1038" s="112">
        <v>28</v>
      </c>
      <c r="J1038" s="104">
        <v>25.3</v>
      </c>
      <c r="K1038" s="105"/>
      <c r="L1038" s="104">
        <v>88.33</v>
      </c>
      <c r="M1038" s="111">
        <v>8.02</v>
      </c>
      <c r="N1038" s="115">
        <v>708.4</v>
      </c>
      <c r="AA1038" s="98"/>
      <c r="AB1038" s="79" t="s">
        <v>105</v>
      </c>
      <c r="AG1038" s="79"/>
      <c r="AI1038" s="97"/>
      <c r="AK1038" s="79"/>
      <c r="AM1038" s="79"/>
      <c r="AN1038" s="79"/>
    </row>
    <row r="1039" spans="1:41" s="67" customFormat="1" ht="14.4" x14ac:dyDescent="0.3">
      <c r="A1039" s="109"/>
      <c r="B1039" s="108"/>
      <c r="C1039" s="308" t="s">
        <v>329</v>
      </c>
      <c r="D1039" s="308"/>
      <c r="E1039" s="308"/>
      <c r="F1039" s="308"/>
      <c r="G1039" s="308"/>
      <c r="H1039" s="308"/>
      <c r="I1039" s="308"/>
      <c r="J1039" s="308"/>
      <c r="K1039" s="308"/>
      <c r="L1039" s="308"/>
      <c r="M1039" s="308"/>
      <c r="N1039" s="309"/>
      <c r="AA1039" s="98"/>
      <c r="AB1039" s="79"/>
      <c r="AG1039" s="79"/>
      <c r="AI1039" s="97"/>
      <c r="AJ1039" s="65" t="s">
        <v>329</v>
      </c>
      <c r="AK1039" s="79"/>
      <c r="AM1039" s="79"/>
      <c r="AN1039" s="79"/>
    </row>
    <row r="1040" spans="1:41" s="67" customFormat="1" ht="14.4" x14ac:dyDescent="0.3">
      <c r="A1040" s="110"/>
      <c r="B1040" s="72"/>
      <c r="C1040" s="308" t="s">
        <v>457</v>
      </c>
      <c r="D1040" s="308"/>
      <c r="E1040" s="308"/>
      <c r="F1040" s="308"/>
      <c r="G1040" s="308"/>
      <c r="H1040" s="308"/>
      <c r="I1040" s="308"/>
      <c r="J1040" s="308"/>
      <c r="K1040" s="308"/>
      <c r="L1040" s="308"/>
      <c r="M1040" s="308"/>
      <c r="N1040" s="309"/>
      <c r="AA1040" s="98"/>
      <c r="AB1040" s="79"/>
      <c r="AG1040" s="79"/>
      <c r="AI1040" s="97"/>
      <c r="AK1040" s="79"/>
      <c r="AM1040" s="79"/>
      <c r="AN1040" s="79"/>
      <c r="AO1040" s="65" t="s">
        <v>457</v>
      </c>
    </row>
    <row r="1041" spans="1:41" s="67" customFormat="1" ht="14.4" x14ac:dyDescent="0.3">
      <c r="A1041" s="109"/>
      <c r="B1041" s="108"/>
      <c r="C1041" s="311" t="s">
        <v>327</v>
      </c>
      <c r="D1041" s="311"/>
      <c r="E1041" s="311"/>
      <c r="F1041" s="107"/>
      <c r="G1041" s="105"/>
      <c r="H1041" s="105"/>
      <c r="I1041" s="105"/>
      <c r="J1041" s="106"/>
      <c r="K1041" s="105"/>
      <c r="L1041" s="104">
        <v>88.33</v>
      </c>
      <c r="M1041" s="103"/>
      <c r="N1041" s="115">
        <v>708.4</v>
      </c>
      <c r="AA1041" s="98"/>
      <c r="AB1041" s="79"/>
      <c r="AG1041" s="79" t="s">
        <v>327</v>
      </c>
      <c r="AI1041" s="97"/>
      <c r="AK1041" s="79"/>
      <c r="AM1041" s="79"/>
      <c r="AN1041" s="79"/>
    </row>
    <row r="1042" spans="1:41" s="67" customFormat="1" ht="14.4" x14ac:dyDescent="0.3">
      <c r="A1042" s="331" t="s">
        <v>398</v>
      </c>
      <c r="B1042" s="332"/>
      <c r="C1042" s="332"/>
      <c r="D1042" s="332"/>
      <c r="E1042" s="332"/>
      <c r="F1042" s="332"/>
      <c r="G1042" s="332"/>
      <c r="H1042" s="332"/>
      <c r="I1042" s="332"/>
      <c r="J1042" s="332"/>
      <c r="K1042" s="332"/>
      <c r="L1042" s="332"/>
      <c r="M1042" s="332"/>
      <c r="N1042" s="333"/>
      <c r="AA1042" s="98"/>
      <c r="AB1042" s="79"/>
      <c r="AG1042" s="79"/>
      <c r="AI1042" s="97"/>
      <c r="AK1042" s="79"/>
      <c r="AM1042" s="79"/>
      <c r="AN1042" s="79" t="s">
        <v>398</v>
      </c>
    </row>
    <row r="1043" spans="1:41" s="67" customFormat="1" ht="14.4" x14ac:dyDescent="0.3">
      <c r="A1043" s="113" t="s">
        <v>268</v>
      </c>
      <c r="B1043" s="116" t="s">
        <v>456</v>
      </c>
      <c r="C1043" s="311" t="s">
        <v>455</v>
      </c>
      <c r="D1043" s="311"/>
      <c r="E1043" s="311"/>
      <c r="F1043" s="107" t="s">
        <v>23</v>
      </c>
      <c r="G1043" s="105"/>
      <c r="H1043" s="105"/>
      <c r="I1043" s="112">
        <v>46</v>
      </c>
      <c r="J1043" s="114">
        <v>1274.08</v>
      </c>
      <c r="K1043" s="105"/>
      <c r="L1043" s="114">
        <v>7307.69</v>
      </c>
      <c r="M1043" s="111">
        <v>8.02</v>
      </c>
      <c r="N1043" s="102">
        <v>58607.68</v>
      </c>
      <c r="AA1043" s="98"/>
      <c r="AB1043" s="79" t="s">
        <v>455</v>
      </c>
      <c r="AG1043" s="79"/>
      <c r="AI1043" s="97"/>
      <c r="AK1043" s="79"/>
      <c r="AM1043" s="79"/>
      <c r="AN1043" s="79"/>
    </row>
    <row r="1044" spans="1:41" s="67" customFormat="1" ht="14.4" x14ac:dyDescent="0.3">
      <c r="A1044" s="109"/>
      <c r="B1044" s="108"/>
      <c r="C1044" s="308" t="s">
        <v>329</v>
      </c>
      <c r="D1044" s="308"/>
      <c r="E1044" s="308"/>
      <c r="F1044" s="308"/>
      <c r="G1044" s="308"/>
      <c r="H1044" s="308"/>
      <c r="I1044" s="308"/>
      <c r="J1044" s="308"/>
      <c r="K1044" s="308"/>
      <c r="L1044" s="308"/>
      <c r="M1044" s="308"/>
      <c r="N1044" s="309"/>
      <c r="AA1044" s="98"/>
      <c r="AB1044" s="79"/>
      <c r="AG1044" s="79"/>
      <c r="AI1044" s="97"/>
      <c r="AJ1044" s="65" t="s">
        <v>329</v>
      </c>
      <c r="AK1044" s="79"/>
      <c r="AM1044" s="79"/>
      <c r="AN1044" s="79"/>
    </row>
    <row r="1045" spans="1:41" s="67" customFormat="1" ht="14.4" x14ac:dyDescent="0.3">
      <c r="A1045" s="110"/>
      <c r="B1045" s="72"/>
      <c r="C1045" s="308" t="s">
        <v>454</v>
      </c>
      <c r="D1045" s="308"/>
      <c r="E1045" s="308"/>
      <c r="F1045" s="308"/>
      <c r="G1045" s="308"/>
      <c r="H1045" s="308"/>
      <c r="I1045" s="308"/>
      <c r="J1045" s="308"/>
      <c r="K1045" s="308"/>
      <c r="L1045" s="308"/>
      <c r="M1045" s="308"/>
      <c r="N1045" s="309"/>
      <c r="AA1045" s="98"/>
      <c r="AB1045" s="79"/>
      <c r="AG1045" s="79"/>
      <c r="AH1045" s="65" t="s">
        <v>454</v>
      </c>
      <c r="AI1045" s="97"/>
      <c r="AK1045" s="79"/>
      <c r="AM1045" s="79"/>
      <c r="AN1045" s="79"/>
    </row>
    <row r="1046" spans="1:41" s="67" customFormat="1" ht="14.4" x14ac:dyDescent="0.3">
      <c r="A1046" s="110"/>
      <c r="B1046" s="72"/>
      <c r="C1046" s="308" t="s">
        <v>453</v>
      </c>
      <c r="D1046" s="308"/>
      <c r="E1046" s="308"/>
      <c r="F1046" s="308"/>
      <c r="G1046" s="308"/>
      <c r="H1046" s="308"/>
      <c r="I1046" s="308"/>
      <c r="J1046" s="308"/>
      <c r="K1046" s="308"/>
      <c r="L1046" s="308"/>
      <c r="M1046" s="308"/>
      <c r="N1046" s="309"/>
      <c r="AA1046" s="98"/>
      <c r="AB1046" s="79"/>
      <c r="AG1046" s="79"/>
      <c r="AI1046" s="97"/>
      <c r="AK1046" s="79"/>
      <c r="AM1046" s="79"/>
      <c r="AN1046" s="79"/>
      <c r="AO1046" s="65" t="s">
        <v>453</v>
      </c>
    </row>
    <row r="1047" spans="1:41" s="67" customFormat="1" ht="14.4" x14ac:dyDescent="0.3">
      <c r="A1047" s="109"/>
      <c r="B1047" s="108"/>
      <c r="C1047" s="311" t="s">
        <v>327</v>
      </c>
      <c r="D1047" s="311"/>
      <c r="E1047" s="311"/>
      <c r="F1047" s="107"/>
      <c r="G1047" s="105"/>
      <c r="H1047" s="105"/>
      <c r="I1047" s="105"/>
      <c r="J1047" s="106"/>
      <c r="K1047" s="105"/>
      <c r="L1047" s="114">
        <v>7307.69</v>
      </c>
      <c r="M1047" s="103"/>
      <c r="N1047" s="102">
        <v>58607.68</v>
      </c>
      <c r="AA1047" s="98"/>
      <c r="AB1047" s="79"/>
      <c r="AG1047" s="79" t="s">
        <v>327</v>
      </c>
      <c r="AI1047" s="97"/>
      <c r="AK1047" s="79"/>
      <c r="AM1047" s="79"/>
      <c r="AN1047" s="79"/>
    </row>
    <row r="1048" spans="1:41" s="67" customFormat="1" ht="14.4" x14ac:dyDescent="0.3">
      <c r="A1048" s="113" t="s">
        <v>269</v>
      </c>
      <c r="B1048" s="116" t="s">
        <v>452</v>
      </c>
      <c r="C1048" s="311" t="s">
        <v>451</v>
      </c>
      <c r="D1048" s="311"/>
      <c r="E1048" s="311"/>
      <c r="F1048" s="107" t="s">
        <v>110</v>
      </c>
      <c r="G1048" s="105"/>
      <c r="H1048" s="105"/>
      <c r="I1048" s="112">
        <v>34</v>
      </c>
      <c r="J1048" s="114">
        <v>6000</v>
      </c>
      <c r="K1048" s="105"/>
      <c r="L1048" s="114">
        <v>25436.41</v>
      </c>
      <c r="M1048" s="111">
        <v>8.02</v>
      </c>
      <c r="N1048" s="102">
        <v>204000</v>
      </c>
      <c r="AA1048" s="98"/>
      <c r="AB1048" s="79" t="s">
        <v>451</v>
      </c>
      <c r="AG1048" s="79"/>
      <c r="AI1048" s="97"/>
      <c r="AK1048" s="79"/>
      <c r="AM1048" s="79"/>
      <c r="AN1048" s="79"/>
    </row>
    <row r="1049" spans="1:41" s="67" customFormat="1" ht="14.4" x14ac:dyDescent="0.3">
      <c r="A1049" s="109"/>
      <c r="B1049" s="108"/>
      <c r="C1049" s="308" t="s">
        <v>329</v>
      </c>
      <c r="D1049" s="308"/>
      <c r="E1049" s="308"/>
      <c r="F1049" s="308"/>
      <c r="G1049" s="308"/>
      <c r="H1049" s="308"/>
      <c r="I1049" s="308"/>
      <c r="J1049" s="308"/>
      <c r="K1049" s="308"/>
      <c r="L1049" s="308"/>
      <c r="M1049" s="308"/>
      <c r="N1049" s="309"/>
      <c r="AA1049" s="98"/>
      <c r="AB1049" s="79"/>
      <c r="AG1049" s="79"/>
      <c r="AI1049" s="97"/>
      <c r="AJ1049" s="65" t="s">
        <v>329</v>
      </c>
      <c r="AK1049" s="79"/>
      <c r="AM1049" s="79"/>
      <c r="AN1049" s="79"/>
    </row>
    <row r="1050" spans="1:41" s="67" customFormat="1" ht="14.4" x14ac:dyDescent="0.3">
      <c r="A1050" s="110"/>
      <c r="B1050" s="72"/>
      <c r="C1050" s="308" t="s">
        <v>450</v>
      </c>
      <c r="D1050" s="308"/>
      <c r="E1050" s="308"/>
      <c r="F1050" s="308"/>
      <c r="G1050" s="308"/>
      <c r="H1050" s="308"/>
      <c r="I1050" s="308"/>
      <c r="J1050" s="308"/>
      <c r="K1050" s="308"/>
      <c r="L1050" s="308"/>
      <c r="M1050" s="308"/>
      <c r="N1050" s="309"/>
      <c r="AA1050" s="98"/>
      <c r="AB1050" s="79"/>
      <c r="AG1050" s="79"/>
      <c r="AI1050" s="97"/>
      <c r="AK1050" s="79"/>
      <c r="AM1050" s="79"/>
      <c r="AN1050" s="79"/>
      <c r="AO1050" s="65" t="s">
        <v>450</v>
      </c>
    </row>
    <row r="1051" spans="1:41" s="67" customFormat="1" ht="14.4" x14ac:dyDescent="0.3">
      <c r="A1051" s="109"/>
      <c r="B1051" s="108"/>
      <c r="C1051" s="311" t="s">
        <v>327</v>
      </c>
      <c r="D1051" s="311"/>
      <c r="E1051" s="311"/>
      <c r="F1051" s="107"/>
      <c r="G1051" s="105"/>
      <c r="H1051" s="105"/>
      <c r="I1051" s="105"/>
      <c r="J1051" s="106"/>
      <c r="K1051" s="105"/>
      <c r="L1051" s="114">
        <v>25436.41</v>
      </c>
      <c r="M1051" s="103"/>
      <c r="N1051" s="102">
        <v>204000</v>
      </c>
      <c r="AA1051" s="98"/>
      <c r="AB1051" s="79"/>
      <c r="AG1051" s="79" t="s">
        <v>327</v>
      </c>
      <c r="AI1051" s="97"/>
      <c r="AK1051" s="79"/>
      <c r="AM1051" s="79"/>
      <c r="AN1051" s="79"/>
    </row>
    <row r="1052" spans="1:41" s="67" customFormat="1" ht="14.4" x14ac:dyDescent="0.3">
      <c r="A1052" s="331" t="s">
        <v>155</v>
      </c>
      <c r="B1052" s="332"/>
      <c r="C1052" s="332"/>
      <c r="D1052" s="332"/>
      <c r="E1052" s="332"/>
      <c r="F1052" s="332"/>
      <c r="G1052" s="332"/>
      <c r="H1052" s="332"/>
      <c r="I1052" s="332"/>
      <c r="J1052" s="332"/>
      <c r="K1052" s="332"/>
      <c r="L1052" s="332"/>
      <c r="M1052" s="332"/>
      <c r="N1052" s="333"/>
      <c r="AA1052" s="98"/>
      <c r="AB1052" s="79"/>
      <c r="AG1052" s="79"/>
      <c r="AI1052" s="97"/>
      <c r="AK1052" s="79"/>
      <c r="AM1052" s="79"/>
      <c r="AN1052" s="79" t="s">
        <v>155</v>
      </c>
    </row>
    <row r="1053" spans="1:41" s="67" customFormat="1" ht="14.4" x14ac:dyDescent="0.3">
      <c r="A1053" s="331" t="s">
        <v>352</v>
      </c>
      <c r="B1053" s="332"/>
      <c r="C1053" s="332"/>
      <c r="D1053" s="332"/>
      <c r="E1053" s="332"/>
      <c r="F1053" s="332"/>
      <c r="G1053" s="332"/>
      <c r="H1053" s="332"/>
      <c r="I1053" s="332"/>
      <c r="J1053" s="332"/>
      <c r="K1053" s="332"/>
      <c r="L1053" s="332"/>
      <c r="M1053" s="332"/>
      <c r="N1053" s="333"/>
      <c r="AA1053" s="98"/>
      <c r="AB1053" s="79"/>
      <c r="AG1053" s="79"/>
      <c r="AI1053" s="97"/>
      <c r="AK1053" s="79"/>
      <c r="AM1053" s="79"/>
      <c r="AN1053" s="79" t="s">
        <v>352</v>
      </c>
    </row>
    <row r="1054" spans="1:41" s="67" customFormat="1" ht="14.4" x14ac:dyDescent="0.3">
      <c r="A1054" s="113" t="s">
        <v>270</v>
      </c>
      <c r="B1054" s="116" t="s">
        <v>449</v>
      </c>
      <c r="C1054" s="311" t="s">
        <v>448</v>
      </c>
      <c r="D1054" s="311"/>
      <c r="E1054" s="311"/>
      <c r="F1054" s="107" t="s">
        <v>23</v>
      </c>
      <c r="G1054" s="105"/>
      <c r="H1054" s="105"/>
      <c r="I1054" s="112">
        <v>2</v>
      </c>
      <c r="J1054" s="114">
        <v>1393.75</v>
      </c>
      <c r="K1054" s="105"/>
      <c r="L1054" s="104">
        <v>347.57</v>
      </c>
      <c r="M1054" s="111">
        <v>8.02</v>
      </c>
      <c r="N1054" s="102">
        <v>2787.5</v>
      </c>
      <c r="AA1054" s="98"/>
      <c r="AB1054" s="79" t="s">
        <v>448</v>
      </c>
      <c r="AG1054" s="79"/>
      <c r="AI1054" s="97"/>
      <c r="AK1054" s="79"/>
      <c r="AM1054" s="79"/>
      <c r="AN1054" s="79"/>
    </row>
    <row r="1055" spans="1:41" s="67" customFormat="1" ht="14.4" x14ac:dyDescent="0.3">
      <c r="A1055" s="109"/>
      <c r="B1055" s="108"/>
      <c r="C1055" s="308" t="s">
        <v>329</v>
      </c>
      <c r="D1055" s="308"/>
      <c r="E1055" s="308"/>
      <c r="F1055" s="308"/>
      <c r="G1055" s="308"/>
      <c r="H1055" s="308"/>
      <c r="I1055" s="308"/>
      <c r="J1055" s="308"/>
      <c r="K1055" s="308"/>
      <c r="L1055" s="308"/>
      <c r="M1055" s="308"/>
      <c r="N1055" s="309"/>
      <c r="AA1055" s="98"/>
      <c r="AB1055" s="79"/>
      <c r="AG1055" s="79"/>
      <c r="AI1055" s="97"/>
      <c r="AJ1055" s="65" t="s">
        <v>329</v>
      </c>
      <c r="AK1055" s="79"/>
      <c r="AM1055" s="79"/>
      <c r="AN1055" s="79"/>
    </row>
    <row r="1056" spans="1:41" s="67" customFormat="1" ht="14.4" x14ac:dyDescent="0.3">
      <c r="A1056" s="110"/>
      <c r="B1056" s="72"/>
      <c r="C1056" s="308" t="s">
        <v>447</v>
      </c>
      <c r="D1056" s="308"/>
      <c r="E1056" s="308"/>
      <c r="F1056" s="308"/>
      <c r="G1056" s="308"/>
      <c r="H1056" s="308"/>
      <c r="I1056" s="308"/>
      <c r="J1056" s="308"/>
      <c r="K1056" s="308"/>
      <c r="L1056" s="308"/>
      <c r="M1056" s="308"/>
      <c r="N1056" s="309"/>
      <c r="AA1056" s="98"/>
      <c r="AB1056" s="79"/>
      <c r="AG1056" s="79"/>
      <c r="AI1056" s="97"/>
      <c r="AK1056" s="79"/>
      <c r="AM1056" s="79"/>
      <c r="AN1056" s="79"/>
      <c r="AO1056" s="65" t="s">
        <v>447</v>
      </c>
    </row>
    <row r="1057" spans="1:41" s="67" customFormat="1" ht="14.4" x14ac:dyDescent="0.3">
      <c r="A1057" s="109"/>
      <c r="B1057" s="108"/>
      <c r="C1057" s="311" t="s">
        <v>327</v>
      </c>
      <c r="D1057" s="311"/>
      <c r="E1057" s="311"/>
      <c r="F1057" s="107"/>
      <c r="G1057" s="105"/>
      <c r="H1057" s="105"/>
      <c r="I1057" s="105"/>
      <c r="J1057" s="106"/>
      <c r="K1057" s="105"/>
      <c r="L1057" s="104">
        <v>347.57</v>
      </c>
      <c r="M1057" s="103"/>
      <c r="N1057" s="102">
        <v>2787.5</v>
      </c>
      <c r="AA1057" s="98"/>
      <c r="AB1057" s="79"/>
      <c r="AG1057" s="79" t="s">
        <v>327</v>
      </c>
      <c r="AI1057" s="97"/>
      <c r="AK1057" s="79"/>
      <c r="AM1057" s="79"/>
      <c r="AN1057" s="79"/>
    </row>
    <row r="1058" spans="1:41" s="67" customFormat="1" ht="14.4" x14ac:dyDescent="0.3">
      <c r="A1058" s="113" t="s">
        <v>271</v>
      </c>
      <c r="B1058" s="116" t="s">
        <v>446</v>
      </c>
      <c r="C1058" s="311" t="s">
        <v>445</v>
      </c>
      <c r="D1058" s="311"/>
      <c r="E1058" s="311"/>
      <c r="F1058" s="107" t="s">
        <v>23</v>
      </c>
      <c r="G1058" s="105"/>
      <c r="H1058" s="105"/>
      <c r="I1058" s="112">
        <v>3</v>
      </c>
      <c r="J1058" s="114">
        <v>1097.5</v>
      </c>
      <c r="K1058" s="105"/>
      <c r="L1058" s="104">
        <v>410.54</v>
      </c>
      <c r="M1058" s="111">
        <v>8.02</v>
      </c>
      <c r="N1058" s="102">
        <v>3292.5</v>
      </c>
      <c r="AA1058" s="98"/>
      <c r="AB1058" s="79" t="s">
        <v>445</v>
      </c>
      <c r="AG1058" s="79"/>
      <c r="AI1058" s="97"/>
      <c r="AK1058" s="79"/>
      <c r="AM1058" s="79"/>
      <c r="AN1058" s="79"/>
    </row>
    <row r="1059" spans="1:41" s="67" customFormat="1" ht="14.4" x14ac:dyDescent="0.3">
      <c r="A1059" s="109"/>
      <c r="B1059" s="108"/>
      <c r="C1059" s="308" t="s">
        <v>329</v>
      </c>
      <c r="D1059" s="308"/>
      <c r="E1059" s="308"/>
      <c r="F1059" s="308"/>
      <c r="G1059" s="308"/>
      <c r="H1059" s="308"/>
      <c r="I1059" s="308"/>
      <c r="J1059" s="308"/>
      <c r="K1059" s="308"/>
      <c r="L1059" s="308"/>
      <c r="M1059" s="308"/>
      <c r="N1059" s="309"/>
      <c r="AA1059" s="98"/>
      <c r="AB1059" s="79"/>
      <c r="AG1059" s="79"/>
      <c r="AI1059" s="97"/>
      <c r="AJ1059" s="65" t="s">
        <v>329</v>
      </c>
      <c r="AK1059" s="79"/>
      <c r="AM1059" s="79"/>
      <c r="AN1059" s="79"/>
    </row>
    <row r="1060" spans="1:41" s="67" customFormat="1" ht="14.4" x14ac:dyDescent="0.3">
      <c r="A1060" s="110"/>
      <c r="B1060" s="72"/>
      <c r="C1060" s="308" t="s">
        <v>421</v>
      </c>
      <c r="D1060" s="308"/>
      <c r="E1060" s="308"/>
      <c r="F1060" s="308"/>
      <c r="G1060" s="308"/>
      <c r="H1060" s="308"/>
      <c r="I1060" s="308"/>
      <c r="J1060" s="308"/>
      <c r="K1060" s="308"/>
      <c r="L1060" s="308"/>
      <c r="M1060" s="308"/>
      <c r="N1060" s="309"/>
      <c r="AA1060" s="98"/>
      <c r="AB1060" s="79"/>
      <c r="AG1060" s="79"/>
      <c r="AH1060" s="65" t="s">
        <v>421</v>
      </c>
      <c r="AI1060" s="97"/>
      <c r="AK1060" s="79"/>
      <c r="AM1060" s="79"/>
      <c r="AN1060" s="79"/>
    </row>
    <row r="1061" spans="1:41" s="67" customFormat="1" ht="14.4" x14ac:dyDescent="0.3">
      <c r="A1061" s="110"/>
      <c r="B1061" s="72"/>
      <c r="C1061" s="308" t="s">
        <v>444</v>
      </c>
      <c r="D1061" s="308"/>
      <c r="E1061" s="308"/>
      <c r="F1061" s="308"/>
      <c r="G1061" s="308"/>
      <c r="H1061" s="308"/>
      <c r="I1061" s="308"/>
      <c r="J1061" s="308"/>
      <c r="K1061" s="308"/>
      <c r="L1061" s="308"/>
      <c r="M1061" s="308"/>
      <c r="N1061" s="309"/>
      <c r="AA1061" s="98"/>
      <c r="AB1061" s="79"/>
      <c r="AG1061" s="79"/>
      <c r="AI1061" s="97"/>
      <c r="AK1061" s="79"/>
      <c r="AM1061" s="79"/>
      <c r="AN1061" s="79"/>
      <c r="AO1061" s="65" t="s">
        <v>444</v>
      </c>
    </row>
    <row r="1062" spans="1:41" s="67" customFormat="1" ht="14.4" x14ac:dyDescent="0.3">
      <c r="A1062" s="109"/>
      <c r="B1062" s="108"/>
      <c r="C1062" s="311" t="s">
        <v>327</v>
      </c>
      <c r="D1062" s="311"/>
      <c r="E1062" s="311"/>
      <c r="F1062" s="107"/>
      <c r="G1062" s="105"/>
      <c r="H1062" s="105"/>
      <c r="I1062" s="105"/>
      <c r="J1062" s="106"/>
      <c r="K1062" s="105"/>
      <c r="L1062" s="104">
        <v>410.54</v>
      </c>
      <c r="M1062" s="103"/>
      <c r="N1062" s="102">
        <v>3292.5</v>
      </c>
      <c r="AA1062" s="98"/>
      <c r="AB1062" s="79"/>
      <c r="AG1062" s="79" t="s">
        <v>327</v>
      </c>
      <c r="AI1062" s="97"/>
      <c r="AK1062" s="79"/>
      <c r="AM1062" s="79"/>
      <c r="AN1062" s="79"/>
    </row>
    <row r="1063" spans="1:41" s="67" customFormat="1" ht="14.4" x14ac:dyDescent="0.3">
      <c r="A1063" s="113" t="s">
        <v>272</v>
      </c>
      <c r="B1063" s="116" t="s">
        <v>443</v>
      </c>
      <c r="C1063" s="311" t="s">
        <v>442</v>
      </c>
      <c r="D1063" s="311"/>
      <c r="E1063" s="311"/>
      <c r="F1063" s="107" t="s">
        <v>23</v>
      </c>
      <c r="G1063" s="105"/>
      <c r="H1063" s="105"/>
      <c r="I1063" s="112">
        <v>2</v>
      </c>
      <c r="J1063" s="104">
        <v>334.33</v>
      </c>
      <c r="K1063" s="105"/>
      <c r="L1063" s="104">
        <v>83.37</v>
      </c>
      <c r="M1063" s="111">
        <v>8.02</v>
      </c>
      <c r="N1063" s="115">
        <v>668.66</v>
      </c>
      <c r="AA1063" s="98"/>
      <c r="AB1063" s="79" t="s">
        <v>442</v>
      </c>
      <c r="AG1063" s="79"/>
      <c r="AI1063" s="97"/>
      <c r="AK1063" s="79"/>
      <c r="AM1063" s="79"/>
      <c r="AN1063" s="79"/>
    </row>
    <row r="1064" spans="1:41" s="67" customFormat="1" ht="14.4" x14ac:dyDescent="0.3">
      <c r="A1064" s="109"/>
      <c r="B1064" s="108"/>
      <c r="C1064" s="308" t="s">
        <v>329</v>
      </c>
      <c r="D1064" s="308"/>
      <c r="E1064" s="308"/>
      <c r="F1064" s="308"/>
      <c r="G1064" s="308"/>
      <c r="H1064" s="308"/>
      <c r="I1064" s="308"/>
      <c r="J1064" s="308"/>
      <c r="K1064" s="308"/>
      <c r="L1064" s="308"/>
      <c r="M1064" s="308"/>
      <c r="N1064" s="309"/>
      <c r="AA1064" s="98"/>
      <c r="AB1064" s="79"/>
      <c r="AG1064" s="79"/>
      <c r="AI1064" s="97"/>
      <c r="AJ1064" s="65" t="s">
        <v>329</v>
      </c>
      <c r="AK1064" s="79"/>
      <c r="AM1064" s="79"/>
      <c r="AN1064" s="79"/>
    </row>
    <row r="1065" spans="1:41" s="67" customFormat="1" ht="14.4" x14ac:dyDescent="0.3">
      <c r="A1065" s="110"/>
      <c r="B1065" s="72"/>
      <c r="C1065" s="308" t="s">
        <v>441</v>
      </c>
      <c r="D1065" s="308"/>
      <c r="E1065" s="308"/>
      <c r="F1065" s="308"/>
      <c r="G1065" s="308"/>
      <c r="H1065" s="308"/>
      <c r="I1065" s="308"/>
      <c r="J1065" s="308"/>
      <c r="K1065" s="308"/>
      <c r="L1065" s="308"/>
      <c r="M1065" s="308"/>
      <c r="N1065" s="309"/>
      <c r="AA1065" s="98"/>
      <c r="AB1065" s="79"/>
      <c r="AG1065" s="79"/>
      <c r="AI1065" s="97"/>
      <c r="AK1065" s="79"/>
      <c r="AM1065" s="79"/>
      <c r="AN1065" s="79"/>
      <c r="AO1065" s="65" t="s">
        <v>441</v>
      </c>
    </row>
    <row r="1066" spans="1:41" s="67" customFormat="1" ht="14.4" x14ac:dyDescent="0.3">
      <c r="A1066" s="109"/>
      <c r="B1066" s="108"/>
      <c r="C1066" s="311" t="s">
        <v>327</v>
      </c>
      <c r="D1066" s="311"/>
      <c r="E1066" s="311"/>
      <c r="F1066" s="107"/>
      <c r="G1066" s="105"/>
      <c r="H1066" s="105"/>
      <c r="I1066" s="105"/>
      <c r="J1066" s="106"/>
      <c r="K1066" s="105"/>
      <c r="L1066" s="104">
        <v>83.37</v>
      </c>
      <c r="M1066" s="103"/>
      <c r="N1066" s="115">
        <v>668.66</v>
      </c>
      <c r="AA1066" s="98"/>
      <c r="AB1066" s="79"/>
      <c r="AG1066" s="79" t="s">
        <v>327</v>
      </c>
      <c r="AI1066" s="97"/>
      <c r="AK1066" s="79"/>
      <c r="AM1066" s="79"/>
      <c r="AN1066" s="79"/>
    </row>
    <row r="1067" spans="1:41" s="67" customFormat="1" ht="14.4" x14ac:dyDescent="0.3">
      <c r="A1067" s="113" t="s">
        <v>273</v>
      </c>
      <c r="B1067" s="116" t="s">
        <v>440</v>
      </c>
      <c r="C1067" s="311" t="s">
        <v>439</v>
      </c>
      <c r="D1067" s="311"/>
      <c r="E1067" s="311"/>
      <c r="F1067" s="107" t="s">
        <v>23</v>
      </c>
      <c r="G1067" s="105"/>
      <c r="H1067" s="105"/>
      <c r="I1067" s="112">
        <v>6</v>
      </c>
      <c r="J1067" s="104">
        <v>297.18</v>
      </c>
      <c r="K1067" s="105"/>
      <c r="L1067" s="104">
        <v>222.33</v>
      </c>
      <c r="M1067" s="111">
        <v>8.02</v>
      </c>
      <c r="N1067" s="102">
        <v>1783.08</v>
      </c>
      <c r="AA1067" s="98"/>
      <c r="AB1067" s="79" t="s">
        <v>439</v>
      </c>
      <c r="AG1067" s="79"/>
      <c r="AI1067" s="97"/>
      <c r="AK1067" s="79"/>
      <c r="AM1067" s="79"/>
      <c r="AN1067" s="79"/>
    </row>
    <row r="1068" spans="1:41" s="67" customFormat="1" ht="14.4" x14ac:dyDescent="0.3">
      <c r="A1068" s="109"/>
      <c r="B1068" s="108"/>
      <c r="C1068" s="308" t="s">
        <v>329</v>
      </c>
      <c r="D1068" s="308"/>
      <c r="E1068" s="308"/>
      <c r="F1068" s="308"/>
      <c r="G1068" s="308"/>
      <c r="H1068" s="308"/>
      <c r="I1068" s="308"/>
      <c r="J1068" s="308"/>
      <c r="K1068" s="308"/>
      <c r="L1068" s="308"/>
      <c r="M1068" s="308"/>
      <c r="N1068" s="309"/>
      <c r="AA1068" s="98"/>
      <c r="AB1068" s="79"/>
      <c r="AG1068" s="79"/>
      <c r="AI1068" s="97"/>
      <c r="AJ1068" s="65" t="s">
        <v>329</v>
      </c>
      <c r="AK1068" s="79"/>
      <c r="AM1068" s="79"/>
      <c r="AN1068" s="79"/>
    </row>
    <row r="1069" spans="1:41" s="67" customFormat="1" ht="14.4" x14ac:dyDescent="0.3">
      <c r="A1069" s="110"/>
      <c r="B1069" s="72"/>
      <c r="C1069" s="308" t="s">
        <v>438</v>
      </c>
      <c r="D1069" s="308"/>
      <c r="E1069" s="308"/>
      <c r="F1069" s="308"/>
      <c r="G1069" s="308"/>
      <c r="H1069" s="308"/>
      <c r="I1069" s="308"/>
      <c r="J1069" s="308"/>
      <c r="K1069" s="308"/>
      <c r="L1069" s="308"/>
      <c r="M1069" s="308"/>
      <c r="N1069" s="309"/>
      <c r="AA1069" s="98"/>
      <c r="AB1069" s="79"/>
      <c r="AG1069" s="79"/>
      <c r="AI1069" s="97"/>
      <c r="AK1069" s="79"/>
      <c r="AM1069" s="79"/>
      <c r="AN1069" s="79"/>
      <c r="AO1069" s="65" t="s">
        <v>438</v>
      </c>
    </row>
    <row r="1070" spans="1:41" s="67" customFormat="1" ht="14.4" x14ac:dyDescent="0.3">
      <c r="A1070" s="109"/>
      <c r="B1070" s="108"/>
      <c r="C1070" s="311" t="s">
        <v>327</v>
      </c>
      <c r="D1070" s="311"/>
      <c r="E1070" s="311"/>
      <c r="F1070" s="107"/>
      <c r="G1070" s="105"/>
      <c r="H1070" s="105"/>
      <c r="I1070" s="105"/>
      <c r="J1070" s="106"/>
      <c r="K1070" s="105"/>
      <c r="L1070" s="104">
        <v>222.33</v>
      </c>
      <c r="M1070" s="103"/>
      <c r="N1070" s="102">
        <v>1783.08</v>
      </c>
      <c r="AA1070" s="98"/>
      <c r="AB1070" s="79"/>
      <c r="AG1070" s="79" t="s">
        <v>327</v>
      </c>
      <c r="AI1070" s="97"/>
      <c r="AK1070" s="79"/>
      <c r="AM1070" s="79"/>
      <c r="AN1070" s="79"/>
    </row>
    <row r="1071" spans="1:41" s="67" customFormat="1" ht="14.4" x14ac:dyDescent="0.3">
      <c r="A1071" s="113" t="s">
        <v>274</v>
      </c>
      <c r="B1071" s="116" t="s">
        <v>437</v>
      </c>
      <c r="C1071" s="311" t="s">
        <v>436</v>
      </c>
      <c r="D1071" s="311"/>
      <c r="E1071" s="311"/>
      <c r="F1071" s="107" t="s">
        <v>101</v>
      </c>
      <c r="G1071" s="105"/>
      <c r="H1071" s="105"/>
      <c r="I1071" s="112">
        <v>25</v>
      </c>
      <c r="J1071" s="104">
        <v>408.63</v>
      </c>
      <c r="K1071" s="105"/>
      <c r="L1071" s="114">
        <v>1273.78</v>
      </c>
      <c r="M1071" s="111">
        <v>8.02</v>
      </c>
      <c r="N1071" s="102">
        <v>10215.75</v>
      </c>
      <c r="AA1071" s="98"/>
      <c r="AB1071" s="79" t="s">
        <v>436</v>
      </c>
      <c r="AG1071" s="79"/>
      <c r="AI1071" s="97"/>
      <c r="AK1071" s="79"/>
      <c r="AM1071" s="79"/>
      <c r="AN1071" s="79"/>
    </row>
    <row r="1072" spans="1:41" s="67" customFormat="1" ht="14.4" x14ac:dyDescent="0.3">
      <c r="A1072" s="109"/>
      <c r="B1072" s="108"/>
      <c r="C1072" s="308" t="s">
        <v>329</v>
      </c>
      <c r="D1072" s="308"/>
      <c r="E1072" s="308"/>
      <c r="F1072" s="308"/>
      <c r="G1072" s="308"/>
      <c r="H1072" s="308"/>
      <c r="I1072" s="308"/>
      <c r="J1072" s="308"/>
      <c r="K1072" s="308"/>
      <c r="L1072" s="308"/>
      <c r="M1072" s="308"/>
      <c r="N1072" s="309"/>
      <c r="AA1072" s="98"/>
      <c r="AB1072" s="79"/>
      <c r="AG1072" s="79"/>
      <c r="AI1072" s="97"/>
      <c r="AJ1072" s="65" t="s">
        <v>329</v>
      </c>
      <c r="AK1072" s="79"/>
      <c r="AM1072" s="79"/>
      <c r="AN1072" s="79"/>
    </row>
    <row r="1073" spans="1:41" s="67" customFormat="1" ht="14.4" x14ac:dyDescent="0.3">
      <c r="A1073" s="110"/>
      <c r="B1073" s="72"/>
      <c r="C1073" s="308" t="s">
        <v>435</v>
      </c>
      <c r="D1073" s="308"/>
      <c r="E1073" s="308"/>
      <c r="F1073" s="308"/>
      <c r="G1073" s="308"/>
      <c r="H1073" s="308"/>
      <c r="I1073" s="308"/>
      <c r="J1073" s="308"/>
      <c r="K1073" s="308"/>
      <c r="L1073" s="308"/>
      <c r="M1073" s="308"/>
      <c r="N1073" s="309"/>
      <c r="AA1073" s="98"/>
      <c r="AB1073" s="79"/>
      <c r="AG1073" s="79"/>
      <c r="AH1073" s="65" t="s">
        <v>435</v>
      </c>
      <c r="AI1073" s="97"/>
      <c r="AK1073" s="79"/>
      <c r="AM1073" s="79"/>
      <c r="AN1073" s="79"/>
    </row>
    <row r="1074" spans="1:41" s="67" customFormat="1" ht="14.4" x14ac:dyDescent="0.3">
      <c r="A1074" s="110"/>
      <c r="B1074" s="72"/>
      <c r="C1074" s="308" t="s">
        <v>434</v>
      </c>
      <c r="D1074" s="308"/>
      <c r="E1074" s="308"/>
      <c r="F1074" s="308"/>
      <c r="G1074" s="308"/>
      <c r="H1074" s="308"/>
      <c r="I1074" s="308"/>
      <c r="J1074" s="308"/>
      <c r="K1074" s="308"/>
      <c r="L1074" s="308"/>
      <c r="M1074" s="308"/>
      <c r="N1074" s="309"/>
      <c r="AA1074" s="98"/>
      <c r="AB1074" s="79"/>
      <c r="AG1074" s="79"/>
      <c r="AI1074" s="97"/>
      <c r="AK1074" s="79"/>
      <c r="AM1074" s="79"/>
      <c r="AN1074" s="79"/>
      <c r="AO1074" s="65" t="s">
        <v>434</v>
      </c>
    </row>
    <row r="1075" spans="1:41" s="67" customFormat="1" ht="14.4" x14ac:dyDescent="0.3">
      <c r="A1075" s="109"/>
      <c r="B1075" s="108"/>
      <c r="C1075" s="311" t="s">
        <v>327</v>
      </c>
      <c r="D1075" s="311"/>
      <c r="E1075" s="311"/>
      <c r="F1075" s="107"/>
      <c r="G1075" s="105"/>
      <c r="H1075" s="105"/>
      <c r="I1075" s="105"/>
      <c r="J1075" s="106"/>
      <c r="K1075" s="105"/>
      <c r="L1075" s="114">
        <v>1273.78</v>
      </c>
      <c r="M1075" s="103"/>
      <c r="N1075" s="102">
        <v>10215.75</v>
      </c>
      <c r="AA1075" s="98"/>
      <c r="AB1075" s="79"/>
      <c r="AG1075" s="79" t="s">
        <v>327</v>
      </c>
      <c r="AI1075" s="97"/>
      <c r="AK1075" s="79"/>
      <c r="AM1075" s="79"/>
      <c r="AN1075" s="79"/>
    </row>
    <row r="1076" spans="1:41" s="67" customFormat="1" ht="14.4" x14ac:dyDescent="0.3">
      <c r="A1076" s="113" t="s">
        <v>275</v>
      </c>
      <c r="B1076" s="116" t="s">
        <v>433</v>
      </c>
      <c r="C1076" s="311" t="s">
        <v>432</v>
      </c>
      <c r="D1076" s="311"/>
      <c r="E1076" s="311"/>
      <c r="F1076" s="107" t="s">
        <v>101</v>
      </c>
      <c r="G1076" s="105"/>
      <c r="H1076" s="105"/>
      <c r="I1076" s="112">
        <v>226</v>
      </c>
      <c r="J1076" s="104">
        <v>206.8</v>
      </c>
      <c r="K1076" s="105"/>
      <c r="L1076" s="114">
        <v>5827.53</v>
      </c>
      <c r="M1076" s="111">
        <v>8.02</v>
      </c>
      <c r="N1076" s="102">
        <v>46736.800000000003</v>
      </c>
      <c r="AA1076" s="98"/>
      <c r="AB1076" s="79" t="s">
        <v>432</v>
      </c>
      <c r="AG1076" s="79"/>
      <c r="AI1076" s="97"/>
      <c r="AK1076" s="79"/>
      <c r="AM1076" s="79"/>
      <c r="AN1076" s="79"/>
    </row>
    <row r="1077" spans="1:41" s="67" customFormat="1" ht="14.4" x14ac:dyDescent="0.3">
      <c r="A1077" s="109"/>
      <c r="B1077" s="108"/>
      <c r="C1077" s="308" t="s">
        <v>329</v>
      </c>
      <c r="D1077" s="308"/>
      <c r="E1077" s="308"/>
      <c r="F1077" s="308"/>
      <c r="G1077" s="308"/>
      <c r="H1077" s="308"/>
      <c r="I1077" s="308"/>
      <c r="J1077" s="308"/>
      <c r="K1077" s="308"/>
      <c r="L1077" s="308"/>
      <c r="M1077" s="308"/>
      <c r="N1077" s="309"/>
      <c r="AA1077" s="98"/>
      <c r="AB1077" s="79"/>
      <c r="AG1077" s="79"/>
      <c r="AI1077" s="97"/>
      <c r="AJ1077" s="65" t="s">
        <v>329</v>
      </c>
      <c r="AK1077" s="79"/>
      <c r="AM1077" s="79"/>
      <c r="AN1077" s="79"/>
    </row>
    <row r="1078" spans="1:41" s="67" customFormat="1" ht="14.4" x14ac:dyDescent="0.3">
      <c r="A1078" s="110"/>
      <c r="B1078" s="72"/>
      <c r="C1078" s="308" t="s">
        <v>431</v>
      </c>
      <c r="D1078" s="308"/>
      <c r="E1078" s="308"/>
      <c r="F1078" s="308"/>
      <c r="G1078" s="308"/>
      <c r="H1078" s="308"/>
      <c r="I1078" s="308"/>
      <c r="J1078" s="308"/>
      <c r="K1078" s="308"/>
      <c r="L1078" s="308"/>
      <c r="M1078" s="308"/>
      <c r="N1078" s="309"/>
      <c r="AA1078" s="98"/>
      <c r="AB1078" s="79"/>
      <c r="AG1078" s="79"/>
      <c r="AH1078" s="65" t="s">
        <v>431</v>
      </c>
      <c r="AI1078" s="97"/>
      <c r="AK1078" s="79"/>
      <c r="AM1078" s="79"/>
      <c r="AN1078" s="79"/>
    </row>
    <row r="1079" spans="1:41" s="67" customFormat="1" ht="14.4" x14ac:dyDescent="0.3">
      <c r="A1079" s="110"/>
      <c r="B1079" s="72"/>
      <c r="C1079" s="308" t="s">
        <v>430</v>
      </c>
      <c r="D1079" s="308"/>
      <c r="E1079" s="308"/>
      <c r="F1079" s="308"/>
      <c r="G1079" s="308"/>
      <c r="H1079" s="308"/>
      <c r="I1079" s="308"/>
      <c r="J1079" s="308"/>
      <c r="K1079" s="308"/>
      <c r="L1079" s="308"/>
      <c r="M1079" s="308"/>
      <c r="N1079" s="309"/>
      <c r="AA1079" s="98"/>
      <c r="AB1079" s="79"/>
      <c r="AG1079" s="79"/>
      <c r="AI1079" s="97"/>
      <c r="AK1079" s="79"/>
      <c r="AM1079" s="79"/>
      <c r="AN1079" s="79"/>
      <c r="AO1079" s="65" t="s">
        <v>430</v>
      </c>
    </row>
    <row r="1080" spans="1:41" s="67" customFormat="1" ht="14.4" x14ac:dyDescent="0.3">
      <c r="A1080" s="109"/>
      <c r="B1080" s="108"/>
      <c r="C1080" s="311" t="s">
        <v>327</v>
      </c>
      <c r="D1080" s="311"/>
      <c r="E1080" s="311"/>
      <c r="F1080" s="107"/>
      <c r="G1080" s="105"/>
      <c r="H1080" s="105"/>
      <c r="I1080" s="105"/>
      <c r="J1080" s="106"/>
      <c r="K1080" s="105"/>
      <c r="L1080" s="114">
        <v>5827.53</v>
      </c>
      <c r="M1080" s="103"/>
      <c r="N1080" s="102">
        <v>46736.800000000003</v>
      </c>
      <c r="AA1080" s="98"/>
      <c r="AB1080" s="79"/>
      <c r="AG1080" s="79" t="s">
        <v>327</v>
      </c>
      <c r="AI1080" s="97"/>
      <c r="AK1080" s="79"/>
      <c r="AM1080" s="79"/>
      <c r="AN1080" s="79"/>
    </row>
    <row r="1081" spans="1:41" s="67" customFormat="1" ht="14.4" x14ac:dyDescent="0.3">
      <c r="A1081" s="113" t="s">
        <v>276</v>
      </c>
      <c r="B1081" s="116" t="s">
        <v>429</v>
      </c>
      <c r="C1081" s="311" t="s">
        <v>428</v>
      </c>
      <c r="D1081" s="311"/>
      <c r="E1081" s="311"/>
      <c r="F1081" s="107" t="s">
        <v>23</v>
      </c>
      <c r="G1081" s="105"/>
      <c r="H1081" s="105"/>
      <c r="I1081" s="112">
        <v>25</v>
      </c>
      <c r="J1081" s="114">
        <v>10369.5</v>
      </c>
      <c r="K1081" s="105"/>
      <c r="L1081" s="114">
        <v>32323.88</v>
      </c>
      <c r="M1081" s="111">
        <v>8.02</v>
      </c>
      <c r="N1081" s="102">
        <v>259237.5</v>
      </c>
      <c r="AA1081" s="98"/>
      <c r="AB1081" s="79" t="s">
        <v>428</v>
      </c>
      <c r="AG1081" s="79"/>
      <c r="AI1081" s="97"/>
      <c r="AK1081" s="79"/>
      <c r="AM1081" s="79"/>
      <c r="AN1081" s="79"/>
    </row>
    <row r="1082" spans="1:41" s="67" customFormat="1" ht="14.4" x14ac:dyDescent="0.3">
      <c r="A1082" s="109"/>
      <c r="B1082" s="108"/>
      <c r="C1082" s="308" t="s">
        <v>329</v>
      </c>
      <c r="D1082" s="308"/>
      <c r="E1082" s="308"/>
      <c r="F1082" s="308"/>
      <c r="G1082" s="308"/>
      <c r="H1082" s="308"/>
      <c r="I1082" s="308"/>
      <c r="J1082" s="308"/>
      <c r="K1082" s="308"/>
      <c r="L1082" s="308"/>
      <c r="M1082" s="308"/>
      <c r="N1082" s="309"/>
      <c r="AA1082" s="98"/>
      <c r="AB1082" s="79"/>
      <c r="AG1082" s="79"/>
      <c r="AI1082" s="97"/>
      <c r="AJ1082" s="65" t="s">
        <v>329</v>
      </c>
      <c r="AK1082" s="79"/>
      <c r="AM1082" s="79"/>
      <c r="AN1082" s="79"/>
    </row>
    <row r="1083" spans="1:41" s="67" customFormat="1" ht="14.4" x14ac:dyDescent="0.3">
      <c r="A1083" s="110"/>
      <c r="B1083" s="72"/>
      <c r="C1083" s="308" t="s">
        <v>427</v>
      </c>
      <c r="D1083" s="308"/>
      <c r="E1083" s="308"/>
      <c r="F1083" s="308"/>
      <c r="G1083" s="308"/>
      <c r="H1083" s="308"/>
      <c r="I1083" s="308"/>
      <c r="J1083" s="308"/>
      <c r="K1083" s="308"/>
      <c r="L1083" s="308"/>
      <c r="M1083" s="308"/>
      <c r="N1083" s="309"/>
      <c r="AA1083" s="98"/>
      <c r="AB1083" s="79"/>
      <c r="AG1083" s="79"/>
      <c r="AI1083" s="97"/>
      <c r="AK1083" s="79"/>
      <c r="AM1083" s="79"/>
      <c r="AN1083" s="79"/>
      <c r="AO1083" s="65" t="s">
        <v>427</v>
      </c>
    </row>
    <row r="1084" spans="1:41" s="67" customFormat="1" ht="14.4" x14ac:dyDescent="0.3">
      <c r="A1084" s="109"/>
      <c r="B1084" s="108"/>
      <c r="C1084" s="311" t="s">
        <v>327</v>
      </c>
      <c r="D1084" s="311"/>
      <c r="E1084" s="311"/>
      <c r="F1084" s="107"/>
      <c r="G1084" s="105"/>
      <c r="H1084" s="105"/>
      <c r="I1084" s="105"/>
      <c r="J1084" s="106"/>
      <c r="K1084" s="105"/>
      <c r="L1084" s="114">
        <v>32323.88</v>
      </c>
      <c r="M1084" s="103"/>
      <c r="N1084" s="102">
        <v>259237.5</v>
      </c>
      <c r="AA1084" s="98"/>
      <c r="AB1084" s="79"/>
      <c r="AG1084" s="79" t="s">
        <v>327</v>
      </c>
      <c r="AI1084" s="97"/>
      <c r="AK1084" s="79"/>
      <c r="AM1084" s="79"/>
      <c r="AN1084" s="79"/>
    </row>
    <row r="1085" spans="1:41" s="67" customFormat="1" ht="14.4" x14ac:dyDescent="0.3">
      <c r="A1085" s="113" t="s">
        <v>277</v>
      </c>
      <c r="B1085" s="116" t="s">
        <v>426</v>
      </c>
      <c r="C1085" s="311" t="s">
        <v>425</v>
      </c>
      <c r="D1085" s="311"/>
      <c r="E1085" s="311"/>
      <c r="F1085" s="107" t="s">
        <v>23</v>
      </c>
      <c r="G1085" s="105"/>
      <c r="H1085" s="105"/>
      <c r="I1085" s="112">
        <v>1</v>
      </c>
      <c r="J1085" s="114">
        <v>13488.75</v>
      </c>
      <c r="K1085" s="105"/>
      <c r="L1085" s="114">
        <v>1681.89</v>
      </c>
      <c r="M1085" s="111">
        <v>8.02</v>
      </c>
      <c r="N1085" s="102">
        <v>13488.75</v>
      </c>
      <c r="AA1085" s="98"/>
      <c r="AB1085" s="79" t="s">
        <v>425</v>
      </c>
      <c r="AG1085" s="79"/>
      <c r="AI1085" s="97"/>
      <c r="AK1085" s="79"/>
      <c r="AM1085" s="79"/>
      <c r="AN1085" s="79"/>
    </row>
    <row r="1086" spans="1:41" s="67" customFormat="1" ht="14.4" x14ac:dyDescent="0.3">
      <c r="A1086" s="109"/>
      <c r="B1086" s="108"/>
      <c r="C1086" s="308" t="s">
        <v>329</v>
      </c>
      <c r="D1086" s="308"/>
      <c r="E1086" s="308"/>
      <c r="F1086" s="308"/>
      <c r="G1086" s="308"/>
      <c r="H1086" s="308"/>
      <c r="I1086" s="308"/>
      <c r="J1086" s="308"/>
      <c r="K1086" s="308"/>
      <c r="L1086" s="308"/>
      <c r="M1086" s="308"/>
      <c r="N1086" s="309"/>
      <c r="AA1086" s="98"/>
      <c r="AB1086" s="79"/>
      <c r="AG1086" s="79"/>
      <c r="AI1086" s="97"/>
      <c r="AJ1086" s="65" t="s">
        <v>329</v>
      </c>
      <c r="AK1086" s="79"/>
      <c r="AM1086" s="79"/>
      <c r="AN1086" s="79"/>
    </row>
    <row r="1087" spans="1:41" s="67" customFormat="1" ht="14.4" x14ac:dyDescent="0.3">
      <c r="A1087" s="110"/>
      <c r="B1087" s="72"/>
      <c r="C1087" s="308" t="s">
        <v>424</v>
      </c>
      <c r="D1087" s="308"/>
      <c r="E1087" s="308"/>
      <c r="F1087" s="308"/>
      <c r="G1087" s="308"/>
      <c r="H1087" s="308"/>
      <c r="I1087" s="308"/>
      <c r="J1087" s="308"/>
      <c r="K1087" s="308"/>
      <c r="L1087" s="308"/>
      <c r="M1087" s="308"/>
      <c r="N1087" s="309"/>
      <c r="AA1087" s="98"/>
      <c r="AB1087" s="79"/>
      <c r="AG1087" s="79"/>
      <c r="AI1087" s="97"/>
      <c r="AK1087" s="79"/>
      <c r="AM1087" s="79"/>
      <c r="AN1087" s="79"/>
      <c r="AO1087" s="65" t="s">
        <v>424</v>
      </c>
    </row>
    <row r="1088" spans="1:41" s="67" customFormat="1" ht="14.4" x14ac:dyDescent="0.3">
      <c r="A1088" s="109"/>
      <c r="B1088" s="108"/>
      <c r="C1088" s="311" t="s">
        <v>327</v>
      </c>
      <c r="D1088" s="311"/>
      <c r="E1088" s="311"/>
      <c r="F1088" s="107"/>
      <c r="G1088" s="105"/>
      <c r="H1088" s="105"/>
      <c r="I1088" s="105"/>
      <c r="J1088" s="106"/>
      <c r="K1088" s="105"/>
      <c r="L1088" s="114">
        <v>1681.89</v>
      </c>
      <c r="M1088" s="103"/>
      <c r="N1088" s="102">
        <v>13488.75</v>
      </c>
      <c r="AA1088" s="98"/>
      <c r="AB1088" s="79"/>
      <c r="AG1088" s="79" t="s">
        <v>327</v>
      </c>
      <c r="AI1088" s="97"/>
      <c r="AK1088" s="79"/>
      <c r="AM1088" s="79"/>
      <c r="AN1088" s="79"/>
    </row>
    <row r="1089" spans="1:41" s="67" customFormat="1" ht="14.4" x14ac:dyDescent="0.3">
      <c r="A1089" s="113" t="s">
        <v>278</v>
      </c>
      <c r="B1089" s="116" t="s">
        <v>423</v>
      </c>
      <c r="C1089" s="311" t="s">
        <v>422</v>
      </c>
      <c r="D1089" s="311"/>
      <c r="E1089" s="311"/>
      <c r="F1089" s="107" t="s">
        <v>23</v>
      </c>
      <c r="G1089" s="105"/>
      <c r="H1089" s="105"/>
      <c r="I1089" s="112">
        <v>3</v>
      </c>
      <c r="J1089" s="104">
        <v>503.55</v>
      </c>
      <c r="K1089" s="105"/>
      <c r="L1089" s="104">
        <v>188.36</v>
      </c>
      <c r="M1089" s="111">
        <v>8.02</v>
      </c>
      <c r="N1089" s="102">
        <v>1510.65</v>
      </c>
      <c r="AA1089" s="98"/>
      <c r="AB1089" s="79" t="s">
        <v>422</v>
      </c>
      <c r="AG1089" s="79"/>
      <c r="AI1089" s="97"/>
      <c r="AK1089" s="79"/>
      <c r="AM1089" s="79"/>
      <c r="AN1089" s="79"/>
    </row>
    <row r="1090" spans="1:41" s="67" customFormat="1" ht="14.4" x14ac:dyDescent="0.3">
      <c r="A1090" s="109"/>
      <c r="B1090" s="108"/>
      <c r="C1090" s="308" t="s">
        <v>329</v>
      </c>
      <c r="D1090" s="308"/>
      <c r="E1090" s="308"/>
      <c r="F1090" s="308"/>
      <c r="G1090" s="308"/>
      <c r="H1090" s="308"/>
      <c r="I1090" s="308"/>
      <c r="J1090" s="308"/>
      <c r="K1090" s="308"/>
      <c r="L1090" s="308"/>
      <c r="M1090" s="308"/>
      <c r="N1090" s="309"/>
      <c r="AA1090" s="98"/>
      <c r="AB1090" s="79"/>
      <c r="AG1090" s="79"/>
      <c r="AI1090" s="97"/>
      <c r="AJ1090" s="65" t="s">
        <v>329</v>
      </c>
      <c r="AK1090" s="79"/>
      <c r="AM1090" s="79"/>
      <c r="AN1090" s="79"/>
    </row>
    <row r="1091" spans="1:41" s="67" customFormat="1" ht="14.4" x14ac:dyDescent="0.3">
      <c r="A1091" s="110"/>
      <c r="B1091" s="72"/>
      <c r="C1091" s="308" t="s">
        <v>421</v>
      </c>
      <c r="D1091" s="308"/>
      <c r="E1091" s="308"/>
      <c r="F1091" s="308"/>
      <c r="G1091" s="308"/>
      <c r="H1091" s="308"/>
      <c r="I1091" s="308"/>
      <c r="J1091" s="308"/>
      <c r="K1091" s="308"/>
      <c r="L1091" s="308"/>
      <c r="M1091" s="308"/>
      <c r="N1091" s="309"/>
      <c r="AA1091" s="98"/>
      <c r="AB1091" s="79"/>
      <c r="AG1091" s="79"/>
      <c r="AH1091" s="65" t="s">
        <v>421</v>
      </c>
      <c r="AI1091" s="97"/>
      <c r="AK1091" s="79"/>
      <c r="AM1091" s="79"/>
      <c r="AN1091" s="79"/>
    </row>
    <row r="1092" spans="1:41" s="67" customFormat="1" ht="14.4" x14ac:dyDescent="0.3">
      <c r="A1092" s="110"/>
      <c r="B1092" s="72"/>
      <c r="C1092" s="308" t="s">
        <v>420</v>
      </c>
      <c r="D1092" s="308"/>
      <c r="E1092" s="308"/>
      <c r="F1092" s="308"/>
      <c r="G1092" s="308"/>
      <c r="H1092" s="308"/>
      <c r="I1092" s="308"/>
      <c r="J1092" s="308"/>
      <c r="K1092" s="308"/>
      <c r="L1092" s="308"/>
      <c r="M1092" s="308"/>
      <c r="N1092" s="309"/>
      <c r="AA1092" s="98"/>
      <c r="AB1092" s="79"/>
      <c r="AG1092" s="79"/>
      <c r="AI1092" s="97"/>
      <c r="AK1092" s="79"/>
      <c r="AM1092" s="79"/>
      <c r="AN1092" s="79"/>
      <c r="AO1092" s="65" t="s">
        <v>420</v>
      </c>
    </row>
    <row r="1093" spans="1:41" s="67" customFormat="1" ht="14.4" x14ac:dyDescent="0.3">
      <c r="A1093" s="109"/>
      <c r="B1093" s="108"/>
      <c r="C1093" s="311" t="s">
        <v>327</v>
      </c>
      <c r="D1093" s="311"/>
      <c r="E1093" s="311"/>
      <c r="F1093" s="107"/>
      <c r="G1093" s="105"/>
      <c r="H1093" s="105"/>
      <c r="I1093" s="105"/>
      <c r="J1093" s="106"/>
      <c r="K1093" s="105"/>
      <c r="L1093" s="104">
        <v>188.36</v>
      </c>
      <c r="M1093" s="103"/>
      <c r="N1093" s="102">
        <v>1510.65</v>
      </c>
      <c r="AA1093" s="98"/>
      <c r="AB1093" s="79"/>
      <c r="AG1093" s="79" t="s">
        <v>327</v>
      </c>
      <c r="AI1093" s="97"/>
      <c r="AK1093" s="79"/>
      <c r="AM1093" s="79"/>
      <c r="AN1093" s="79"/>
    </row>
    <row r="1094" spans="1:41" s="67" customFormat="1" ht="14.4" x14ac:dyDescent="0.3">
      <c r="A1094" s="113" t="s">
        <v>279</v>
      </c>
      <c r="B1094" s="116" t="s">
        <v>419</v>
      </c>
      <c r="C1094" s="311" t="s">
        <v>418</v>
      </c>
      <c r="D1094" s="311"/>
      <c r="E1094" s="311"/>
      <c r="F1094" s="107" t="s">
        <v>23</v>
      </c>
      <c r="G1094" s="105"/>
      <c r="H1094" s="105"/>
      <c r="I1094" s="112">
        <v>4</v>
      </c>
      <c r="J1094" s="114">
        <v>13950</v>
      </c>
      <c r="K1094" s="105"/>
      <c r="L1094" s="114">
        <v>6957.61</v>
      </c>
      <c r="M1094" s="111">
        <v>8.02</v>
      </c>
      <c r="N1094" s="102">
        <v>55800</v>
      </c>
      <c r="AA1094" s="98"/>
      <c r="AB1094" s="79" t="s">
        <v>418</v>
      </c>
      <c r="AG1094" s="79"/>
      <c r="AI1094" s="97"/>
      <c r="AK1094" s="79"/>
      <c r="AM1094" s="79"/>
      <c r="AN1094" s="79"/>
    </row>
    <row r="1095" spans="1:41" s="67" customFormat="1" ht="14.4" x14ac:dyDescent="0.3">
      <c r="A1095" s="109"/>
      <c r="B1095" s="108"/>
      <c r="C1095" s="308" t="s">
        <v>329</v>
      </c>
      <c r="D1095" s="308"/>
      <c r="E1095" s="308"/>
      <c r="F1095" s="308"/>
      <c r="G1095" s="308"/>
      <c r="H1095" s="308"/>
      <c r="I1095" s="308"/>
      <c r="J1095" s="308"/>
      <c r="K1095" s="308"/>
      <c r="L1095" s="308"/>
      <c r="M1095" s="308"/>
      <c r="N1095" s="309"/>
      <c r="AA1095" s="98"/>
      <c r="AB1095" s="79"/>
      <c r="AG1095" s="79"/>
      <c r="AI1095" s="97"/>
      <c r="AJ1095" s="65" t="s">
        <v>329</v>
      </c>
      <c r="AK1095" s="79"/>
      <c r="AM1095" s="79"/>
      <c r="AN1095" s="79"/>
    </row>
    <row r="1096" spans="1:41" s="67" customFormat="1" ht="14.4" x14ac:dyDescent="0.3">
      <c r="A1096" s="110"/>
      <c r="B1096" s="72"/>
      <c r="C1096" s="308" t="s">
        <v>417</v>
      </c>
      <c r="D1096" s="308"/>
      <c r="E1096" s="308"/>
      <c r="F1096" s="308"/>
      <c r="G1096" s="308"/>
      <c r="H1096" s="308"/>
      <c r="I1096" s="308"/>
      <c r="J1096" s="308"/>
      <c r="K1096" s="308"/>
      <c r="L1096" s="308"/>
      <c r="M1096" s="308"/>
      <c r="N1096" s="309"/>
      <c r="AA1096" s="98"/>
      <c r="AB1096" s="79"/>
      <c r="AG1096" s="79"/>
      <c r="AI1096" s="97"/>
      <c r="AK1096" s="79"/>
      <c r="AM1096" s="79"/>
      <c r="AN1096" s="79"/>
      <c r="AO1096" s="65" t="s">
        <v>417</v>
      </c>
    </row>
    <row r="1097" spans="1:41" s="67" customFormat="1" ht="14.4" x14ac:dyDescent="0.3">
      <c r="A1097" s="109"/>
      <c r="B1097" s="108"/>
      <c r="C1097" s="311" t="s">
        <v>327</v>
      </c>
      <c r="D1097" s="311"/>
      <c r="E1097" s="311"/>
      <c r="F1097" s="107"/>
      <c r="G1097" s="105"/>
      <c r="H1097" s="105"/>
      <c r="I1097" s="105"/>
      <c r="J1097" s="106"/>
      <c r="K1097" s="105"/>
      <c r="L1097" s="114">
        <v>6957.61</v>
      </c>
      <c r="M1097" s="103"/>
      <c r="N1097" s="102">
        <v>55800</v>
      </c>
      <c r="AA1097" s="98"/>
      <c r="AB1097" s="79"/>
      <c r="AG1097" s="79" t="s">
        <v>327</v>
      </c>
      <c r="AI1097" s="97"/>
      <c r="AK1097" s="79"/>
      <c r="AM1097" s="79"/>
      <c r="AN1097" s="79"/>
    </row>
    <row r="1098" spans="1:41" s="67" customFormat="1" ht="14.4" x14ac:dyDescent="0.3">
      <c r="A1098" s="113" t="s">
        <v>280</v>
      </c>
      <c r="B1098" s="116" t="s">
        <v>416</v>
      </c>
      <c r="C1098" s="311" t="s">
        <v>415</v>
      </c>
      <c r="D1098" s="311"/>
      <c r="E1098" s="311"/>
      <c r="F1098" s="107" t="s">
        <v>23</v>
      </c>
      <c r="G1098" s="105"/>
      <c r="H1098" s="105"/>
      <c r="I1098" s="112">
        <v>3</v>
      </c>
      <c r="J1098" s="114">
        <v>8044.5</v>
      </c>
      <c r="K1098" s="105"/>
      <c r="L1098" s="114">
        <v>3009.16</v>
      </c>
      <c r="M1098" s="111">
        <v>8.02</v>
      </c>
      <c r="N1098" s="102">
        <v>24133.5</v>
      </c>
      <c r="AA1098" s="98"/>
      <c r="AB1098" s="79" t="s">
        <v>415</v>
      </c>
      <c r="AG1098" s="79"/>
      <c r="AI1098" s="97"/>
      <c r="AK1098" s="79"/>
      <c r="AM1098" s="79"/>
      <c r="AN1098" s="79"/>
    </row>
    <row r="1099" spans="1:41" s="67" customFormat="1" ht="14.4" x14ac:dyDescent="0.3">
      <c r="A1099" s="109"/>
      <c r="B1099" s="108"/>
      <c r="C1099" s="308" t="s">
        <v>329</v>
      </c>
      <c r="D1099" s="308"/>
      <c r="E1099" s="308"/>
      <c r="F1099" s="308"/>
      <c r="G1099" s="308"/>
      <c r="H1099" s="308"/>
      <c r="I1099" s="308"/>
      <c r="J1099" s="308"/>
      <c r="K1099" s="308"/>
      <c r="L1099" s="308"/>
      <c r="M1099" s="308"/>
      <c r="N1099" s="309"/>
      <c r="AA1099" s="98"/>
      <c r="AB1099" s="79"/>
      <c r="AG1099" s="79"/>
      <c r="AI1099" s="97"/>
      <c r="AJ1099" s="65" t="s">
        <v>329</v>
      </c>
      <c r="AK1099" s="79"/>
      <c r="AM1099" s="79"/>
      <c r="AN1099" s="79"/>
    </row>
    <row r="1100" spans="1:41" s="67" customFormat="1" ht="14.4" x14ac:dyDescent="0.3">
      <c r="A1100" s="110"/>
      <c r="B1100" s="72"/>
      <c r="C1100" s="308" t="s">
        <v>414</v>
      </c>
      <c r="D1100" s="308"/>
      <c r="E1100" s="308"/>
      <c r="F1100" s="308"/>
      <c r="G1100" s="308"/>
      <c r="H1100" s="308"/>
      <c r="I1100" s="308"/>
      <c r="J1100" s="308"/>
      <c r="K1100" s="308"/>
      <c r="L1100" s="308"/>
      <c r="M1100" s="308"/>
      <c r="N1100" s="309"/>
      <c r="AA1100" s="98"/>
      <c r="AB1100" s="79"/>
      <c r="AG1100" s="79"/>
      <c r="AI1100" s="97"/>
      <c r="AK1100" s="79"/>
      <c r="AM1100" s="79"/>
      <c r="AN1100" s="79"/>
      <c r="AO1100" s="65" t="s">
        <v>414</v>
      </c>
    </row>
    <row r="1101" spans="1:41" s="67" customFormat="1" ht="14.4" x14ac:dyDescent="0.3">
      <c r="A1101" s="109"/>
      <c r="B1101" s="108"/>
      <c r="C1101" s="311" t="s">
        <v>327</v>
      </c>
      <c r="D1101" s="311"/>
      <c r="E1101" s="311"/>
      <c r="F1101" s="107"/>
      <c r="G1101" s="105"/>
      <c r="H1101" s="105"/>
      <c r="I1101" s="105"/>
      <c r="J1101" s="106"/>
      <c r="K1101" s="105"/>
      <c r="L1101" s="114">
        <v>3009.16</v>
      </c>
      <c r="M1101" s="103"/>
      <c r="N1101" s="102">
        <v>24133.5</v>
      </c>
      <c r="AA1101" s="98"/>
      <c r="AB1101" s="79"/>
      <c r="AG1101" s="79" t="s">
        <v>327</v>
      </c>
      <c r="AI1101" s="97"/>
      <c r="AK1101" s="79"/>
      <c r="AM1101" s="79"/>
      <c r="AN1101" s="79"/>
    </row>
    <row r="1102" spans="1:41" s="67" customFormat="1" ht="14.4" x14ac:dyDescent="0.3">
      <c r="A1102" s="113" t="s">
        <v>281</v>
      </c>
      <c r="B1102" s="116" t="s">
        <v>413</v>
      </c>
      <c r="C1102" s="311" t="s">
        <v>412</v>
      </c>
      <c r="D1102" s="311"/>
      <c r="E1102" s="311"/>
      <c r="F1102" s="107" t="s">
        <v>23</v>
      </c>
      <c r="G1102" s="105"/>
      <c r="H1102" s="105"/>
      <c r="I1102" s="112">
        <v>3</v>
      </c>
      <c r="J1102" s="114">
        <v>5807.85</v>
      </c>
      <c r="K1102" s="105"/>
      <c r="L1102" s="114">
        <v>2172.5100000000002</v>
      </c>
      <c r="M1102" s="111">
        <v>8.02</v>
      </c>
      <c r="N1102" s="102">
        <v>17423.55</v>
      </c>
      <c r="AA1102" s="98"/>
      <c r="AB1102" s="79" t="s">
        <v>412</v>
      </c>
      <c r="AG1102" s="79"/>
      <c r="AI1102" s="97"/>
      <c r="AK1102" s="79"/>
      <c r="AM1102" s="79"/>
      <c r="AN1102" s="79"/>
    </row>
    <row r="1103" spans="1:41" s="67" customFormat="1" ht="14.4" x14ac:dyDescent="0.3">
      <c r="A1103" s="109"/>
      <c r="B1103" s="108"/>
      <c r="C1103" s="308" t="s">
        <v>329</v>
      </c>
      <c r="D1103" s="308"/>
      <c r="E1103" s="308"/>
      <c r="F1103" s="308"/>
      <c r="G1103" s="308"/>
      <c r="H1103" s="308"/>
      <c r="I1103" s="308"/>
      <c r="J1103" s="308"/>
      <c r="K1103" s="308"/>
      <c r="L1103" s="308"/>
      <c r="M1103" s="308"/>
      <c r="N1103" s="309"/>
      <c r="AA1103" s="98"/>
      <c r="AB1103" s="79"/>
      <c r="AG1103" s="79"/>
      <c r="AI1103" s="97"/>
      <c r="AJ1103" s="65" t="s">
        <v>329</v>
      </c>
      <c r="AK1103" s="79"/>
      <c r="AM1103" s="79"/>
      <c r="AN1103" s="79"/>
    </row>
    <row r="1104" spans="1:41" s="67" customFormat="1" ht="14.4" x14ac:dyDescent="0.3">
      <c r="A1104" s="110"/>
      <c r="B1104" s="72"/>
      <c r="C1104" s="308" t="s">
        <v>411</v>
      </c>
      <c r="D1104" s="308"/>
      <c r="E1104" s="308"/>
      <c r="F1104" s="308"/>
      <c r="G1104" s="308"/>
      <c r="H1104" s="308"/>
      <c r="I1104" s="308"/>
      <c r="J1104" s="308"/>
      <c r="K1104" s="308"/>
      <c r="L1104" s="308"/>
      <c r="M1104" s="308"/>
      <c r="N1104" s="309"/>
      <c r="AA1104" s="98"/>
      <c r="AB1104" s="79"/>
      <c r="AG1104" s="79"/>
      <c r="AI1104" s="97"/>
      <c r="AK1104" s="79"/>
      <c r="AM1104" s="79"/>
      <c r="AN1104" s="79"/>
      <c r="AO1104" s="65" t="s">
        <v>411</v>
      </c>
    </row>
    <row r="1105" spans="1:41" s="67" customFormat="1" ht="14.4" x14ac:dyDescent="0.3">
      <c r="A1105" s="109"/>
      <c r="B1105" s="108"/>
      <c r="C1105" s="311" t="s">
        <v>327</v>
      </c>
      <c r="D1105" s="311"/>
      <c r="E1105" s="311"/>
      <c r="F1105" s="107"/>
      <c r="G1105" s="105"/>
      <c r="H1105" s="105"/>
      <c r="I1105" s="105"/>
      <c r="J1105" s="106"/>
      <c r="K1105" s="105"/>
      <c r="L1105" s="114">
        <v>2172.5100000000002</v>
      </c>
      <c r="M1105" s="103"/>
      <c r="N1105" s="102">
        <v>17423.55</v>
      </c>
      <c r="AA1105" s="98"/>
      <c r="AB1105" s="79"/>
      <c r="AG1105" s="79" t="s">
        <v>327</v>
      </c>
      <c r="AI1105" s="97"/>
      <c r="AK1105" s="79"/>
      <c r="AM1105" s="79"/>
      <c r="AN1105" s="79"/>
    </row>
    <row r="1106" spans="1:41" s="67" customFormat="1" ht="14.4" x14ac:dyDescent="0.3">
      <c r="A1106" s="113" t="s">
        <v>410</v>
      </c>
      <c r="B1106" s="116" t="s">
        <v>409</v>
      </c>
      <c r="C1106" s="311" t="s">
        <v>408</v>
      </c>
      <c r="D1106" s="311"/>
      <c r="E1106" s="311"/>
      <c r="F1106" s="107" t="s">
        <v>23</v>
      </c>
      <c r="G1106" s="105"/>
      <c r="H1106" s="105"/>
      <c r="I1106" s="112">
        <v>4</v>
      </c>
      <c r="J1106" s="114">
        <v>1860</v>
      </c>
      <c r="K1106" s="105"/>
      <c r="L1106" s="104">
        <v>927.68</v>
      </c>
      <c r="M1106" s="111">
        <v>8.02</v>
      </c>
      <c r="N1106" s="102">
        <v>7440</v>
      </c>
      <c r="AA1106" s="98"/>
      <c r="AB1106" s="79" t="s">
        <v>408</v>
      </c>
      <c r="AG1106" s="79"/>
      <c r="AI1106" s="97"/>
      <c r="AK1106" s="79"/>
      <c r="AM1106" s="79"/>
      <c r="AN1106" s="79"/>
    </row>
    <row r="1107" spans="1:41" s="67" customFormat="1" ht="14.4" x14ac:dyDescent="0.3">
      <c r="A1107" s="109"/>
      <c r="B1107" s="108"/>
      <c r="C1107" s="308" t="s">
        <v>329</v>
      </c>
      <c r="D1107" s="308"/>
      <c r="E1107" s="308"/>
      <c r="F1107" s="308"/>
      <c r="G1107" s="308"/>
      <c r="H1107" s="308"/>
      <c r="I1107" s="308"/>
      <c r="J1107" s="308"/>
      <c r="K1107" s="308"/>
      <c r="L1107" s="308"/>
      <c r="M1107" s="308"/>
      <c r="N1107" s="309"/>
      <c r="AA1107" s="98"/>
      <c r="AB1107" s="79"/>
      <c r="AG1107" s="79"/>
      <c r="AI1107" s="97"/>
      <c r="AJ1107" s="65" t="s">
        <v>329</v>
      </c>
      <c r="AK1107" s="79"/>
      <c r="AM1107" s="79"/>
      <c r="AN1107" s="79"/>
    </row>
    <row r="1108" spans="1:41" s="67" customFormat="1" ht="14.4" x14ac:dyDescent="0.3">
      <c r="A1108" s="110"/>
      <c r="B1108" s="72"/>
      <c r="C1108" s="308" t="s">
        <v>407</v>
      </c>
      <c r="D1108" s="308"/>
      <c r="E1108" s="308"/>
      <c r="F1108" s="308"/>
      <c r="G1108" s="308"/>
      <c r="H1108" s="308"/>
      <c r="I1108" s="308"/>
      <c r="J1108" s="308"/>
      <c r="K1108" s="308"/>
      <c r="L1108" s="308"/>
      <c r="M1108" s="308"/>
      <c r="N1108" s="309"/>
      <c r="AA1108" s="98"/>
      <c r="AB1108" s="79"/>
      <c r="AG1108" s="79"/>
      <c r="AI1108" s="97"/>
      <c r="AK1108" s="79"/>
      <c r="AM1108" s="79"/>
      <c r="AN1108" s="79"/>
      <c r="AO1108" s="65" t="s">
        <v>407</v>
      </c>
    </row>
    <row r="1109" spans="1:41" s="67" customFormat="1" ht="14.4" x14ac:dyDescent="0.3">
      <c r="A1109" s="109"/>
      <c r="B1109" s="108"/>
      <c r="C1109" s="311" t="s">
        <v>327</v>
      </c>
      <c r="D1109" s="311"/>
      <c r="E1109" s="311"/>
      <c r="F1109" s="107"/>
      <c r="G1109" s="105"/>
      <c r="H1109" s="105"/>
      <c r="I1109" s="105"/>
      <c r="J1109" s="106"/>
      <c r="K1109" s="105"/>
      <c r="L1109" s="104">
        <v>927.68</v>
      </c>
      <c r="M1109" s="103"/>
      <c r="N1109" s="102">
        <v>7440</v>
      </c>
      <c r="AA1109" s="98"/>
      <c r="AB1109" s="79"/>
      <c r="AG1109" s="79" t="s">
        <v>327</v>
      </c>
      <c r="AI1109" s="97"/>
      <c r="AK1109" s="79"/>
      <c r="AM1109" s="79"/>
      <c r="AN1109" s="79"/>
    </row>
    <row r="1110" spans="1:41" s="67" customFormat="1" ht="14.4" x14ac:dyDescent="0.3">
      <c r="A1110" s="113" t="s">
        <v>406</v>
      </c>
      <c r="B1110" s="116" t="s">
        <v>405</v>
      </c>
      <c r="C1110" s="311" t="s">
        <v>404</v>
      </c>
      <c r="D1110" s="311"/>
      <c r="E1110" s="311"/>
      <c r="F1110" s="107"/>
      <c r="G1110" s="105"/>
      <c r="H1110" s="105"/>
      <c r="I1110" s="112">
        <v>4</v>
      </c>
      <c r="J1110" s="114">
        <v>6277.5</v>
      </c>
      <c r="K1110" s="105"/>
      <c r="L1110" s="114">
        <v>3130.92</v>
      </c>
      <c r="M1110" s="111">
        <v>8.02</v>
      </c>
      <c r="N1110" s="102">
        <v>25110</v>
      </c>
      <c r="AA1110" s="98"/>
      <c r="AB1110" s="79" t="s">
        <v>404</v>
      </c>
      <c r="AG1110" s="79"/>
      <c r="AI1110" s="97"/>
      <c r="AK1110" s="79"/>
      <c r="AM1110" s="79"/>
      <c r="AN1110" s="79"/>
    </row>
    <row r="1111" spans="1:41" s="67" customFormat="1" ht="14.4" x14ac:dyDescent="0.3">
      <c r="A1111" s="109"/>
      <c r="B1111" s="108"/>
      <c r="C1111" s="308" t="s">
        <v>329</v>
      </c>
      <c r="D1111" s="308"/>
      <c r="E1111" s="308"/>
      <c r="F1111" s="308"/>
      <c r="G1111" s="308"/>
      <c r="H1111" s="308"/>
      <c r="I1111" s="308"/>
      <c r="J1111" s="308"/>
      <c r="K1111" s="308"/>
      <c r="L1111" s="308"/>
      <c r="M1111" s="308"/>
      <c r="N1111" s="309"/>
      <c r="AA1111" s="98"/>
      <c r="AB1111" s="79"/>
      <c r="AG1111" s="79"/>
      <c r="AI1111" s="97"/>
      <c r="AJ1111" s="65" t="s">
        <v>329</v>
      </c>
      <c r="AK1111" s="79"/>
      <c r="AM1111" s="79"/>
      <c r="AN1111" s="79"/>
    </row>
    <row r="1112" spans="1:41" s="67" customFormat="1" ht="14.4" x14ac:dyDescent="0.3">
      <c r="A1112" s="110"/>
      <c r="B1112" s="72"/>
      <c r="C1112" s="308" t="s">
        <v>403</v>
      </c>
      <c r="D1112" s="308"/>
      <c r="E1112" s="308"/>
      <c r="F1112" s="308"/>
      <c r="G1112" s="308"/>
      <c r="H1112" s="308"/>
      <c r="I1112" s="308"/>
      <c r="J1112" s="308"/>
      <c r="K1112" s="308"/>
      <c r="L1112" s="308"/>
      <c r="M1112" s="308"/>
      <c r="N1112" s="309"/>
      <c r="AA1112" s="98"/>
      <c r="AB1112" s="79"/>
      <c r="AG1112" s="79"/>
      <c r="AI1112" s="97"/>
      <c r="AK1112" s="79"/>
      <c r="AM1112" s="79"/>
      <c r="AN1112" s="79"/>
      <c r="AO1112" s="65" t="s">
        <v>403</v>
      </c>
    </row>
    <row r="1113" spans="1:41" s="67" customFormat="1" ht="14.4" x14ac:dyDescent="0.3">
      <c r="A1113" s="109"/>
      <c r="B1113" s="108"/>
      <c r="C1113" s="311" t="s">
        <v>327</v>
      </c>
      <c r="D1113" s="311"/>
      <c r="E1113" s="311"/>
      <c r="F1113" s="107"/>
      <c r="G1113" s="105"/>
      <c r="H1113" s="105"/>
      <c r="I1113" s="105"/>
      <c r="J1113" s="106"/>
      <c r="K1113" s="105"/>
      <c r="L1113" s="114">
        <v>3130.92</v>
      </c>
      <c r="M1113" s="103"/>
      <c r="N1113" s="102">
        <v>25110</v>
      </c>
      <c r="AA1113" s="98"/>
      <c r="AB1113" s="79"/>
      <c r="AG1113" s="79" t="s">
        <v>327</v>
      </c>
      <c r="AI1113" s="97"/>
      <c r="AK1113" s="79"/>
      <c r="AM1113" s="79"/>
      <c r="AN1113" s="79"/>
    </row>
    <row r="1114" spans="1:41" s="67" customFormat="1" ht="14.4" x14ac:dyDescent="0.3">
      <c r="A1114" s="113" t="s">
        <v>402</v>
      </c>
      <c r="B1114" s="116" t="s">
        <v>401</v>
      </c>
      <c r="C1114" s="311" t="s">
        <v>400</v>
      </c>
      <c r="D1114" s="311"/>
      <c r="E1114" s="311"/>
      <c r="F1114" s="107" t="s">
        <v>23</v>
      </c>
      <c r="G1114" s="105"/>
      <c r="H1114" s="105"/>
      <c r="I1114" s="112">
        <v>36</v>
      </c>
      <c r="J1114" s="114">
        <v>1433.83</v>
      </c>
      <c r="K1114" s="105"/>
      <c r="L1114" s="114">
        <v>6436.14</v>
      </c>
      <c r="M1114" s="111">
        <v>8.02</v>
      </c>
      <c r="N1114" s="102">
        <v>51617.88</v>
      </c>
      <c r="AA1114" s="98"/>
      <c r="AB1114" s="79" t="s">
        <v>400</v>
      </c>
      <c r="AG1114" s="79"/>
      <c r="AI1114" s="97"/>
      <c r="AK1114" s="79"/>
      <c r="AM1114" s="79"/>
      <c r="AN1114" s="79"/>
    </row>
    <row r="1115" spans="1:41" s="67" customFormat="1" ht="14.4" x14ac:dyDescent="0.3">
      <c r="A1115" s="109"/>
      <c r="B1115" s="108"/>
      <c r="C1115" s="308" t="s">
        <v>329</v>
      </c>
      <c r="D1115" s="308"/>
      <c r="E1115" s="308"/>
      <c r="F1115" s="308"/>
      <c r="G1115" s="308"/>
      <c r="H1115" s="308"/>
      <c r="I1115" s="308"/>
      <c r="J1115" s="308"/>
      <c r="K1115" s="308"/>
      <c r="L1115" s="308"/>
      <c r="M1115" s="308"/>
      <c r="N1115" s="309"/>
      <c r="AA1115" s="98"/>
      <c r="AB1115" s="79"/>
      <c r="AG1115" s="79"/>
      <c r="AI1115" s="97"/>
      <c r="AJ1115" s="65" t="s">
        <v>329</v>
      </c>
      <c r="AK1115" s="79"/>
      <c r="AM1115" s="79"/>
      <c r="AN1115" s="79"/>
    </row>
    <row r="1116" spans="1:41" s="67" customFormat="1" ht="14.4" x14ac:dyDescent="0.3">
      <c r="A1116" s="110"/>
      <c r="B1116" s="72"/>
      <c r="C1116" s="308" t="s">
        <v>354</v>
      </c>
      <c r="D1116" s="308"/>
      <c r="E1116" s="308"/>
      <c r="F1116" s="308"/>
      <c r="G1116" s="308"/>
      <c r="H1116" s="308"/>
      <c r="I1116" s="308"/>
      <c r="J1116" s="308"/>
      <c r="K1116" s="308"/>
      <c r="L1116" s="308"/>
      <c r="M1116" s="308"/>
      <c r="N1116" s="309"/>
      <c r="AA1116" s="98"/>
      <c r="AB1116" s="79"/>
      <c r="AG1116" s="79"/>
      <c r="AH1116" s="65" t="s">
        <v>354</v>
      </c>
      <c r="AI1116" s="97"/>
      <c r="AK1116" s="79"/>
      <c r="AM1116" s="79"/>
      <c r="AN1116" s="79"/>
    </row>
    <row r="1117" spans="1:41" s="67" customFormat="1" ht="14.4" x14ac:dyDescent="0.3">
      <c r="A1117" s="110"/>
      <c r="B1117" s="72"/>
      <c r="C1117" s="308" t="s">
        <v>399</v>
      </c>
      <c r="D1117" s="308"/>
      <c r="E1117" s="308"/>
      <c r="F1117" s="308"/>
      <c r="G1117" s="308"/>
      <c r="H1117" s="308"/>
      <c r="I1117" s="308"/>
      <c r="J1117" s="308"/>
      <c r="K1117" s="308"/>
      <c r="L1117" s="308"/>
      <c r="M1117" s="308"/>
      <c r="N1117" s="309"/>
      <c r="AA1117" s="98"/>
      <c r="AB1117" s="79"/>
      <c r="AG1117" s="79"/>
      <c r="AI1117" s="97"/>
      <c r="AK1117" s="79"/>
      <c r="AM1117" s="79"/>
      <c r="AN1117" s="79"/>
      <c r="AO1117" s="65" t="s">
        <v>399</v>
      </c>
    </row>
    <row r="1118" spans="1:41" s="67" customFormat="1" ht="14.4" x14ac:dyDescent="0.3">
      <c r="A1118" s="109"/>
      <c r="B1118" s="108"/>
      <c r="C1118" s="311" t="s">
        <v>327</v>
      </c>
      <c r="D1118" s="311"/>
      <c r="E1118" s="311"/>
      <c r="F1118" s="107"/>
      <c r="G1118" s="105"/>
      <c r="H1118" s="105"/>
      <c r="I1118" s="105"/>
      <c r="J1118" s="106"/>
      <c r="K1118" s="105"/>
      <c r="L1118" s="114">
        <v>6436.14</v>
      </c>
      <c r="M1118" s="103"/>
      <c r="N1118" s="102">
        <v>51617.88</v>
      </c>
      <c r="AA1118" s="98"/>
      <c r="AB1118" s="79"/>
      <c r="AG1118" s="79" t="s">
        <v>327</v>
      </c>
      <c r="AI1118" s="97"/>
      <c r="AK1118" s="79"/>
      <c r="AM1118" s="79"/>
      <c r="AN1118" s="79"/>
    </row>
    <row r="1119" spans="1:41" s="67" customFormat="1" ht="14.4" x14ac:dyDescent="0.3">
      <c r="A1119" s="331" t="s">
        <v>398</v>
      </c>
      <c r="B1119" s="332"/>
      <c r="C1119" s="332"/>
      <c r="D1119" s="332"/>
      <c r="E1119" s="332"/>
      <c r="F1119" s="332"/>
      <c r="G1119" s="332"/>
      <c r="H1119" s="332"/>
      <c r="I1119" s="332"/>
      <c r="J1119" s="332"/>
      <c r="K1119" s="332"/>
      <c r="L1119" s="332"/>
      <c r="M1119" s="332"/>
      <c r="N1119" s="333"/>
      <c r="AA1119" s="98"/>
      <c r="AB1119" s="79"/>
      <c r="AG1119" s="79"/>
      <c r="AI1119" s="97"/>
      <c r="AK1119" s="79"/>
      <c r="AM1119" s="79"/>
      <c r="AN1119" s="79" t="s">
        <v>398</v>
      </c>
    </row>
    <row r="1120" spans="1:41" s="67" customFormat="1" ht="14.4" x14ac:dyDescent="0.3">
      <c r="A1120" s="113" t="s">
        <v>397</v>
      </c>
      <c r="B1120" s="116" t="s">
        <v>396</v>
      </c>
      <c r="C1120" s="311" t="s">
        <v>395</v>
      </c>
      <c r="D1120" s="311"/>
      <c r="E1120" s="311"/>
      <c r="F1120" s="107" t="s">
        <v>23</v>
      </c>
      <c r="G1120" s="105"/>
      <c r="H1120" s="105"/>
      <c r="I1120" s="112">
        <v>3</v>
      </c>
      <c r="J1120" s="114">
        <v>1519.17</v>
      </c>
      <c r="K1120" s="105"/>
      <c r="L1120" s="104">
        <v>568.27</v>
      </c>
      <c r="M1120" s="111">
        <v>8.02</v>
      </c>
      <c r="N1120" s="102">
        <v>4557.51</v>
      </c>
      <c r="AA1120" s="98"/>
      <c r="AB1120" s="79" t="s">
        <v>395</v>
      </c>
      <c r="AG1120" s="79"/>
      <c r="AI1120" s="97"/>
      <c r="AK1120" s="79"/>
      <c r="AM1120" s="79"/>
      <c r="AN1120" s="79"/>
    </row>
    <row r="1121" spans="1:41" s="67" customFormat="1" ht="14.4" x14ac:dyDescent="0.3">
      <c r="A1121" s="109"/>
      <c r="B1121" s="108"/>
      <c r="C1121" s="308" t="s">
        <v>329</v>
      </c>
      <c r="D1121" s="308"/>
      <c r="E1121" s="308"/>
      <c r="F1121" s="308"/>
      <c r="G1121" s="308"/>
      <c r="H1121" s="308"/>
      <c r="I1121" s="308"/>
      <c r="J1121" s="308"/>
      <c r="K1121" s="308"/>
      <c r="L1121" s="308"/>
      <c r="M1121" s="308"/>
      <c r="N1121" s="309"/>
      <c r="AA1121" s="98"/>
      <c r="AB1121" s="79"/>
      <c r="AG1121" s="79"/>
      <c r="AI1121" s="97"/>
      <c r="AJ1121" s="65" t="s">
        <v>329</v>
      </c>
      <c r="AK1121" s="79"/>
      <c r="AM1121" s="79"/>
      <c r="AN1121" s="79"/>
    </row>
    <row r="1122" spans="1:41" s="67" customFormat="1" ht="14.4" x14ac:dyDescent="0.3">
      <c r="A1122" s="110"/>
      <c r="B1122" s="72"/>
      <c r="C1122" s="308" t="s">
        <v>394</v>
      </c>
      <c r="D1122" s="308"/>
      <c r="E1122" s="308"/>
      <c r="F1122" s="308"/>
      <c r="G1122" s="308"/>
      <c r="H1122" s="308"/>
      <c r="I1122" s="308"/>
      <c r="J1122" s="308"/>
      <c r="K1122" s="308"/>
      <c r="L1122" s="308"/>
      <c r="M1122" s="308"/>
      <c r="N1122" s="309"/>
      <c r="AA1122" s="98"/>
      <c r="AB1122" s="79"/>
      <c r="AG1122" s="79"/>
      <c r="AI1122" s="97"/>
      <c r="AK1122" s="79"/>
      <c r="AM1122" s="79"/>
      <c r="AN1122" s="79"/>
      <c r="AO1122" s="65" t="s">
        <v>394</v>
      </c>
    </row>
    <row r="1123" spans="1:41" s="67" customFormat="1" ht="14.4" x14ac:dyDescent="0.3">
      <c r="A1123" s="109"/>
      <c r="B1123" s="108"/>
      <c r="C1123" s="311" t="s">
        <v>327</v>
      </c>
      <c r="D1123" s="311"/>
      <c r="E1123" s="311"/>
      <c r="F1123" s="107"/>
      <c r="G1123" s="105"/>
      <c r="H1123" s="105"/>
      <c r="I1123" s="105"/>
      <c r="J1123" s="106"/>
      <c r="K1123" s="105"/>
      <c r="L1123" s="104">
        <v>568.27</v>
      </c>
      <c r="M1123" s="103"/>
      <c r="N1123" s="102">
        <v>4557.51</v>
      </c>
      <c r="AA1123" s="98"/>
      <c r="AB1123" s="79"/>
      <c r="AG1123" s="79" t="s">
        <v>327</v>
      </c>
      <c r="AI1123" s="97"/>
      <c r="AK1123" s="79"/>
      <c r="AM1123" s="79"/>
      <c r="AN1123" s="79"/>
    </row>
    <row r="1124" spans="1:41" s="67" customFormat="1" ht="14.4" x14ac:dyDescent="0.3">
      <c r="A1124" s="113" t="s">
        <v>393</v>
      </c>
      <c r="B1124" s="116" t="s">
        <v>392</v>
      </c>
      <c r="C1124" s="311" t="s">
        <v>391</v>
      </c>
      <c r="D1124" s="311"/>
      <c r="E1124" s="311"/>
      <c r="F1124" s="107" t="s">
        <v>23</v>
      </c>
      <c r="G1124" s="105"/>
      <c r="H1124" s="105"/>
      <c r="I1124" s="112">
        <v>2</v>
      </c>
      <c r="J1124" s="114">
        <v>2435.13</v>
      </c>
      <c r="K1124" s="105"/>
      <c r="L1124" s="104">
        <v>607.26</v>
      </c>
      <c r="M1124" s="111">
        <v>8.02</v>
      </c>
      <c r="N1124" s="102">
        <v>4870.26</v>
      </c>
      <c r="AA1124" s="98"/>
      <c r="AB1124" s="79" t="s">
        <v>391</v>
      </c>
      <c r="AG1124" s="79"/>
      <c r="AI1124" s="97"/>
      <c r="AK1124" s="79"/>
      <c r="AM1124" s="79"/>
      <c r="AN1124" s="79"/>
    </row>
    <row r="1125" spans="1:41" s="67" customFormat="1" ht="14.4" x14ac:dyDescent="0.3">
      <c r="A1125" s="109"/>
      <c r="B1125" s="108"/>
      <c r="C1125" s="308" t="s">
        <v>329</v>
      </c>
      <c r="D1125" s="308"/>
      <c r="E1125" s="308"/>
      <c r="F1125" s="308"/>
      <c r="G1125" s="308"/>
      <c r="H1125" s="308"/>
      <c r="I1125" s="308"/>
      <c r="J1125" s="308"/>
      <c r="K1125" s="308"/>
      <c r="L1125" s="308"/>
      <c r="M1125" s="308"/>
      <c r="N1125" s="309"/>
      <c r="AA1125" s="98"/>
      <c r="AB1125" s="79"/>
      <c r="AG1125" s="79"/>
      <c r="AI1125" s="97"/>
      <c r="AJ1125" s="65" t="s">
        <v>329</v>
      </c>
      <c r="AK1125" s="79"/>
      <c r="AM1125" s="79"/>
      <c r="AN1125" s="79"/>
    </row>
    <row r="1126" spans="1:41" s="67" customFormat="1" ht="14.4" x14ac:dyDescent="0.3">
      <c r="A1126" s="110"/>
      <c r="B1126" s="72"/>
      <c r="C1126" s="308" t="s">
        <v>390</v>
      </c>
      <c r="D1126" s="308"/>
      <c r="E1126" s="308"/>
      <c r="F1126" s="308"/>
      <c r="G1126" s="308"/>
      <c r="H1126" s="308"/>
      <c r="I1126" s="308"/>
      <c r="J1126" s="308"/>
      <c r="K1126" s="308"/>
      <c r="L1126" s="308"/>
      <c r="M1126" s="308"/>
      <c r="N1126" s="309"/>
      <c r="AA1126" s="98"/>
      <c r="AB1126" s="79"/>
      <c r="AG1126" s="79"/>
      <c r="AI1126" s="97"/>
      <c r="AK1126" s="79"/>
      <c r="AM1126" s="79"/>
      <c r="AN1126" s="79"/>
      <c r="AO1126" s="65" t="s">
        <v>390</v>
      </c>
    </row>
    <row r="1127" spans="1:41" s="67" customFormat="1" ht="14.4" x14ac:dyDescent="0.3">
      <c r="A1127" s="109"/>
      <c r="B1127" s="108"/>
      <c r="C1127" s="311" t="s">
        <v>327</v>
      </c>
      <c r="D1127" s="311"/>
      <c r="E1127" s="311"/>
      <c r="F1127" s="107"/>
      <c r="G1127" s="105"/>
      <c r="H1127" s="105"/>
      <c r="I1127" s="105"/>
      <c r="J1127" s="106"/>
      <c r="K1127" s="105"/>
      <c r="L1127" s="104">
        <v>607.26</v>
      </c>
      <c r="M1127" s="103"/>
      <c r="N1127" s="102">
        <v>4870.26</v>
      </c>
      <c r="AA1127" s="98"/>
      <c r="AB1127" s="79"/>
      <c r="AG1127" s="79" t="s">
        <v>327</v>
      </c>
      <c r="AI1127" s="97"/>
      <c r="AK1127" s="79"/>
      <c r="AM1127" s="79"/>
      <c r="AN1127" s="79"/>
    </row>
    <row r="1128" spans="1:41" s="67" customFormat="1" ht="14.4" x14ac:dyDescent="0.3">
      <c r="A1128" s="113" t="s">
        <v>389</v>
      </c>
      <c r="B1128" s="116" t="s">
        <v>388</v>
      </c>
      <c r="C1128" s="311" t="s">
        <v>387</v>
      </c>
      <c r="D1128" s="311"/>
      <c r="E1128" s="311"/>
      <c r="F1128" s="107" t="s">
        <v>23</v>
      </c>
      <c r="G1128" s="105"/>
      <c r="H1128" s="105"/>
      <c r="I1128" s="112">
        <v>4</v>
      </c>
      <c r="J1128" s="114">
        <v>1465.21</v>
      </c>
      <c r="K1128" s="105"/>
      <c r="L1128" s="104">
        <v>730.78</v>
      </c>
      <c r="M1128" s="111">
        <v>8.02</v>
      </c>
      <c r="N1128" s="102">
        <v>5860.84</v>
      </c>
      <c r="AA1128" s="98"/>
      <c r="AB1128" s="79" t="s">
        <v>387</v>
      </c>
      <c r="AG1128" s="79"/>
      <c r="AI1128" s="97"/>
      <c r="AK1128" s="79"/>
      <c r="AM1128" s="79"/>
      <c r="AN1128" s="79"/>
    </row>
    <row r="1129" spans="1:41" s="67" customFormat="1" ht="14.4" x14ac:dyDescent="0.3">
      <c r="A1129" s="109"/>
      <c r="B1129" s="108"/>
      <c r="C1129" s="308" t="s">
        <v>329</v>
      </c>
      <c r="D1129" s="308"/>
      <c r="E1129" s="308"/>
      <c r="F1129" s="308"/>
      <c r="G1129" s="308"/>
      <c r="H1129" s="308"/>
      <c r="I1129" s="308"/>
      <c r="J1129" s="308"/>
      <c r="K1129" s="308"/>
      <c r="L1129" s="308"/>
      <c r="M1129" s="308"/>
      <c r="N1129" s="309"/>
      <c r="AA1129" s="98"/>
      <c r="AB1129" s="79"/>
      <c r="AG1129" s="79"/>
      <c r="AI1129" s="97"/>
      <c r="AJ1129" s="65" t="s">
        <v>329</v>
      </c>
      <c r="AK1129" s="79"/>
      <c r="AM1129" s="79"/>
      <c r="AN1129" s="79"/>
    </row>
    <row r="1130" spans="1:41" s="67" customFormat="1" ht="14.4" x14ac:dyDescent="0.3">
      <c r="A1130" s="110"/>
      <c r="B1130" s="72"/>
      <c r="C1130" s="308" t="s">
        <v>386</v>
      </c>
      <c r="D1130" s="308"/>
      <c r="E1130" s="308"/>
      <c r="F1130" s="308"/>
      <c r="G1130" s="308"/>
      <c r="H1130" s="308"/>
      <c r="I1130" s="308"/>
      <c r="J1130" s="308"/>
      <c r="K1130" s="308"/>
      <c r="L1130" s="308"/>
      <c r="M1130" s="308"/>
      <c r="N1130" s="309"/>
      <c r="AA1130" s="98"/>
      <c r="AB1130" s="79"/>
      <c r="AG1130" s="79"/>
      <c r="AI1130" s="97"/>
      <c r="AK1130" s="79"/>
      <c r="AM1130" s="79"/>
      <c r="AN1130" s="79"/>
      <c r="AO1130" s="65" t="s">
        <v>386</v>
      </c>
    </row>
    <row r="1131" spans="1:41" s="67" customFormat="1" ht="14.4" x14ac:dyDescent="0.3">
      <c r="A1131" s="109"/>
      <c r="B1131" s="108"/>
      <c r="C1131" s="311" t="s">
        <v>327</v>
      </c>
      <c r="D1131" s="311"/>
      <c r="E1131" s="311"/>
      <c r="F1131" s="107"/>
      <c r="G1131" s="105"/>
      <c r="H1131" s="105"/>
      <c r="I1131" s="105"/>
      <c r="J1131" s="106"/>
      <c r="K1131" s="105"/>
      <c r="L1131" s="104">
        <v>730.78</v>
      </c>
      <c r="M1131" s="103"/>
      <c r="N1131" s="102">
        <v>5860.84</v>
      </c>
      <c r="AA1131" s="98"/>
      <c r="AB1131" s="79"/>
      <c r="AG1131" s="79" t="s">
        <v>327</v>
      </c>
      <c r="AI1131" s="97"/>
      <c r="AK1131" s="79"/>
      <c r="AM1131" s="79"/>
      <c r="AN1131" s="79"/>
    </row>
    <row r="1132" spans="1:41" s="67" customFormat="1" ht="14.4" x14ac:dyDescent="0.3">
      <c r="A1132" s="113" t="s">
        <v>385</v>
      </c>
      <c r="B1132" s="116" t="s">
        <v>384</v>
      </c>
      <c r="C1132" s="311" t="s">
        <v>383</v>
      </c>
      <c r="D1132" s="311"/>
      <c r="E1132" s="311"/>
      <c r="F1132" s="107" t="s">
        <v>23</v>
      </c>
      <c r="G1132" s="105"/>
      <c r="H1132" s="105"/>
      <c r="I1132" s="112">
        <v>64</v>
      </c>
      <c r="J1132" s="104">
        <v>150</v>
      </c>
      <c r="K1132" s="105"/>
      <c r="L1132" s="114">
        <v>1197.01</v>
      </c>
      <c r="M1132" s="111">
        <v>8.02</v>
      </c>
      <c r="N1132" s="102">
        <v>9600</v>
      </c>
      <c r="AA1132" s="98"/>
      <c r="AB1132" s="79" t="s">
        <v>383</v>
      </c>
      <c r="AG1132" s="79"/>
      <c r="AI1132" s="97"/>
      <c r="AK1132" s="79"/>
      <c r="AM1132" s="79"/>
      <c r="AN1132" s="79"/>
    </row>
    <row r="1133" spans="1:41" s="67" customFormat="1" ht="14.4" x14ac:dyDescent="0.3">
      <c r="A1133" s="109"/>
      <c r="B1133" s="108"/>
      <c r="C1133" s="308" t="s">
        <v>329</v>
      </c>
      <c r="D1133" s="308"/>
      <c r="E1133" s="308"/>
      <c r="F1133" s="308"/>
      <c r="G1133" s="308"/>
      <c r="H1133" s="308"/>
      <c r="I1133" s="308"/>
      <c r="J1133" s="308"/>
      <c r="K1133" s="308"/>
      <c r="L1133" s="308"/>
      <c r="M1133" s="308"/>
      <c r="N1133" s="309"/>
      <c r="AA1133" s="98"/>
      <c r="AB1133" s="79"/>
      <c r="AG1133" s="79"/>
      <c r="AI1133" s="97"/>
      <c r="AJ1133" s="65" t="s">
        <v>329</v>
      </c>
      <c r="AK1133" s="79"/>
      <c r="AM1133" s="79"/>
      <c r="AN1133" s="79"/>
    </row>
    <row r="1134" spans="1:41" s="67" customFormat="1" ht="14.4" x14ac:dyDescent="0.3">
      <c r="A1134" s="110"/>
      <c r="B1134" s="72"/>
      <c r="C1134" s="308" t="s">
        <v>382</v>
      </c>
      <c r="D1134" s="308"/>
      <c r="E1134" s="308"/>
      <c r="F1134" s="308"/>
      <c r="G1134" s="308"/>
      <c r="H1134" s="308"/>
      <c r="I1134" s="308"/>
      <c r="J1134" s="308"/>
      <c r="K1134" s="308"/>
      <c r="L1134" s="308"/>
      <c r="M1134" s="308"/>
      <c r="N1134" s="309"/>
      <c r="AA1134" s="98"/>
      <c r="AB1134" s="79"/>
      <c r="AG1134" s="79"/>
      <c r="AH1134" s="65" t="s">
        <v>382</v>
      </c>
      <c r="AI1134" s="97"/>
      <c r="AK1134" s="79"/>
      <c r="AM1134" s="79"/>
      <c r="AN1134" s="79"/>
    </row>
    <row r="1135" spans="1:41" s="67" customFormat="1" ht="14.4" x14ac:dyDescent="0.3">
      <c r="A1135" s="110"/>
      <c r="B1135" s="72"/>
      <c r="C1135" s="308" t="s">
        <v>381</v>
      </c>
      <c r="D1135" s="308"/>
      <c r="E1135" s="308"/>
      <c r="F1135" s="308"/>
      <c r="G1135" s="308"/>
      <c r="H1135" s="308"/>
      <c r="I1135" s="308"/>
      <c r="J1135" s="308"/>
      <c r="K1135" s="308"/>
      <c r="L1135" s="308"/>
      <c r="M1135" s="308"/>
      <c r="N1135" s="309"/>
      <c r="AA1135" s="98"/>
      <c r="AB1135" s="79"/>
      <c r="AG1135" s="79"/>
      <c r="AI1135" s="97"/>
      <c r="AK1135" s="79"/>
      <c r="AM1135" s="79"/>
      <c r="AN1135" s="79"/>
      <c r="AO1135" s="65" t="s">
        <v>381</v>
      </c>
    </row>
    <row r="1136" spans="1:41" s="67" customFormat="1" ht="14.4" x14ac:dyDescent="0.3">
      <c r="A1136" s="109"/>
      <c r="B1136" s="108"/>
      <c r="C1136" s="311" t="s">
        <v>327</v>
      </c>
      <c r="D1136" s="311"/>
      <c r="E1136" s="311"/>
      <c r="F1136" s="107"/>
      <c r="G1136" s="105"/>
      <c r="H1136" s="105"/>
      <c r="I1136" s="105"/>
      <c r="J1136" s="106"/>
      <c r="K1136" s="105"/>
      <c r="L1136" s="114">
        <v>1197.01</v>
      </c>
      <c r="M1136" s="103"/>
      <c r="N1136" s="102">
        <v>9600</v>
      </c>
      <c r="AA1136" s="98"/>
      <c r="AB1136" s="79"/>
      <c r="AG1136" s="79" t="s">
        <v>327</v>
      </c>
      <c r="AI1136" s="97"/>
      <c r="AK1136" s="79"/>
      <c r="AM1136" s="79"/>
      <c r="AN1136" s="79"/>
    </row>
    <row r="1137" spans="1:41" s="67" customFormat="1" ht="14.4" x14ac:dyDescent="0.3">
      <c r="A1137" s="113" t="s">
        <v>380</v>
      </c>
      <c r="B1137" s="116" t="s">
        <v>379</v>
      </c>
      <c r="C1137" s="311" t="s">
        <v>378</v>
      </c>
      <c r="D1137" s="311"/>
      <c r="E1137" s="311"/>
      <c r="F1137" s="107" t="s">
        <v>23</v>
      </c>
      <c r="G1137" s="105"/>
      <c r="H1137" s="105"/>
      <c r="I1137" s="112">
        <v>15</v>
      </c>
      <c r="J1137" s="114">
        <v>1241.1500000000001</v>
      </c>
      <c r="K1137" s="105"/>
      <c r="L1137" s="114">
        <v>2321.35</v>
      </c>
      <c r="M1137" s="111">
        <v>8.02</v>
      </c>
      <c r="N1137" s="102">
        <v>18617.25</v>
      </c>
      <c r="AA1137" s="98"/>
      <c r="AB1137" s="79" t="s">
        <v>378</v>
      </c>
      <c r="AG1137" s="79"/>
      <c r="AI1137" s="97"/>
      <c r="AK1137" s="79"/>
      <c r="AM1137" s="79"/>
      <c r="AN1137" s="79"/>
    </row>
    <row r="1138" spans="1:41" s="67" customFormat="1" ht="14.4" x14ac:dyDescent="0.3">
      <c r="A1138" s="109"/>
      <c r="B1138" s="108"/>
      <c r="C1138" s="308" t="s">
        <v>329</v>
      </c>
      <c r="D1138" s="308"/>
      <c r="E1138" s="308"/>
      <c r="F1138" s="308"/>
      <c r="G1138" s="308"/>
      <c r="H1138" s="308"/>
      <c r="I1138" s="308"/>
      <c r="J1138" s="308"/>
      <c r="K1138" s="308"/>
      <c r="L1138" s="308"/>
      <c r="M1138" s="308"/>
      <c r="N1138" s="309"/>
      <c r="AA1138" s="98"/>
      <c r="AB1138" s="79"/>
      <c r="AG1138" s="79"/>
      <c r="AI1138" s="97"/>
      <c r="AJ1138" s="65" t="s">
        <v>329</v>
      </c>
      <c r="AK1138" s="79"/>
      <c r="AM1138" s="79"/>
      <c r="AN1138" s="79"/>
    </row>
    <row r="1139" spans="1:41" s="67" customFormat="1" ht="14.4" x14ac:dyDescent="0.3">
      <c r="A1139" s="110"/>
      <c r="B1139" s="72"/>
      <c r="C1139" s="308" t="s">
        <v>377</v>
      </c>
      <c r="D1139" s="308"/>
      <c r="E1139" s="308"/>
      <c r="F1139" s="308"/>
      <c r="G1139" s="308"/>
      <c r="H1139" s="308"/>
      <c r="I1139" s="308"/>
      <c r="J1139" s="308"/>
      <c r="K1139" s="308"/>
      <c r="L1139" s="308"/>
      <c r="M1139" s="308"/>
      <c r="N1139" s="309"/>
      <c r="AA1139" s="98"/>
      <c r="AB1139" s="79"/>
      <c r="AG1139" s="79"/>
      <c r="AH1139" s="65" t="s">
        <v>377</v>
      </c>
      <c r="AI1139" s="97"/>
      <c r="AK1139" s="79"/>
      <c r="AM1139" s="79"/>
      <c r="AN1139" s="79"/>
    </row>
    <row r="1140" spans="1:41" s="67" customFormat="1" ht="14.4" x14ac:dyDescent="0.3">
      <c r="A1140" s="109"/>
      <c r="B1140" s="108"/>
      <c r="C1140" s="311" t="s">
        <v>327</v>
      </c>
      <c r="D1140" s="311"/>
      <c r="E1140" s="311"/>
      <c r="F1140" s="107"/>
      <c r="G1140" s="105"/>
      <c r="H1140" s="105"/>
      <c r="I1140" s="105"/>
      <c r="J1140" s="106"/>
      <c r="K1140" s="105"/>
      <c r="L1140" s="114">
        <v>2321.35</v>
      </c>
      <c r="M1140" s="103"/>
      <c r="N1140" s="102">
        <v>18617.25</v>
      </c>
      <c r="AA1140" s="98"/>
      <c r="AB1140" s="79"/>
      <c r="AG1140" s="79" t="s">
        <v>327</v>
      </c>
      <c r="AI1140" s="97"/>
      <c r="AK1140" s="79"/>
      <c r="AM1140" s="79"/>
      <c r="AN1140" s="79"/>
    </row>
    <row r="1141" spans="1:41" s="67" customFormat="1" ht="14.4" x14ac:dyDescent="0.3">
      <c r="A1141" s="113" t="s">
        <v>376</v>
      </c>
      <c r="B1141" s="116" t="s">
        <v>375</v>
      </c>
      <c r="C1141" s="311" t="s">
        <v>374</v>
      </c>
      <c r="D1141" s="311"/>
      <c r="E1141" s="311"/>
      <c r="F1141" s="107" t="s">
        <v>23</v>
      </c>
      <c r="G1141" s="105"/>
      <c r="H1141" s="105"/>
      <c r="I1141" s="112">
        <v>29</v>
      </c>
      <c r="J1141" s="104">
        <v>460</v>
      </c>
      <c r="K1141" s="105"/>
      <c r="L1141" s="114">
        <v>1663.34</v>
      </c>
      <c r="M1141" s="111">
        <v>8.02</v>
      </c>
      <c r="N1141" s="102">
        <v>13340</v>
      </c>
      <c r="AA1141" s="98"/>
      <c r="AB1141" s="79" t="s">
        <v>374</v>
      </c>
      <c r="AG1141" s="79"/>
      <c r="AI1141" s="97"/>
      <c r="AK1141" s="79"/>
      <c r="AM1141" s="79"/>
      <c r="AN1141" s="79"/>
    </row>
    <row r="1142" spans="1:41" s="67" customFormat="1" ht="14.4" x14ac:dyDescent="0.3">
      <c r="A1142" s="109"/>
      <c r="B1142" s="108"/>
      <c r="C1142" s="308" t="s">
        <v>329</v>
      </c>
      <c r="D1142" s="308"/>
      <c r="E1142" s="308"/>
      <c r="F1142" s="308"/>
      <c r="G1142" s="308"/>
      <c r="H1142" s="308"/>
      <c r="I1142" s="308"/>
      <c r="J1142" s="308"/>
      <c r="K1142" s="308"/>
      <c r="L1142" s="308"/>
      <c r="M1142" s="308"/>
      <c r="N1142" s="309"/>
      <c r="AA1142" s="98"/>
      <c r="AB1142" s="79"/>
      <c r="AG1142" s="79"/>
      <c r="AI1142" s="97"/>
      <c r="AJ1142" s="65" t="s">
        <v>329</v>
      </c>
      <c r="AK1142" s="79"/>
      <c r="AM1142" s="79"/>
      <c r="AN1142" s="79"/>
    </row>
    <row r="1143" spans="1:41" s="67" customFormat="1" ht="14.4" x14ac:dyDescent="0.3">
      <c r="A1143" s="110"/>
      <c r="B1143" s="72"/>
      <c r="C1143" s="308" t="s">
        <v>373</v>
      </c>
      <c r="D1143" s="308"/>
      <c r="E1143" s="308"/>
      <c r="F1143" s="308"/>
      <c r="G1143" s="308"/>
      <c r="H1143" s="308"/>
      <c r="I1143" s="308"/>
      <c r="J1143" s="308"/>
      <c r="K1143" s="308"/>
      <c r="L1143" s="308"/>
      <c r="M1143" s="308"/>
      <c r="N1143" s="309"/>
      <c r="AA1143" s="98"/>
      <c r="AB1143" s="79"/>
      <c r="AG1143" s="79"/>
      <c r="AH1143" s="65" t="s">
        <v>373</v>
      </c>
      <c r="AI1143" s="97"/>
      <c r="AK1143" s="79"/>
      <c r="AM1143" s="79"/>
      <c r="AN1143" s="79"/>
    </row>
    <row r="1144" spans="1:41" s="67" customFormat="1" ht="14.4" x14ac:dyDescent="0.3">
      <c r="A1144" s="110"/>
      <c r="B1144" s="72"/>
      <c r="C1144" s="308" t="s">
        <v>372</v>
      </c>
      <c r="D1144" s="308"/>
      <c r="E1144" s="308"/>
      <c r="F1144" s="308"/>
      <c r="G1144" s="308"/>
      <c r="H1144" s="308"/>
      <c r="I1144" s="308"/>
      <c r="J1144" s="308"/>
      <c r="K1144" s="308"/>
      <c r="L1144" s="308"/>
      <c r="M1144" s="308"/>
      <c r="N1144" s="309"/>
      <c r="AA1144" s="98"/>
      <c r="AB1144" s="79"/>
      <c r="AG1144" s="79"/>
      <c r="AI1144" s="97"/>
      <c r="AK1144" s="79"/>
      <c r="AM1144" s="79"/>
      <c r="AN1144" s="79"/>
      <c r="AO1144" s="65" t="s">
        <v>372</v>
      </c>
    </row>
    <row r="1145" spans="1:41" s="67" customFormat="1" ht="14.4" x14ac:dyDescent="0.3">
      <c r="A1145" s="109"/>
      <c r="B1145" s="108"/>
      <c r="C1145" s="311" t="s">
        <v>327</v>
      </c>
      <c r="D1145" s="311"/>
      <c r="E1145" s="311"/>
      <c r="F1145" s="107"/>
      <c r="G1145" s="105"/>
      <c r="H1145" s="105"/>
      <c r="I1145" s="105"/>
      <c r="J1145" s="106"/>
      <c r="K1145" s="105"/>
      <c r="L1145" s="114">
        <v>1663.34</v>
      </c>
      <c r="M1145" s="103"/>
      <c r="N1145" s="102">
        <v>13340</v>
      </c>
      <c r="AA1145" s="98"/>
      <c r="AB1145" s="79"/>
      <c r="AG1145" s="79" t="s">
        <v>327</v>
      </c>
      <c r="AI1145" s="97"/>
      <c r="AK1145" s="79"/>
      <c r="AM1145" s="79"/>
      <c r="AN1145" s="79"/>
    </row>
    <row r="1146" spans="1:41" s="67" customFormat="1" ht="14.4" x14ac:dyDescent="0.3">
      <c r="A1146" s="113" t="s">
        <v>371</v>
      </c>
      <c r="B1146" s="116" t="s">
        <v>370</v>
      </c>
      <c r="C1146" s="311" t="s">
        <v>369</v>
      </c>
      <c r="D1146" s="311"/>
      <c r="E1146" s="311"/>
      <c r="F1146" s="107" t="s">
        <v>23</v>
      </c>
      <c r="G1146" s="105"/>
      <c r="H1146" s="105"/>
      <c r="I1146" s="112">
        <v>2</v>
      </c>
      <c r="J1146" s="114">
        <v>2916.67</v>
      </c>
      <c r="K1146" s="105"/>
      <c r="L1146" s="104">
        <v>727.35</v>
      </c>
      <c r="M1146" s="111">
        <v>8.02</v>
      </c>
      <c r="N1146" s="102">
        <v>5833.34</v>
      </c>
      <c r="AA1146" s="98"/>
      <c r="AB1146" s="79" t="s">
        <v>369</v>
      </c>
      <c r="AG1146" s="79"/>
      <c r="AI1146" s="97"/>
      <c r="AK1146" s="79"/>
      <c r="AM1146" s="79"/>
      <c r="AN1146" s="79"/>
    </row>
    <row r="1147" spans="1:41" s="67" customFormat="1" ht="14.4" x14ac:dyDescent="0.3">
      <c r="A1147" s="109"/>
      <c r="B1147" s="108"/>
      <c r="C1147" s="308" t="s">
        <v>329</v>
      </c>
      <c r="D1147" s="308"/>
      <c r="E1147" s="308"/>
      <c r="F1147" s="308"/>
      <c r="G1147" s="308"/>
      <c r="H1147" s="308"/>
      <c r="I1147" s="308"/>
      <c r="J1147" s="308"/>
      <c r="K1147" s="308"/>
      <c r="L1147" s="308"/>
      <c r="M1147" s="308"/>
      <c r="N1147" s="309"/>
      <c r="AA1147" s="98"/>
      <c r="AB1147" s="79"/>
      <c r="AG1147" s="79"/>
      <c r="AI1147" s="97"/>
      <c r="AJ1147" s="65" t="s">
        <v>329</v>
      </c>
      <c r="AK1147" s="79"/>
      <c r="AM1147" s="79"/>
      <c r="AN1147" s="79"/>
    </row>
    <row r="1148" spans="1:41" s="67" customFormat="1" ht="14.4" x14ac:dyDescent="0.3">
      <c r="A1148" s="110"/>
      <c r="B1148" s="72"/>
      <c r="C1148" s="308" t="s">
        <v>368</v>
      </c>
      <c r="D1148" s="308"/>
      <c r="E1148" s="308"/>
      <c r="F1148" s="308"/>
      <c r="G1148" s="308"/>
      <c r="H1148" s="308"/>
      <c r="I1148" s="308"/>
      <c r="J1148" s="308"/>
      <c r="K1148" s="308"/>
      <c r="L1148" s="308"/>
      <c r="M1148" s="308"/>
      <c r="N1148" s="309"/>
      <c r="AA1148" s="98"/>
      <c r="AB1148" s="79"/>
      <c r="AG1148" s="79"/>
      <c r="AI1148" s="97"/>
      <c r="AK1148" s="79"/>
      <c r="AM1148" s="79"/>
      <c r="AN1148" s="79"/>
      <c r="AO1148" s="65" t="s">
        <v>368</v>
      </c>
    </row>
    <row r="1149" spans="1:41" s="67" customFormat="1" ht="14.4" x14ac:dyDescent="0.3">
      <c r="A1149" s="109"/>
      <c r="B1149" s="108"/>
      <c r="C1149" s="311" t="s">
        <v>327</v>
      </c>
      <c r="D1149" s="311"/>
      <c r="E1149" s="311"/>
      <c r="F1149" s="107"/>
      <c r="G1149" s="105"/>
      <c r="H1149" s="105"/>
      <c r="I1149" s="105"/>
      <c r="J1149" s="106"/>
      <c r="K1149" s="105"/>
      <c r="L1149" s="104">
        <v>727.35</v>
      </c>
      <c r="M1149" s="103"/>
      <c r="N1149" s="102">
        <v>5833.34</v>
      </c>
      <c r="AA1149" s="98"/>
      <c r="AB1149" s="79"/>
      <c r="AG1149" s="79" t="s">
        <v>327</v>
      </c>
      <c r="AI1149" s="97"/>
      <c r="AK1149" s="79"/>
      <c r="AM1149" s="79"/>
      <c r="AN1149" s="79"/>
    </row>
    <row r="1150" spans="1:41" s="67" customFormat="1" ht="14.4" x14ac:dyDescent="0.3">
      <c r="A1150" s="113" t="s">
        <v>367</v>
      </c>
      <c r="B1150" s="116" t="s">
        <v>366</v>
      </c>
      <c r="C1150" s="311" t="s">
        <v>365</v>
      </c>
      <c r="D1150" s="311"/>
      <c r="E1150" s="311"/>
      <c r="F1150" s="107" t="s">
        <v>23</v>
      </c>
      <c r="G1150" s="105"/>
      <c r="H1150" s="105"/>
      <c r="I1150" s="112">
        <v>36</v>
      </c>
      <c r="J1150" s="104">
        <v>850</v>
      </c>
      <c r="K1150" s="105"/>
      <c r="L1150" s="114">
        <v>3815.46</v>
      </c>
      <c r="M1150" s="111">
        <v>8.02</v>
      </c>
      <c r="N1150" s="102">
        <v>30600</v>
      </c>
      <c r="AA1150" s="98"/>
      <c r="AB1150" s="79" t="s">
        <v>365</v>
      </c>
      <c r="AG1150" s="79"/>
      <c r="AI1150" s="97"/>
      <c r="AK1150" s="79"/>
      <c r="AM1150" s="79"/>
      <c r="AN1150" s="79"/>
    </row>
    <row r="1151" spans="1:41" s="67" customFormat="1" ht="14.4" x14ac:dyDescent="0.3">
      <c r="A1151" s="109"/>
      <c r="B1151" s="108"/>
      <c r="C1151" s="308" t="s">
        <v>329</v>
      </c>
      <c r="D1151" s="308"/>
      <c r="E1151" s="308"/>
      <c r="F1151" s="308"/>
      <c r="G1151" s="308"/>
      <c r="H1151" s="308"/>
      <c r="I1151" s="308"/>
      <c r="J1151" s="308"/>
      <c r="K1151" s="308"/>
      <c r="L1151" s="308"/>
      <c r="M1151" s="308"/>
      <c r="N1151" s="309"/>
      <c r="AA1151" s="98"/>
      <c r="AB1151" s="79"/>
      <c r="AG1151" s="79"/>
      <c r="AI1151" s="97"/>
      <c r="AJ1151" s="65" t="s">
        <v>329</v>
      </c>
      <c r="AK1151" s="79"/>
      <c r="AM1151" s="79"/>
      <c r="AN1151" s="79"/>
    </row>
    <row r="1152" spans="1:41" s="67" customFormat="1" ht="14.4" x14ac:dyDescent="0.3">
      <c r="A1152" s="110"/>
      <c r="B1152" s="72"/>
      <c r="C1152" s="308" t="s">
        <v>354</v>
      </c>
      <c r="D1152" s="308"/>
      <c r="E1152" s="308"/>
      <c r="F1152" s="308"/>
      <c r="G1152" s="308"/>
      <c r="H1152" s="308"/>
      <c r="I1152" s="308"/>
      <c r="J1152" s="308"/>
      <c r="K1152" s="308"/>
      <c r="L1152" s="308"/>
      <c r="M1152" s="308"/>
      <c r="N1152" s="309"/>
      <c r="AA1152" s="98"/>
      <c r="AB1152" s="79"/>
      <c r="AG1152" s="79"/>
      <c r="AH1152" s="65" t="s">
        <v>354</v>
      </c>
      <c r="AI1152" s="97"/>
      <c r="AK1152" s="79"/>
      <c r="AM1152" s="79"/>
      <c r="AN1152" s="79"/>
    </row>
    <row r="1153" spans="1:41" s="67" customFormat="1" ht="14.4" x14ac:dyDescent="0.3">
      <c r="A1153" s="110"/>
      <c r="B1153" s="72"/>
      <c r="C1153" s="308" t="s">
        <v>364</v>
      </c>
      <c r="D1153" s="308"/>
      <c r="E1153" s="308"/>
      <c r="F1153" s="308"/>
      <c r="G1153" s="308"/>
      <c r="H1153" s="308"/>
      <c r="I1153" s="308"/>
      <c r="J1153" s="308"/>
      <c r="K1153" s="308"/>
      <c r="L1153" s="308"/>
      <c r="M1153" s="308"/>
      <c r="N1153" s="309"/>
      <c r="AA1153" s="98"/>
      <c r="AB1153" s="79"/>
      <c r="AG1153" s="79"/>
      <c r="AI1153" s="97"/>
      <c r="AK1153" s="79"/>
      <c r="AM1153" s="79"/>
      <c r="AN1153" s="79"/>
      <c r="AO1153" s="65" t="s">
        <v>364</v>
      </c>
    </row>
    <row r="1154" spans="1:41" s="67" customFormat="1" ht="14.4" x14ac:dyDescent="0.3">
      <c r="A1154" s="109"/>
      <c r="B1154" s="108"/>
      <c r="C1154" s="311" t="s">
        <v>327</v>
      </c>
      <c r="D1154" s="311"/>
      <c r="E1154" s="311"/>
      <c r="F1154" s="107"/>
      <c r="G1154" s="105"/>
      <c r="H1154" s="105"/>
      <c r="I1154" s="105"/>
      <c r="J1154" s="106"/>
      <c r="K1154" s="105"/>
      <c r="L1154" s="114">
        <v>3815.46</v>
      </c>
      <c r="M1154" s="103"/>
      <c r="N1154" s="102">
        <v>30600</v>
      </c>
      <c r="AA1154" s="98"/>
      <c r="AB1154" s="79"/>
      <c r="AG1154" s="79" t="s">
        <v>327</v>
      </c>
      <c r="AI1154" s="97"/>
      <c r="AK1154" s="79"/>
      <c r="AM1154" s="79"/>
      <c r="AN1154" s="79"/>
    </row>
    <row r="1155" spans="1:41" s="67" customFormat="1" ht="14.4" x14ac:dyDescent="0.3">
      <c r="A1155" s="331" t="s">
        <v>347</v>
      </c>
      <c r="B1155" s="332"/>
      <c r="C1155" s="332"/>
      <c r="D1155" s="332"/>
      <c r="E1155" s="332"/>
      <c r="F1155" s="332"/>
      <c r="G1155" s="332"/>
      <c r="H1155" s="332"/>
      <c r="I1155" s="332"/>
      <c r="J1155" s="332"/>
      <c r="K1155" s="332"/>
      <c r="L1155" s="332"/>
      <c r="M1155" s="332"/>
      <c r="N1155" s="333"/>
      <c r="AA1155" s="98"/>
      <c r="AB1155" s="79"/>
      <c r="AG1155" s="79"/>
      <c r="AI1155" s="97"/>
      <c r="AK1155" s="79"/>
      <c r="AM1155" s="79"/>
      <c r="AN1155" s="79" t="s">
        <v>347</v>
      </c>
    </row>
    <row r="1156" spans="1:41" s="67" customFormat="1" ht="27.6" customHeight="1" x14ac:dyDescent="0.3">
      <c r="A1156" s="113" t="s">
        <v>363</v>
      </c>
      <c r="B1156" s="116" t="s">
        <v>976</v>
      </c>
      <c r="C1156" s="311" t="s">
        <v>362</v>
      </c>
      <c r="D1156" s="311"/>
      <c r="E1156" s="311"/>
      <c r="F1156" s="107" t="s">
        <v>23</v>
      </c>
      <c r="G1156" s="105"/>
      <c r="H1156" s="105"/>
      <c r="I1156" s="112">
        <v>113</v>
      </c>
      <c r="J1156" s="104">
        <v>533.5</v>
      </c>
      <c r="K1156" s="105"/>
      <c r="L1156" s="114">
        <v>7516.9</v>
      </c>
      <c r="M1156" s="111">
        <v>8.02</v>
      </c>
      <c r="N1156" s="102">
        <v>60285.5</v>
      </c>
      <c r="AA1156" s="98"/>
      <c r="AB1156" s="79" t="s">
        <v>362</v>
      </c>
      <c r="AG1156" s="79"/>
      <c r="AI1156" s="97"/>
      <c r="AK1156" s="79"/>
      <c r="AM1156" s="79"/>
      <c r="AN1156" s="79"/>
    </row>
    <row r="1157" spans="1:41" s="67" customFormat="1" ht="14.4" x14ac:dyDescent="0.3">
      <c r="A1157" s="109"/>
      <c r="B1157" s="108"/>
      <c r="C1157" s="308" t="s">
        <v>329</v>
      </c>
      <c r="D1157" s="308"/>
      <c r="E1157" s="308"/>
      <c r="F1157" s="308"/>
      <c r="G1157" s="308"/>
      <c r="H1157" s="308"/>
      <c r="I1157" s="308"/>
      <c r="J1157" s="308"/>
      <c r="K1157" s="308"/>
      <c r="L1157" s="308"/>
      <c r="M1157" s="308"/>
      <c r="N1157" s="309"/>
      <c r="AA1157" s="98"/>
      <c r="AB1157" s="79"/>
      <c r="AG1157" s="79"/>
      <c r="AI1157" s="97"/>
      <c r="AJ1157" s="65" t="s">
        <v>329</v>
      </c>
      <c r="AK1157" s="79"/>
      <c r="AM1157" s="79"/>
      <c r="AN1157" s="79"/>
    </row>
    <row r="1158" spans="1:41" s="67" customFormat="1" ht="14.4" x14ac:dyDescent="0.3">
      <c r="A1158" s="110"/>
      <c r="B1158" s="72"/>
      <c r="C1158" s="308" t="s">
        <v>361</v>
      </c>
      <c r="D1158" s="308"/>
      <c r="E1158" s="308"/>
      <c r="F1158" s="308"/>
      <c r="G1158" s="308"/>
      <c r="H1158" s="308"/>
      <c r="I1158" s="308"/>
      <c r="J1158" s="308"/>
      <c r="K1158" s="308"/>
      <c r="L1158" s="308"/>
      <c r="M1158" s="308"/>
      <c r="N1158" s="309"/>
      <c r="AA1158" s="98"/>
      <c r="AB1158" s="79"/>
      <c r="AG1158" s="79"/>
      <c r="AH1158" s="65" t="s">
        <v>361</v>
      </c>
      <c r="AI1158" s="97"/>
      <c r="AK1158" s="79"/>
      <c r="AM1158" s="79"/>
      <c r="AN1158" s="79"/>
    </row>
    <row r="1159" spans="1:41" s="67" customFormat="1" ht="14.4" x14ac:dyDescent="0.3">
      <c r="A1159" s="110"/>
      <c r="B1159" s="72"/>
      <c r="C1159" s="308" t="s">
        <v>360</v>
      </c>
      <c r="D1159" s="308"/>
      <c r="E1159" s="308"/>
      <c r="F1159" s="308"/>
      <c r="G1159" s="308"/>
      <c r="H1159" s="308"/>
      <c r="I1159" s="308"/>
      <c r="J1159" s="308"/>
      <c r="K1159" s="308"/>
      <c r="L1159" s="308"/>
      <c r="M1159" s="308"/>
      <c r="N1159" s="309"/>
      <c r="AA1159" s="98"/>
      <c r="AB1159" s="79"/>
      <c r="AG1159" s="79"/>
      <c r="AI1159" s="97"/>
      <c r="AK1159" s="79"/>
      <c r="AM1159" s="79"/>
      <c r="AN1159" s="79"/>
      <c r="AO1159" s="65" t="s">
        <v>360</v>
      </c>
    </row>
    <row r="1160" spans="1:41" s="67" customFormat="1" ht="14.4" x14ac:dyDescent="0.3">
      <c r="A1160" s="109"/>
      <c r="B1160" s="108"/>
      <c r="C1160" s="311" t="s">
        <v>327</v>
      </c>
      <c r="D1160" s="311"/>
      <c r="E1160" s="311"/>
      <c r="F1160" s="107"/>
      <c r="G1160" s="105"/>
      <c r="H1160" s="105"/>
      <c r="I1160" s="105"/>
      <c r="J1160" s="106"/>
      <c r="K1160" s="105"/>
      <c r="L1160" s="114">
        <v>7516.9</v>
      </c>
      <c r="M1160" s="103"/>
      <c r="N1160" s="102">
        <v>60285.5</v>
      </c>
      <c r="AA1160" s="98"/>
      <c r="AB1160" s="79"/>
      <c r="AG1160" s="79" t="s">
        <v>327</v>
      </c>
      <c r="AI1160" s="97"/>
      <c r="AK1160" s="79"/>
      <c r="AM1160" s="79"/>
      <c r="AN1160" s="79"/>
    </row>
    <row r="1161" spans="1:41" s="67" customFormat="1" ht="28.2" customHeight="1" x14ac:dyDescent="0.3">
      <c r="A1161" s="113" t="s">
        <v>359</v>
      </c>
      <c r="B1161" s="116" t="s">
        <v>977</v>
      </c>
      <c r="C1161" s="311" t="s">
        <v>358</v>
      </c>
      <c r="D1161" s="311"/>
      <c r="E1161" s="311"/>
      <c r="F1161" s="107" t="s">
        <v>23</v>
      </c>
      <c r="G1161" s="105"/>
      <c r="H1161" s="105"/>
      <c r="I1161" s="112">
        <v>6</v>
      </c>
      <c r="J1161" s="104">
        <v>41</v>
      </c>
      <c r="K1161" s="105"/>
      <c r="L1161" s="104">
        <v>30.67</v>
      </c>
      <c r="M1161" s="111">
        <v>8.02</v>
      </c>
      <c r="N1161" s="115">
        <v>246</v>
      </c>
      <c r="AA1161" s="98"/>
      <c r="AB1161" s="79" t="s">
        <v>358</v>
      </c>
      <c r="AG1161" s="79"/>
      <c r="AI1161" s="97"/>
      <c r="AK1161" s="79"/>
      <c r="AM1161" s="79"/>
      <c r="AN1161" s="79"/>
    </row>
    <row r="1162" spans="1:41" s="67" customFormat="1" ht="14.4" x14ac:dyDescent="0.3">
      <c r="A1162" s="109"/>
      <c r="B1162" s="108"/>
      <c r="C1162" s="308" t="s">
        <v>329</v>
      </c>
      <c r="D1162" s="308"/>
      <c r="E1162" s="308"/>
      <c r="F1162" s="308"/>
      <c r="G1162" s="308"/>
      <c r="H1162" s="308"/>
      <c r="I1162" s="308"/>
      <c r="J1162" s="308"/>
      <c r="K1162" s="308"/>
      <c r="L1162" s="308"/>
      <c r="M1162" s="308"/>
      <c r="N1162" s="309"/>
      <c r="AA1162" s="98"/>
      <c r="AB1162" s="79"/>
      <c r="AG1162" s="79"/>
      <c r="AI1162" s="97"/>
      <c r="AJ1162" s="65" t="s">
        <v>329</v>
      </c>
      <c r="AK1162" s="79"/>
      <c r="AM1162" s="79"/>
      <c r="AN1162" s="79"/>
    </row>
    <row r="1163" spans="1:41" s="67" customFormat="1" ht="14.4" x14ac:dyDescent="0.3">
      <c r="A1163" s="110"/>
      <c r="B1163" s="72"/>
      <c r="C1163" s="308" t="s">
        <v>357</v>
      </c>
      <c r="D1163" s="308"/>
      <c r="E1163" s="308"/>
      <c r="F1163" s="308"/>
      <c r="G1163" s="308"/>
      <c r="H1163" s="308"/>
      <c r="I1163" s="308"/>
      <c r="J1163" s="308"/>
      <c r="K1163" s="308"/>
      <c r="L1163" s="308"/>
      <c r="M1163" s="308"/>
      <c r="N1163" s="309"/>
      <c r="AA1163" s="98"/>
      <c r="AB1163" s="79"/>
      <c r="AG1163" s="79"/>
      <c r="AI1163" s="97"/>
      <c r="AK1163" s="79"/>
      <c r="AM1163" s="79"/>
      <c r="AN1163" s="79"/>
      <c r="AO1163" s="65" t="s">
        <v>357</v>
      </c>
    </row>
    <row r="1164" spans="1:41" s="67" customFormat="1" ht="14.4" x14ac:dyDescent="0.3">
      <c r="A1164" s="109"/>
      <c r="B1164" s="108"/>
      <c r="C1164" s="311" t="s">
        <v>327</v>
      </c>
      <c r="D1164" s="311"/>
      <c r="E1164" s="311"/>
      <c r="F1164" s="107"/>
      <c r="G1164" s="105"/>
      <c r="H1164" s="105"/>
      <c r="I1164" s="105"/>
      <c r="J1164" s="106"/>
      <c r="K1164" s="105"/>
      <c r="L1164" s="104">
        <v>30.67</v>
      </c>
      <c r="M1164" s="103"/>
      <c r="N1164" s="115">
        <v>246</v>
      </c>
      <c r="AA1164" s="98"/>
      <c r="AB1164" s="79"/>
      <c r="AG1164" s="79" t="s">
        <v>327</v>
      </c>
      <c r="AI1164" s="97"/>
      <c r="AK1164" s="79"/>
      <c r="AM1164" s="79"/>
      <c r="AN1164" s="79"/>
    </row>
    <row r="1165" spans="1:41" s="67" customFormat="1" ht="27.6" customHeight="1" x14ac:dyDescent="0.3">
      <c r="A1165" s="113" t="s">
        <v>356</v>
      </c>
      <c r="B1165" s="116" t="s">
        <v>978</v>
      </c>
      <c r="C1165" s="311" t="s">
        <v>355</v>
      </c>
      <c r="D1165" s="311"/>
      <c r="E1165" s="311"/>
      <c r="F1165" s="107" t="s">
        <v>23</v>
      </c>
      <c r="G1165" s="105"/>
      <c r="H1165" s="105"/>
      <c r="I1165" s="112">
        <v>36</v>
      </c>
      <c r="J1165" s="104">
        <v>141.66999999999999</v>
      </c>
      <c r="K1165" s="105"/>
      <c r="L1165" s="104">
        <v>635.92999999999995</v>
      </c>
      <c r="M1165" s="111">
        <v>8.02</v>
      </c>
      <c r="N1165" s="102">
        <v>5100.12</v>
      </c>
      <c r="AA1165" s="98"/>
      <c r="AB1165" s="79" t="s">
        <v>355</v>
      </c>
      <c r="AG1165" s="79"/>
      <c r="AI1165" s="97"/>
      <c r="AK1165" s="79"/>
      <c r="AM1165" s="79"/>
      <c r="AN1165" s="79"/>
    </row>
    <row r="1166" spans="1:41" s="67" customFormat="1" ht="14.4" x14ac:dyDescent="0.3">
      <c r="A1166" s="109"/>
      <c r="B1166" s="108"/>
      <c r="C1166" s="308" t="s">
        <v>329</v>
      </c>
      <c r="D1166" s="308"/>
      <c r="E1166" s="308"/>
      <c r="F1166" s="308"/>
      <c r="G1166" s="308"/>
      <c r="H1166" s="308"/>
      <c r="I1166" s="308"/>
      <c r="J1166" s="308"/>
      <c r="K1166" s="308"/>
      <c r="L1166" s="308"/>
      <c r="M1166" s="308"/>
      <c r="N1166" s="309"/>
      <c r="AA1166" s="98"/>
      <c r="AB1166" s="79"/>
      <c r="AG1166" s="79"/>
      <c r="AI1166" s="97"/>
      <c r="AJ1166" s="65" t="s">
        <v>329</v>
      </c>
      <c r="AK1166" s="79"/>
      <c r="AM1166" s="79"/>
      <c r="AN1166" s="79"/>
    </row>
    <row r="1167" spans="1:41" s="67" customFormat="1" ht="14.4" x14ac:dyDescent="0.3">
      <c r="A1167" s="110"/>
      <c r="B1167" s="72"/>
      <c r="C1167" s="308" t="s">
        <v>354</v>
      </c>
      <c r="D1167" s="308"/>
      <c r="E1167" s="308"/>
      <c r="F1167" s="308"/>
      <c r="G1167" s="308"/>
      <c r="H1167" s="308"/>
      <c r="I1167" s="308"/>
      <c r="J1167" s="308"/>
      <c r="K1167" s="308"/>
      <c r="L1167" s="308"/>
      <c r="M1167" s="308"/>
      <c r="N1167" s="309"/>
      <c r="AA1167" s="98"/>
      <c r="AB1167" s="79"/>
      <c r="AG1167" s="79"/>
      <c r="AH1167" s="65" t="s">
        <v>354</v>
      </c>
      <c r="AI1167" s="97"/>
      <c r="AK1167" s="79"/>
      <c r="AM1167" s="79"/>
      <c r="AN1167" s="79"/>
    </row>
    <row r="1168" spans="1:41" s="67" customFormat="1" ht="14.4" x14ac:dyDescent="0.3">
      <c r="A1168" s="110"/>
      <c r="B1168" s="72"/>
      <c r="C1168" s="308" t="s">
        <v>353</v>
      </c>
      <c r="D1168" s="308"/>
      <c r="E1168" s="308"/>
      <c r="F1168" s="308"/>
      <c r="G1168" s="308"/>
      <c r="H1168" s="308"/>
      <c r="I1168" s="308"/>
      <c r="J1168" s="308"/>
      <c r="K1168" s="308"/>
      <c r="L1168" s="308"/>
      <c r="M1168" s="308"/>
      <c r="N1168" s="309"/>
      <c r="AA1168" s="98"/>
      <c r="AB1168" s="79"/>
      <c r="AG1168" s="79"/>
      <c r="AI1168" s="97"/>
      <c r="AK1168" s="79"/>
      <c r="AM1168" s="79"/>
      <c r="AN1168" s="79"/>
      <c r="AO1168" s="65" t="s">
        <v>353</v>
      </c>
    </row>
    <row r="1169" spans="1:41" s="67" customFormat="1" ht="14.4" x14ac:dyDescent="0.3">
      <c r="A1169" s="109"/>
      <c r="B1169" s="108"/>
      <c r="C1169" s="311" t="s">
        <v>327</v>
      </c>
      <c r="D1169" s="311"/>
      <c r="E1169" s="311"/>
      <c r="F1169" s="107"/>
      <c r="G1169" s="105"/>
      <c r="H1169" s="105"/>
      <c r="I1169" s="105"/>
      <c r="J1169" s="106"/>
      <c r="K1169" s="105"/>
      <c r="L1169" s="104">
        <v>635.92999999999995</v>
      </c>
      <c r="M1169" s="103"/>
      <c r="N1169" s="102">
        <v>5100.12</v>
      </c>
      <c r="AA1169" s="98"/>
      <c r="AB1169" s="79"/>
      <c r="AG1169" s="79" t="s">
        <v>327</v>
      </c>
      <c r="AI1169" s="97"/>
      <c r="AK1169" s="79"/>
      <c r="AM1169" s="79"/>
      <c r="AN1169" s="79"/>
    </row>
    <row r="1170" spans="1:41" s="67" customFormat="1" ht="14.4" x14ac:dyDescent="0.3">
      <c r="A1170" s="331" t="s">
        <v>146</v>
      </c>
      <c r="B1170" s="332"/>
      <c r="C1170" s="332"/>
      <c r="D1170" s="332"/>
      <c r="E1170" s="332"/>
      <c r="F1170" s="332"/>
      <c r="G1170" s="332"/>
      <c r="H1170" s="332"/>
      <c r="I1170" s="332"/>
      <c r="J1170" s="332"/>
      <c r="K1170" s="332"/>
      <c r="L1170" s="332"/>
      <c r="M1170" s="332"/>
      <c r="N1170" s="333"/>
      <c r="AA1170" s="98"/>
      <c r="AB1170" s="79"/>
      <c r="AG1170" s="79"/>
      <c r="AI1170" s="97"/>
      <c r="AK1170" s="79"/>
      <c r="AM1170" s="79"/>
      <c r="AN1170" s="79" t="s">
        <v>146</v>
      </c>
    </row>
    <row r="1171" spans="1:41" s="67" customFormat="1" ht="14.4" x14ac:dyDescent="0.3">
      <c r="A1171" s="331" t="s">
        <v>352</v>
      </c>
      <c r="B1171" s="332"/>
      <c r="C1171" s="332"/>
      <c r="D1171" s="332"/>
      <c r="E1171" s="332"/>
      <c r="F1171" s="332"/>
      <c r="G1171" s="332"/>
      <c r="H1171" s="332"/>
      <c r="I1171" s="332"/>
      <c r="J1171" s="332"/>
      <c r="K1171" s="332"/>
      <c r="L1171" s="332"/>
      <c r="M1171" s="332"/>
      <c r="N1171" s="333"/>
      <c r="AA1171" s="98"/>
      <c r="AB1171" s="79"/>
      <c r="AG1171" s="79"/>
      <c r="AI1171" s="97"/>
      <c r="AK1171" s="79"/>
      <c r="AM1171" s="79"/>
      <c r="AN1171" s="79" t="s">
        <v>352</v>
      </c>
    </row>
    <row r="1172" spans="1:41" s="67" customFormat="1" ht="14.4" x14ac:dyDescent="0.3">
      <c r="A1172" s="113" t="s">
        <v>351</v>
      </c>
      <c r="B1172" s="116" t="s">
        <v>350</v>
      </c>
      <c r="C1172" s="311" t="s">
        <v>349</v>
      </c>
      <c r="D1172" s="311"/>
      <c r="E1172" s="311"/>
      <c r="F1172" s="107" t="s">
        <v>23</v>
      </c>
      <c r="G1172" s="105"/>
      <c r="H1172" s="105"/>
      <c r="I1172" s="112">
        <v>20</v>
      </c>
      <c r="J1172" s="104">
        <v>266.2</v>
      </c>
      <c r="K1172" s="105"/>
      <c r="L1172" s="104">
        <v>663.84</v>
      </c>
      <c r="M1172" s="111">
        <v>8.02</v>
      </c>
      <c r="N1172" s="102">
        <v>5324</v>
      </c>
      <c r="AA1172" s="98"/>
      <c r="AB1172" s="79" t="s">
        <v>349</v>
      </c>
      <c r="AG1172" s="79"/>
      <c r="AI1172" s="97"/>
      <c r="AK1172" s="79"/>
      <c r="AM1172" s="79"/>
      <c r="AN1172" s="79"/>
    </row>
    <row r="1173" spans="1:41" s="67" customFormat="1" ht="14.4" x14ac:dyDescent="0.3">
      <c r="A1173" s="109"/>
      <c r="B1173" s="108"/>
      <c r="C1173" s="308" t="s">
        <v>329</v>
      </c>
      <c r="D1173" s="308"/>
      <c r="E1173" s="308"/>
      <c r="F1173" s="308"/>
      <c r="G1173" s="308"/>
      <c r="H1173" s="308"/>
      <c r="I1173" s="308"/>
      <c r="J1173" s="308"/>
      <c r="K1173" s="308"/>
      <c r="L1173" s="308"/>
      <c r="M1173" s="308"/>
      <c r="N1173" s="309"/>
      <c r="AA1173" s="98"/>
      <c r="AB1173" s="79"/>
      <c r="AG1173" s="79"/>
      <c r="AI1173" s="97"/>
      <c r="AJ1173" s="65" t="s">
        <v>329</v>
      </c>
      <c r="AK1173" s="79"/>
      <c r="AM1173" s="79"/>
      <c r="AN1173" s="79"/>
    </row>
    <row r="1174" spans="1:41" s="67" customFormat="1" ht="14.4" x14ac:dyDescent="0.3">
      <c r="A1174" s="110"/>
      <c r="B1174" s="72"/>
      <c r="C1174" s="308" t="s">
        <v>348</v>
      </c>
      <c r="D1174" s="308"/>
      <c r="E1174" s="308"/>
      <c r="F1174" s="308"/>
      <c r="G1174" s="308"/>
      <c r="H1174" s="308"/>
      <c r="I1174" s="308"/>
      <c r="J1174" s="308"/>
      <c r="K1174" s="308"/>
      <c r="L1174" s="308"/>
      <c r="M1174" s="308"/>
      <c r="N1174" s="309"/>
      <c r="AA1174" s="98"/>
      <c r="AB1174" s="79"/>
      <c r="AG1174" s="79"/>
      <c r="AI1174" s="97"/>
      <c r="AK1174" s="79"/>
      <c r="AM1174" s="79"/>
      <c r="AN1174" s="79"/>
      <c r="AO1174" s="65" t="s">
        <v>348</v>
      </c>
    </row>
    <row r="1175" spans="1:41" s="67" customFormat="1" ht="14.4" x14ac:dyDescent="0.3">
      <c r="A1175" s="109"/>
      <c r="B1175" s="108"/>
      <c r="C1175" s="311" t="s">
        <v>327</v>
      </c>
      <c r="D1175" s="311"/>
      <c r="E1175" s="311"/>
      <c r="F1175" s="107"/>
      <c r="G1175" s="105"/>
      <c r="H1175" s="105"/>
      <c r="I1175" s="105"/>
      <c r="J1175" s="106"/>
      <c r="K1175" s="105"/>
      <c r="L1175" s="104">
        <v>663.84</v>
      </c>
      <c r="M1175" s="103"/>
      <c r="N1175" s="102">
        <v>5324</v>
      </c>
      <c r="AA1175" s="98"/>
      <c r="AB1175" s="79"/>
      <c r="AG1175" s="79" t="s">
        <v>327</v>
      </c>
      <c r="AI1175" s="97"/>
      <c r="AK1175" s="79"/>
      <c r="AM1175" s="79"/>
      <c r="AN1175" s="79"/>
    </row>
    <row r="1176" spans="1:41" s="67" customFormat="1" ht="14.4" x14ac:dyDescent="0.3">
      <c r="A1176" s="331" t="s">
        <v>347</v>
      </c>
      <c r="B1176" s="332"/>
      <c r="C1176" s="332"/>
      <c r="D1176" s="332"/>
      <c r="E1176" s="332"/>
      <c r="F1176" s="332"/>
      <c r="G1176" s="332"/>
      <c r="H1176" s="332"/>
      <c r="I1176" s="332"/>
      <c r="J1176" s="332"/>
      <c r="K1176" s="332"/>
      <c r="L1176" s="332"/>
      <c r="M1176" s="332"/>
      <c r="N1176" s="333"/>
      <c r="AA1176" s="98"/>
      <c r="AB1176" s="79"/>
      <c r="AG1176" s="79"/>
      <c r="AI1176" s="97"/>
      <c r="AK1176" s="79"/>
      <c r="AM1176" s="79"/>
      <c r="AN1176" s="79" t="s">
        <v>347</v>
      </c>
    </row>
    <row r="1177" spans="1:41" s="67" customFormat="1" ht="21.6" x14ac:dyDescent="0.3">
      <c r="A1177" s="113" t="s">
        <v>346</v>
      </c>
      <c r="B1177" s="116" t="s">
        <v>975</v>
      </c>
      <c r="C1177" s="311" t="s">
        <v>345</v>
      </c>
      <c r="D1177" s="311"/>
      <c r="E1177" s="311"/>
      <c r="F1177" s="107" t="s">
        <v>101</v>
      </c>
      <c r="G1177" s="105"/>
      <c r="H1177" s="105"/>
      <c r="I1177" s="112">
        <v>300</v>
      </c>
      <c r="J1177" s="114">
        <v>3156.69</v>
      </c>
      <c r="K1177" s="105"/>
      <c r="L1177" s="114">
        <v>118080.67</v>
      </c>
      <c r="M1177" s="111">
        <v>8.02</v>
      </c>
      <c r="N1177" s="102">
        <v>947007</v>
      </c>
      <c r="AA1177" s="98"/>
      <c r="AB1177" s="79" t="s">
        <v>345</v>
      </c>
      <c r="AG1177" s="79"/>
      <c r="AI1177" s="97"/>
      <c r="AK1177" s="79"/>
      <c r="AM1177" s="79"/>
      <c r="AN1177" s="79"/>
    </row>
    <row r="1178" spans="1:41" s="67" customFormat="1" ht="14.4" x14ac:dyDescent="0.3">
      <c r="A1178" s="109"/>
      <c r="B1178" s="108"/>
      <c r="C1178" s="308" t="s">
        <v>329</v>
      </c>
      <c r="D1178" s="308"/>
      <c r="E1178" s="308"/>
      <c r="F1178" s="308"/>
      <c r="G1178" s="308"/>
      <c r="H1178" s="308"/>
      <c r="I1178" s="308"/>
      <c r="J1178" s="308"/>
      <c r="K1178" s="308"/>
      <c r="L1178" s="308"/>
      <c r="M1178" s="308"/>
      <c r="N1178" s="309"/>
      <c r="AA1178" s="98"/>
      <c r="AB1178" s="79"/>
      <c r="AG1178" s="79"/>
      <c r="AI1178" s="97"/>
      <c r="AJ1178" s="65" t="s">
        <v>329</v>
      </c>
      <c r="AK1178" s="79"/>
      <c r="AM1178" s="79"/>
      <c r="AN1178" s="79"/>
    </row>
    <row r="1179" spans="1:41" s="67" customFormat="1" ht="14.4" x14ac:dyDescent="0.3">
      <c r="A1179" s="110"/>
      <c r="B1179" s="72"/>
      <c r="C1179" s="308" t="s">
        <v>344</v>
      </c>
      <c r="D1179" s="308"/>
      <c r="E1179" s="308"/>
      <c r="F1179" s="308"/>
      <c r="G1179" s="308"/>
      <c r="H1179" s="308"/>
      <c r="I1179" s="308"/>
      <c r="J1179" s="308"/>
      <c r="K1179" s="308"/>
      <c r="L1179" s="308"/>
      <c r="M1179" s="308"/>
      <c r="N1179" s="309"/>
      <c r="AA1179" s="98"/>
      <c r="AB1179" s="79"/>
      <c r="AG1179" s="79"/>
      <c r="AI1179" s="97"/>
      <c r="AK1179" s="79"/>
      <c r="AM1179" s="79"/>
      <c r="AN1179" s="79"/>
      <c r="AO1179" s="65" t="s">
        <v>344</v>
      </c>
    </row>
    <row r="1180" spans="1:41" s="67" customFormat="1" ht="14.4" x14ac:dyDescent="0.3">
      <c r="A1180" s="109"/>
      <c r="B1180" s="108"/>
      <c r="C1180" s="311" t="s">
        <v>327</v>
      </c>
      <c r="D1180" s="311"/>
      <c r="E1180" s="311"/>
      <c r="F1180" s="107"/>
      <c r="G1180" s="105"/>
      <c r="H1180" s="105"/>
      <c r="I1180" s="105"/>
      <c r="J1180" s="106"/>
      <c r="K1180" s="105"/>
      <c r="L1180" s="114">
        <v>118080.67</v>
      </c>
      <c r="M1180" s="103"/>
      <c r="N1180" s="102">
        <v>947007</v>
      </c>
      <c r="AA1180" s="98"/>
      <c r="AB1180" s="79"/>
      <c r="AG1180" s="79" t="s">
        <v>327</v>
      </c>
      <c r="AI1180" s="97"/>
      <c r="AK1180" s="79"/>
      <c r="AM1180" s="79"/>
      <c r="AN1180" s="79"/>
    </row>
    <row r="1181" spans="1:41" s="67" customFormat="1" ht="21.6" x14ac:dyDescent="0.3">
      <c r="A1181" s="113" t="s">
        <v>343</v>
      </c>
      <c r="B1181" s="116" t="s">
        <v>975</v>
      </c>
      <c r="C1181" s="311" t="s">
        <v>342</v>
      </c>
      <c r="D1181" s="311"/>
      <c r="E1181" s="311"/>
      <c r="F1181" s="107" t="s">
        <v>23</v>
      </c>
      <c r="G1181" s="105"/>
      <c r="H1181" s="105"/>
      <c r="I1181" s="112">
        <v>2</v>
      </c>
      <c r="J1181" s="114">
        <v>3523.54</v>
      </c>
      <c r="K1181" s="105"/>
      <c r="L1181" s="104">
        <v>878.69</v>
      </c>
      <c r="M1181" s="111">
        <v>8.02</v>
      </c>
      <c r="N1181" s="102">
        <v>7047.08</v>
      </c>
      <c r="AA1181" s="98"/>
      <c r="AB1181" s="79" t="s">
        <v>342</v>
      </c>
      <c r="AG1181" s="79"/>
      <c r="AI1181" s="97"/>
      <c r="AK1181" s="79"/>
      <c r="AM1181" s="79"/>
      <c r="AN1181" s="79"/>
    </row>
    <row r="1182" spans="1:41" s="67" customFormat="1" ht="14.4" x14ac:dyDescent="0.3">
      <c r="A1182" s="109"/>
      <c r="B1182" s="108"/>
      <c r="C1182" s="308" t="s">
        <v>329</v>
      </c>
      <c r="D1182" s="308"/>
      <c r="E1182" s="308"/>
      <c r="F1182" s="308"/>
      <c r="G1182" s="308"/>
      <c r="H1182" s="308"/>
      <c r="I1182" s="308"/>
      <c r="J1182" s="308"/>
      <c r="K1182" s="308"/>
      <c r="L1182" s="308"/>
      <c r="M1182" s="308"/>
      <c r="N1182" s="309"/>
      <c r="AA1182" s="98"/>
      <c r="AB1182" s="79"/>
      <c r="AG1182" s="79"/>
      <c r="AI1182" s="97"/>
      <c r="AJ1182" s="65" t="s">
        <v>329</v>
      </c>
      <c r="AK1182" s="79"/>
      <c r="AM1182" s="79"/>
      <c r="AN1182" s="79"/>
    </row>
    <row r="1183" spans="1:41" s="67" customFormat="1" ht="14.4" x14ac:dyDescent="0.3">
      <c r="A1183" s="110"/>
      <c r="B1183" s="72"/>
      <c r="C1183" s="308" t="s">
        <v>341</v>
      </c>
      <c r="D1183" s="308"/>
      <c r="E1183" s="308"/>
      <c r="F1183" s="308"/>
      <c r="G1183" s="308"/>
      <c r="H1183" s="308"/>
      <c r="I1183" s="308"/>
      <c r="J1183" s="308"/>
      <c r="K1183" s="308"/>
      <c r="L1183" s="308"/>
      <c r="M1183" s="308"/>
      <c r="N1183" s="309"/>
      <c r="AA1183" s="98"/>
      <c r="AB1183" s="79"/>
      <c r="AG1183" s="79"/>
      <c r="AI1183" s="97"/>
      <c r="AK1183" s="79"/>
      <c r="AM1183" s="79"/>
      <c r="AN1183" s="79"/>
      <c r="AO1183" s="65" t="s">
        <v>341</v>
      </c>
    </row>
    <row r="1184" spans="1:41" s="67" customFormat="1" ht="14.4" x14ac:dyDescent="0.3">
      <c r="A1184" s="109"/>
      <c r="B1184" s="108"/>
      <c r="C1184" s="311" t="s">
        <v>327</v>
      </c>
      <c r="D1184" s="311"/>
      <c r="E1184" s="311"/>
      <c r="F1184" s="107"/>
      <c r="G1184" s="105"/>
      <c r="H1184" s="105"/>
      <c r="I1184" s="105"/>
      <c r="J1184" s="106"/>
      <c r="K1184" s="105"/>
      <c r="L1184" s="104">
        <v>878.69</v>
      </c>
      <c r="M1184" s="103"/>
      <c r="N1184" s="102">
        <v>7047.08</v>
      </c>
      <c r="AA1184" s="98"/>
      <c r="AB1184" s="79"/>
      <c r="AG1184" s="79" t="s">
        <v>327</v>
      </c>
      <c r="AI1184" s="97"/>
      <c r="AK1184" s="79"/>
      <c r="AM1184" s="79"/>
      <c r="AN1184" s="79"/>
    </row>
    <row r="1185" spans="1:41" s="67" customFormat="1" ht="26.4" customHeight="1" x14ac:dyDescent="0.3">
      <c r="A1185" s="113" t="s">
        <v>340</v>
      </c>
      <c r="B1185" s="116" t="s">
        <v>975</v>
      </c>
      <c r="C1185" s="311" t="s">
        <v>339</v>
      </c>
      <c r="D1185" s="311"/>
      <c r="E1185" s="311"/>
      <c r="F1185" s="107" t="s">
        <v>23</v>
      </c>
      <c r="G1185" s="105"/>
      <c r="H1185" s="105"/>
      <c r="I1185" s="112">
        <v>2</v>
      </c>
      <c r="J1185" s="114">
        <v>9095.68</v>
      </c>
      <c r="K1185" s="105"/>
      <c r="L1185" s="114">
        <v>2268.25</v>
      </c>
      <c r="M1185" s="111">
        <v>8.02</v>
      </c>
      <c r="N1185" s="102">
        <v>18191.36</v>
      </c>
      <c r="AA1185" s="98"/>
      <c r="AB1185" s="79" t="s">
        <v>339</v>
      </c>
      <c r="AG1185" s="79"/>
      <c r="AI1185" s="97"/>
      <c r="AK1185" s="79"/>
      <c r="AM1185" s="79"/>
      <c r="AN1185" s="79"/>
    </row>
    <row r="1186" spans="1:41" s="67" customFormat="1" ht="14.4" x14ac:dyDescent="0.3">
      <c r="A1186" s="109"/>
      <c r="B1186" s="108"/>
      <c r="C1186" s="308" t="s">
        <v>329</v>
      </c>
      <c r="D1186" s="308"/>
      <c r="E1186" s="308"/>
      <c r="F1186" s="308"/>
      <c r="G1186" s="308"/>
      <c r="H1186" s="308"/>
      <c r="I1186" s="308"/>
      <c r="J1186" s="308"/>
      <c r="K1186" s="308"/>
      <c r="L1186" s="308"/>
      <c r="M1186" s="308"/>
      <c r="N1186" s="309"/>
      <c r="AA1186" s="98"/>
      <c r="AB1186" s="79"/>
      <c r="AG1186" s="79"/>
      <c r="AI1186" s="97"/>
      <c r="AJ1186" s="65" t="s">
        <v>329</v>
      </c>
      <c r="AK1186" s="79"/>
      <c r="AM1186" s="79"/>
      <c r="AN1186" s="79"/>
    </row>
    <row r="1187" spans="1:41" s="67" customFormat="1" ht="14.4" x14ac:dyDescent="0.3">
      <c r="A1187" s="110"/>
      <c r="B1187" s="72"/>
      <c r="C1187" s="308" t="s">
        <v>338</v>
      </c>
      <c r="D1187" s="308"/>
      <c r="E1187" s="308"/>
      <c r="F1187" s="308"/>
      <c r="G1187" s="308"/>
      <c r="H1187" s="308"/>
      <c r="I1187" s="308"/>
      <c r="J1187" s="308"/>
      <c r="K1187" s="308"/>
      <c r="L1187" s="308"/>
      <c r="M1187" s="308"/>
      <c r="N1187" s="309"/>
      <c r="AA1187" s="98"/>
      <c r="AB1187" s="79"/>
      <c r="AG1187" s="79"/>
      <c r="AI1187" s="97"/>
      <c r="AK1187" s="79"/>
      <c r="AM1187" s="79"/>
      <c r="AN1187" s="79"/>
      <c r="AO1187" s="65" t="s">
        <v>338</v>
      </c>
    </row>
    <row r="1188" spans="1:41" s="67" customFormat="1" ht="14.4" x14ac:dyDescent="0.3">
      <c r="A1188" s="109"/>
      <c r="B1188" s="108"/>
      <c r="C1188" s="311" t="s">
        <v>327</v>
      </c>
      <c r="D1188" s="311"/>
      <c r="E1188" s="311"/>
      <c r="F1188" s="107"/>
      <c r="G1188" s="105"/>
      <c r="H1188" s="105"/>
      <c r="I1188" s="105"/>
      <c r="J1188" s="106"/>
      <c r="K1188" s="105"/>
      <c r="L1188" s="114">
        <v>2268.25</v>
      </c>
      <c r="M1188" s="103"/>
      <c r="N1188" s="102">
        <v>18191.36</v>
      </c>
      <c r="AA1188" s="98"/>
      <c r="AB1188" s="79"/>
      <c r="AG1188" s="79" t="s">
        <v>327</v>
      </c>
      <c r="AI1188" s="97"/>
      <c r="AK1188" s="79"/>
      <c r="AM1188" s="79"/>
      <c r="AN1188" s="79"/>
    </row>
    <row r="1189" spans="1:41" s="67" customFormat="1" ht="21.6" x14ac:dyDescent="0.3">
      <c r="A1189" s="113" t="s">
        <v>337</v>
      </c>
      <c r="B1189" s="116" t="s">
        <v>974</v>
      </c>
      <c r="C1189" s="311" t="s">
        <v>336</v>
      </c>
      <c r="D1189" s="311"/>
      <c r="E1189" s="311"/>
      <c r="F1189" s="107" t="s">
        <v>23</v>
      </c>
      <c r="G1189" s="105"/>
      <c r="H1189" s="105"/>
      <c r="I1189" s="112">
        <v>2</v>
      </c>
      <c r="J1189" s="104">
        <v>83.33</v>
      </c>
      <c r="K1189" s="105"/>
      <c r="L1189" s="104">
        <v>20.78</v>
      </c>
      <c r="M1189" s="111">
        <v>8.02</v>
      </c>
      <c r="N1189" s="115">
        <v>166.66</v>
      </c>
      <c r="AA1189" s="98"/>
      <c r="AB1189" s="79" t="s">
        <v>336</v>
      </c>
      <c r="AG1189" s="79"/>
      <c r="AI1189" s="97"/>
      <c r="AK1189" s="79"/>
      <c r="AM1189" s="79"/>
      <c r="AN1189" s="79"/>
    </row>
    <row r="1190" spans="1:41" s="67" customFormat="1" ht="14.4" x14ac:dyDescent="0.3">
      <c r="A1190" s="109"/>
      <c r="B1190" s="108"/>
      <c r="C1190" s="308" t="s">
        <v>329</v>
      </c>
      <c r="D1190" s="308"/>
      <c r="E1190" s="308"/>
      <c r="F1190" s="308"/>
      <c r="G1190" s="308"/>
      <c r="H1190" s="308"/>
      <c r="I1190" s="308"/>
      <c r="J1190" s="308"/>
      <c r="K1190" s="308"/>
      <c r="L1190" s="308"/>
      <c r="M1190" s="308"/>
      <c r="N1190" s="309"/>
      <c r="AA1190" s="98"/>
      <c r="AB1190" s="79"/>
      <c r="AG1190" s="79"/>
      <c r="AI1190" s="97"/>
      <c r="AJ1190" s="65" t="s">
        <v>329</v>
      </c>
      <c r="AK1190" s="79"/>
      <c r="AM1190" s="79"/>
      <c r="AN1190" s="79"/>
    </row>
    <row r="1191" spans="1:41" s="67" customFormat="1" ht="14.4" x14ac:dyDescent="0.3">
      <c r="A1191" s="110"/>
      <c r="B1191" s="72"/>
      <c r="C1191" s="308" t="s">
        <v>335</v>
      </c>
      <c r="D1191" s="308"/>
      <c r="E1191" s="308"/>
      <c r="F1191" s="308"/>
      <c r="G1191" s="308"/>
      <c r="H1191" s="308"/>
      <c r="I1191" s="308"/>
      <c r="J1191" s="308"/>
      <c r="K1191" s="308"/>
      <c r="L1191" s="308"/>
      <c r="M1191" s="308"/>
      <c r="N1191" s="309"/>
      <c r="AA1191" s="98"/>
      <c r="AB1191" s="79"/>
      <c r="AG1191" s="79"/>
      <c r="AI1191" s="97"/>
      <c r="AK1191" s="79"/>
      <c r="AM1191" s="79"/>
      <c r="AN1191" s="79"/>
      <c r="AO1191" s="65" t="s">
        <v>335</v>
      </c>
    </row>
    <row r="1192" spans="1:41" s="67" customFormat="1" ht="14.4" x14ac:dyDescent="0.3">
      <c r="A1192" s="109"/>
      <c r="B1192" s="108"/>
      <c r="C1192" s="311" t="s">
        <v>327</v>
      </c>
      <c r="D1192" s="311"/>
      <c r="E1192" s="311"/>
      <c r="F1192" s="107"/>
      <c r="G1192" s="105"/>
      <c r="H1192" s="105"/>
      <c r="I1192" s="105"/>
      <c r="J1192" s="106"/>
      <c r="K1192" s="105"/>
      <c r="L1192" s="104">
        <v>20.78</v>
      </c>
      <c r="M1192" s="103"/>
      <c r="N1192" s="115">
        <v>166.66</v>
      </c>
      <c r="AA1192" s="98"/>
      <c r="AB1192" s="79"/>
      <c r="AG1192" s="79" t="s">
        <v>327</v>
      </c>
      <c r="AI1192" s="97"/>
      <c r="AK1192" s="79"/>
      <c r="AM1192" s="79"/>
      <c r="AN1192" s="79"/>
    </row>
    <row r="1193" spans="1:41" s="67" customFormat="1" ht="20.399999999999999" x14ac:dyDescent="0.3">
      <c r="A1193" s="113" t="s">
        <v>334</v>
      </c>
      <c r="B1193" s="116" t="s">
        <v>973</v>
      </c>
      <c r="C1193" s="311" t="s">
        <v>333</v>
      </c>
      <c r="D1193" s="311"/>
      <c r="E1193" s="311"/>
      <c r="F1193" s="107" t="s">
        <v>130</v>
      </c>
      <c r="G1193" s="105"/>
      <c r="H1193" s="105"/>
      <c r="I1193" s="112">
        <v>15</v>
      </c>
      <c r="J1193" s="104">
        <v>970.55</v>
      </c>
      <c r="K1193" s="105"/>
      <c r="L1193" s="114">
        <v>1815.24</v>
      </c>
      <c r="M1193" s="111">
        <v>8.02</v>
      </c>
      <c r="N1193" s="102">
        <v>14558.25</v>
      </c>
      <c r="AA1193" s="98"/>
      <c r="AB1193" s="79" t="s">
        <v>333</v>
      </c>
      <c r="AG1193" s="79"/>
      <c r="AI1193" s="97"/>
      <c r="AK1193" s="79"/>
      <c r="AM1193" s="79"/>
      <c r="AN1193" s="79"/>
    </row>
    <row r="1194" spans="1:41" s="67" customFormat="1" ht="14.4" x14ac:dyDescent="0.3">
      <c r="A1194" s="109"/>
      <c r="B1194" s="108"/>
      <c r="C1194" s="308" t="s">
        <v>329</v>
      </c>
      <c r="D1194" s="308"/>
      <c r="E1194" s="308"/>
      <c r="F1194" s="308"/>
      <c r="G1194" s="308"/>
      <c r="H1194" s="308"/>
      <c r="I1194" s="308"/>
      <c r="J1194" s="308"/>
      <c r="K1194" s="308"/>
      <c r="L1194" s="308"/>
      <c r="M1194" s="308"/>
      <c r="N1194" s="309"/>
      <c r="AA1194" s="98"/>
      <c r="AB1194" s="79"/>
      <c r="AG1194" s="79"/>
      <c r="AI1194" s="97"/>
      <c r="AJ1194" s="65" t="s">
        <v>329</v>
      </c>
      <c r="AK1194" s="79"/>
      <c r="AM1194" s="79"/>
      <c r="AN1194" s="79"/>
    </row>
    <row r="1195" spans="1:41" s="67" customFormat="1" ht="14.4" x14ac:dyDescent="0.3">
      <c r="A1195" s="110"/>
      <c r="B1195" s="72"/>
      <c r="C1195" s="308" t="s">
        <v>332</v>
      </c>
      <c r="D1195" s="308"/>
      <c r="E1195" s="308"/>
      <c r="F1195" s="308"/>
      <c r="G1195" s="308"/>
      <c r="H1195" s="308"/>
      <c r="I1195" s="308"/>
      <c r="J1195" s="308"/>
      <c r="K1195" s="308"/>
      <c r="L1195" s="308"/>
      <c r="M1195" s="308"/>
      <c r="N1195" s="309"/>
      <c r="AA1195" s="98"/>
      <c r="AB1195" s="79"/>
      <c r="AG1195" s="79"/>
      <c r="AI1195" s="97"/>
      <c r="AK1195" s="79"/>
      <c r="AM1195" s="79"/>
      <c r="AN1195" s="79"/>
      <c r="AO1195" s="65" t="s">
        <v>332</v>
      </c>
    </row>
    <row r="1196" spans="1:41" s="67" customFormat="1" ht="14.4" x14ac:dyDescent="0.3">
      <c r="A1196" s="109"/>
      <c r="B1196" s="108"/>
      <c r="C1196" s="311" t="s">
        <v>327</v>
      </c>
      <c r="D1196" s="311"/>
      <c r="E1196" s="311"/>
      <c r="F1196" s="107"/>
      <c r="G1196" s="105"/>
      <c r="H1196" s="105"/>
      <c r="I1196" s="105"/>
      <c r="J1196" s="106"/>
      <c r="K1196" s="105"/>
      <c r="L1196" s="114">
        <v>1815.24</v>
      </c>
      <c r="M1196" s="103"/>
      <c r="N1196" s="102">
        <v>14558.25</v>
      </c>
      <c r="AA1196" s="98"/>
      <c r="AB1196" s="79"/>
      <c r="AG1196" s="79" t="s">
        <v>327</v>
      </c>
      <c r="AI1196" s="97"/>
      <c r="AK1196" s="79"/>
      <c r="AM1196" s="79"/>
      <c r="AN1196" s="79"/>
    </row>
    <row r="1197" spans="1:41" s="67" customFormat="1" ht="20.399999999999999" x14ac:dyDescent="0.3">
      <c r="A1197" s="113" t="s">
        <v>331</v>
      </c>
      <c r="B1197" s="116" t="s">
        <v>972</v>
      </c>
      <c r="C1197" s="311" t="s">
        <v>330</v>
      </c>
      <c r="D1197" s="311"/>
      <c r="E1197" s="311"/>
      <c r="F1197" s="107" t="s">
        <v>23</v>
      </c>
      <c r="G1197" s="105"/>
      <c r="H1197" s="105"/>
      <c r="I1197" s="112">
        <v>2</v>
      </c>
      <c r="J1197" s="104">
        <v>669.91</v>
      </c>
      <c r="K1197" s="105"/>
      <c r="L1197" s="104">
        <v>167.06</v>
      </c>
      <c r="M1197" s="111">
        <v>8.02</v>
      </c>
      <c r="N1197" s="102">
        <v>1339.82</v>
      </c>
      <c r="AA1197" s="98"/>
      <c r="AB1197" s="79" t="s">
        <v>330</v>
      </c>
      <c r="AG1197" s="79"/>
      <c r="AI1197" s="97"/>
      <c r="AK1197" s="79"/>
      <c r="AM1197" s="79"/>
      <c r="AN1197" s="79"/>
    </row>
    <row r="1198" spans="1:41" s="67" customFormat="1" ht="14.4" x14ac:dyDescent="0.3">
      <c r="A1198" s="109"/>
      <c r="B1198" s="108"/>
      <c r="C1198" s="308" t="s">
        <v>329</v>
      </c>
      <c r="D1198" s="308"/>
      <c r="E1198" s="308"/>
      <c r="F1198" s="308"/>
      <c r="G1198" s="308"/>
      <c r="H1198" s="308"/>
      <c r="I1198" s="308"/>
      <c r="J1198" s="308"/>
      <c r="K1198" s="308"/>
      <c r="L1198" s="308"/>
      <c r="M1198" s="308"/>
      <c r="N1198" s="309"/>
      <c r="AA1198" s="98"/>
      <c r="AB1198" s="79"/>
      <c r="AG1198" s="79"/>
      <c r="AI1198" s="97"/>
      <c r="AJ1198" s="65" t="s">
        <v>329</v>
      </c>
      <c r="AK1198" s="79"/>
      <c r="AM1198" s="79"/>
      <c r="AN1198" s="79"/>
    </row>
    <row r="1199" spans="1:41" s="67" customFormat="1" ht="14.4" x14ac:dyDescent="0.3">
      <c r="A1199" s="110"/>
      <c r="B1199" s="72"/>
      <c r="C1199" s="308" t="s">
        <v>328</v>
      </c>
      <c r="D1199" s="308"/>
      <c r="E1199" s="308"/>
      <c r="F1199" s="308"/>
      <c r="G1199" s="308"/>
      <c r="H1199" s="308"/>
      <c r="I1199" s="308"/>
      <c r="J1199" s="308"/>
      <c r="K1199" s="308"/>
      <c r="L1199" s="308"/>
      <c r="M1199" s="308"/>
      <c r="N1199" s="309"/>
      <c r="AA1199" s="98"/>
      <c r="AB1199" s="79"/>
      <c r="AG1199" s="79"/>
      <c r="AI1199" s="97"/>
      <c r="AK1199" s="79"/>
      <c r="AM1199" s="79"/>
      <c r="AN1199" s="79"/>
      <c r="AO1199" s="65" t="s">
        <v>328</v>
      </c>
    </row>
    <row r="1200" spans="1:41" s="67" customFormat="1" ht="14.4" x14ac:dyDescent="0.3">
      <c r="A1200" s="109"/>
      <c r="B1200" s="108"/>
      <c r="C1200" s="311" t="s">
        <v>327</v>
      </c>
      <c r="D1200" s="311"/>
      <c r="E1200" s="311"/>
      <c r="F1200" s="107"/>
      <c r="G1200" s="105"/>
      <c r="H1200" s="105"/>
      <c r="I1200" s="105"/>
      <c r="J1200" s="106"/>
      <c r="K1200" s="105"/>
      <c r="L1200" s="104">
        <v>167.06</v>
      </c>
      <c r="M1200" s="103"/>
      <c r="N1200" s="102">
        <v>1339.82</v>
      </c>
      <c r="AA1200" s="98"/>
      <c r="AB1200" s="79"/>
      <c r="AG1200" s="79" t="s">
        <v>327</v>
      </c>
      <c r="AI1200" s="97"/>
      <c r="AK1200" s="79"/>
      <c r="AM1200" s="79"/>
      <c r="AN1200" s="79"/>
    </row>
    <row r="1201" spans="1:43" s="67" customFormat="1" ht="0" hidden="1" customHeight="1" x14ac:dyDescent="0.3">
      <c r="A1201" s="101"/>
      <c r="B1201" s="77"/>
      <c r="C1201" s="77"/>
      <c r="D1201" s="77"/>
      <c r="E1201" s="77"/>
      <c r="F1201" s="100"/>
      <c r="G1201" s="100"/>
      <c r="H1201" s="100"/>
      <c r="I1201" s="100"/>
      <c r="J1201" s="78"/>
      <c r="K1201" s="100"/>
      <c r="L1201" s="78"/>
      <c r="M1201" s="99"/>
      <c r="N1201" s="78"/>
      <c r="AA1201" s="98"/>
      <c r="AB1201" s="79"/>
      <c r="AG1201" s="79"/>
      <c r="AI1201" s="97"/>
      <c r="AK1201" s="79"/>
      <c r="AM1201" s="79"/>
      <c r="AN1201" s="79"/>
    </row>
    <row r="1202" spans="1:43" s="67" customFormat="1" ht="21.6" x14ac:dyDescent="0.3">
      <c r="A1202" s="95"/>
      <c r="B1202" s="94"/>
      <c r="C1202" s="311" t="s">
        <v>326</v>
      </c>
      <c r="D1202" s="311"/>
      <c r="E1202" s="311"/>
      <c r="F1202" s="311"/>
      <c r="G1202" s="311"/>
      <c r="H1202" s="311"/>
      <c r="I1202" s="311"/>
      <c r="J1202" s="311"/>
      <c r="K1202" s="311"/>
      <c r="L1202" s="93"/>
      <c r="M1202" s="92"/>
      <c r="N1202" s="91"/>
      <c r="AA1202" s="98"/>
      <c r="AB1202" s="79"/>
      <c r="AG1202" s="79"/>
      <c r="AI1202" s="97"/>
      <c r="AK1202" s="79" t="s">
        <v>326</v>
      </c>
      <c r="AM1202" s="79"/>
      <c r="AN1202" s="79"/>
    </row>
    <row r="1203" spans="1:43" s="67" customFormat="1" ht="14.4" x14ac:dyDescent="0.3">
      <c r="A1203" s="85"/>
      <c r="B1203" s="84"/>
      <c r="C1203" s="308" t="s">
        <v>324</v>
      </c>
      <c r="D1203" s="308"/>
      <c r="E1203" s="308"/>
      <c r="F1203" s="308"/>
      <c r="G1203" s="308"/>
      <c r="H1203" s="308"/>
      <c r="I1203" s="308"/>
      <c r="J1203" s="308"/>
      <c r="K1203" s="308"/>
      <c r="L1203" s="83">
        <v>444372.51</v>
      </c>
      <c r="M1203" s="82"/>
      <c r="N1203" s="81">
        <v>3563867.67</v>
      </c>
      <c r="AA1203" s="98"/>
      <c r="AB1203" s="79"/>
      <c r="AG1203" s="79"/>
      <c r="AI1203" s="97"/>
      <c r="AK1203" s="79"/>
      <c r="AL1203" s="65" t="s">
        <v>324</v>
      </c>
      <c r="AM1203" s="79"/>
      <c r="AN1203" s="79"/>
    </row>
    <row r="1204" spans="1:43" s="67" customFormat="1" ht="14.4" x14ac:dyDescent="0.3">
      <c r="A1204" s="85"/>
      <c r="B1204" s="84"/>
      <c r="C1204" s="308" t="s">
        <v>305</v>
      </c>
      <c r="D1204" s="308"/>
      <c r="E1204" s="308"/>
      <c r="F1204" s="308"/>
      <c r="G1204" s="308"/>
      <c r="H1204" s="308"/>
      <c r="I1204" s="308"/>
      <c r="J1204" s="308"/>
      <c r="K1204" s="308"/>
      <c r="L1204" s="87"/>
      <c r="M1204" s="82"/>
      <c r="N1204" s="86"/>
      <c r="AA1204" s="98"/>
      <c r="AB1204" s="79"/>
      <c r="AG1204" s="79"/>
      <c r="AI1204" s="97"/>
      <c r="AK1204" s="79"/>
      <c r="AL1204" s="65" t="s">
        <v>305</v>
      </c>
      <c r="AM1204" s="79"/>
      <c r="AN1204" s="79"/>
    </row>
    <row r="1205" spans="1:43" s="67" customFormat="1" ht="14.4" x14ac:dyDescent="0.3">
      <c r="A1205" s="85"/>
      <c r="B1205" s="84"/>
      <c r="C1205" s="308" t="s">
        <v>320</v>
      </c>
      <c r="D1205" s="308"/>
      <c r="E1205" s="308"/>
      <c r="F1205" s="308"/>
      <c r="G1205" s="308"/>
      <c r="H1205" s="308"/>
      <c r="I1205" s="308"/>
      <c r="J1205" s="308"/>
      <c r="K1205" s="308"/>
      <c r="L1205" s="83">
        <v>444372.51</v>
      </c>
      <c r="M1205" s="82"/>
      <c r="N1205" s="81">
        <v>3563867.67</v>
      </c>
      <c r="AA1205" s="98"/>
      <c r="AB1205" s="79"/>
      <c r="AG1205" s="79"/>
      <c r="AI1205" s="97"/>
      <c r="AK1205" s="79"/>
      <c r="AL1205" s="65" t="s">
        <v>320</v>
      </c>
      <c r="AM1205" s="79"/>
      <c r="AN1205" s="79"/>
    </row>
    <row r="1206" spans="1:43" s="67" customFormat="1" ht="14.4" x14ac:dyDescent="0.3">
      <c r="A1206" s="85"/>
      <c r="B1206" s="84"/>
      <c r="C1206" s="308" t="s">
        <v>318</v>
      </c>
      <c r="D1206" s="308"/>
      <c r="E1206" s="308"/>
      <c r="F1206" s="308"/>
      <c r="G1206" s="308"/>
      <c r="H1206" s="308"/>
      <c r="I1206" s="308"/>
      <c r="J1206" s="308"/>
      <c r="K1206" s="308"/>
      <c r="L1206" s="83">
        <v>444372.51</v>
      </c>
      <c r="M1206" s="82"/>
      <c r="N1206" s="81">
        <v>3563867.67</v>
      </c>
      <c r="AA1206" s="98"/>
      <c r="AB1206" s="79"/>
      <c r="AG1206" s="79"/>
      <c r="AI1206" s="97"/>
      <c r="AK1206" s="79"/>
      <c r="AL1206" s="65" t="s">
        <v>318</v>
      </c>
      <c r="AM1206" s="79"/>
      <c r="AN1206" s="79"/>
    </row>
    <row r="1207" spans="1:43" s="67" customFormat="1" ht="14.4" x14ac:dyDescent="0.3">
      <c r="A1207" s="85"/>
      <c r="B1207" s="84"/>
      <c r="C1207" s="308" t="s">
        <v>305</v>
      </c>
      <c r="D1207" s="308"/>
      <c r="E1207" s="308"/>
      <c r="F1207" s="308"/>
      <c r="G1207" s="308"/>
      <c r="H1207" s="308"/>
      <c r="I1207" s="308"/>
      <c r="J1207" s="308"/>
      <c r="K1207" s="308"/>
      <c r="L1207" s="87"/>
      <c r="M1207" s="82"/>
      <c r="N1207" s="86"/>
      <c r="AA1207" s="98"/>
      <c r="AB1207" s="79"/>
      <c r="AG1207" s="79"/>
      <c r="AI1207" s="97"/>
      <c r="AK1207" s="79"/>
      <c r="AL1207" s="65" t="s">
        <v>305</v>
      </c>
      <c r="AM1207" s="79"/>
      <c r="AN1207" s="79"/>
    </row>
    <row r="1208" spans="1:43" s="67" customFormat="1" ht="14.4" x14ac:dyDescent="0.3">
      <c r="A1208" s="85"/>
      <c r="B1208" s="84"/>
      <c r="C1208" s="308" t="s">
        <v>314</v>
      </c>
      <c r="D1208" s="308"/>
      <c r="E1208" s="308"/>
      <c r="F1208" s="308"/>
      <c r="G1208" s="308"/>
      <c r="H1208" s="308"/>
      <c r="I1208" s="308"/>
      <c r="J1208" s="308"/>
      <c r="K1208" s="308"/>
      <c r="L1208" s="83">
        <v>444372.51</v>
      </c>
      <c r="M1208" s="82"/>
      <c r="N1208" s="81">
        <v>3563867.67</v>
      </c>
      <c r="AA1208" s="98"/>
      <c r="AB1208" s="79"/>
      <c r="AG1208" s="79"/>
      <c r="AI1208" s="97"/>
      <c r="AK1208" s="79"/>
      <c r="AL1208" s="65" t="s">
        <v>314</v>
      </c>
      <c r="AM1208" s="79"/>
      <c r="AN1208" s="79"/>
    </row>
    <row r="1209" spans="1:43" s="67" customFormat="1" ht="21.6" x14ac:dyDescent="0.3">
      <c r="A1209" s="85"/>
      <c r="B1209" s="90"/>
      <c r="C1209" s="307" t="s">
        <v>325</v>
      </c>
      <c r="D1209" s="307"/>
      <c r="E1209" s="307"/>
      <c r="F1209" s="307"/>
      <c r="G1209" s="307"/>
      <c r="H1209" s="307"/>
      <c r="I1209" s="307"/>
      <c r="J1209" s="307"/>
      <c r="K1209" s="307"/>
      <c r="L1209" s="76">
        <v>444372.51</v>
      </c>
      <c r="M1209" s="89"/>
      <c r="N1209" s="88">
        <v>3563867.67</v>
      </c>
      <c r="AA1209" s="98"/>
      <c r="AB1209" s="79"/>
      <c r="AG1209" s="79"/>
      <c r="AI1209" s="97"/>
      <c r="AK1209" s="79"/>
      <c r="AM1209" s="79" t="s">
        <v>325</v>
      </c>
      <c r="AN1209" s="79"/>
    </row>
    <row r="1210" spans="1:43" s="67" customFormat="1" ht="14.4" x14ac:dyDescent="0.3">
      <c r="A1210" s="85"/>
      <c r="B1210" s="84"/>
      <c r="C1210" s="308" t="s">
        <v>305</v>
      </c>
      <c r="D1210" s="308"/>
      <c r="E1210" s="308"/>
      <c r="F1210" s="308"/>
      <c r="G1210" s="308"/>
      <c r="H1210" s="308"/>
      <c r="I1210" s="308"/>
      <c r="J1210" s="308"/>
      <c r="K1210" s="308"/>
      <c r="L1210" s="87"/>
      <c r="M1210" s="82"/>
      <c r="N1210" s="86"/>
      <c r="AA1210" s="98"/>
      <c r="AB1210" s="79"/>
      <c r="AG1210" s="79"/>
      <c r="AI1210" s="97"/>
      <c r="AK1210" s="79"/>
      <c r="AL1210" s="65" t="s">
        <v>305</v>
      </c>
      <c r="AM1210" s="79"/>
      <c r="AN1210" s="79"/>
    </row>
    <row r="1211" spans="1:43" s="67" customFormat="1" ht="14.4" x14ac:dyDescent="0.3">
      <c r="A1211" s="85"/>
      <c r="B1211" s="84"/>
      <c r="C1211" s="308" t="s">
        <v>304</v>
      </c>
      <c r="D1211" s="308"/>
      <c r="E1211" s="308"/>
      <c r="F1211" s="308"/>
      <c r="G1211" s="308"/>
      <c r="H1211" s="308"/>
      <c r="I1211" s="308"/>
      <c r="J1211" s="308"/>
      <c r="K1211" s="308"/>
      <c r="L1211" s="83">
        <v>444372.51</v>
      </c>
      <c r="M1211" s="82"/>
      <c r="N1211" s="81">
        <v>3563867.67</v>
      </c>
      <c r="AA1211" s="98"/>
      <c r="AB1211" s="79"/>
      <c r="AG1211" s="79"/>
      <c r="AI1211" s="97"/>
      <c r="AK1211" s="79"/>
      <c r="AL1211" s="65" t="s">
        <v>304</v>
      </c>
      <c r="AM1211" s="79"/>
      <c r="AN1211" s="79"/>
    </row>
    <row r="1212" spans="1:43" s="67" customFormat="1" ht="10.5" hidden="1" customHeight="1" x14ac:dyDescent="0.3">
      <c r="B1212" s="71"/>
      <c r="C1212" s="71"/>
      <c r="D1212" s="71"/>
      <c r="E1212" s="71"/>
      <c r="F1212" s="71"/>
      <c r="G1212" s="71"/>
      <c r="H1212" s="71"/>
      <c r="I1212" s="71"/>
      <c r="J1212" s="71"/>
      <c r="K1212" s="71"/>
      <c r="L1212" s="96"/>
      <c r="M1212" s="96"/>
      <c r="N1212" s="96"/>
    </row>
    <row r="1213" spans="1:43" s="67" customFormat="1" ht="14.4" x14ac:dyDescent="0.3">
      <c r="A1213" s="95"/>
      <c r="B1213" s="94"/>
      <c r="C1213" s="311" t="s">
        <v>27</v>
      </c>
      <c r="D1213" s="311"/>
      <c r="E1213" s="311"/>
      <c r="F1213" s="311"/>
      <c r="G1213" s="311"/>
      <c r="H1213" s="311"/>
      <c r="I1213" s="311"/>
      <c r="J1213" s="311"/>
      <c r="K1213" s="311"/>
      <c r="L1213" s="93"/>
      <c r="M1213" s="92"/>
      <c r="N1213" s="91"/>
      <c r="AP1213" s="79" t="s">
        <v>27</v>
      </c>
    </row>
    <row r="1214" spans="1:43" s="67" customFormat="1" ht="16.8" x14ac:dyDescent="0.4">
      <c r="A1214" s="85"/>
      <c r="B1214" s="84"/>
      <c r="C1214" s="308" t="s">
        <v>324</v>
      </c>
      <c r="D1214" s="308"/>
      <c r="E1214" s="308"/>
      <c r="F1214" s="308"/>
      <c r="G1214" s="308"/>
      <c r="H1214" s="308"/>
      <c r="I1214" s="308"/>
      <c r="J1214" s="308"/>
      <c r="K1214" s="308"/>
      <c r="L1214" s="83">
        <v>1084626.5</v>
      </c>
      <c r="M1214" s="82"/>
      <c r="N1214" s="81">
        <v>9419116.2699999996</v>
      </c>
      <c r="O1214" s="80"/>
      <c r="P1214" s="80"/>
      <c r="Q1214" s="80"/>
      <c r="AP1214" s="79"/>
      <c r="AQ1214" s="65" t="s">
        <v>324</v>
      </c>
    </row>
    <row r="1215" spans="1:43" s="67" customFormat="1" ht="16.8" x14ac:dyDescent="0.4">
      <c r="A1215" s="85"/>
      <c r="B1215" s="84"/>
      <c r="C1215" s="308" t="s">
        <v>305</v>
      </c>
      <c r="D1215" s="308"/>
      <c r="E1215" s="308"/>
      <c r="F1215" s="308"/>
      <c r="G1215" s="308"/>
      <c r="H1215" s="308"/>
      <c r="I1215" s="308"/>
      <c r="J1215" s="308"/>
      <c r="K1215" s="308"/>
      <c r="L1215" s="87"/>
      <c r="M1215" s="82"/>
      <c r="N1215" s="86"/>
      <c r="O1215" s="80"/>
      <c r="P1215" s="80"/>
      <c r="Q1215" s="80"/>
      <c r="AP1215" s="79"/>
      <c r="AQ1215" s="65" t="s">
        <v>305</v>
      </c>
    </row>
    <row r="1216" spans="1:43" s="67" customFormat="1" ht="16.8" x14ac:dyDescent="0.4">
      <c r="A1216" s="85"/>
      <c r="B1216" s="84"/>
      <c r="C1216" s="308" t="s">
        <v>323</v>
      </c>
      <c r="D1216" s="308"/>
      <c r="E1216" s="308"/>
      <c r="F1216" s="308"/>
      <c r="G1216" s="308"/>
      <c r="H1216" s="308"/>
      <c r="I1216" s="308"/>
      <c r="J1216" s="308"/>
      <c r="K1216" s="308"/>
      <c r="L1216" s="83">
        <v>21111.97</v>
      </c>
      <c r="M1216" s="82"/>
      <c r="N1216" s="81">
        <v>620058.56000000006</v>
      </c>
      <c r="O1216" s="80"/>
      <c r="P1216" s="80"/>
      <c r="Q1216" s="80"/>
      <c r="AP1216" s="79"/>
      <c r="AQ1216" s="65" t="s">
        <v>323</v>
      </c>
    </row>
    <row r="1217" spans="1:43" s="67" customFormat="1" ht="16.8" x14ac:dyDescent="0.4">
      <c r="A1217" s="85"/>
      <c r="B1217" s="84"/>
      <c r="C1217" s="308" t="s">
        <v>322</v>
      </c>
      <c r="D1217" s="308"/>
      <c r="E1217" s="308"/>
      <c r="F1217" s="308"/>
      <c r="G1217" s="308"/>
      <c r="H1217" s="308"/>
      <c r="I1217" s="308"/>
      <c r="J1217" s="308"/>
      <c r="K1217" s="308"/>
      <c r="L1217" s="83">
        <v>90190.97</v>
      </c>
      <c r="M1217" s="82"/>
      <c r="N1217" s="81">
        <v>993002.6</v>
      </c>
      <c r="O1217" s="80"/>
      <c r="P1217" s="80"/>
      <c r="Q1217" s="80"/>
      <c r="AP1217" s="79"/>
      <c r="AQ1217" s="65" t="s">
        <v>322</v>
      </c>
    </row>
    <row r="1218" spans="1:43" s="67" customFormat="1" ht="16.8" x14ac:dyDescent="0.4">
      <c r="A1218" s="85"/>
      <c r="B1218" s="84"/>
      <c r="C1218" s="308" t="s">
        <v>321</v>
      </c>
      <c r="D1218" s="308"/>
      <c r="E1218" s="308"/>
      <c r="F1218" s="308"/>
      <c r="G1218" s="308"/>
      <c r="H1218" s="308"/>
      <c r="I1218" s="308"/>
      <c r="J1218" s="308"/>
      <c r="K1218" s="308"/>
      <c r="L1218" s="83">
        <v>8410.7000000000007</v>
      </c>
      <c r="M1218" s="82"/>
      <c r="N1218" s="81">
        <v>247022.3</v>
      </c>
      <c r="O1218" s="80"/>
      <c r="P1218" s="80"/>
      <c r="Q1218" s="80"/>
      <c r="AP1218" s="79"/>
      <c r="AQ1218" s="65" t="s">
        <v>321</v>
      </c>
    </row>
    <row r="1219" spans="1:43" s="67" customFormat="1" ht="16.8" x14ac:dyDescent="0.4">
      <c r="A1219" s="85"/>
      <c r="B1219" s="84"/>
      <c r="C1219" s="308" t="s">
        <v>320</v>
      </c>
      <c r="D1219" s="308"/>
      <c r="E1219" s="308"/>
      <c r="F1219" s="308"/>
      <c r="G1219" s="308"/>
      <c r="H1219" s="308"/>
      <c r="I1219" s="308"/>
      <c r="J1219" s="308"/>
      <c r="K1219" s="308"/>
      <c r="L1219" s="83">
        <v>973323.56</v>
      </c>
      <c r="M1219" s="82"/>
      <c r="N1219" s="81">
        <v>7806055.1100000003</v>
      </c>
      <c r="O1219" s="80"/>
      <c r="P1219" s="80"/>
      <c r="Q1219" s="80"/>
      <c r="AP1219" s="79"/>
      <c r="AQ1219" s="65" t="s">
        <v>320</v>
      </c>
    </row>
    <row r="1220" spans="1:43" s="67" customFormat="1" ht="16.8" x14ac:dyDescent="0.4">
      <c r="A1220" s="85"/>
      <c r="B1220" s="84"/>
      <c r="C1220" s="308" t="s">
        <v>319</v>
      </c>
      <c r="D1220" s="308"/>
      <c r="E1220" s="308"/>
      <c r="F1220" s="308"/>
      <c r="G1220" s="308"/>
      <c r="H1220" s="308"/>
      <c r="I1220" s="308"/>
      <c r="J1220" s="308"/>
      <c r="K1220" s="308"/>
      <c r="L1220" s="83">
        <v>629859.07999999996</v>
      </c>
      <c r="M1220" s="82"/>
      <c r="N1220" s="81">
        <v>6118388.3899999997</v>
      </c>
      <c r="O1220" s="80"/>
      <c r="P1220" s="80"/>
      <c r="Q1220" s="80"/>
      <c r="AP1220" s="79"/>
      <c r="AQ1220" s="65" t="s">
        <v>319</v>
      </c>
    </row>
    <row r="1221" spans="1:43" s="67" customFormat="1" ht="16.8" x14ac:dyDescent="0.4">
      <c r="A1221" s="85"/>
      <c r="B1221" s="84"/>
      <c r="C1221" s="308" t="s">
        <v>305</v>
      </c>
      <c r="D1221" s="308"/>
      <c r="E1221" s="308"/>
      <c r="F1221" s="308"/>
      <c r="G1221" s="308"/>
      <c r="H1221" s="308"/>
      <c r="I1221" s="308"/>
      <c r="J1221" s="308"/>
      <c r="K1221" s="308"/>
      <c r="L1221" s="87"/>
      <c r="M1221" s="82"/>
      <c r="N1221" s="86"/>
      <c r="O1221" s="80"/>
      <c r="P1221" s="80"/>
      <c r="Q1221" s="80"/>
      <c r="AP1221" s="79"/>
      <c r="AQ1221" s="65" t="s">
        <v>305</v>
      </c>
    </row>
    <row r="1222" spans="1:43" s="67" customFormat="1" ht="16.8" x14ac:dyDescent="0.4">
      <c r="A1222" s="85"/>
      <c r="B1222" s="84"/>
      <c r="C1222" s="308" t="s">
        <v>317</v>
      </c>
      <c r="D1222" s="308"/>
      <c r="E1222" s="308"/>
      <c r="F1222" s="308"/>
      <c r="G1222" s="308"/>
      <c r="H1222" s="308"/>
      <c r="I1222" s="308"/>
      <c r="J1222" s="308"/>
      <c r="K1222" s="308"/>
      <c r="L1222" s="83">
        <v>12689.14</v>
      </c>
      <c r="M1222" s="82"/>
      <c r="N1222" s="81">
        <v>372680.04</v>
      </c>
      <c r="O1222" s="80"/>
      <c r="P1222" s="80"/>
      <c r="Q1222" s="80"/>
      <c r="AP1222" s="79"/>
      <c r="AQ1222" s="65" t="s">
        <v>317</v>
      </c>
    </row>
    <row r="1223" spans="1:43" s="67" customFormat="1" ht="16.8" x14ac:dyDescent="0.4">
      <c r="A1223" s="85"/>
      <c r="B1223" s="84"/>
      <c r="C1223" s="308" t="s">
        <v>316</v>
      </c>
      <c r="D1223" s="308"/>
      <c r="E1223" s="308"/>
      <c r="F1223" s="308"/>
      <c r="G1223" s="308"/>
      <c r="H1223" s="308"/>
      <c r="I1223" s="308"/>
      <c r="J1223" s="308"/>
      <c r="K1223" s="308"/>
      <c r="L1223" s="83">
        <v>68530.55</v>
      </c>
      <c r="M1223" s="82"/>
      <c r="N1223" s="81">
        <v>754521.36</v>
      </c>
      <c r="O1223" s="80"/>
      <c r="P1223" s="80"/>
      <c r="Q1223" s="80"/>
      <c r="AP1223" s="79"/>
      <c r="AQ1223" s="65" t="s">
        <v>316</v>
      </c>
    </row>
    <row r="1224" spans="1:43" s="67" customFormat="1" ht="16.8" x14ac:dyDescent="0.4">
      <c r="A1224" s="85"/>
      <c r="B1224" s="84"/>
      <c r="C1224" s="308" t="s">
        <v>315</v>
      </c>
      <c r="D1224" s="308"/>
      <c r="E1224" s="308"/>
      <c r="F1224" s="308"/>
      <c r="G1224" s="308"/>
      <c r="H1224" s="308"/>
      <c r="I1224" s="308"/>
      <c r="J1224" s="308"/>
      <c r="K1224" s="308"/>
      <c r="L1224" s="83">
        <v>5354.57</v>
      </c>
      <c r="M1224" s="82"/>
      <c r="N1224" s="81">
        <v>157263.75</v>
      </c>
      <c r="O1224" s="80"/>
      <c r="P1224" s="80"/>
      <c r="Q1224" s="80"/>
      <c r="AP1224" s="79"/>
      <c r="AQ1224" s="65" t="s">
        <v>315</v>
      </c>
    </row>
    <row r="1225" spans="1:43" s="67" customFormat="1" ht="16.8" x14ac:dyDescent="0.4">
      <c r="A1225" s="85"/>
      <c r="B1225" s="84"/>
      <c r="C1225" s="308" t="s">
        <v>314</v>
      </c>
      <c r="D1225" s="308"/>
      <c r="E1225" s="308"/>
      <c r="F1225" s="308"/>
      <c r="G1225" s="308"/>
      <c r="H1225" s="308"/>
      <c r="I1225" s="308"/>
      <c r="J1225" s="308"/>
      <c r="K1225" s="308"/>
      <c r="L1225" s="83">
        <v>520953.2</v>
      </c>
      <c r="M1225" s="82"/>
      <c r="N1225" s="81">
        <v>4178044.68</v>
      </c>
      <c r="O1225" s="80"/>
      <c r="P1225" s="80"/>
      <c r="Q1225" s="80"/>
      <c r="AP1225" s="79"/>
      <c r="AQ1225" s="65" t="s">
        <v>314</v>
      </c>
    </row>
    <row r="1226" spans="1:43" s="67" customFormat="1" ht="16.8" x14ac:dyDescent="0.4">
      <c r="A1226" s="85"/>
      <c r="B1226" s="84"/>
      <c r="C1226" s="308" t="s">
        <v>313</v>
      </c>
      <c r="D1226" s="308"/>
      <c r="E1226" s="308"/>
      <c r="F1226" s="308"/>
      <c r="G1226" s="308"/>
      <c r="H1226" s="308"/>
      <c r="I1226" s="308"/>
      <c r="J1226" s="308"/>
      <c r="K1226" s="308"/>
      <c r="L1226" s="83">
        <v>17772.849999999999</v>
      </c>
      <c r="M1226" s="82"/>
      <c r="N1226" s="81">
        <v>521988.48</v>
      </c>
      <c r="O1226" s="80"/>
      <c r="P1226" s="80"/>
      <c r="Q1226" s="80"/>
      <c r="AP1226" s="79"/>
      <c r="AQ1226" s="65" t="s">
        <v>313</v>
      </c>
    </row>
    <row r="1227" spans="1:43" s="67" customFormat="1" ht="16.8" x14ac:dyDescent="0.4">
      <c r="A1227" s="85"/>
      <c r="B1227" s="84"/>
      <c r="C1227" s="308" t="s">
        <v>312</v>
      </c>
      <c r="D1227" s="308"/>
      <c r="E1227" s="308"/>
      <c r="F1227" s="308"/>
      <c r="G1227" s="308"/>
      <c r="H1227" s="308"/>
      <c r="I1227" s="308"/>
      <c r="J1227" s="308"/>
      <c r="K1227" s="308"/>
      <c r="L1227" s="83">
        <v>9913.34</v>
      </c>
      <c r="M1227" s="82"/>
      <c r="N1227" s="81">
        <v>291153.83</v>
      </c>
      <c r="O1227" s="80"/>
      <c r="P1227" s="80"/>
      <c r="Q1227" s="80"/>
      <c r="AP1227" s="79"/>
      <c r="AQ1227" s="65" t="s">
        <v>312</v>
      </c>
    </row>
    <row r="1228" spans="1:43" s="67" customFormat="1" ht="16.8" x14ac:dyDescent="0.4">
      <c r="A1228" s="85"/>
      <c r="B1228" s="84"/>
      <c r="C1228" s="308" t="s">
        <v>318</v>
      </c>
      <c r="D1228" s="308"/>
      <c r="E1228" s="308"/>
      <c r="F1228" s="308"/>
      <c r="G1228" s="308"/>
      <c r="H1228" s="308"/>
      <c r="I1228" s="308"/>
      <c r="J1228" s="308"/>
      <c r="K1228" s="308"/>
      <c r="L1228" s="83">
        <v>498636.95</v>
      </c>
      <c r="M1228" s="82"/>
      <c r="N1228" s="81">
        <v>4589174.95</v>
      </c>
      <c r="O1228" s="80"/>
      <c r="P1228" s="80"/>
      <c r="Q1228" s="80"/>
      <c r="AP1228" s="79"/>
      <c r="AQ1228" s="65" t="s">
        <v>318</v>
      </c>
    </row>
    <row r="1229" spans="1:43" s="67" customFormat="1" ht="16.8" x14ac:dyDescent="0.4">
      <c r="A1229" s="85"/>
      <c r="B1229" s="84"/>
      <c r="C1229" s="308" t="s">
        <v>305</v>
      </c>
      <c r="D1229" s="308"/>
      <c r="E1229" s="308"/>
      <c r="F1229" s="308"/>
      <c r="G1229" s="308"/>
      <c r="H1229" s="308"/>
      <c r="I1229" s="308"/>
      <c r="J1229" s="308"/>
      <c r="K1229" s="308"/>
      <c r="L1229" s="87"/>
      <c r="M1229" s="82"/>
      <c r="N1229" s="86"/>
      <c r="O1229" s="80"/>
      <c r="P1229" s="80"/>
      <c r="Q1229" s="80"/>
      <c r="AP1229" s="79"/>
      <c r="AQ1229" s="65" t="s">
        <v>305</v>
      </c>
    </row>
    <row r="1230" spans="1:43" s="67" customFormat="1" ht="16.8" x14ac:dyDescent="0.4">
      <c r="A1230" s="85"/>
      <c r="B1230" s="84"/>
      <c r="C1230" s="308" t="s">
        <v>317</v>
      </c>
      <c r="D1230" s="308"/>
      <c r="E1230" s="308"/>
      <c r="F1230" s="308"/>
      <c r="G1230" s="308"/>
      <c r="H1230" s="308"/>
      <c r="I1230" s="308"/>
      <c r="J1230" s="308"/>
      <c r="K1230" s="308"/>
      <c r="L1230" s="83">
        <v>8422.83</v>
      </c>
      <c r="M1230" s="82"/>
      <c r="N1230" s="81">
        <v>247378.52</v>
      </c>
      <c r="O1230" s="80"/>
      <c r="P1230" s="80"/>
      <c r="Q1230" s="80"/>
      <c r="AP1230" s="79"/>
      <c r="AQ1230" s="65" t="s">
        <v>317</v>
      </c>
    </row>
    <row r="1231" spans="1:43" s="67" customFormat="1" ht="16.8" x14ac:dyDescent="0.4">
      <c r="A1231" s="85"/>
      <c r="B1231" s="84"/>
      <c r="C1231" s="308" t="s">
        <v>316</v>
      </c>
      <c r="D1231" s="308"/>
      <c r="E1231" s="308"/>
      <c r="F1231" s="308"/>
      <c r="G1231" s="308"/>
      <c r="H1231" s="308"/>
      <c r="I1231" s="308"/>
      <c r="J1231" s="308"/>
      <c r="K1231" s="308"/>
      <c r="L1231" s="83">
        <v>21660.42</v>
      </c>
      <c r="M1231" s="82"/>
      <c r="N1231" s="81">
        <v>238481.24</v>
      </c>
      <c r="O1231" s="80"/>
      <c r="P1231" s="80"/>
      <c r="Q1231" s="80"/>
      <c r="AP1231" s="79"/>
      <c r="AQ1231" s="65" t="s">
        <v>316</v>
      </c>
    </row>
    <row r="1232" spans="1:43" s="67" customFormat="1" ht="16.8" x14ac:dyDescent="0.4">
      <c r="A1232" s="85"/>
      <c r="B1232" s="84"/>
      <c r="C1232" s="308" t="s">
        <v>315</v>
      </c>
      <c r="D1232" s="308"/>
      <c r="E1232" s="308"/>
      <c r="F1232" s="308"/>
      <c r="G1232" s="308"/>
      <c r="H1232" s="308"/>
      <c r="I1232" s="308"/>
      <c r="J1232" s="308"/>
      <c r="K1232" s="308"/>
      <c r="L1232" s="83">
        <v>3056.13</v>
      </c>
      <c r="M1232" s="82"/>
      <c r="N1232" s="81">
        <v>89758.55</v>
      </c>
      <c r="O1232" s="80"/>
      <c r="P1232" s="80"/>
      <c r="Q1232" s="80"/>
      <c r="AP1232" s="79"/>
      <c r="AQ1232" s="65" t="s">
        <v>315</v>
      </c>
    </row>
    <row r="1233" spans="1:44" s="67" customFormat="1" ht="16.8" x14ac:dyDescent="0.4">
      <c r="A1233" s="85"/>
      <c r="B1233" s="84"/>
      <c r="C1233" s="308" t="s">
        <v>314</v>
      </c>
      <c r="D1233" s="308"/>
      <c r="E1233" s="308"/>
      <c r="F1233" s="308"/>
      <c r="G1233" s="308"/>
      <c r="H1233" s="308"/>
      <c r="I1233" s="308"/>
      <c r="J1233" s="308"/>
      <c r="K1233" s="308"/>
      <c r="L1233" s="83">
        <v>452370.36</v>
      </c>
      <c r="M1233" s="82"/>
      <c r="N1233" s="81">
        <v>3628010.43</v>
      </c>
      <c r="O1233" s="80"/>
      <c r="P1233" s="80"/>
      <c r="Q1233" s="80"/>
      <c r="AP1233" s="79"/>
      <c r="AQ1233" s="65" t="s">
        <v>314</v>
      </c>
    </row>
    <row r="1234" spans="1:44" s="67" customFormat="1" ht="16.8" x14ac:dyDescent="0.4">
      <c r="A1234" s="85"/>
      <c r="B1234" s="84"/>
      <c r="C1234" s="308" t="s">
        <v>313</v>
      </c>
      <c r="D1234" s="308"/>
      <c r="E1234" s="308"/>
      <c r="F1234" s="308"/>
      <c r="G1234" s="308"/>
      <c r="H1234" s="308"/>
      <c r="I1234" s="308"/>
      <c r="J1234" s="308"/>
      <c r="K1234" s="308"/>
      <c r="L1234" s="83">
        <v>10606.64</v>
      </c>
      <c r="M1234" s="82"/>
      <c r="N1234" s="81">
        <v>311517.31</v>
      </c>
      <c r="O1234" s="80"/>
      <c r="P1234" s="80"/>
      <c r="Q1234" s="80"/>
      <c r="AP1234" s="79"/>
      <c r="AQ1234" s="65" t="s">
        <v>313</v>
      </c>
    </row>
    <row r="1235" spans="1:44" s="67" customFormat="1" ht="16.8" x14ac:dyDescent="0.4">
      <c r="A1235" s="85"/>
      <c r="B1235" s="84"/>
      <c r="C1235" s="308" t="s">
        <v>312</v>
      </c>
      <c r="D1235" s="308"/>
      <c r="E1235" s="308"/>
      <c r="F1235" s="308"/>
      <c r="G1235" s="308"/>
      <c r="H1235" s="308"/>
      <c r="I1235" s="308"/>
      <c r="J1235" s="308"/>
      <c r="K1235" s="308"/>
      <c r="L1235" s="83">
        <v>5576.7</v>
      </c>
      <c r="M1235" s="82"/>
      <c r="N1235" s="81">
        <v>163787.45000000001</v>
      </c>
      <c r="O1235" s="80"/>
      <c r="P1235" s="80"/>
      <c r="Q1235" s="80"/>
      <c r="AP1235" s="79"/>
      <c r="AQ1235" s="65" t="s">
        <v>312</v>
      </c>
    </row>
    <row r="1236" spans="1:44" s="67" customFormat="1" ht="16.8" x14ac:dyDescent="0.4">
      <c r="A1236" s="85"/>
      <c r="B1236" s="84"/>
      <c r="C1236" s="308" t="s">
        <v>311</v>
      </c>
      <c r="D1236" s="308"/>
      <c r="E1236" s="308"/>
      <c r="F1236" s="308"/>
      <c r="G1236" s="308"/>
      <c r="H1236" s="308"/>
      <c r="I1236" s="308"/>
      <c r="J1236" s="308"/>
      <c r="K1236" s="308"/>
      <c r="L1236" s="83">
        <v>158030.17000000001</v>
      </c>
      <c r="M1236" s="82"/>
      <c r="N1236" s="81">
        <v>973465.83</v>
      </c>
      <c r="O1236" s="80"/>
      <c r="P1236" s="80"/>
      <c r="Q1236" s="80"/>
      <c r="AP1236" s="79"/>
      <c r="AQ1236" s="65" t="s">
        <v>311</v>
      </c>
    </row>
    <row r="1237" spans="1:44" s="67" customFormat="1" ht="16.8" x14ac:dyDescent="0.4">
      <c r="A1237" s="85"/>
      <c r="B1237" s="84"/>
      <c r="C1237" s="308" t="s">
        <v>310</v>
      </c>
      <c r="D1237" s="308"/>
      <c r="E1237" s="308"/>
      <c r="F1237" s="308"/>
      <c r="G1237" s="308"/>
      <c r="H1237" s="308"/>
      <c r="I1237" s="308"/>
      <c r="J1237" s="308"/>
      <c r="K1237" s="308"/>
      <c r="L1237" s="83">
        <v>16174.11</v>
      </c>
      <c r="M1237" s="82"/>
      <c r="N1237" s="81">
        <v>99632.5</v>
      </c>
      <c r="O1237" s="80"/>
      <c r="P1237" s="80"/>
      <c r="Q1237" s="80"/>
      <c r="AP1237" s="79"/>
      <c r="AQ1237" s="65" t="s">
        <v>310</v>
      </c>
    </row>
    <row r="1238" spans="1:44" s="67" customFormat="1" ht="16.8" x14ac:dyDescent="0.4">
      <c r="A1238" s="85"/>
      <c r="B1238" s="84"/>
      <c r="C1238" s="308" t="s">
        <v>309</v>
      </c>
      <c r="D1238" s="308"/>
      <c r="E1238" s="308"/>
      <c r="F1238" s="308"/>
      <c r="G1238" s="308"/>
      <c r="H1238" s="308"/>
      <c r="I1238" s="308"/>
      <c r="J1238" s="308"/>
      <c r="K1238" s="308"/>
      <c r="L1238" s="83">
        <v>141856.06</v>
      </c>
      <c r="M1238" s="82"/>
      <c r="N1238" s="81">
        <v>873833.33</v>
      </c>
      <c r="O1238" s="80"/>
      <c r="P1238" s="80"/>
      <c r="Q1238" s="80"/>
      <c r="AP1238" s="79"/>
      <c r="AQ1238" s="65" t="s">
        <v>309</v>
      </c>
    </row>
    <row r="1239" spans="1:44" s="67" customFormat="1" ht="16.8" x14ac:dyDescent="0.4">
      <c r="A1239" s="85"/>
      <c r="B1239" s="84"/>
      <c r="C1239" s="308" t="s">
        <v>308</v>
      </c>
      <c r="D1239" s="308"/>
      <c r="E1239" s="308"/>
      <c r="F1239" s="308"/>
      <c r="G1239" s="308"/>
      <c r="H1239" s="308"/>
      <c r="I1239" s="308"/>
      <c r="J1239" s="308"/>
      <c r="K1239" s="308"/>
      <c r="L1239" s="83">
        <v>29522.67</v>
      </c>
      <c r="M1239" s="82"/>
      <c r="N1239" s="81">
        <v>867080.86</v>
      </c>
      <c r="O1239" s="80"/>
      <c r="P1239" s="80"/>
      <c r="Q1239" s="80"/>
      <c r="AP1239" s="79"/>
      <c r="AQ1239" s="65" t="s">
        <v>308</v>
      </c>
    </row>
    <row r="1240" spans="1:44" s="67" customFormat="1" ht="16.8" x14ac:dyDescent="0.4">
      <c r="A1240" s="85"/>
      <c r="B1240" s="84"/>
      <c r="C1240" s="308" t="s">
        <v>307</v>
      </c>
      <c r="D1240" s="308"/>
      <c r="E1240" s="308"/>
      <c r="F1240" s="308"/>
      <c r="G1240" s="308"/>
      <c r="H1240" s="308"/>
      <c r="I1240" s="308"/>
      <c r="J1240" s="308"/>
      <c r="K1240" s="308"/>
      <c r="L1240" s="83">
        <v>28379.49</v>
      </c>
      <c r="M1240" s="82"/>
      <c r="N1240" s="81">
        <v>833505.79</v>
      </c>
      <c r="O1240" s="80"/>
      <c r="P1240" s="80"/>
      <c r="Q1240" s="80"/>
      <c r="AP1240" s="79"/>
      <c r="AQ1240" s="65" t="s">
        <v>307</v>
      </c>
    </row>
    <row r="1241" spans="1:44" s="67" customFormat="1" ht="16.8" x14ac:dyDescent="0.4">
      <c r="A1241" s="85"/>
      <c r="B1241" s="84"/>
      <c r="C1241" s="308" t="s">
        <v>306</v>
      </c>
      <c r="D1241" s="308"/>
      <c r="E1241" s="308"/>
      <c r="F1241" s="308"/>
      <c r="G1241" s="308"/>
      <c r="H1241" s="308"/>
      <c r="I1241" s="308"/>
      <c r="J1241" s="308"/>
      <c r="K1241" s="308"/>
      <c r="L1241" s="83">
        <v>15490.04</v>
      </c>
      <c r="M1241" s="82"/>
      <c r="N1241" s="81">
        <v>454941.28</v>
      </c>
      <c r="O1241" s="80"/>
      <c r="P1241" s="80"/>
      <c r="Q1241" s="80"/>
      <c r="AP1241" s="79"/>
      <c r="AQ1241" s="65" t="s">
        <v>306</v>
      </c>
    </row>
    <row r="1242" spans="1:44" s="67" customFormat="1" ht="16.8" x14ac:dyDescent="0.4">
      <c r="A1242" s="85"/>
      <c r="B1242" s="90"/>
      <c r="C1242" s="307" t="s">
        <v>28</v>
      </c>
      <c r="D1242" s="307"/>
      <c r="E1242" s="307"/>
      <c r="F1242" s="307"/>
      <c r="G1242" s="307"/>
      <c r="H1242" s="307"/>
      <c r="I1242" s="307"/>
      <c r="J1242" s="307"/>
      <c r="K1242" s="307"/>
      <c r="L1242" s="76">
        <v>1286526.2</v>
      </c>
      <c r="M1242" s="89"/>
      <c r="N1242" s="88">
        <v>11681029.17</v>
      </c>
      <c r="O1242" s="80"/>
      <c r="P1242" s="80">
        <f>N1242*((100+'ССР '!$F$25)/200)</f>
        <v>11967214.384664999</v>
      </c>
      <c r="Q1242" s="80"/>
      <c r="AP1242" s="79"/>
      <c r="AR1242" s="79" t="s">
        <v>28</v>
      </c>
    </row>
    <row r="1243" spans="1:44" s="67" customFormat="1" ht="16.8" x14ac:dyDescent="0.4">
      <c r="A1243" s="85"/>
      <c r="B1243" s="84"/>
      <c r="C1243" s="308" t="s">
        <v>305</v>
      </c>
      <c r="D1243" s="308"/>
      <c r="E1243" s="308"/>
      <c r="F1243" s="308"/>
      <c r="G1243" s="308"/>
      <c r="H1243" s="308"/>
      <c r="I1243" s="308"/>
      <c r="J1243" s="308"/>
      <c r="K1243" s="308"/>
      <c r="L1243" s="87"/>
      <c r="M1243" s="82"/>
      <c r="N1243" s="86"/>
      <c r="O1243" s="80"/>
      <c r="P1243" s="80"/>
      <c r="Q1243" s="80"/>
      <c r="AP1243" s="79"/>
      <c r="AQ1243" s="65" t="s">
        <v>305</v>
      </c>
      <c r="AR1243" s="79"/>
    </row>
    <row r="1244" spans="1:44" s="67" customFormat="1" ht="16.8" x14ac:dyDescent="0.4">
      <c r="A1244" s="85"/>
      <c r="B1244" s="84"/>
      <c r="C1244" s="308" t="s">
        <v>304</v>
      </c>
      <c r="D1244" s="308"/>
      <c r="E1244" s="308"/>
      <c r="F1244" s="308"/>
      <c r="G1244" s="308"/>
      <c r="H1244" s="308"/>
      <c r="I1244" s="308"/>
      <c r="J1244" s="308"/>
      <c r="K1244" s="308"/>
      <c r="L1244" s="83">
        <v>444372.51</v>
      </c>
      <c r="M1244" s="82"/>
      <c r="N1244" s="81">
        <v>3563867.67</v>
      </c>
      <c r="O1244" s="80"/>
      <c r="P1244" s="80"/>
      <c r="Q1244" s="80"/>
      <c r="AP1244" s="79"/>
      <c r="AQ1244" s="65" t="s">
        <v>304</v>
      </c>
      <c r="AR1244" s="79"/>
    </row>
    <row r="1245" spans="1:44" s="67" customFormat="1" ht="16.8" x14ac:dyDescent="0.4">
      <c r="A1245" s="85"/>
      <c r="B1245" s="84"/>
      <c r="C1245" s="308" t="s">
        <v>303</v>
      </c>
      <c r="D1245" s="308"/>
      <c r="E1245" s="308"/>
      <c r="F1245" s="308"/>
      <c r="G1245" s="308"/>
      <c r="H1245" s="308"/>
      <c r="I1245" s="308"/>
      <c r="J1245" s="308"/>
      <c r="K1245" s="308"/>
      <c r="L1245" s="83">
        <v>158030.17000000001</v>
      </c>
      <c r="M1245" s="82"/>
      <c r="N1245" s="81">
        <v>973465.83</v>
      </c>
      <c r="O1245" s="80"/>
      <c r="P1245" s="80"/>
      <c r="Q1245" s="80"/>
      <c r="AP1245" s="79"/>
      <c r="AQ1245" s="65" t="s">
        <v>303</v>
      </c>
      <c r="AR1245" s="79"/>
    </row>
    <row r="1246" spans="1:44" s="67" customFormat="1" ht="1.5" customHeight="1" x14ac:dyDescent="0.3">
      <c r="B1246" s="78"/>
      <c r="C1246" s="77"/>
      <c r="D1246" s="77"/>
      <c r="E1246" s="77"/>
      <c r="F1246" s="77"/>
      <c r="G1246" s="77"/>
      <c r="H1246" s="77"/>
      <c r="I1246" s="77"/>
      <c r="J1246" s="77"/>
      <c r="K1246" s="77"/>
      <c r="L1246" s="76"/>
      <c r="M1246" s="75"/>
      <c r="N1246" s="74"/>
    </row>
    <row r="1247" spans="1:44" s="67" customFormat="1" ht="14.4" x14ac:dyDescent="0.3">
      <c r="B1247" s="68"/>
      <c r="D1247" s="68"/>
      <c r="F1247" s="68"/>
    </row>
  </sheetData>
  <mergeCells count="1225">
    <mergeCell ref="A20:N20"/>
    <mergeCell ref="A21:N21"/>
    <mergeCell ref="A23:N23"/>
    <mergeCell ref="A24:N24"/>
    <mergeCell ref="A25:N25"/>
    <mergeCell ref="L39:M39"/>
    <mergeCell ref="L40:M40"/>
    <mergeCell ref="A42:A44"/>
    <mergeCell ref="B42:B44"/>
    <mergeCell ref="C42:E44"/>
    <mergeCell ref="F42:F44"/>
    <mergeCell ref="G42:I43"/>
    <mergeCell ref="J42:L43"/>
    <mergeCell ref="M42:M44"/>
    <mergeCell ref="G12:N12"/>
    <mergeCell ref="G13:N13"/>
    <mergeCell ref="A14:F14"/>
    <mergeCell ref="G14:N14"/>
    <mergeCell ref="A15:F15"/>
    <mergeCell ref="G15:N15"/>
    <mergeCell ref="A16:F16"/>
    <mergeCell ref="G16:N16"/>
    <mergeCell ref="A17:F17"/>
    <mergeCell ref="G17:N17"/>
    <mergeCell ref="A18:F18"/>
    <mergeCell ref="G18:N18"/>
    <mergeCell ref="N42:N44"/>
    <mergeCell ref="C45:E45"/>
    <mergeCell ref="A46:N46"/>
    <mergeCell ref="C47:E47"/>
    <mergeCell ref="C48:N48"/>
    <mergeCell ref="C59:E59"/>
    <mergeCell ref="C60:N60"/>
    <mergeCell ref="C61:E61"/>
    <mergeCell ref="C62:E62"/>
    <mergeCell ref="C63:E63"/>
    <mergeCell ref="C54:E54"/>
    <mergeCell ref="C55:E55"/>
    <mergeCell ref="C56:E56"/>
    <mergeCell ref="C57:E57"/>
    <mergeCell ref="C58:E58"/>
    <mergeCell ref="A27:N27"/>
    <mergeCell ref="A28:N28"/>
    <mergeCell ref="B30:F30"/>
    <mergeCell ref="B31:F31"/>
    <mergeCell ref="L38:M38"/>
    <mergeCell ref="C64:E64"/>
    <mergeCell ref="C65:E65"/>
    <mergeCell ref="C66:E66"/>
    <mergeCell ref="C67:E67"/>
    <mergeCell ref="C68:E68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C49:E49"/>
    <mergeCell ref="C50:E50"/>
    <mergeCell ref="C51:E51"/>
    <mergeCell ref="C52:E52"/>
    <mergeCell ref="C53:E53"/>
    <mergeCell ref="C84:E84"/>
    <mergeCell ref="C85:N85"/>
    <mergeCell ref="C86:N86"/>
    <mergeCell ref="C87:E87"/>
    <mergeCell ref="C88:E88"/>
    <mergeCell ref="C99:E99"/>
    <mergeCell ref="C100:E100"/>
    <mergeCell ref="C101:E101"/>
    <mergeCell ref="C102:E102"/>
    <mergeCell ref="C103:E103"/>
    <mergeCell ref="C94:E94"/>
    <mergeCell ref="C95:E95"/>
    <mergeCell ref="C96:E96"/>
    <mergeCell ref="C97:E97"/>
    <mergeCell ref="C98:E98"/>
    <mergeCell ref="C69:E69"/>
    <mergeCell ref="C70:E70"/>
    <mergeCell ref="C71:E71"/>
    <mergeCell ref="C72:N72"/>
    <mergeCell ref="C73:N73"/>
    <mergeCell ref="C104:E104"/>
    <mergeCell ref="C105:E105"/>
    <mergeCell ref="C106:E106"/>
    <mergeCell ref="C107:N107"/>
    <mergeCell ref="C108:E108"/>
    <mergeCell ref="C119:E119"/>
    <mergeCell ref="C120:E120"/>
    <mergeCell ref="C121:E121"/>
    <mergeCell ref="C122:E122"/>
    <mergeCell ref="C123:E123"/>
    <mergeCell ref="C114:E114"/>
    <mergeCell ref="C115:E115"/>
    <mergeCell ref="C116:E116"/>
    <mergeCell ref="C117:E117"/>
    <mergeCell ref="C118:E118"/>
    <mergeCell ref="C89:E89"/>
    <mergeCell ref="C90:E90"/>
    <mergeCell ref="C91:E91"/>
    <mergeCell ref="C92:E92"/>
    <mergeCell ref="C93:E93"/>
    <mergeCell ref="C124:E124"/>
    <mergeCell ref="C125:E125"/>
    <mergeCell ref="C126:E126"/>
    <mergeCell ref="C127:E127"/>
    <mergeCell ref="C128:E128"/>
    <mergeCell ref="C139:N139"/>
    <mergeCell ref="C140:E140"/>
    <mergeCell ref="C141:E141"/>
    <mergeCell ref="C142:E142"/>
    <mergeCell ref="C143:E143"/>
    <mergeCell ref="C134:E134"/>
    <mergeCell ref="C135:N135"/>
    <mergeCell ref="C136:E136"/>
    <mergeCell ref="C137:E137"/>
    <mergeCell ref="C138:N138"/>
    <mergeCell ref="C109:E109"/>
    <mergeCell ref="C110:N110"/>
    <mergeCell ref="C111:N111"/>
    <mergeCell ref="C112:N112"/>
    <mergeCell ref="C113:E113"/>
    <mergeCell ref="C144:E144"/>
    <mergeCell ref="C145:E145"/>
    <mergeCell ref="C146:E146"/>
    <mergeCell ref="C147:E147"/>
    <mergeCell ref="C148:E148"/>
    <mergeCell ref="C159:E159"/>
    <mergeCell ref="C160:E160"/>
    <mergeCell ref="C161:E161"/>
    <mergeCell ref="C162:N162"/>
    <mergeCell ref="C163:E163"/>
    <mergeCell ref="C154:E154"/>
    <mergeCell ref="C155:E155"/>
    <mergeCell ref="C156:E156"/>
    <mergeCell ref="C157:E157"/>
    <mergeCell ref="C158:E158"/>
    <mergeCell ref="C129:E129"/>
    <mergeCell ref="C130:E130"/>
    <mergeCell ref="C131:E131"/>
    <mergeCell ref="C132:E132"/>
    <mergeCell ref="C133:E133"/>
    <mergeCell ref="C164:E164"/>
    <mergeCell ref="C165:N165"/>
    <mergeCell ref="C166:N166"/>
    <mergeCell ref="C167:E167"/>
    <mergeCell ref="C168:E168"/>
    <mergeCell ref="C179:E179"/>
    <mergeCell ref="C180:E180"/>
    <mergeCell ref="C181:E181"/>
    <mergeCell ref="C182:N182"/>
    <mergeCell ref="C183:E183"/>
    <mergeCell ref="C174:E174"/>
    <mergeCell ref="C175:E175"/>
    <mergeCell ref="C176:E176"/>
    <mergeCell ref="C177:E177"/>
    <mergeCell ref="C178:E178"/>
    <mergeCell ref="C149:E149"/>
    <mergeCell ref="C150:E150"/>
    <mergeCell ref="C151:E151"/>
    <mergeCell ref="C152:E152"/>
    <mergeCell ref="C153:E153"/>
    <mergeCell ref="C184:E184"/>
    <mergeCell ref="C185:N185"/>
    <mergeCell ref="C186:E186"/>
    <mergeCell ref="C187:E187"/>
    <mergeCell ref="C188:E188"/>
    <mergeCell ref="C199:E199"/>
    <mergeCell ref="C200:E200"/>
    <mergeCell ref="C201:N201"/>
    <mergeCell ref="C202:E202"/>
    <mergeCell ref="C203:E203"/>
    <mergeCell ref="C194:E194"/>
    <mergeCell ref="C195:E195"/>
    <mergeCell ref="C196:E196"/>
    <mergeCell ref="C197:E197"/>
    <mergeCell ref="C198:N198"/>
    <mergeCell ref="C169:E169"/>
    <mergeCell ref="C170:E170"/>
    <mergeCell ref="C171:E171"/>
    <mergeCell ref="C172:E172"/>
    <mergeCell ref="C173:E173"/>
    <mergeCell ref="C204:E204"/>
    <mergeCell ref="C205:E205"/>
    <mergeCell ref="C206:E206"/>
    <mergeCell ref="C207:E207"/>
    <mergeCell ref="C208:E208"/>
    <mergeCell ref="C219:E219"/>
    <mergeCell ref="C220:N220"/>
    <mergeCell ref="C221:E221"/>
    <mergeCell ref="C222:E222"/>
    <mergeCell ref="C223:E223"/>
    <mergeCell ref="C214:E214"/>
    <mergeCell ref="C215:E215"/>
    <mergeCell ref="C216:E216"/>
    <mergeCell ref="C217:E217"/>
    <mergeCell ref="C218:E218"/>
    <mergeCell ref="C189:E189"/>
    <mergeCell ref="C190:E190"/>
    <mergeCell ref="C191:E191"/>
    <mergeCell ref="C192:E192"/>
    <mergeCell ref="C193:E193"/>
    <mergeCell ref="C224:E224"/>
    <mergeCell ref="C225:E225"/>
    <mergeCell ref="C226:E226"/>
    <mergeCell ref="C227:E227"/>
    <mergeCell ref="C228:E228"/>
    <mergeCell ref="C239:N239"/>
    <mergeCell ref="C240:E240"/>
    <mergeCell ref="C241:E241"/>
    <mergeCell ref="C242:E242"/>
    <mergeCell ref="C243:E243"/>
    <mergeCell ref="C234:E234"/>
    <mergeCell ref="C235:E235"/>
    <mergeCell ref="C236:E236"/>
    <mergeCell ref="C237:E237"/>
    <mergeCell ref="C238:N238"/>
    <mergeCell ref="C209:E209"/>
    <mergeCell ref="C210:E210"/>
    <mergeCell ref="C211:E211"/>
    <mergeCell ref="C212:E212"/>
    <mergeCell ref="C213:E213"/>
    <mergeCell ref="C244:E244"/>
    <mergeCell ref="C245:E245"/>
    <mergeCell ref="C246:E246"/>
    <mergeCell ref="C247:E247"/>
    <mergeCell ref="C248:E248"/>
    <mergeCell ref="C260:K260"/>
    <mergeCell ref="C261:K261"/>
    <mergeCell ref="C262:K262"/>
    <mergeCell ref="C263:K263"/>
    <mergeCell ref="C264:K264"/>
    <mergeCell ref="C254:E254"/>
    <mergeCell ref="C255:E255"/>
    <mergeCell ref="C257:K257"/>
    <mergeCell ref="C258:K258"/>
    <mergeCell ref="C259:K259"/>
    <mergeCell ref="C229:E229"/>
    <mergeCell ref="C230:E230"/>
    <mergeCell ref="C231:E231"/>
    <mergeCell ref="C232:E232"/>
    <mergeCell ref="C233:E233"/>
    <mergeCell ref="C265:K265"/>
    <mergeCell ref="C266:K266"/>
    <mergeCell ref="C267:K267"/>
    <mergeCell ref="C268:K268"/>
    <mergeCell ref="C269:K269"/>
    <mergeCell ref="C280:N280"/>
    <mergeCell ref="C281:E281"/>
    <mergeCell ref="C282:E282"/>
    <mergeCell ref="C283:E283"/>
    <mergeCell ref="C284:E284"/>
    <mergeCell ref="C275:K275"/>
    <mergeCell ref="A276:N276"/>
    <mergeCell ref="A277:N277"/>
    <mergeCell ref="C278:E278"/>
    <mergeCell ref="C279:N279"/>
    <mergeCell ref="C249:E249"/>
    <mergeCell ref="C250:E250"/>
    <mergeCell ref="C251:E251"/>
    <mergeCell ref="C252:E252"/>
    <mergeCell ref="C253:E253"/>
    <mergeCell ref="C285:E285"/>
    <mergeCell ref="C286:E286"/>
    <mergeCell ref="C287:E287"/>
    <mergeCell ref="C288:E288"/>
    <mergeCell ref="C289:N289"/>
    <mergeCell ref="C300:N300"/>
    <mergeCell ref="C301:E301"/>
    <mergeCell ref="C302:E302"/>
    <mergeCell ref="C303:E303"/>
    <mergeCell ref="C304:E304"/>
    <mergeCell ref="C295:E295"/>
    <mergeCell ref="C296:E296"/>
    <mergeCell ref="C297:E297"/>
    <mergeCell ref="C298:E298"/>
    <mergeCell ref="C299:N299"/>
    <mergeCell ref="C270:K270"/>
    <mergeCell ref="C271:K271"/>
    <mergeCell ref="C272:K272"/>
    <mergeCell ref="C273:K273"/>
    <mergeCell ref="C274:K274"/>
    <mergeCell ref="C305:E305"/>
    <mergeCell ref="C306:E306"/>
    <mergeCell ref="C307:E307"/>
    <mergeCell ref="C308:E308"/>
    <mergeCell ref="C309:E309"/>
    <mergeCell ref="C320:E320"/>
    <mergeCell ref="C321:E321"/>
    <mergeCell ref="C322:E322"/>
    <mergeCell ref="C323:E323"/>
    <mergeCell ref="C324:E324"/>
    <mergeCell ref="C315:E315"/>
    <mergeCell ref="C316:E316"/>
    <mergeCell ref="C317:E317"/>
    <mergeCell ref="C318:E318"/>
    <mergeCell ref="C319:E319"/>
    <mergeCell ref="C290:N290"/>
    <mergeCell ref="C291:E291"/>
    <mergeCell ref="C292:E292"/>
    <mergeCell ref="C293:E293"/>
    <mergeCell ref="C294:E294"/>
    <mergeCell ref="C325:E325"/>
    <mergeCell ref="C326:E326"/>
    <mergeCell ref="C327:N327"/>
    <mergeCell ref="C328:E328"/>
    <mergeCell ref="A329:N329"/>
    <mergeCell ref="C340:E340"/>
    <mergeCell ref="C341:N341"/>
    <mergeCell ref="C342:N342"/>
    <mergeCell ref="C343:E343"/>
    <mergeCell ref="C344:E344"/>
    <mergeCell ref="C335:E335"/>
    <mergeCell ref="C336:E336"/>
    <mergeCell ref="C337:E337"/>
    <mergeCell ref="C338:E338"/>
    <mergeCell ref="C339:E339"/>
    <mergeCell ref="C310:E310"/>
    <mergeCell ref="C311:E311"/>
    <mergeCell ref="C312:E312"/>
    <mergeCell ref="C313:E313"/>
    <mergeCell ref="C314:N314"/>
    <mergeCell ref="C345:E345"/>
    <mergeCell ref="C346:E346"/>
    <mergeCell ref="C347:E347"/>
    <mergeCell ref="C348:E348"/>
    <mergeCell ref="C349:E349"/>
    <mergeCell ref="C360:E360"/>
    <mergeCell ref="C361:E361"/>
    <mergeCell ref="C362:E362"/>
    <mergeCell ref="C363:E363"/>
    <mergeCell ref="C364:E364"/>
    <mergeCell ref="C355:E355"/>
    <mergeCell ref="C356:E356"/>
    <mergeCell ref="C357:E357"/>
    <mergeCell ref="C358:E358"/>
    <mergeCell ref="C359:E359"/>
    <mergeCell ref="C330:E330"/>
    <mergeCell ref="C331:N331"/>
    <mergeCell ref="C332:N332"/>
    <mergeCell ref="C333:E333"/>
    <mergeCell ref="C334:E334"/>
    <mergeCell ref="C365:E365"/>
    <mergeCell ref="C366:N366"/>
    <mergeCell ref="C367:N367"/>
    <mergeCell ref="C368:E368"/>
    <mergeCell ref="C369:E369"/>
    <mergeCell ref="C380:N380"/>
    <mergeCell ref="C381:E381"/>
    <mergeCell ref="C382:E382"/>
    <mergeCell ref="C383:N383"/>
    <mergeCell ref="C384:N384"/>
    <mergeCell ref="C375:E375"/>
    <mergeCell ref="C376:E376"/>
    <mergeCell ref="C377:E377"/>
    <mergeCell ref="C378:E378"/>
    <mergeCell ref="C379:E379"/>
    <mergeCell ref="C350:E350"/>
    <mergeCell ref="C351:N351"/>
    <mergeCell ref="C352:N352"/>
    <mergeCell ref="C353:E353"/>
    <mergeCell ref="C354:E354"/>
    <mergeCell ref="C385:E385"/>
    <mergeCell ref="C386:E386"/>
    <mergeCell ref="C387:E387"/>
    <mergeCell ref="C388:E388"/>
    <mergeCell ref="C389:E389"/>
    <mergeCell ref="C401:K401"/>
    <mergeCell ref="C402:K402"/>
    <mergeCell ref="C403:K403"/>
    <mergeCell ref="C404:K404"/>
    <mergeCell ref="C405:K405"/>
    <mergeCell ref="C395:E395"/>
    <mergeCell ref="C397:K397"/>
    <mergeCell ref="C398:K398"/>
    <mergeCell ref="C399:K399"/>
    <mergeCell ref="C400:K400"/>
    <mergeCell ref="C370:E370"/>
    <mergeCell ref="C371:E371"/>
    <mergeCell ref="C372:E372"/>
    <mergeCell ref="C373:E373"/>
    <mergeCell ref="C374:E374"/>
    <mergeCell ref="C406:K406"/>
    <mergeCell ref="C407:K407"/>
    <mergeCell ref="C408:K408"/>
    <mergeCell ref="C409:K409"/>
    <mergeCell ref="C410:K410"/>
    <mergeCell ref="C421:K421"/>
    <mergeCell ref="C422:K422"/>
    <mergeCell ref="C423:K423"/>
    <mergeCell ref="A424:N424"/>
    <mergeCell ref="A425:N425"/>
    <mergeCell ref="C416:K416"/>
    <mergeCell ref="C417:K417"/>
    <mergeCell ref="C418:K418"/>
    <mergeCell ref="C419:K419"/>
    <mergeCell ref="C420:K420"/>
    <mergeCell ref="C390:E390"/>
    <mergeCell ref="C391:E391"/>
    <mergeCell ref="C392:E392"/>
    <mergeCell ref="C393:E393"/>
    <mergeCell ref="C394:E394"/>
    <mergeCell ref="C426:E426"/>
    <mergeCell ref="C427:N427"/>
    <mergeCell ref="C428:N428"/>
    <mergeCell ref="C429:E429"/>
    <mergeCell ref="C430:E430"/>
    <mergeCell ref="C441:E441"/>
    <mergeCell ref="C442:E442"/>
    <mergeCell ref="C443:E443"/>
    <mergeCell ref="C444:E444"/>
    <mergeCell ref="C445:E445"/>
    <mergeCell ref="C436:E436"/>
    <mergeCell ref="C437:N437"/>
    <mergeCell ref="C438:E438"/>
    <mergeCell ref="C439:E439"/>
    <mergeCell ref="C440:E440"/>
    <mergeCell ref="C411:K411"/>
    <mergeCell ref="C412:K412"/>
    <mergeCell ref="C413:K413"/>
    <mergeCell ref="C414:K414"/>
    <mergeCell ref="C415:K415"/>
    <mergeCell ref="C446:E446"/>
    <mergeCell ref="C447:E447"/>
    <mergeCell ref="C448:E448"/>
    <mergeCell ref="C449:E449"/>
    <mergeCell ref="C450:E450"/>
    <mergeCell ref="C461:E461"/>
    <mergeCell ref="C462:E462"/>
    <mergeCell ref="C463:E463"/>
    <mergeCell ref="C464:E464"/>
    <mergeCell ref="C465:E465"/>
    <mergeCell ref="C456:E456"/>
    <mergeCell ref="C457:E457"/>
    <mergeCell ref="C458:E458"/>
    <mergeCell ref="C459:E459"/>
    <mergeCell ref="C460:E460"/>
    <mergeCell ref="C431:E431"/>
    <mergeCell ref="C432:E432"/>
    <mergeCell ref="C433:E433"/>
    <mergeCell ref="C434:E434"/>
    <mergeCell ref="C435:E435"/>
    <mergeCell ref="A466:N466"/>
    <mergeCell ref="C467:E467"/>
    <mergeCell ref="C468:N468"/>
    <mergeCell ref="C469:E469"/>
    <mergeCell ref="C470:E470"/>
    <mergeCell ref="C481:N481"/>
    <mergeCell ref="C482:E482"/>
    <mergeCell ref="C483:E483"/>
    <mergeCell ref="C484:E484"/>
    <mergeCell ref="C485:E485"/>
    <mergeCell ref="C476:E476"/>
    <mergeCell ref="C477:E477"/>
    <mergeCell ref="C478:E478"/>
    <mergeCell ref="C479:E479"/>
    <mergeCell ref="C480:E480"/>
    <mergeCell ref="C451:N451"/>
    <mergeCell ref="C452:N452"/>
    <mergeCell ref="C453:E453"/>
    <mergeCell ref="C454:E454"/>
    <mergeCell ref="C455:E455"/>
    <mergeCell ref="C486:E486"/>
    <mergeCell ref="C487:E487"/>
    <mergeCell ref="C488:E488"/>
    <mergeCell ref="C489:E489"/>
    <mergeCell ref="A490:N490"/>
    <mergeCell ref="C501:E501"/>
    <mergeCell ref="C502:N502"/>
    <mergeCell ref="C503:N503"/>
    <mergeCell ref="C504:E504"/>
    <mergeCell ref="C505:E505"/>
    <mergeCell ref="C496:E496"/>
    <mergeCell ref="C497:E497"/>
    <mergeCell ref="C498:E498"/>
    <mergeCell ref="C499:E499"/>
    <mergeCell ref="C500:E500"/>
    <mergeCell ref="C471:E471"/>
    <mergeCell ref="C472:E472"/>
    <mergeCell ref="C473:E473"/>
    <mergeCell ref="C474:E474"/>
    <mergeCell ref="C475:E475"/>
    <mergeCell ref="C506:E506"/>
    <mergeCell ref="C507:E507"/>
    <mergeCell ref="C508:E508"/>
    <mergeCell ref="C509:E509"/>
    <mergeCell ref="C510:E510"/>
    <mergeCell ref="C521:E521"/>
    <mergeCell ref="C522:E522"/>
    <mergeCell ref="C523:E523"/>
    <mergeCell ref="C524:E524"/>
    <mergeCell ref="C525:E525"/>
    <mergeCell ref="C516:E516"/>
    <mergeCell ref="C517:E517"/>
    <mergeCell ref="C518:E518"/>
    <mergeCell ref="C519:E519"/>
    <mergeCell ref="C520:E520"/>
    <mergeCell ref="C491:E491"/>
    <mergeCell ref="C492:N492"/>
    <mergeCell ref="C493:N493"/>
    <mergeCell ref="C494:E494"/>
    <mergeCell ref="C495:E495"/>
    <mergeCell ref="C526:E526"/>
    <mergeCell ref="C527:N527"/>
    <mergeCell ref="C528:N528"/>
    <mergeCell ref="C529:E529"/>
    <mergeCell ref="C530:E530"/>
    <mergeCell ref="C541:N541"/>
    <mergeCell ref="C542:E542"/>
    <mergeCell ref="C544:K544"/>
    <mergeCell ref="C545:K545"/>
    <mergeCell ref="C546:K546"/>
    <mergeCell ref="C536:E536"/>
    <mergeCell ref="C537:E537"/>
    <mergeCell ref="C538:E538"/>
    <mergeCell ref="C539:E539"/>
    <mergeCell ref="C540:E540"/>
    <mergeCell ref="C511:E511"/>
    <mergeCell ref="C512:N512"/>
    <mergeCell ref="C513:N513"/>
    <mergeCell ref="C514:E514"/>
    <mergeCell ref="C515:E515"/>
    <mergeCell ref="C547:K547"/>
    <mergeCell ref="C548:K548"/>
    <mergeCell ref="C549:K549"/>
    <mergeCell ref="C550:K550"/>
    <mergeCell ref="C551:K551"/>
    <mergeCell ref="C562:K562"/>
    <mergeCell ref="C563:K563"/>
    <mergeCell ref="C564:K564"/>
    <mergeCell ref="C565:K565"/>
    <mergeCell ref="C566:K566"/>
    <mergeCell ref="C557:K557"/>
    <mergeCell ref="C558:K558"/>
    <mergeCell ref="C559:K559"/>
    <mergeCell ref="C560:K560"/>
    <mergeCell ref="C561:K561"/>
    <mergeCell ref="C531:E531"/>
    <mergeCell ref="C532:E532"/>
    <mergeCell ref="C533:E533"/>
    <mergeCell ref="C534:E534"/>
    <mergeCell ref="C535:E535"/>
    <mergeCell ref="A567:N567"/>
    <mergeCell ref="A568:N568"/>
    <mergeCell ref="C569:E569"/>
    <mergeCell ref="C570:N570"/>
    <mergeCell ref="C571:N571"/>
    <mergeCell ref="C582:E582"/>
    <mergeCell ref="C583:E583"/>
    <mergeCell ref="C584:E584"/>
    <mergeCell ref="C585:E585"/>
    <mergeCell ref="C586:E586"/>
    <mergeCell ref="C577:E577"/>
    <mergeCell ref="C578:E578"/>
    <mergeCell ref="C579:E579"/>
    <mergeCell ref="C580:E580"/>
    <mergeCell ref="C581:N581"/>
    <mergeCell ref="C552:K552"/>
    <mergeCell ref="C553:K553"/>
    <mergeCell ref="C554:K554"/>
    <mergeCell ref="C555:K555"/>
    <mergeCell ref="C556:K556"/>
    <mergeCell ref="C587:E587"/>
    <mergeCell ref="C588:E588"/>
    <mergeCell ref="C589:E589"/>
    <mergeCell ref="C590:E590"/>
    <mergeCell ref="C591:E591"/>
    <mergeCell ref="C602:E602"/>
    <mergeCell ref="C603:N603"/>
    <mergeCell ref="C604:N604"/>
    <mergeCell ref="C605:E605"/>
    <mergeCell ref="C606:E606"/>
    <mergeCell ref="C597:N597"/>
    <mergeCell ref="C598:E598"/>
    <mergeCell ref="C599:E599"/>
    <mergeCell ref="C600:N600"/>
    <mergeCell ref="C601:E601"/>
    <mergeCell ref="C572:E572"/>
    <mergeCell ref="C573:E573"/>
    <mergeCell ref="C574:E574"/>
    <mergeCell ref="C575:E575"/>
    <mergeCell ref="C576:E576"/>
    <mergeCell ref="C607:E607"/>
    <mergeCell ref="C608:E608"/>
    <mergeCell ref="C609:E609"/>
    <mergeCell ref="C610:E610"/>
    <mergeCell ref="C611:E611"/>
    <mergeCell ref="C622:E622"/>
    <mergeCell ref="C623:N623"/>
    <mergeCell ref="C624:E624"/>
    <mergeCell ref="C625:E625"/>
    <mergeCell ref="C626:N626"/>
    <mergeCell ref="C617:N617"/>
    <mergeCell ref="C618:E618"/>
    <mergeCell ref="C619:E619"/>
    <mergeCell ref="C620:N620"/>
    <mergeCell ref="C621:E621"/>
    <mergeCell ref="C592:E592"/>
    <mergeCell ref="C593:E593"/>
    <mergeCell ref="C594:N594"/>
    <mergeCell ref="C595:E595"/>
    <mergeCell ref="C596:E596"/>
    <mergeCell ref="C627:E627"/>
    <mergeCell ref="C628:E628"/>
    <mergeCell ref="C629:E629"/>
    <mergeCell ref="C630:E630"/>
    <mergeCell ref="C631:E631"/>
    <mergeCell ref="C642:N642"/>
    <mergeCell ref="C643:E643"/>
    <mergeCell ref="C644:E644"/>
    <mergeCell ref="C645:N645"/>
    <mergeCell ref="C646:E646"/>
    <mergeCell ref="C637:E637"/>
    <mergeCell ref="C638:E638"/>
    <mergeCell ref="C639:N639"/>
    <mergeCell ref="C640:E640"/>
    <mergeCell ref="C641:E641"/>
    <mergeCell ref="C612:E612"/>
    <mergeCell ref="C613:E613"/>
    <mergeCell ref="C614:E614"/>
    <mergeCell ref="C615:E615"/>
    <mergeCell ref="C616:E616"/>
    <mergeCell ref="C647:E647"/>
    <mergeCell ref="C648:N648"/>
    <mergeCell ref="C649:N649"/>
    <mergeCell ref="C650:E650"/>
    <mergeCell ref="C651:E651"/>
    <mergeCell ref="C662:N662"/>
    <mergeCell ref="C663:E663"/>
    <mergeCell ref="C664:E664"/>
    <mergeCell ref="C665:N665"/>
    <mergeCell ref="C666:E666"/>
    <mergeCell ref="C657:E657"/>
    <mergeCell ref="C658:E658"/>
    <mergeCell ref="C659:E659"/>
    <mergeCell ref="C660:E660"/>
    <mergeCell ref="C661:E661"/>
    <mergeCell ref="C632:E632"/>
    <mergeCell ref="C633:E633"/>
    <mergeCell ref="C634:E634"/>
    <mergeCell ref="C635:E635"/>
    <mergeCell ref="C636:E636"/>
    <mergeCell ref="C667:E667"/>
    <mergeCell ref="C668:N668"/>
    <mergeCell ref="C669:E669"/>
    <mergeCell ref="C670:E670"/>
    <mergeCell ref="C671:N671"/>
    <mergeCell ref="C682:E682"/>
    <mergeCell ref="C683:E683"/>
    <mergeCell ref="C684:E684"/>
    <mergeCell ref="C685:N685"/>
    <mergeCell ref="C686:N686"/>
    <mergeCell ref="C677:E677"/>
    <mergeCell ref="C678:E678"/>
    <mergeCell ref="C679:E679"/>
    <mergeCell ref="C680:E680"/>
    <mergeCell ref="C681:E681"/>
    <mergeCell ref="C652:E652"/>
    <mergeCell ref="C653:E653"/>
    <mergeCell ref="C654:E654"/>
    <mergeCell ref="C655:E655"/>
    <mergeCell ref="C656:E656"/>
    <mergeCell ref="C687:E687"/>
    <mergeCell ref="C688:E688"/>
    <mergeCell ref="C689:E689"/>
    <mergeCell ref="C690:E690"/>
    <mergeCell ref="C691:E691"/>
    <mergeCell ref="C702:E702"/>
    <mergeCell ref="C703:E703"/>
    <mergeCell ref="C704:E704"/>
    <mergeCell ref="C705:E705"/>
    <mergeCell ref="C706:E706"/>
    <mergeCell ref="C697:N697"/>
    <mergeCell ref="C698:N698"/>
    <mergeCell ref="C699:E699"/>
    <mergeCell ref="C700:E700"/>
    <mergeCell ref="C701:E701"/>
    <mergeCell ref="C672:N672"/>
    <mergeCell ref="C673:E673"/>
    <mergeCell ref="C674:E674"/>
    <mergeCell ref="C675:E675"/>
    <mergeCell ref="C676:E676"/>
    <mergeCell ref="C707:E707"/>
    <mergeCell ref="C708:N708"/>
    <mergeCell ref="C709:N709"/>
    <mergeCell ref="C710:N710"/>
    <mergeCell ref="C711:E711"/>
    <mergeCell ref="C722:E722"/>
    <mergeCell ref="C723:E723"/>
    <mergeCell ref="C724:E724"/>
    <mergeCell ref="C725:E725"/>
    <mergeCell ref="C726:E726"/>
    <mergeCell ref="C717:E717"/>
    <mergeCell ref="C718:E718"/>
    <mergeCell ref="C719:N719"/>
    <mergeCell ref="C720:N720"/>
    <mergeCell ref="C721:E721"/>
    <mergeCell ref="C692:E692"/>
    <mergeCell ref="C693:E693"/>
    <mergeCell ref="C694:E694"/>
    <mergeCell ref="A695:N695"/>
    <mergeCell ref="C696:E696"/>
    <mergeCell ref="C727:E727"/>
    <mergeCell ref="C728:E728"/>
    <mergeCell ref="C729:E729"/>
    <mergeCell ref="C730:N730"/>
    <mergeCell ref="C731:N731"/>
    <mergeCell ref="C742:E742"/>
    <mergeCell ref="C743:N743"/>
    <mergeCell ref="C744:N744"/>
    <mergeCell ref="C745:E745"/>
    <mergeCell ref="C746:E746"/>
    <mergeCell ref="C737:E737"/>
    <mergeCell ref="C738:E738"/>
    <mergeCell ref="C739:E739"/>
    <mergeCell ref="C740:E740"/>
    <mergeCell ref="C741:E741"/>
    <mergeCell ref="C712:E712"/>
    <mergeCell ref="C713:E713"/>
    <mergeCell ref="C714:E714"/>
    <mergeCell ref="C715:E715"/>
    <mergeCell ref="C716:E716"/>
    <mergeCell ref="C747:E747"/>
    <mergeCell ref="C748:E748"/>
    <mergeCell ref="C749:E749"/>
    <mergeCell ref="C750:E750"/>
    <mergeCell ref="C751:E751"/>
    <mergeCell ref="C762:E762"/>
    <mergeCell ref="C763:E763"/>
    <mergeCell ref="C764:E764"/>
    <mergeCell ref="C765:E765"/>
    <mergeCell ref="C766:E766"/>
    <mergeCell ref="C757:E757"/>
    <mergeCell ref="C758:E758"/>
    <mergeCell ref="C759:E759"/>
    <mergeCell ref="C760:E760"/>
    <mergeCell ref="C761:E761"/>
    <mergeCell ref="C732:E732"/>
    <mergeCell ref="C733:E733"/>
    <mergeCell ref="C734:E734"/>
    <mergeCell ref="C735:E735"/>
    <mergeCell ref="C736:E736"/>
    <mergeCell ref="C767:N767"/>
    <mergeCell ref="C768:N768"/>
    <mergeCell ref="C769:E769"/>
    <mergeCell ref="C770:E770"/>
    <mergeCell ref="C771:E771"/>
    <mergeCell ref="C782:N782"/>
    <mergeCell ref="C783:E783"/>
    <mergeCell ref="C784:E784"/>
    <mergeCell ref="C785:E785"/>
    <mergeCell ref="C786:E786"/>
    <mergeCell ref="C777:E777"/>
    <mergeCell ref="C778:E778"/>
    <mergeCell ref="C779:E779"/>
    <mergeCell ref="C780:E780"/>
    <mergeCell ref="C781:N781"/>
    <mergeCell ref="C752:E752"/>
    <mergeCell ref="C753:N753"/>
    <mergeCell ref="C754:N754"/>
    <mergeCell ref="C755:E755"/>
    <mergeCell ref="C756:E756"/>
    <mergeCell ref="C787:E787"/>
    <mergeCell ref="C788:E788"/>
    <mergeCell ref="C789:E789"/>
    <mergeCell ref="C790:E790"/>
    <mergeCell ref="C791:E791"/>
    <mergeCell ref="C802:E802"/>
    <mergeCell ref="C803:E803"/>
    <mergeCell ref="C804:E804"/>
    <mergeCell ref="C805:E805"/>
    <mergeCell ref="C806:E806"/>
    <mergeCell ref="C797:E797"/>
    <mergeCell ref="C798:E798"/>
    <mergeCell ref="C799:E799"/>
    <mergeCell ref="C800:E800"/>
    <mergeCell ref="C801:E801"/>
    <mergeCell ref="C772:E772"/>
    <mergeCell ref="C773:E773"/>
    <mergeCell ref="C774:E774"/>
    <mergeCell ref="C775:E775"/>
    <mergeCell ref="C776:E776"/>
    <mergeCell ref="C807:E807"/>
    <mergeCell ref="C808:E808"/>
    <mergeCell ref="C809:N809"/>
    <mergeCell ref="C810:N810"/>
    <mergeCell ref="C811:E811"/>
    <mergeCell ref="C822:E822"/>
    <mergeCell ref="C823:N823"/>
    <mergeCell ref="C824:E824"/>
    <mergeCell ref="C825:E825"/>
    <mergeCell ref="C826:E826"/>
    <mergeCell ref="C817:E817"/>
    <mergeCell ref="C818:E818"/>
    <mergeCell ref="C819:E819"/>
    <mergeCell ref="C820:E820"/>
    <mergeCell ref="C821:E821"/>
    <mergeCell ref="C792:E792"/>
    <mergeCell ref="C793:E793"/>
    <mergeCell ref="C794:E794"/>
    <mergeCell ref="C795:N795"/>
    <mergeCell ref="C796:N796"/>
    <mergeCell ref="C827:E827"/>
    <mergeCell ref="C828:E828"/>
    <mergeCell ref="C829:E829"/>
    <mergeCell ref="C830:E830"/>
    <mergeCell ref="C831:E831"/>
    <mergeCell ref="C842:E842"/>
    <mergeCell ref="C843:E843"/>
    <mergeCell ref="C844:E844"/>
    <mergeCell ref="C845:E845"/>
    <mergeCell ref="C846:E846"/>
    <mergeCell ref="C837:E837"/>
    <mergeCell ref="C838:E838"/>
    <mergeCell ref="C839:E839"/>
    <mergeCell ref="C840:E840"/>
    <mergeCell ref="C841:E841"/>
    <mergeCell ref="C812:E812"/>
    <mergeCell ref="C813:E813"/>
    <mergeCell ref="C814:E814"/>
    <mergeCell ref="C815:E815"/>
    <mergeCell ref="C816:E816"/>
    <mergeCell ref="C847:E847"/>
    <mergeCell ref="C848:E848"/>
    <mergeCell ref="C849:N849"/>
    <mergeCell ref="C850:E850"/>
    <mergeCell ref="C851:E851"/>
    <mergeCell ref="C862:N862"/>
    <mergeCell ref="C863:E863"/>
    <mergeCell ref="C864:E864"/>
    <mergeCell ref="C865:N865"/>
    <mergeCell ref="C866:N866"/>
    <mergeCell ref="C857:E857"/>
    <mergeCell ref="C858:E858"/>
    <mergeCell ref="C859:N859"/>
    <mergeCell ref="C860:E860"/>
    <mergeCell ref="C861:E861"/>
    <mergeCell ref="C832:E832"/>
    <mergeCell ref="C833:E833"/>
    <mergeCell ref="C834:E834"/>
    <mergeCell ref="C835:E835"/>
    <mergeCell ref="C836:N836"/>
    <mergeCell ref="C867:E867"/>
    <mergeCell ref="C868:E868"/>
    <mergeCell ref="C869:E869"/>
    <mergeCell ref="C870:E870"/>
    <mergeCell ref="C871:E871"/>
    <mergeCell ref="C882:E882"/>
    <mergeCell ref="C883:E883"/>
    <mergeCell ref="C884:E884"/>
    <mergeCell ref="C885:E885"/>
    <mergeCell ref="C886:E886"/>
    <mergeCell ref="C877:E877"/>
    <mergeCell ref="C878:E878"/>
    <mergeCell ref="C879:E879"/>
    <mergeCell ref="C880:N880"/>
    <mergeCell ref="C881:N881"/>
    <mergeCell ref="C852:E852"/>
    <mergeCell ref="C853:E853"/>
    <mergeCell ref="C854:E854"/>
    <mergeCell ref="C855:E855"/>
    <mergeCell ref="C856:E856"/>
    <mergeCell ref="C887:E887"/>
    <mergeCell ref="C888:E888"/>
    <mergeCell ref="C889:E889"/>
    <mergeCell ref="C890:E890"/>
    <mergeCell ref="C891:E891"/>
    <mergeCell ref="C903:K903"/>
    <mergeCell ref="C904:K904"/>
    <mergeCell ref="C905:K905"/>
    <mergeCell ref="C906:K906"/>
    <mergeCell ref="C907:K907"/>
    <mergeCell ref="C898:K898"/>
    <mergeCell ref="C899:K899"/>
    <mergeCell ref="C900:K900"/>
    <mergeCell ref="C901:K901"/>
    <mergeCell ref="C902:K902"/>
    <mergeCell ref="C872:E872"/>
    <mergeCell ref="C873:E873"/>
    <mergeCell ref="C874:E874"/>
    <mergeCell ref="C875:E875"/>
    <mergeCell ref="C876:E876"/>
    <mergeCell ref="C908:K908"/>
    <mergeCell ref="C909:K909"/>
    <mergeCell ref="C910:K910"/>
    <mergeCell ref="C911:K911"/>
    <mergeCell ref="C912:K912"/>
    <mergeCell ref="C923:E923"/>
    <mergeCell ref="C924:N924"/>
    <mergeCell ref="C925:N925"/>
    <mergeCell ref="C926:E926"/>
    <mergeCell ref="C927:E927"/>
    <mergeCell ref="C918:K918"/>
    <mergeCell ref="C919:K919"/>
    <mergeCell ref="C920:K920"/>
    <mergeCell ref="A921:N921"/>
    <mergeCell ref="A922:N922"/>
    <mergeCell ref="C892:E892"/>
    <mergeCell ref="C894:K894"/>
    <mergeCell ref="C895:K895"/>
    <mergeCell ref="C896:K896"/>
    <mergeCell ref="C897:K897"/>
    <mergeCell ref="C928:N928"/>
    <mergeCell ref="C929:N929"/>
    <mergeCell ref="C930:E930"/>
    <mergeCell ref="A931:N931"/>
    <mergeCell ref="C932:E932"/>
    <mergeCell ref="A944:N944"/>
    <mergeCell ref="C945:E945"/>
    <mergeCell ref="C946:N946"/>
    <mergeCell ref="C947:N947"/>
    <mergeCell ref="C948:E948"/>
    <mergeCell ref="C939:K939"/>
    <mergeCell ref="C940:K940"/>
    <mergeCell ref="C941:K941"/>
    <mergeCell ref="C942:K942"/>
    <mergeCell ref="C943:K943"/>
    <mergeCell ref="C913:K913"/>
    <mergeCell ref="C914:K914"/>
    <mergeCell ref="C915:K915"/>
    <mergeCell ref="C916:K916"/>
    <mergeCell ref="C917:K917"/>
    <mergeCell ref="C949:E949"/>
    <mergeCell ref="C950:N950"/>
    <mergeCell ref="C951:N951"/>
    <mergeCell ref="C952:E952"/>
    <mergeCell ref="C953:E953"/>
    <mergeCell ref="C964:E964"/>
    <mergeCell ref="C965:E965"/>
    <mergeCell ref="C966:N966"/>
    <mergeCell ref="C967:N967"/>
    <mergeCell ref="C968:E968"/>
    <mergeCell ref="C959:N959"/>
    <mergeCell ref="C960:E960"/>
    <mergeCell ref="C961:E961"/>
    <mergeCell ref="C962:N962"/>
    <mergeCell ref="C963:N963"/>
    <mergeCell ref="C933:N933"/>
    <mergeCell ref="C934:N934"/>
    <mergeCell ref="C935:E935"/>
    <mergeCell ref="C937:K937"/>
    <mergeCell ref="C938:K938"/>
    <mergeCell ref="C969:E969"/>
    <mergeCell ref="C970:N970"/>
    <mergeCell ref="C971:N971"/>
    <mergeCell ref="C972:E972"/>
    <mergeCell ref="C973:E973"/>
    <mergeCell ref="C984:E984"/>
    <mergeCell ref="C985:N985"/>
    <mergeCell ref="C986:E986"/>
    <mergeCell ref="C987:E987"/>
    <mergeCell ref="C988:N988"/>
    <mergeCell ref="C979:N979"/>
    <mergeCell ref="C980:E980"/>
    <mergeCell ref="C981:E981"/>
    <mergeCell ref="C982:N982"/>
    <mergeCell ref="C983:E983"/>
    <mergeCell ref="C954:N954"/>
    <mergeCell ref="C955:N955"/>
    <mergeCell ref="C956:E956"/>
    <mergeCell ref="C957:E957"/>
    <mergeCell ref="C958:N958"/>
    <mergeCell ref="C989:E989"/>
    <mergeCell ref="C990:E990"/>
    <mergeCell ref="C991:N991"/>
    <mergeCell ref="C992:N992"/>
    <mergeCell ref="C993:E993"/>
    <mergeCell ref="C1004:E1004"/>
    <mergeCell ref="C1005:N1005"/>
    <mergeCell ref="C1006:N1006"/>
    <mergeCell ref="C1007:E1007"/>
    <mergeCell ref="C1008:E1008"/>
    <mergeCell ref="C999:N999"/>
    <mergeCell ref="C1000:E1000"/>
    <mergeCell ref="C1001:E1001"/>
    <mergeCell ref="C1002:N1002"/>
    <mergeCell ref="C1003:E1003"/>
    <mergeCell ref="C974:N974"/>
    <mergeCell ref="C975:N975"/>
    <mergeCell ref="C976:E976"/>
    <mergeCell ref="C977:E977"/>
    <mergeCell ref="C978:N978"/>
    <mergeCell ref="C1009:N1009"/>
    <mergeCell ref="C1010:N1010"/>
    <mergeCell ref="C1011:E1011"/>
    <mergeCell ref="C1013:K1013"/>
    <mergeCell ref="C1014:K1014"/>
    <mergeCell ref="A1025:N1025"/>
    <mergeCell ref="C1026:E1026"/>
    <mergeCell ref="C1027:N1027"/>
    <mergeCell ref="C1028:N1028"/>
    <mergeCell ref="C1029:E1029"/>
    <mergeCell ref="C1020:K1020"/>
    <mergeCell ref="C1021:K1021"/>
    <mergeCell ref="C1022:K1022"/>
    <mergeCell ref="C1023:K1023"/>
    <mergeCell ref="A1024:N1024"/>
    <mergeCell ref="A994:N994"/>
    <mergeCell ref="C995:E995"/>
    <mergeCell ref="C996:N996"/>
    <mergeCell ref="C997:E997"/>
    <mergeCell ref="C998:E998"/>
    <mergeCell ref="C1030:E1030"/>
    <mergeCell ref="C1031:N1031"/>
    <mergeCell ref="C1032:N1032"/>
    <mergeCell ref="C1033:E1033"/>
    <mergeCell ref="C1034:E1034"/>
    <mergeCell ref="C1045:N1045"/>
    <mergeCell ref="C1046:N1046"/>
    <mergeCell ref="C1047:E1047"/>
    <mergeCell ref="C1048:E1048"/>
    <mergeCell ref="C1049:N1049"/>
    <mergeCell ref="C1040:N1040"/>
    <mergeCell ref="C1041:E1041"/>
    <mergeCell ref="A1042:N1042"/>
    <mergeCell ref="C1043:E1043"/>
    <mergeCell ref="C1044:N1044"/>
    <mergeCell ref="C1015:K1015"/>
    <mergeCell ref="C1016:K1016"/>
    <mergeCell ref="C1017:K1017"/>
    <mergeCell ref="C1018:K1018"/>
    <mergeCell ref="C1019:K1019"/>
    <mergeCell ref="C1050:N1050"/>
    <mergeCell ref="C1051:E1051"/>
    <mergeCell ref="A1052:N1052"/>
    <mergeCell ref="A1053:N1053"/>
    <mergeCell ref="C1054:E1054"/>
    <mergeCell ref="C1065:N1065"/>
    <mergeCell ref="C1066:E1066"/>
    <mergeCell ref="C1067:E1067"/>
    <mergeCell ref="C1068:N1068"/>
    <mergeCell ref="C1069:N1069"/>
    <mergeCell ref="C1060:N1060"/>
    <mergeCell ref="C1061:N1061"/>
    <mergeCell ref="C1062:E1062"/>
    <mergeCell ref="C1063:E1063"/>
    <mergeCell ref="C1064:N1064"/>
    <mergeCell ref="C1035:N1035"/>
    <mergeCell ref="C1036:N1036"/>
    <mergeCell ref="C1037:E1037"/>
    <mergeCell ref="C1038:E1038"/>
    <mergeCell ref="C1039:N1039"/>
    <mergeCell ref="C1070:E1070"/>
    <mergeCell ref="C1071:E1071"/>
    <mergeCell ref="C1072:N1072"/>
    <mergeCell ref="C1073:N1073"/>
    <mergeCell ref="C1074:N1074"/>
    <mergeCell ref="C1085:E1085"/>
    <mergeCell ref="C1086:N1086"/>
    <mergeCell ref="C1087:N1087"/>
    <mergeCell ref="C1088:E1088"/>
    <mergeCell ref="C1089:E1089"/>
    <mergeCell ref="C1080:E1080"/>
    <mergeCell ref="C1081:E1081"/>
    <mergeCell ref="C1082:N1082"/>
    <mergeCell ref="C1083:N1083"/>
    <mergeCell ref="C1084:E1084"/>
    <mergeCell ref="C1055:N1055"/>
    <mergeCell ref="C1056:N1056"/>
    <mergeCell ref="C1057:E1057"/>
    <mergeCell ref="C1058:E1058"/>
    <mergeCell ref="C1059:N1059"/>
    <mergeCell ref="C1090:N1090"/>
    <mergeCell ref="C1091:N1091"/>
    <mergeCell ref="C1092:N1092"/>
    <mergeCell ref="C1093:E1093"/>
    <mergeCell ref="C1094:E1094"/>
    <mergeCell ref="C1105:E1105"/>
    <mergeCell ref="C1106:E1106"/>
    <mergeCell ref="C1107:N1107"/>
    <mergeCell ref="C1108:N1108"/>
    <mergeCell ref="C1109:E1109"/>
    <mergeCell ref="C1100:N1100"/>
    <mergeCell ref="C1101:E1101"/>
    <mergeCell ref="C1102:E1102"/>
    <mergeCell ref="C1103:N1103"/>
    <mergeCell ref="C1104:N1104"/>
    <mergeCell ref="C1075:E1075"/>
    <mergeCell ref="C1076:E1076"/>
    <mergeCell ref="C1077:N1077"/>
    <mergeCell ref="C1078:N1078"/>
    <mergeCell ref="C1079:N1079"/>
    <mergeCell ref="C1110:E1110"/>
    <mergeCell ref="C1111:N1111"/>
    <mergeCell ref="C1112:N1112"/>
    <mergeCell ref="C1113:E1113"/>
    <mergeCell ref="C1114:E1114"/>
    <mergeCell ref="C1125:N1125"/>
    <mergeCell ref="C1126:N1126"/>
    <mergeCell ref="C1127:E1127"/>
    <mergeCell ref="C1128:E1128"/>
    <mergeCell ref="C1129:N1129"/>
    <mergeCell ref="C1120:E1120"/>
    <mergeCell ref="C1121:N1121"/>
    <mergeCell ref="C1122:N1122"/>
    <mergeCell ref="C1123:E1123"/>
    <mergeCell ref="C1124:E1124"/>
    <mergeCell ref="C1095:N1095"/>
    <mergeCell ref="C1096:N1096"/>
    <mergeCell ref="C1097:E1097"/>
    <mergeCell ref="C1098:E1098"/>
    <mergeCell ref="C1099:N1099"/>
    <mergeCell ref="C1130:N1130"/>
    <mergeCell ref="C1131:E1131"/>
    <mergeCell ref="C1132:E1132"/>
    <mergeCell ref="C1133:N1133"/>
    <mergeCell ref="C1134:N1134"/>
    <mergeCell ref="C1145:E1145"/>
    <mergeCell ref="C1146:E1146"/>
    <mergeCell ref="C1147:N1147"/>
    <mergeCell ref="C1148:N1148"/>
    <mergeCell ref="C1149:E1149"/>
    <mergeCell ref="C1140:E1140"/>
    <mergeCell ref="C1141:E1141"/>
    <mergeCell ref="C1142:N1142"/>
    <mergeCell ref="C1143:N1143"/>
    <mergeCell ref="C1144:N1144"/>
    <mergeCell ref="C1115:N1115"/>
    <mergeCell ref="C1116:N1116"/>
    <mergeCell ref="C1117:N1117"/>
    <mergeCell ref="C1118:E1118"/>
    <mergeCell ref="A1119:N1119"/>
    <mergeCell ref="C1150:E1150"/>
    <mergeCell ref="C1151:N1151"/>
    <mergeCell ref="C1152:N1152"/>
    <mergeCell ref="C1153:N1153"/>
    <mergeCell ref="C1154:E1154"/>
    <mergeCell ref="C1165:E1165"/>
    <mergeCell ref="C1166:N1166"/>
    <mergeCell ref="C1167:N1167"/>
    <mergeCell ref="C1168:N1168"/>
    <mergeCell ref="C1169:E1169"/>
    <mergeCell ref="C1160:E1160"/>
    <mergeCell ref="C1161:E1161"/>
    <mergeCell ref="C1162:N1162"/>
    <mergeCell ref="C1163:N1163"/>
    <mergeCell ref="C1164:E1164"/>
    <mergeCell ref="C1135:N1135"/>
    <mergeCell ref="C1136:E1136"/>
    <mergeCell ref="C1137:E1137"/>
    <mergeCell ref="C1138:N1138"/>
    <mergeCell ref="C1139:N1139"/>
    <mergeCell ref="A1170:N1170"/>
    <mergeCell ref="A1171:N1171"/>
    <mergeCell ref="C1172:E1172"/>
    <mergeCell ref="C1173:N1173"/>
    <mergeCell ref="C1174:N1174"/>
    <mergeCell ref="C1185:E1185"/>
    <mergeCell ref="C1186:N1186"/>
    <mergeCell ref="C1187:N1187"/>
    <mergeCell ref="C1188:E1188"/>
    <mergeCell ref="C1189:E1189"/>
    <mergeCell ref="C1180:E1180"/>
    <mergeCell ref="C1181:E1181"/>
    <mergeCell ref="C1182:N1182"/>
    <mergeCell ref="C1183:N1183"/>
    <mergeCell ref="C1184:E1184"/>
    <mergeCell ref="A1155:N1155"/>
    <mergeCell ref="C1156:E1156"/>
    <mergeCell ref="C1157:N1157"/>
    <mergeCell ref="C1158:N1158"/>
    <mergeCell ref="C1159:N1159"/>
    <mergeCell ref="C1190:N1190"/>
    <mergeCell ref="C1191:N1191"/>
    <mergeCell ref="C1192:E1192"/>
    <mergeCell ref="C1193:E1193"/>
    <mergeCell ref="C1194:N1194"/>
    <mergeCell ref="C1206:K1206"/>
    <mergeCell ref="C1207:K1207"/>
    <mergeCell ref="C1208:K1208"/>
    <mergeCell ref="C1209:K1209"/>
    <mergeCell ref="C1210:K1210"/>
    <mergeCell ref="C1200:E1200"/>
    <mergeCell ref="C1202:K1202"/>
    <mergeCell ref="C1203:K1203"/>
    <mergeCell ref="C1204:K1204"/>
    <mergeCell ref="C1205:K1205"/>
    <mergeCell ref="C1175:E1175"/>
    <mergeCell ref="A1176:N1176"/>
    <mergeCell ref="C1177:E1177"/>
    <mergeCell ref="C1178:N1178"/>
    <mergeCell ref="C1179:N1179"/>
    <mergeCell ref="C1211:K1211"/>
    <mergeCell ref="C1213:K1213"/>
    <mergeCell ref="C1214:K1214"/>
    <mergeCell ref="C1215:K1215"/>
    <mergeCell ref="C1216:K1216"/>
    <mergeCell ref="C1227:K1227"/>
    <mergeCell ref="C1228:K1228"/>
    <mergeCell ref="C1229:K1229"/>
    <mergeCell ref="C1230:K1230"/>
    <mergeCell ref="C1231:K1231"/>
    <mergeCell ref="C1222:K1222"/>
    <mergeCell ref="C1223:K1223"/>
    <mergeCell ref="C1224:K1224"/>
    <mergeCell ref="C1225:K1225"/>
    <mergeCell ref="C1226:K1226"/>
    <mergeCell ref="C1195:N1195"/>
    <mergeCell ref="C1196:E1196"/>
    <mergeCell ref="C1197:E1197"/>
    <mergeCell ref="C1198:N1198"/>
    <mergeCell ref="C1199:N1199"/>
    <mergeCell ref="C1232:K1232"/>
    <mergeCell ref="C1233:K1233"/>
    <mergeCell ref="C1234:K1234"/>
    <mergeCell ref="C1235:K1235"/>
    <mergeCell ref="C1236:K1236"/>
    <mergeCell ref="C1242:K1242"/>
    <mergeCell ref="C1243:K1243"/>
    <mergeCell ref="C1244:K1244"/>
    <mergeCell ref="C1245:K1245"/>
    <mergeCell ref="C1237:K1237"/>
    <mergeCell ref="C1238:K1238"/>
    <mergeCell ref="C1239:K1239"/>
    <mergeCell ref="C1240:K1240"/>
    <mergeCell ref="C1241:K1241"/>
    <mergeCell ref="C1217:K1217"/>
    <mergeCell ref="C1218:K1218"/>
    <mergeCell ref="C1219:K1219"/>
    <mergeCell ref="C1220:K1220"/>
    <mergeCell ref="C1221:K1221"/>
  </mergeCells>
  <printOptions horizontalCentered="1"/>
  <pageMargins left="0.39370077848434498" right="0.23622047901153601" top="0.35433071851730302" bottom="0.31496062874794001" header="0" footer="0"/>
  <pageSetup paperSize="9" scale="57" fitToHeight="0" orientation="portrait" r:id="rId1"/>
  <headerFooter>
    <oddFooter>&amp;RСтраница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47"/>
  <sheetViews>
    <sheetView view="pageBreakPreview" zoomScaleNormal="100" zoomScaleSheetLayoutView="100" workbookViewId="0">
      <selection activeCell="E12" sqref="E12"/>
    </sheetView>
  </sheetViews>
  <sheetFormatPr defaultColWidth="9.109375" defaultRowHeight="10.5" customHeight="1" x14ac:dyDescent="0.2"/>
  <cols>
    <col min="1" max="1" width="8.88671875" style="66" customWidth="1"/>
    <col min="2" max="2" width="20.109375" style="64" customWidth="1"/>
    <col min="3" max="4" width="10.44140625" style="64" customWidth="1"/>
    <col min="5" max="5" width="13.33203125" style="64" customWidth="1"/>
    <col min="6" max="6" width="16.88671875" style="64" customWidth="1"/>
    <col min="7" max="7" width="7.88671875" style="64" customWidth="1"/>
    <col min="8" max="8" width="8.44140625" style="64" customWidth="1"/>
    <col min="9" max="9" width="8.6640625" style="64" customWidth="1"/>
    <col min="10" max="10" width="8.109375" style="64" customWidth="1"/>
    <col min="11" max="11" width="8.5546875" style="64" customWidth="1"/>
    <col min="12" max="12" width="10" style="64" customWidth="1"/>
    <col min="13" max="13" width="7.88671875" style="64" customWidth="1"/>
    <col min="14" max="14" width="16.88671875" style="64" customWidth="1"/>
    <col min="15" max="15" width="6.6640625" style="64" customWidth="1"/>
    <col min="16" max="16" width="14.33203125" style="64" customWidth="1"/>
    <col min="17" max="20" width="9.109375" style="64"/>
    <col min="21" max="21" width="49.88671875" style="65" hidden="1" customWidth="1"/>
    <col min="22" max="22" width="44.33203125" style="65" hidden="1" customWidth="1"/>
    <col min="23" max="23" width="69.33203125" style="65" hidden="1" customWidth="1"/>
    <col min="24" max="27" width="141" style="65" hidden="1" customWidth="1"/>
    <col min="28" max="28" width="34.109375" style="65" hidden="1" customWidth="1"/>
    <col min="29" max="29" width="112" style="65" hidden="1" customWidth="1"/>
    <col min="30" max="33" width="34.109375" style="65" hidden="1" customWidth="1"/>
    <col min="34" max="34" width="112" style="65" hidden="1" customWidth="1"/>
    <col min="35" max="40" width="84.44140625" style="65" hidden="1" customWidth="1"/>
    <col min="41" max="16384" width="9.109375" style="64"/>
  </cols>
  <sheetData>
    <row r="1" spans="1:23" s="61" customFormat="1" ht="13.2" x14ac:dyDescent="0.25">
      <c r="A1" s="212"/>
      <c r="B1" s="212"/>
      <c r="C1" s="201"/>
      <c r="D1" s="199"/>
      <c r="E1" s="199"/>
      <c r="F1" s="200"/>
      <c r="G1" s="199"/>
      <c r="H1" s="199"/>
      <c r="J1" s="199"/>
      <c r="K1" s="199"/>
      <c r="L1" s="200"/>
      <c r="M1" s="199"/>
      <c r="N1" s="222" t="s">
        <v>990</v>
      </c>
    </row>
    <row r="2" spans="1:23" s="61" customFormat="1" ht="13.2" x14ac:dyDescent="0.25">
      <c r="A2" s="212"/>
      <c r="B2" s="212"/>
      <c r="C2" s="201"/>
      <c r="D2" s="199"/>
      <c r="E2" s="199"/>
      <c r="F2" s="200"/>
      <c r="G2" s="199"/>
      <c r="H2" s="199"/>
      <c r="J2" s="199"/>
      <c r="K2" s="199"/>
      <c r="L2" s="200"/>
      <c r="M2" s="199"/>
      <c r="N2" s="222"/>
    </row>
    <row r="3" spans="1:23" s="61" customFormat="1" ht="13.8" x14ac:dyDescent="0.25">
      <c r="A3" s="212"/>
      <c r="B3" s="212"/>
      <c r="C3" s="201"/>
      <c r="D3" s="199"/>
      <c r="E3" s="199"/>
      <c r="F3" s="200"/>
      <c r="G3" s="199"/>
      <c r="H3" s="199"/>
      <c r="J3" s="199"/>
      <c r="K3" s="199"/>
      <c r="L3" s="200"/>
      <c r="M3" s="199"/>
      <c r="N3" s="219" t="s">
        <v>1005</v>
      </c>
    </row>
    <row r="4" spans="1:23" s="61" customFormat="1" ht="13.2" x14ac:dyDescent="0.25">
      <c r="A4" s="212"/>
      <c r="B4" s="212"/>
      <c r="C4" s="201"/>
      <c r="D4" s="199"/>
      <c r="E4" s="199"/>
      <c r="F4" s="200"/>
      <c r="G4" s="199"/>
      <c r="H4" s="199"/>
      <c r="J4" s="199"/>
      <c r="K4" s="199"/>
      <c r="L4" s="200"/>
      <c r="M4" s="199"/>
      <c r="N4" s="220"/>
    </row>
    <row r="5" spans="1:23" s="61" customFormat="1" ht="13.8" x14ac:dyDescent="0.25">
      <c r="A5" s="217" t="s">
        <v>979</v>
      </c>
      <c r="B5" s="212"/>
      <c r="C5" s="201"/>
      <c r="D5" s="199"/>
      <c r="E5" s="199"/>
      <c r="F5" s="200"/>
      <c r="G5" s="199"/>
      <c r="H5" s="199"/>
      <c r="J5" s="199"/>
      <c r="K5" s="199"/>
      <c r="L5" s="200"/>
      <c r="M5" s="199"/>
      <c r="N5" s="223" t="s">
        <v>984</v>
      </c>
    </row>
    <row r="6" spans="1:23" s="61" customFormat="1" ht="15.6" x14ac:dyDescent="0.3">
      <c r="A6" s="218" t="s">
        <v>995</v>
      </c>
      <c r="B6" s="212"/>
      <c r="C6" s="201"/>
      <c r="D6" s="199"/>
      <c r="E6" s="199"/>
      <c r="F6" s="200"/>
      <c r="G6" s="199"/>
      <c r="H6" s="199"/>
      <c r="J6" s="199"/>
      <c r="K6" s="199"/>
      <c r="L6" s="200"/>
      <c r="M6" s="199"/>
      <c r="N6" s="221"/>
    </row>
    <row r="7" spans="1:23" s="195" customFormat="1" ht="15.6" x14ac:dyDescent="0.3">
      <c r="A7" s="218" t="s">
        <v>1006</v>
      </c>
      <c r="B7" s="192"/>
      <c r="C7" s="192"/>
      <c r="D7" s="193"/>
      <c r="E7" s="193"/>
      <c r="F7" s="194"/>
      <c r="G7" s="193"/>
      <c r="H7" s="193"/>
      <c r="I7" s="192"/>
      <c r="L7" s="58"/>
      <c r="M7" s="59"/>
      <c r="N7" s="221"/>
    </row>
    <row r="8" spans="1:23" s="195" customFormat="1" ht="15.6" x14ac:dyDescent="0.3">
      <c r="A8" s="218"/>
      <c r="B8" s="192"/>
      <c r="C8" s="192"/>
      <c r="D8" s="193"/>
      <c r="E8" s="193"/>
      <c r="F8" s="194"/>
      <c r="G8" s="193"/>
      <c r="H8" s="193"/>
      <c r="I8" s="192"/>
      <c r="L8" s="213"/>
      <c r="M8" s="213"/>
      <c r="N8" s="221"/>
      <c r="O8" s="214"/>
      <c r="P8" s="214"/>
      <c r="Q8" s="214"/>
      <c r="R8" s="214"/>
    </row>
    <row r="9" spans="1:23" s="195" customFormat="1" ht="15.6" x14ac:dyDescent="0.3">
      <c r="A9" s="218"/>
      <c r="B9" s="192"/>
      <c r="C9" s="192"/>
      <c r="D9" s="193"/>
      <c r="E9" s="193"/>
      <c r="F9" s="194"/>
      <c r="G9" s="193"/>
      <c r="H9" s="193"/>
      <c r="I9" s="192"/>
      <c r="L9" s="60"/>
      <c r="M9" s="59"/>
      <c r="N9" s="221"/>
      <c r="O9" s="214"/>
      <c r="P9" s="214"/>
      <c r="Q9" s="214"/>
      <c r="R9" s="214"/>
    </row>
    <row r="10" spans="1:23" s="195" customFormat="1" ht="15.6" x14ac:dyDescent="0.3">
      <c r="A10" s="218" t="s">
        <v>994</v>
      </c>
      <c r="B10" s="196"/>
      <c r="C10" s="196"/>
      <c r="D10" s="197"/>
      <c r="E10" s="197"/>
      <c r="F10" s="198"/>
      <c r="G10" s="197"/>
      <c r="H10" s="197"/>
      <c r="I10" s="196"/>
      <c r="L10" s="60"/>
      <c r="M10" s="59"/>
      <c r="N10" s="221" t="s">
        <v>1002</v>
      </c>
    </row>
    <row r="11" spans="1:23" s="67" customFormat="1" ht="14.25" customHeight="1" x14ac:dyDescent="0.3">
      <c r="A11" s="187" t="s">
        <v>768</v>
      </c>
      <c r="B11" s="185"/>
      <c r="C11" s="73"/>
      <c r="E11" s="73"/>
      <c r="F11" s="73"/>
      <c r="G11" s="328" t="s">
        <v>767</v>
      </c>
      <c r="H11" s="328"/>
      <c r="I11" s="328"/>
      <c r="J11" s="328"/>
      <c r="K11" s="328"/>
      <c r="L11" s="328"/>
      <c r="M11" s="328"/>
      <c r="N11" s="328"/>
    </row>
    <row r="12" spans="1:23" s="67" customFormat="1" ht="62.4" x14ac:dyDescent="0.3">
      <c r="A12" s="187" t="s">
        <v>766</v>
      </c>
      <c r="B12" s="185"/>
      <c r="C12" s="73"/>
      <c r="E12" s="181"/>
      <c r="F12" s="181"/>
      <c r="G12" s="328" t="s">
        <v>765</v>
      </c>
      <c r="H12" s="328"/>
      <c r="I12" s="328"/>
      <c r="J12" s="328"/>
      <c r="K12" s="328"/>
      <c r="L12" s="328"/>
      <c r="M12" s="328"/>
      <c r="N12" s="328"/>
      <c r="W12" s="70" t="s">
        <v>765</v>
      </c>
    </row>
    <row r="13" spans="1:23" s="67" customFormat="1" ht="12" hidden="1" customHeight="1" x14ac:dyDescent="0.3">
      <c r="A13" s="327" t="s">
        <v>764</v>
      </c>
      <c r="B13" s="327"/>
      <c r="C13" s="327"/>
      <c r="D13" s="327"/>
      <c r="E13" s="327"/>
      <c r="F13" s="327"/>
      <c r="G13" s="328"/>
      <c r="H13" s="328"/>
      <c r="I13" s="328"/>
      <c r="J13" s="328"/>
      <c r="K13" s="328"/>
      <c r="L13" s="328"/>
      <c r="M13" s="328"/>
      <c r="N13" s="328"/>
    </row>
    <row r="14" spans="1:23" s="67" customFormat="1" ht="63.75" hidden="1" customHeight="1" x14ac:dyDescent="0.3">
      <c r="A14" s="327" t="s">
        <v>763</v>
      </c>
      <c r="B14" s="327"/>
      <c r="C14" s="327"/>
      <c r="D14" s="327"/>
      <c r="E14" s="327"/>
      <c r="F14" s="327"/>
      <c r="G14" s="328"/>
      <c r="H14" s="328"/>
      <c r="I14" s="328"/>
      <c r="J14" s="328"/>
      <c r="K14" s="328"/>
      <c r="L14" s="328"/>
      <c r="M14" s="328"/>
      <c r="N14" s="328"/>
    </row>
    <row r="15" spans="1:23" s="67" customFormat="1" ht="35.25" hidden="1" customHeight="1" x14ac:dyDescent="0.3">
      <c r="A15" s="327" t="s">
        <v>762</v>
      </c>
      <c r="B15" s="327"/>
      <c r="C15" s="327"/>
      <c r="D15" s="327"/>
      <c r="E15" s="327"/>
      <c r="F15" s="327"/>
      <c r="G15" s="328"/>
      <c r="H15" s="328"/>
      <c r="I15" s="328"/>
      <c r="J15" s="328"/>
      <c r="K15" s="328"/>
      <c r="L15" s="328"/>
      <c r="M15" s="328"/>
      <c r="N15" s="328"/>
    </row>
    <row r="16" spans="1:23" s="67" customFormat="1" ht="14.25" hidden="1" customHeight="1" x14ac:dyDescent="0.3">
      <c r="A16" s="329" t="s">
        <v>761</v>
      </c>
      <c r="B16" s="329"/>
      <c r="C16" s="329"/>
      <c r="D16" s="329"/>
      <c r="E16" s="329"/>
      <c r="F16" s="329"/>
      <c r="G16" s="328"/>
      <c r="H16" s="328"/>
      <c r="I16" s="328"/>
      <c r="J16" s="328"/>
      <c r="K16" s="328"/>
      <c r="L16" s="328"/>
      <c r="M16" s="328"/>
      <c r="N16" s="328"/>
    </row>
    <row r="17" spans="1:26" s="67" customFormat="1" ht="14.25" hidden="1" customHeight="1" x14ac:dyDescent="0.3">
      <c r="A17" s="329" t="s">
        <v>760</v>
      </c>
      <c r="B17" s="329"/>
      <c r="C17" s="329"/>
      <c r="D17" s="329"/>
      <c r="E17" s="329"/>
      <c r="F17" s="329"/>
      <c r="G17" s="328"/>
      <c r="H17" s="328"/>
      <c r="I17" s="328"/>
      <c r="J17" s="328"/>
      <c r="K17" s="328"/>
      <c r="L17" s="328"/>
      <c r="M17" s="328"/>
      <c r="N17" s="328"/>
    </row>
    <row r="18" spans="1:26" s="67" customFormat="1" ht="0.6" customHeight="1" x14ac:dyDescent="0.3">
      <c r="A18" s="186"/>
      <c r="B18" s="73"/>
      <c r="C18" s="73"/>
      <c r="D18" s="73"/>
      <c r="E18" s="73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26" s="67" customFormat="1" ht="21.6" x14ac:dyDescent="0.3">
      <c r="A19" s="321" t="s">
        <v>759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X19" s="70" t="s">
        <v>759</v>
      </c>
    </row>
    <row r="20" spans="1:26" s="67" customFormat="1" ht="14.4" x14ac:dyDescent="0.3">
      <c r="A20" s="322" t="s">
        <v>4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</row>
    <row r="21" spans="1:26" s="67" customFormat="1" ht="8.25" customHeight="1" x14ac:dyDescent="0.3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</row>
    <row r="22" spans="1:26" s="67" customFormat="1" ht="21.6" x14ac:dyDescent="0.3">
      <c r="A22" s="321" t="s">
        <v>759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Y22" s="70" t="s">
        <v>759</v>
      </c>
    </row>
    <row r="23" spans="1:26" s="67" customFormat="1" ht="14.4" x14ac:dyDescent="0.3">
      <c r="A23" s="322" t="s">
        <v>758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</row>
    <row r="24" spans="1:26" s="67" customFormat="1" ht="24" customHeight="1" x14ac:dyDescent="0.3">
      <c r="A24" s="323" t="s">
        <v>954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</row>
    <row r="25" spans="1:26" s="67" customFormat="1" ht="8.25" customHeight="1" x14ac:dyDescent="0.3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</row>
    <row r="26" spans="1:26" s="67" customFormat="1" ht="14.4" x14ac:dyDescent="0.3">
      <c r="A26" s="324" t="s">
        <v>97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Z26" s="70" t="s">
        <v>97</v>
      </c>
    </row>
    <row r="27" spans="1:26" s="67" customFormat="1" ht="11.4" customHeight="1" x14ac:dyDescent="0.3">
      <c r="A27" s="322" t="s">
        <v>755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</row>
    <row r="28" spans="1:26" s="67" customFormat="1" ht="15" customHeight="1" x14ac:dyDescent="0.3">
      <c r="A28" s="73" t="s">
        <v>754</v>
      </c>
      <c r="B28" s="182" t="s">
        <v>753</v>
      </c>
      <c r="C28" s="66" t="s">
        <v>752</v>
      </c>
      <c r="D28" s="66"/>
      <c r="E28" s="66"/>
      <c r="F28" s="181"/>
      <c r="G28" s="181"/>
      <c r="H28" s="181"/>
      <c r="I28" s="181"/>
      <c r="J28" s="181"/>
      <c r="K28" s="181"/>
      <c r="L28" s="181"/>
      <c r="M28" s="181"/>
      <c r="N28" s="181"/>
    </row>
    <row r="29" spans="1:26" s="67" customFormat="1" ht="18" customHeight="1" x14ac:dyDescent="0.3">
      <c r="A29" s="73" t="s">
        <v>751</v>
      </c>
      <c r="B29" s="325" t="s">
        <v>866</v>
      </c>
      <c r="C29" s="325"/>
      <c r="D29" s="325"/>
      <c r="E29" s="325"/>
      <c r="F29" s="325"/>
      <c r="G29" s="181"/>
      <c r="H29" s="181"/>
      <c r="I29" s="181"/>
      <c r="J29" s="181"/>
      <c r="K29" s="181"/>
      <c r="L29" s="181"/>
      <c r="M29" s="181"/>
      <c r="N29" s="181"/>
    </row>
    <row r="30" spans="1:26" s="67" customFormat="1" ht="14.4" x14ac:dyDescent="0.3">
      <c r="A30" s="73"/>
      <c r="B30" s="326" t="s">
        <v>749</v>
      </c>
      <c r="C30" s="326"/>
      <c r="D30" s="326"/>
      <c r="E30" s="326"/>
      <c r="F30" s="326"/>
      <c r="G30" s="178"/>
      <c r="H30" s="178"/>
      <c r="I30" s="178"/>
      <c r="J30" s="178"/>
      <c r="K30" s="178"/>
      <c r="L30" s="178"/>
      <c r="M30" s="180"/>
      <c r="N30" s="178"/>
    </row>
    <row r="31" spans="1:26" s="67" customFormat="1" ht="9.75" customHeight="1" x14ac:dyDescent="0.3">
      <c r="A31" s="73"/>
      <c r="B31" s="73"/>
      <c r="C31" s="73"/>
      <c r="D31" s="179"/>
      <c r="E31" s="179"/>
      <c r="F31" s="179"/>
      <c r="G31" s="179"/>
      <c r="H31" s="179"/>
      <c r="I31" s="179"/>
      <c r="J31" s="179"/>
      <c r="K31" s="179"/>
      <c r="L31" s="179"/>
      <c r="M31" s="178"/>
      <c r="N31" s="178"/>
    </row>
    <row r="32" spans="1:26" s="67" customFormat="1" ht="14.4" x14ac:dyDescent="0.3">
      <c r="A32" s="172" t="s">
        <v>748</v>
      </c>
      <c r="B32" s="73"/>
      <c r="C32" s="73"/>
      <c r="D32" s="177" t="s">
        <v>747</v>
      </c>
      <c r="E32" s="176"/>
      <c r="F32" s="175"/>
      <c r="G32" s="174"/>
      <c r="H32" s="174"/>
      <c r="I32" s="174"/>
      <c r="J32" s="174"/>
      <c r="K32" s="174"/>
      <c r="L32" s="174"/>
      <c r="M32" s="174"/>
      <c r="N32" s="174"/>
    </row>
    <row r="33" spans="1:30" s="67" customFormat="1" ht="9.75" customHeight="1" x14ac:dyDescent="0.3">
      <c r="A33" s="73"/>
      <c r="B33" s="69"/>
      <c r="C33" s="69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</row>
    <row r="34" spans="1:30" s="67" customFormat="1" ht="12.75" customHeight="1" x14ac:dyDescent="0.3">
      <c r="A34" s="172" t="s">
        <v>746</v>
      </c>
      <c r="B34" s="69"/>
      <c r="C34" s="164">
        <v>121.74</v>
      </c>
      <c r="D34" s="163" t="s">
        <v>952</v>
      </c>
      <c r="E34" s="162" t="s">
        <v>731</v>
      </c>
      <c r="G34" s="69"/>
      <c r="H34" s="69"/>
      <c r="I34" s="69"/>
      <c r="J34" s="69"/>
      <c r="K34" s="69"/>
      <c r="L34" s="171"/>
      <c r="M34" s="171"/>
      <c r="N34" s="69"/>
    </row>
    <row r="35" spans="1:30" s="67" customFormat="1" ht="12.75" customHeight="1" x14ac:dyDescent="0.3">
      <c r="A35" s="73"/>
      <c r="B35" s="170" t="s">
        <v>744</v>
      </c>
      <c r="C35" s="169"/>
      <c r="D35" s="168"/>
      <c r="E35" s="162"/>
      <c r="G35" s="69"/>
    </row>
    <row r="36" spans="1:30" s="67" customFormat="1" ht="12.75" customHeight="1" x14ac:dyDescent="0.3">
      <c r="A36" s="73"/>
      <c r="B36" s="165" t="s">
        <v>743</v>
      </c>
      <c r="C36" s="164">
        <v>0</v>
      </c>
      <c r="D36" s="163" t="s">
        <v>732</v>
      </c>
      <c r="E36" s="162" t="s">
        <v>731</v>
      </c>
      <c r="G36" s="69" t="s">
        <v>741</v>
      </c>
      <c r="I36" s="69"/>
      <c r="J36" s="69"/>
      <c r="K36" s="69"/>
      <c r="L36" s="164">
        <v>57.97</v>
      </c>
      <c r="M36" s="167" t="s">
        <v>953</v>
      </c>
      <c r="N36" s="162" t="s">
        <v>731</v>
      </c>
    </row>
    <row r="37" spans="1:30" s="67" customFormat="1" ht="12.75" customHeight="1" x14ac:dyDescent="0.3">
      <c r="A37" s="73"/>
      <c r="B37" s="165" t="s">
        <v>50</v>
      </c>
      <c r="C37" s="164">
        <v>0</v>
      </c>
      <c r="D37" s="166" t="s">
        <v>732</v>
      </c>
      <c r="E37" s="162" t="s">
        <v>731</v>
      </c>
      <c r="G37" s="69" t="s">
        <v>738</v>
      </c>
      <c r="I37" s="69"/>
      <c r="J37" s="69"/>
      <c r="K37" s="69"/>
      <c r="L37" s="319">
        <v>465.47</v>
      </c>
      <c r="M37" s="319"/>
      <c r="N37" s="162" t="s">
        <v>734</v>
      </c>
    </row>
    <row r="38" spans="1:30" s="67" customFormat="1" ht="12.75" customHeight="1" x14ac:dyDescent="0.3">
      <c r="A38" s="73"/>
      <c r="B38" s="165" t="s">
        <v>737</v>
      </c>
      <c r="C38" s="164">
        <v>0</v>
      </c>
      <c r="D38" s="166" t="s">
        <v>732</v>
      </c>
      <c r="E38" s="162" t="s">
        <v>731</v>
      </c>
      <c r="G38" s="69" t="s">
        <v>735</v>
      </c>
      <c r="I38" s="69"/>
      <c r="J38" s="69"/>
      <c r="K38" s="69"/>
      <c r="L38" s="319"/>
      <c r="M38" s="319"/>
      <c r="N38" s="162" t="s">
        <v>734</v>
      </c>
    </row>
    <row r="39" spans="1:30" s="67" customFormat="1" ht="12.75" customHeight="1" x14ac:dyDescent="0.3">
      <c r="A39" s="73"/>
      <c r="B39" s="165" t="s">
        <v>733</v>
      </c>
      <c r="C39" s="164">
        <v>121.74</v>
      </c>
      <c r="D39" s="163" t="s">
        <v>952</v>
      </c>
      <c r="E39" s="162" t="s">
        <v>731</v>
      </c>
      <c r="G39" s="69"/>
      <c r="H39" s="69"/>
      <c r="I39" s="69"/>
      <c r="J39" s="69"/>
      <c r="K39" s="69"/>
      <c r="L39" s="317" t="s">
        <v>730</v>
      </c>
      <c r="M39" s="317"/>
      <c r="N39" s="69"/>
    </row>
    <row r="40" spans="1:30" s="67" customFormat="1" ht="9.75" customHeight="1" x14ac:dyDescent="0.3">
      <c r="A40" s="161"/>
    </row>
    <row r="41" spans="1:30" s="67" customFormat="1" ht="36" customHeight="1" x14ac:dyDescent="0.3">
      <c r="A41" s="318" t="s">
        <v>729</v>
      </c>
      <c r="B41" s="315" t="s">
        <v>10</v>
      </c>
      <c r="C41" s="315" t="s">
        <v>728</v>
      </c>
      <c r="D41" s="315"/>
      <c r="E41" s="315"/>
      <c r="F41" s="315" t="s">
        <v>727</v>
      </c>
      <c r="G41" s="315" t="s">
        <v>726</v>
      </c>
      <c r="H41" s="315"/>
      <c r="I41" s="315"/>
      <c r="J41" s="315" t="s">
        <v>725</v>
      </c>
      <c r="K41" s="315"/>
      <c r="L41" s="315"/>
      <c r="M41" s="315" t="s">
        <v>724</v>
      </c>
      <c r="N41" s="315" t="s">
        <v>49</v>
      </c>
    </row>
    <row r="42" spans="1:30" s="67" customFormat="1" ht="36.75" customHeight="1" x14ac:dyDescent="0.3">
      <c r="A42" s="318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</row>
    <row r="43" spans="1:30" s="67" customFormat="1" ht="40.799999999999997" x14ac:dyDescent="0.3">
      <c r="A43" s="318"/>
      <c r="B43" s="315"/>
      <c r="C43" s="315"/>
      <c r="D43" s="315"/>
      <c r="E43" s="315"/>
      <c r="F43" s="315"/>
      <c r="G43" s="160" t="s">
        <v>722</v>
      </c>
      <c r="H43" s="160" t="s">
        <v>721</v>
      </c>
      <c r="I43" s="160" t="s">
        <v>723</v>
      </c>
      <c r="J43" s="160" t="s">
        <v>722</v>
      </c>
      <c r="K43" s="160" t="s">
        <v>721</v>
      </c>
      <c r="L43" s="160" t="s">
        <v>720</v>
      </c>
      <c r="M43" s="315"/>
      <c r="N43" s="315"/>
    </row>
    <row r="44" spans="1:30" s="67" customFormat="1" ht="14.4" x14ac:dyDescent="0.3">
      <c r="A44" s="159">
        <v>1</v>
      </c>
      <c r="B44" s="158">
        <v>2</v>
      </c>
      <c r="C44" s="316">
        <v>3</v>
      </c>
      <c r="D44" s="316"/>
      <c r="E44" s="316"/>
      <c r="F44" s="158">
        <v>4</v>
      </c>
      <c r="G44" s="158">
        <v>5</v>
      </c>
      <c r="H44" s="158">
        <v>6</v>
      </c>
      <c r="I44" s="158">
        <v>7</v>
      </c>
      <c r="J44" s="158">
        <v>8</v>
      </c>
      <c r="K44" s="158">
        <v>9</v>
      </c>
      <c r="L44" s="158">
        <v>10</v>
      </c>
      <c r="M44" s="158">
        <v>11</v>
      </c>
      <c r="N44" s="158">
        <v>12</v>
      </c>
      <c r="O44" s="157"/>
      <c r="P44" s="157"/>
      <c r="Q44" s="157"/>
    </row>
    <row r="45" spans="1:30" s="67" customFormat="1" ht="14.4" x14ac:dyDescent="0.3">
      <c r="A45" s="312" t="s">
        <v>282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4"/>
      <c r="AA45" s="98" t="s">
        <v>282</v>
      </c>
    </row>
    <row r="46" spans="1:30" s="67" customFormat="1" ht="31.8" x14ac:dyDescent="0.3">
      <c r="A46" s="113" t="s">
        <v>20</v>
      </c>
      <c r="B46" s="116" t="s">
        <v>951</v>
      </c>
      <c r="C46" s="311" t="s">
        <v>283</v>
      </c>
      <c r="D46" s="311"/>
      <c r="E46" s="311"/>
      <c r="F46" s="107" t="s">
        <v>110</v>
      </c>
      <c r="G46" s="105"/>
      <c r="H46" s="105"/>
      <c r="I46" s="112">
        <v>3</v>
      </c>
      <c r="J46" s="106"/>
      <c r="K46" s="105"/>
      <c r="L46" s="106"/>
      <c r="M46" s="105"/>
      <c r="N46" s="139"/>
      <c r="AA46" s="98"/>
      <c r="AB46" s="79" t="s">
        <v>283</v>
      </c>
    </row>
    <row r="47" spans="1:30" s="67" customFormat="1" ht="14.4" x14ac:dyDescent="0.3">
      <c r="A47" s="138"/>
      <c r="B47" s="84"/>
      <c r="C47" s="308" t="s">
        <v>924</v>
      </c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9"/>
      <c r="AA47" s="98"/>
      <c r="AB47" s="79"/>
      <c r="AC47" s="65" t="s">
        <v>924</v>
      </c>
    </row>
    <row r="48" spans="1:30" s="67" customFormat="1" ht="14.4" x14ac:dyDescent="0.3">
      <c r="A48" s="137"/>
      <c r="B48" s="84" t="s">
        <v>20</v>
      </c>
      <c r="C48" s="308" t="s">
        <v>541</v>
      </c>
      <c r="D48" s="308"/>
      <c r="E48" s="308"/>
      <c r="F48" s="125"/>
      <c r="G48" s="99"/>
      <c r="H48" s="99"/>
      <c r="I48" s="99"/>
      <c r="J48" s="122">
        <v>20.75</v>
      </c>
      <c r="K48" s="148">
        <v>0.8</v>
      </c>
      <c r="L48" s="122">
        <v>49.8</v>
      </c>
      <c r="M48" s="133">
        <v>12.21</v>
      </c>
      <c r="N48" s="121">
        <v>608.05999999999995</v>
      </c>
      <c r="AA48" s="98"/>
      <c r="AB48" s="79"/>
      <c r="AD48" s="65" t="s">
        <v>541</v>
      </c>
    </row>
    <row r="49" spans="1:34" s="67" customFormat="1" ht="14.4" x14ac:dyDescent="0.3">
      <c r="A49" s="126"/>
      <c r="B49" s="84"/>
      <c r="C49" s="308" t="s">
        <v>537</v>
      </c>
      <c r="D49" s="308"/>
      <c r="E49" s="308"/>
      <c r="F49" s="125" t="s">
        <v>536</v>
      </c>
      <c r="G49" s="133">
        <v>1.62</v>
      </c>
      <c r="H49" s="99"/>
      <c r="I49" s="133">
        <v>4.8600000000000003</v>
      </c>
      <c r="J49" s="123"/>
      <c r="K49" s="99"/>
      <c r="L49" s="123"/>
      <c r="M49" s="99"/>
      <c r="N49" s="131"/>
      <c r="AA49" s="98"/>
      <c r="AB49" s="79"/>
      <c r="AE49" s="65" t="s">
        <v>537</v>
      </c>
    </row>
    <row r="50" spans="1:34" s="67" customFormat="1" ht="14.4" x14ac:dyDescent="0.3">
      <c r="A50" s="110"/>
      <c r="B50" s="84"/>
      <c r="C50" s="310" t="s">
        <v>534</v>
      </c>
      <c r="D50" s="310"/>
      <c r="E50" s="310"/>
      <c r="F50" s="130"/>
      <c r="G50" s="103"/>
      <c r="H50" s="103"/>
      <c r="I50" s="103"/>
      <c r="J50" s="128">
        <v>20.75</v>
      </c>
      <c r="K50" s="103"/>
      <c r="L50" s="128">
        <v>49.8</v>
      </c>
      <c r="M50" s="103"/>
      <c r="N50" s="127"/>
      <c r="AA50" s="98"/>
      <c r="AB50" s="79"/>
      <c r="AF50" s="65" t="s">
        <v>534</v>
      </c>
    </row>
    <row r="51" spans="1:34" s="67" customFormat="1" ht="14.4" x14ac:dyDescent="0.3">
      <c r="A51" s="126"/>
      <c r="B51" s="84"/>
      <c r="C51" s="308" t="s">
        <v>533</v>
      </c>
      <c r="D51" s="308"/>
      <c r="E51" s="308"/>
      <c r="F51" s="125"/>
      <c r="G51" s="99"/>
      <c r="H51" s="99"/>
      <c r="I51" s="99"/>
      <c r="J51" s="123"/>
      <c r="K51" s="99"/>
      <c r="L51" s="122">
        <v>49.8</v>
      </c>
      <c r="M51" s="99"/>
      <c r="N51" s="121">
        <v>608.05999999999995</v>
      </c>
      <c r="AA51" s="98"/>
      <c r="AB51" s="79"/>
      <c r="AE51" s="65" t="s">
        <v>533</v>
      </c>
    </row>
    <row r="52" spans="1:34" s="67" customFormat="1" ht="21.6" x14ac:dyDescent="0.3">
      <c r="A52" s="126"/>
      <c r="B52" s="84" t="s">
        <v>923</v>
      </c>
      <c r="C52" s="308" t="s">
        <v>922</v>
      </c>
      <c r="D52" s="308"/>
      <c r="E52" s="308"/>
      <c r="F52" s="125" t="s">
        <v>529</v>
      </c>
      <c r="G52" s="124">
        <v>74</v>
      </c>
      <c r="H52" s="99"/>
      <c r="I52" s="124">
        <v>74</v>
      </c>
      <c r="J52" s="123"/>
      <c r="K52" s="99"/>
      <c r="L52" s="122">
        <v>36.85</v>
      </c>
      <c r="M52" s="99"/>
      <c r="N52" s="121">
        <v>449.96</v>
      </c>
      <c r="AA52" s="98"/>
      <c r="AB52" s="79"/>
      <c r="AE52" s="65" t="s">
        <v>922</v>
      </c>
    </row>
    <row r="53" spans="1:34" s="67" customFormat="1" ht="21.6" x14ac:dyDescent="0.3">
      <c r="A53" s="126"/>
      <c r="B53" s="84" t="s">
        <v>921</v>
      </c>
      <c r="C53" s="308" t="s">
        <v>920</v>
      </c>
      <c r="D53" s="308"/>
      <c r="E53" s="308"/>
      <c r="F53" s="125" t="s">
        <v>529</v>
      </c>
      <c r="G53" s="124">
        <v>36</v>
      </c>
      <c r="H53" s="99"/>
      <c r="I53" s="124">
        <v>36</v>
      </c>
      <c r="J53" s="123"/>
      <c r="K53" s="99"/>
      <c r="L53" s="122">
        <v>17.93</v>
      </c>
      <c r="M53" s="99"/>
      <c r="N53" s="121">
        <v>218.9</v>
      </c>
      <c r="AA53" s="98"/>
      <c r="AB53" s="79"/>
      <c r="AE53" s="65" t="s">
        <v>920</v>
      </c>
    </row>
    <row r="54" spans="1:34" s="67" customFormat="1" ht="14.4" x14ac:dyDescent="0.3">
      <c r="A54" s="109"/>
      <c r="B54" s="108"/>
      <c r="C54" s="311" t="s">
        <v>327</v>
      </c>
      <c r="D54" s="311"/>
      <c r="E54" s="311"/>
      <c r="F54" s="107"/>
      <c r="G54" s="105"/>
      <c r="H54" s="105"/>
      <c r="I54" s="105"/>
      <c r="J54" s="106"/>
      <c r="K54" s="105"/>
      <c r="L54" s="104">
        <v>104.58</v>
      </c>
      <c r="M54" s="103"/>
      <c r="N54" s="102">
        <v>1276.92</v>
      </c>
      <c r="AA54" s="98"/>
      <c r="AB54" s="79"/>
      <c r="AG54" s="79" t="s">
        <v>327</v>
      </c>
    </row>
    <row r="55" spans="1:34" s="67" customFormat="1" ht="21.6" x14ac:dyDescent="0.3">
      <c r="A55" s="113" t="s">
        <v>21</v>
      </c>
      <c r="B55" s="116" t="s">
        <v>933</v>
      </c>
      <c r="C55" s="311" t="s">
        <v>100</v>
      </c>
      <c r="D55" s="311"/>
      <c r="E55" s="311"/>
      <c r="F55" s="107" t="s">
        <v>930</v>
      </c>
      <c r="G55" s="105"/>
      <c r="H55" s="105"/>
      <c r="I55" s="112">
        <v>11</v>
      </c>
      <c r="J55" s="106"/>
      <c r="K55" s="105"/>
      <c r="L55" s="106"/>
      <c r="M55" s="105"/>
      <c r="N55" s="139"/>
      <c r="AA55" s="98"/>
      <c r="AB55" s="79" t="s">
        <v>100</v>
      </c>
      <c r="AG55" s="79"/>
    </row>
    <row r="56" spans="1:34" s="67" customFormat="1" ht="14.4" x14ac:dyDescent="0.3">
      <c r="A56" s="110"/>
      <c r="B56" s="72"/>
      <c r="C56" s="308" t="s">
        <v>632</v>
      </c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9"/>
      <c r="AA56" s="98"/>
      <c r="AB56" s="79"/>
      <c r="AG56" s="79"/>
      <c r="AH56" s="65" t="s">
        <v>632</v>
      </c>
    </row>
    <row r="57" spans="1:34" s="67" customFormat="1" ht="14.4" x14ac:dyDescent="0.3">
      <c r="A57" s="138"/>
      <c r="B57" s="84"/>
      <c r="C57" s="308" t="s">
        <v>924</v>
      </c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9"/>
      <c r="AA57" s="98"/>
      <c r="AB57" s="79"/>
      <c r="AC57" s="65" t="s">
        <v>924</v>
      </c>
      <c r="AG57" s="79"/>
    </row>
    <row r="58" spans="1:34" s="67" customFormat="1" ht="14.4" x14ac:dyDescent="0.3">
      <c r="A58" s="137"/>
      <c r="B58" s="84" t="s">
        <v>20</v>
      </c>
      <c r="C58" s="308" t="s">
        <v>541</v>
      </c>
      <c r="D58" s="308"/>
      <c r="E58" s="308"/>
      <c r="F58" s="125"/>
      <c r="G58" s="99"/>
      <c r="H58" s="99"/>
      <c r="I58" s="99"/>
      <c r="J58" s="122">
        <v>12.81</v>
      </c>
      <c r="K58" s="148">
        <v>0.8</v>
      </c>
      <c r="L58" s="122">
        <v>112.73</v>
      </c>
      <c r="M58" s="133">
        <v>12.21</v>
      </c>
      <c r="N58" s="135">
        <v>1376.43</v>
      </c>
      <c r="AA58" s="98"/>
      <c r="AB58" s="79"/>
      <c r="AD58" s="65" t="s">
        <v>541</v>
      </c>
      <c r="AG58" s="79"/>
    </row>
    <row r="59" spans="1:34" s="67" customFormat="1" ht="14.4" x14ac:dyDescent="0.3">
      <c r="A59" s="126"/>
      <c r="B59" s="84"/>
      <c r="C59" s="308" t="s">
        <v>537</v>
      </c>
      <c r="D59" s="308"/>
      <c r="E59" s="308"/>
      <c r="F59" s="125" t="s">
        <v>536</v>
      </c>
      <c r="G59" s="124">
        <v>1</v>
      </c>
      <c r="H59" s="99"/>
      <c r="I59" s="124">
        <v>11</v>
      </c>
      <c r="J59" s="123"/>
      <c r="K59" s="99"/>
      <c r="L59" s="123"/>
      <c r="M59" s="99"/>
      <c r="N59" s="131"/>
      <c r="AA59" s="98"/>
      <c r="AB59" s="79"/>
      <c r="AE59" s="65" t="s">
        <v>537</v>
      </c>
      <c r="AG59" s="79"/>
    </row>
    <row r="60" spans="1:34" s="67" customFormat="1" ht="14.4" x14ac:dyDescent="0.3">
      <c r="A60" s="110"/>
      <c r="B60" s="84"/>
      <c r="C60" s="310" t="s">
        <v>534</v>
      </c>
      <c r="D60" s="310"/>
      <c r="E60" s="310"/>
      <c r="F60" s="130"/>
      <c r="G60" s="103"/>
      <c r="H60" s="103"/>
      <c r="I60" s="103"/>
      <c r="J60" s="128">
        <v>12.81</v>
      </c>
      <c r="K60" s="103"/>
      <c r="L60" s="128">
        <v>112.73</v>
      </c>
      <c r="M60" s="103"/>
      <c r="N60" s="127"/>
      <c r="AA60" s="98"/>
      <c r="AB60" s="79"/>
      <c r="AF60" s="65" t="s">
        <v>534</v>
      </c>
      <c r="AG60" s="79"/>
    </row>
    <row r="61" spans="1:34" s="67" customFormat="1" ht="14.4" x14ac:dyDescent="0.3">
      <c r="A61" s="126"/>
      <c r="B61" s="84"/>
      <c r="C61" s="308" t="s">
        <v>533</v>
      </c>
      <c r="D61" s="308"/>
      <c r="E61" s="308"/>
      <c r="F61" s="125"/>
      <c r="G61" s="99"/>
      <c r="H61" s="99"/>
      <c r="I61" s="99"/>
      <c r="J61" s="123"/>
      <c r="K61" s="99"/>
      <c r="L61" s="122">
        <v>112.73</v>
      </c>
      <c r="M61" s="99"/>
      <c r="N61" s="135">
        <v>1376.43</v>
      </c>
      <c r="AA61" s="98"/>
      <c r="AB61" s="79"/>
      <c r="AE61" s="65" t="s">
        <v>533</v>
      </c>
      <c r="AG61" s="79"/>
    </row>
    <row r="62" spans="1:34" s="67" customFormat="1" ht="21.6" x14ac:dyDescent="0.3">
      <c r="A62" s="126"/>
      <c r="B62" s="84" t="s">
        <v>923</v>
      </c>
      <c r="C62" s="308" t="s">
        <v>922</v>
      </c>
      <c r="D62" s="308"/>
      <c r="E62" s="308"/>
      <c r="F62" s="125" t="s">
        <v>529</v>
      </c>
      <c r="G62" s="124">
        <v>74</v>
      </c>
      <c r="H62" s="99"/>
      <c r="I62" s="124">
        <v>74</v>
      </c>
      <c r="J62" s="123"/>
      <c r="K62" s="99"/>
      <c r="L62" s="122">
        <v>83.42</v>
      </c>
      <c r="M62" s="99"/>
      <c r="N62" s="135">
        <v>1018.56</v>
      </c>
      <c r="AA62" s="98"/>
      <c r="AB62" s="79"/>
      <c r="AE62" s="65" t="s">
        <v>922</v>
      </c>
      <c r="AG62" s="79"/>
    </row>
    <row r="63" spans="1:34" s="67" customFormat="1" ht="21.6" x14ac:dyDescent="0.3">
      <c r="A63" s="126"/>
      <c r="B63" s="84" t="s">
        <v>921</v>
      </c>
      <c r="C63" s="308" t="s">
        <v>920</v>
      </c>
      <c r="D63" s="308"/>
      <c r="E63" s="308"/>
      <c r="F63" s="125" t="s">
        <v>529</v>
      </c>
      <c r="G63" s="124">
        <v>36</v>
      </c>
      <c r="H63" s="99"/>
      <c r="I63" s="124">
        <v>36</v>
      </c>
      <c r="J63" s="123"/>
      <c r="K63" s="99"/>
      <c r="L63" s="122">
        <v>40.58</v>
      </c>
      <c r="M63" s="99"/>
      <c r="N63" s="121">
        <v>495.51</v>
      </c>
      <c r="AA63" s="98"/>
      <c r="AB63" s="79"/>
      <c r="AE63" s="65" t="s">
        <v>920</v>
      </c>
      <c r="AG63" s="79"/>
    </row>
    <row r="64" spans="1:34" s="67" customFormat="1" ht="14.4" x14ac:dyDescent="0.3">
      <c r="A64" s="109"/>
      <c r="B64" s="108"/>
      <c r="C64" s="311" t="s">
        <v>327</v>
      </c>
      <c r="D64" s="311"/>
      <c r="E64" s="311"/>
      <c r="F64" s="107"/>
      <c r="G64" s="105"/>
      <c r="H64" s="105"/>
      <c r="I64" s="105"/>
      <c r="J64" s="106"/>
      <c r="K64" s="105"/>
      <c r="L64" s="104">
        <v>236.73</v>
      </c>
      <c r="M64" s="103"/>
      <c r="N64" s="102">
        <v>2890.5</v>
      </c>
      <c r="AA64" s="98"/>
      <c r="AB64" s="79"/>
      <c r="AG64" s="79" t="s">
        <v>327</v>
      </c>
    </row>
    <row r="65" spans="1:34" s="67" customFormat="1" ht="31.8" x14ac:dyDescent="0.3">
      <c r="A65" s="113" t="s">
        <v>22</v>
      </c>
      <c r="B65" s="116" t="s">
        <v>928</v>
      </c>
      <c r="C65" s="311" t="s">
        <v>102</v>
      </c>
      <c r="D65" s="311"/>
      <c r="E65" s="311"/>
      <c r="F65" s="107" t="s">
        <v>927</v>
      </c>
      <c r="G65" s="105"/>
      <c r="H65" s="105"/>
      <c r="I65" s="111">
        <v>0.11</v>
      </c>
      <c r="J65" s="106"/>
      <c r="K65" s="105"/>
      <c r="L65" s="106"/>
      <c r="M65" s="105"/>
      <c r="N65" s="139"/>
      <c r="AA65" s="98"/>
      <c r="AB65" s="79" t="s">
        <v>102</v>
      </c>
      <c r="AG65" s="79"/>
    </row>
    <row r="66" spans="1:34" s="67" customFormat="1" ht="14.4" x14ac:dyDescent="0.3">
      <c r="A66" s="110"/>
      <c r="B66" s="72"/>
      <c r="C66" s="308" t="s">
        <v>950</v>
      </c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9"/>
      <c r="AA66" s="98"/>
      <c r="AB66" s="79"/>
      <c r="AG66" s="79"/>
      <c r="AH66" s="65" t="s">
        <v>950</v>
      </c>
    </row>
    <row r="67" spans="1:34" s="67" customFormat="1" ht="14.4" x14ac:dyDescent="0.3">
      <c r="A67" s="138"/>
      <c r="B67" s="84"/>
      <c r="C67" s="308" t="s">
        <v>924</v>
      </c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9"/>
      <c r="AA67" s="98"/>
      <c r="AB67" s="79"/>
      <c r="AC67" s="65" t="s">
        <v>924</v>
      </c>
      <c r="AG67" s="79"/>
    </row>
    <row r="68" spans="1:34" s="67" customFormat="1" ht="14.4" x14ac:dyDescent="0.3">
      <c r="A68" s="137"/>
      <c r="B68" s="84" t="s">
        <v>20</v>
      </c>
      <c r="C68" s="308" t="s">
        <v>541</v>
      </c>
      <c r="D68" s="308"/>
      <c r="E68" s="308"/>
      <c r="F68" s="125"/>
      <c r="G68" s="99"/>
      <c r="H68" s="99"/>
      <c r="I68" s="99"/>
      <c r="J68" s="122">
        <v>165.95</v>
      </c>
      <c r="K68" s="148">
        <v>0.8</v>
      </c>
      <c r="L68" s="122">
        <v>14.6</v>
      </c>
      <c r="M68" s="133">
        <v>12.21</v>
      </c>
      <c r="N68" s="121">
        <v>178.27</v>
      </c>
      <c r="AA68" s="98"/>
      <c r="AB68" s="79"/>
      <c r="AD68" s="65" t="s">
        <v>541</v>
      </c>
      <c r="AG68" s="79"/>
    </row>
    <row r="69" spans="1:34" s="67" customFormat="1" ht="14.4" x14ac:dyDescent="0.3">
      <c r="A69" s="126"/>
      <c r="B69" s="84"/>
      <c r="C69" s="308" t="s">
        <v>537</v>
      </c>
      <c r="D69" s="308"/>
      <c r="E69" s="308"/>
      <c r="F69" s="125" t="s">
        <v>536</v>
      </c>
      <c r="G69" s="133">
        <v>12.96</v>
      </c>
      <c r="H69" s="99"/>
      <c r="I69" s="132">
        <v>1.4256</v>
      </c>
      <c r="J69" s="123"/>
      <c r="K69" s="99"/>
      <c r="L69" s="123"/>
      <c r="M69" s="99"/>
      <c r="N69" s="131"/>
      <c r="AA69" s="98"/>
      <c r="AB69" s="79"/>
      <c r="AE69" s="65" t="s">
        <v>537</v>
      </c>
      <c r="AG69" s="79"/>
    </row>
    <row r="70" spans="1:34" s="67" customFormat="1" ht="14.4" x14ac:dyDescent="0.3">
      <c r="A70" s="110"/>
      <c r="B70" s="84"/>
      <c r="C70" s="310" t="s">
        <v>534</v>
      </c>
      <c r="D70" s="310"/>
      <c r="E70" s="310"/>
      <c r="F70" s="130"/>
      <c r="G70" s="103"/>
      <c r="H70" s="103"/>
      <c r="I70" s="103"/>
      <c r="J70" s="128">
        <v>165.95</v>
      </c>
      <c r="K70" s="103"/>
      <c r="L70" s="128">
        <v>14.6</v>
      </c>
      <c r="M70" s="103"/>
      <c r="N70" s="127"/>
      <c r="AA70" s="98"/>
      <c r="AB70" s="79"/>
      <c r="AF70" s="65" t="s">
        <v>534</v>
      </c>
      <c r="AG70" s="79"/>
    </row>
    <row r="71" spans="1:34" s="67" customFormat="1" ht="14.4" x14ac:dyDescent="0.3">
      <c r="A71" s="126"/>
      <c r="B71" s="84"/>
      <c r="C71" s="308" t="s">
        <v>533</v>
      </c>
      <c r="D71" s="308"/>
      <c r="E71" s="308"/>
      <c r="F71" s="125"/>
      <c r="G71" s="99"/>
      <c r="H71" s="99"/>
      <c r="I71" s="99"/>
      <c r="J71" s="123"/>
      <c r="K71" s="99"/>
      <c r="L71" s="122">
        <v>14.6</v>
      </c>
      <c r="M71" s="99"/>
      <c r="N71" s="121">
        <v>178.27</v>
      </c>
      <c r="AA71" s="98"/>
      <c r="AB71" s="79"/>
      <c r="AE71" s="65" t="s">
        <v>533</v>
      </c>
      <c r="AG71" s="79"/>
    </row>
    <row r="72" spans="1:34" s="67" customFormat="1" ht="21.6" x14ac:dyDescent="0.3">
      <c r="A72" s="126"/>
      <c r="B72" s="84" t="s">
        <v>923</v>
      </c>
      <c r="C72" s="308" t="s">
        <v>922</v>
      </c>
      <c r="D72" s="308"/>
      <c r="E72" s="308"/>
      <c r="F72" s="125" t="s">
        <v>529</v>
      </c>
      <c r="G72" s="124">
        <v>74</v>
      </c>
      <c r="H72" s="99"/>
      <c r="I72" s="124">
        <v>74</v>
      </c>
      <c r="J72" s="123"/>
      <c r="K72" s="99"/>
      <c r="L72" s="122">
        <v>10.8</v>
      </c>
      <c r="M72" s="99"/>
      <c r="N72" s="121">
        <v>131.91999999999999</v>
      </c>
      <c r="AA72" s="98"/>
      <c r="AB72" s="79"/>
      <c r="AE72" s="65" t="s">
        <v>922</v>
      </c>
      <c r="AG72" s="79"/>
    </row>
    <row r="73" spans="1:34" s="67" customFormat="1" ht="21.6" x14ac:dyDescent="0.3">
      <c r="A73" s="126"/>
      <c r="B73" s="84" t="s">
        <v>921</v>
      </c>
      <c r="C73" s="308" t="s">
        <v>920</v>
      </c>
      <c r="D73" s="308"/>
      <c r="E73" s="308"/>
      <c r="F73" s="125" t="s">
        <v>529</v>
      </c>
      <c r="G73" s="124">
        <v>36</v>
      </c>
      <c r="H73" s="99"/>
      <c r="I73" s="124">
        <v>36</v>
      </c>
      <c r="J73" s="123"/>
      <c r="K73" s="99"/>
      <c r="L73" s="122">
        <v>5.26</v>
      </c>
      <c r="M73" s="99"/>
      <c r="N73" s="121">
        <v>64.180000000000007</v>
      </c>
      <c r="AA73" s="98"/>
      <c r="AB73" s="79"/>
      <c r="AE73" s="65" t="s">
        <v>920</v>
      </c>
      <c r="AG73" s="79"/>
    </row>
    <row r="74" spans="1:34" s="67" customFormat="1" ht="14.4" x14ac:dyDescent="0.3">
      <c r="A74" s="109"/>
      <c r="B74" s="108"/>
      <c r="C74" s="311" t="s">
        <v>327</v>
      </c>
      <c r="D74" s="311"/>
      <c r="E74" s="311"/>
      <c r="F74" s="107"/>
      <c r="G74" s="105"/>
      <c r="H74" s="105"/>
      <c r="I74" s="105"/>
      <c r="J74" s="106"/>
      <c r="K74" s="105"/>
      <c r="L74" s="104">
        <v>30.66</v>
      </c>
      <c r="M74" s="103"/>
      <c r="N74" s="115">
        <v>374.37</v>
      </c>
      <c r="AA74" s="98"/>
      <c r="AB74" s="79"/>
      <c r="AG74" s="79" t="s">
        <v>327</v>
      </c>
    </row>
    <row r="75" spans="1:34" s="67" customFormat="1" ht="21.6" x14ac:dyDescent="0.3">
      <c r="A75" s="113" t="s">
        <v>69</v>
      </c>
      <c r="B75" s="116" t="s">
        <v>932</v>
      </c>
      <c r="C75" s="311" t="s">
        <v>284</v>
      </c>
      <c r="D75" s="311"/>
      <c r="E75" s="311"/>
      <c r="F75" s="107" t="s">
        <v>930</v>
      </c>
      <c r="G75" s="105"/>
      <c r="H75" s="105"/>
      <c r="I75" s="112">
        <v>11</v>
      </c>
      <c r="J75" s="106"/>
      <c r="K75" s="105"/>
      <c r="L75" s="106"/>
      <c r="M75" s="105"/>
      <c r="N75" s="139"/>
      <c r="AA75" s="98"/>
      <c r="AB75" s="79" t="s">
        <v>284</v>
      </c>
      <c r="AG75" s="79"/>
    </row>
    <row r="76" spans="1:34" s="67" customFormat="1" ht="14.4" x14ac:dyDescent="0.3">
      <c r="A76" s="138"/>
      <c r="B76" s="84"/>
      <c r="C76" s="308" t="s">
        <v>924</v>
      </c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9"/>
      <c r="AA76" s="98"/>
      <c r="AB76" s="79"/>
      <c r="AC76" s="65" t="s">
        <v>924</v>
      </c>
      <c r="AG76" s="79"/>
    </row>
    <row r="77" spans="1:34" s="67" customFormat="1" ht="14.4" x14ac:dyDescent="0.3">
      <c r="A77" s="137"/>
      <c r="B77" s="84" t="s">
        <v>20</v>
      </c>
      <c r="C77" s="308" t="s">
        <v>541</v>
      </c>
      <c r="D77" s="308"/>
      <c r="E77" s="308"/>
      <c r="F77" s="125"/>
      <c r="G77" s="99"/>
      <c r="H77" s="99"/>
      <c r="I77" s="99"/>
      <c r="J77" s="122">
        <v>41.49</v>
      </c>
      <c r="K77" s="148">
        <v>0.8</v>
      </c>
      <c r="L77" s="122">
        <v>365.11</v>
      </c>
      <c r="M77" s="133">
        <v>12.21</v>
      </c>
      <c r="N77" s="135">
        <v>4457.99</v>
      </c>
      <c r="AA77" s="98"/>
      <c r="AB77" s="79"/>
      <c r="AD77" s="65" t="s">
        <v>541</v>
      </c>
      <c r="AG77" s="79"/>
    </row>
    <row r="78" spans="1:34" s="67" customFormat="1" ht="14.4" x14ac:dyDescent="0.3">
      <c r="A78" s="126"/>
      <c r="B78" s="84"/>
      <c r="C78" s="308" t="s">
        <v>537</v>
      </c>
      <c r="D78" s="308"/>
      <c r="E78" s="308"/>
      <c r="F78" s="125" t="s">
        <v>536</v>
      </c>
      <c r="G78" s="133">
        <v>3.24</v>
      </c>
      <c r="H78" s="99"/>
      <c r="I78" s="133">
        <v>35.64</v>
      </c>
      <c r="J78" s="123"/>
      <c r="K78" s="99"/>
      <c r="L78" s="123"/>
      <c r="M78" s="99"/>
      <c r="N78" s="131"/>
      <c r="AA78" s="98"/>
      <c r="AB78" s="79"/>
      <c r="AE78" s="65" t="s">
        <v>537</v>
      </c>
      <c r="AG78" s="79"/>
    </row>
    <row r="79" spans="1:34" s="67" customFormat="1" ht="14.4" x14ac:dyDescent="0.3">
      <c r="A79" s="110"/>
      <c r="B79" s="84"/>
      <c r="C79" s="310" t="s">
        <v>534</v>
      </c>
      <c r="D79" s="310"/>
      <c r="E79" s="310"/>
      <c r="F79" s="130"/>
      <c r="G79" s="103"/>
      <c r="H79" s="103"/>
      <c r="I79" s="103"/>
      <c r="J79" s="128">
        <v>41.49</v>
      </c>
      <c r="K79" s="103"/>
      <c r="L79" s="128">
        <v>365.11</v>
      </c>
      <c r="M79" s="103"/>
      <c r="N79" s="127"/>
      <c r="AA79" s="98"/>
      <c r="AB79" s="79"/>
      <c r="AF79" s="65" t="s">
        <v>534</v>
      </c>
      <c r="AG79" s="79"/>
    </row>
    <row r="80" spans="1:34" s="67" customFormat="1" ht="14.4" x14ac:dyDescent="0.3">
      <c r="A80" s="126"/>
      <c r="B80" s="84"/>
      <c r="C80" s="308" t="s">
        <v>533</v>
      </c>
      <c r="D80" s="308"/>
      <c r="E80" s="308"/>
      <c r="F80" s="125"/>
      <c r="G80" s="99"/>
      <c r="H80" s="99"/>
      <c r="I80" s="99"/>
      <c r="J80" s="123"/>
      <c r="K80" s="99"/>
      <c r="L80" s="122">
        <v>365.11</v>
      </c>
      <c r="M80" s="99"/>
      <c r="N80" s="135">
        <v>4457.99</v>
      </c>
      <c r="AA80" s="98"/>
      <c r="AB80" s="79"/>
      <c r="AE80" s="65" t="s">
        <v>533</v>
      </c>
      <c r="AG80" s="79"/>
    </row>
    <row r="81" spans="1:33" s="67" customFormat="1" ht="21.6" x14ac:dyDescent="0.3">
      <c r="A81" s="126"/>
      <c r="B81" s="84" t="s">
        <v>923</v>
      </c>
      <c r="C81" s="308" t="s">
        <v>922</v>
      </c>
      <c r="D81" s="308"/>
      <c r="E81" s="308"/>
      <c r="F81" s="125" t="s">
        <v>529</v>
      </c>
      <c r="G81" s="124">
        <v>74</v>
      </c>
      <c r="H81" s="99"/>
      <c r="I81" s="124">
        <v>74</v>
      </c>
      <c r="J81" s="123"/>
      <c r="K81" s="99"/>
      <c r="L81" s="122">
        <v>270.18</v>
      </c>
      <c r="M81" s="99"/>
      <c r="N81" s="135">
        <v>3298.91</v>
      </c>
      <c r="AA81" s="98"/>
      <c r="AB81" s="79"/>
      <c r="AE81" s="65" t="s">
        <v>922</v>
      </c>
      <c r="AG81" s="79"/>
    </row>
    <row r="82" spans="1:33" s="67" customFormat="1" ht="21.6" x14ac:dyDescent="0.3">
      <c r="A82" s="126"/>
      <c r="B82" s="84" t="s">
        <v>921</v>
      </c>
      <c r="C82" s="308" t="s">
        <v>920</v>
      </c>
      <c r="D82" s="308"/>
      <c r="E82" s="308"/>
      <c r="F82" s="125" t="s">
        <v>529</v>
      </c>
      <c r="G82" s="124">
        <v>36</v>
      </c>
      <c r="H82" s="99"/>
      <c r="I82" s="124">
        <v>36</v>
      </c>
      <c r="J82" s="123"/>
      <c r="K82" s="99"/>
      <c r="L82" s="122">
        <v>131.44</v>
      </c>
      <c r="M82" s="99"/>
      <c r="N82" s="135">
        <v>1604.88</v>
      </c>
      <c r="AA82" s="98"/>
      <c r="AB82" s="79"/>
      <c r="AE82" s="65" t="s">
        <v>920</v>
      </c>
      <c r="AG82" s="79"/>
    </row>
    <row r="83" spans="1:33" s="67" customFormat="1" ht="14.4" x14ac:dyDescent="0.3">
      <c r="A83" s="109"/>
      <c r="B83" s="108"/>
      <c r="C83" s="311" t="s">
        <v>327</v>
      </c>
      <c r="D83" s="311"/>
      <c r="E83" s="311"/>
      <c r="F83" s="107"/>
      <c r="G83" s="105"/>
      <c r="H83" s="105"/>
      <c r="I83" s="105"/>
      <c r="J83" s="106"/>
      <c r="K83" s="105"/>
      <c r="L83" s="104">
        <v>766.73</v>
      </c>
      <c r="M83" s="103"/>
      <c r="N83" s="102">
        <v>9361.7800000000007</v>
      </c>
      <c r="AA83" s="98"/>
      <c r="AB83" s="79"/>
      <c r="AG83" s="79" t="s">
        <v>327</v>
      </c>
    </row>
    <row r="84" spans="1:33" s="67" customFormat="1" ht="21.6" x14ac:dyDescent="0.3">
      <c r="A84" s="113" t="s">
        <v>70</v>
      </c>
      <c r="B84" s="116" t="s">
        <v>949</v>
      </c>
      <c r="C84" s="311" t="s">
        <v>285</v>
      </c>
      <c r="D84" s="311"/>
      <c r="E84" s="311"/>
      <c r="F84" s="107" t="s">
        <v>930</v>
      </c>
      <c r="G84" s="105"/>
      <c r="H84" s="105"/>
      <c r="I84" s="112">
        <v>2</v>
      </c>
      <c r="J84" s="106"/>
      <c r="K84" s="105"/>
      <c r="L84" s="106"/>
      <c r="M84" s="105"/>
      <c r="N84" s="139"/>
      <c r="AA84" s="98"/>
      <c r="AB84" s="79" t="s">
        <v>285</v>
      </c>
      <c r="AG84" s="79"/>
    </row>
    <row r="85" spans="1:33" s="67" customFormat="1" ht="14.4" x14ac:dyDescent="0.3">
      <c r="A85" s="138"/>
      <c r="B85" s="84"/>
      <c r="C85" s="308" t="s">
        <v>924</v>
      </c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9"/>
      <c r="AA85" s="98"/>
      <c r="AB85" s="79"/>
      <c r="AC85" s="65" t="s">
        <v>924</v>
      </c>
      <c r="AG85" s="79"/>
    </row>
    <row r="86" spans="1:33" s="67" customFormat="1" ht="14.4" x14ac:dyDescent="0.3">
      <c r="A86" s="137"/>
      <c r="B86" s="84" t="s">
        <v>20</v>
      </c>
      <c r="C86" s="308" t="s">
        <v>541</v>
      </c>
      <c r="D86" s="308"/>
      <c r="E86" s="308"/>
      <c r="F86" s="125"/>
      <c r="G86" s="99"/>
      <c r="H86" s="99"/>
      <c r="I86" s="99"/>
      <c r="J86" s="122">
        <v>20.75</v>
      </c>
      <c r="K86" s="148">
        <v>0.8</v>
      </c>
      <c r="L86" s="122">
        <v>33.200000000000003</v>
      </c>
      <c r="M86" s="133">
        <v>12.21</v>
      </c>
      <c r="N86" s="121">
        <v>405.37</v>
      </c>
      <c r="AA86" s="98"/>
      <c r="AB86" s="79"/>
      <c r="AD86" s="65" t="s">
        <v>541</v>
      </c>
      <c r="AG86" s="79"/>
    </row>
    <row r="87" spans="1:33" s="67" customFormat="1" ht="14.4" x14ac:dyDescent="0.3">
      <c r="A87" s="126"/>
      <c r="B87" s="84"/>
      <c r="C87" s="308" t="s">
        <v>537</v>
      </c>
      <c r="D87" s="308"/>
      <c r="E87" s="308"/>
      <c r="F87" s="125" t="s">
        <v>536</v>
      </c>
      <c r="G87" s="133">
        <v>1.62</v>
      </c>
      <c r="H87" s="99"/>
      <c r="I87" s="133">
        <v>3.24</v>
      </c>
      <c r="J87" s="123"/>
      <c r="K87" s="99"/>
      <c r="L87" s="123"/>
      <c r="M87" s="99"/>
      <c r="N87" s="131"/>
      <c r="AA87" s="98"/>
      <c r="AB87" s="79"/>
      <c r="AE87" s="65" t="s">
        <v>537</v>
      </c>
      <c r="AG87" s="79"/>
    </row>
    <row r="88" spans="1:33" s="67" customFormat="1" ht="14.4" x14ac:dyDescent="0.3">
      <c r="A88" s="110"/>
      <c r="B88" s="84"/>
      <c r="C88" s="310" t="s">
        <v>534</v>
      </c>
      <c r="D88" s="310"/>
      <c r="E88" s="310"/>
      <c r="F88" s="130"/>
      <c r="G88" s="103"/>
      <c r="H88" s="103"/>
      <c r="I88" s="103"/>
      <c r="J88" s="128">
        <v>20.75</v>
      </c>
      <c r="K88" s="103"/>
      <c r="L88" s="128">
        <v>33.200000000000003</v>
      </c>
      <c r="M88" s="103"/>
      <c r="N88" s="127"/>
      <c r="AA88" s="98"/>
      <c r="AB88" s="79"/>
      <c r="AF88" s="65" t="s">
        <v>534</v>
      </c>
      <c r="AG88" s="79"/>
    </row>
    <row r="89" spans="1:33" s="67" customFormat="1" ht="14.4" x14ac:dyDescent="0.3">
      <c r="A89" s="126"/>
      <c r="B89" s="84"/>
      <c r="C89" s="308" t="s">
        <v>533</v>
      </c>
      <c r="D89" s="308"/>
      <c r="E89" s="308"/>
      <c r="F89" s="125"/>
      <c r="G89" s="99"/>
      <c r="H89" s="99"/>
      <c r="I89" s="99"/>
      <c r="J89" s="123"/>
      <c r="K89" s="99"/>
      <c r="L89" s="122">
        <v>33.200000000000003</v>
      </c>
      <c r="M89" s="99"/>
      <c r="N89" s="121">
        <v>405.37</v>
      </c>
      <c r="AA89" s="98"/>
      <c r="AB89" s="79"/>
      <c r="AE89" s="65" t="s">
        <v>533</v>
      </c>
      <c r="AG89" s="79"/>
    </row>
    <row r="90" spans="1:33" s="67" customFormat="1" ht="21.6" x14ac:dyDescent="0.3">
      <c r="A90" s="126"/>
      <c r="B90" s="84" t="s">
        <v>923</v>
      </c>
      <c r="C90" s="308" t="s">
        <v>922</v>
      </c>
      <c r="D90" s="308"/>
      <c r="E90" s="308"/>
      <c r="F90" s="125" t="s">
        <v>529</v>
      </c>
      <c r="G90" s="124">
        <v>74</v>
      </c>
      <c r="H90" s="99"/>
      <c r="I90" s="124">
        <v>74</v>
      </c>
      <c r="J90" s="123"/>
      <c r="K90" s="99"/>
      <c r="L90" s="122">
        <v>24.57</v>
      </c>
      <c r="M90" s="99"/>
      <c r="N90" s="121">
        <v>299.97000000000003</v>
      </c>
      <c r="AA90" s="98"/>
      <c r="AB90" s="79"/>
      <c r="AE90" s="65" t="s">
        <v>922</v>
      </c>
      <c r="AG90" s="79"/>
    </row>
    <row r="91" spans="1:33" s="67" customFormat="1" ht="21.6" x14ac:dyDescent="0.3">
      <c r="A91" s="126"/>
      <c r="B91" s="84" t="s">
        <v>921</v>
      </c>
      <c r="C91" s="308" t="s">
        <v>920</v>
      </c>
      <c r="D91" s="308"/>
      <c r="E91" s="308"/>
      <c r="F91" s="125" t="s">
        <v>529</v>
      </c>
      <c r="G91" s="124">
        <v>36</v>
      </c>
      <c r="H91" s="99"/>
      <c r="I91" s="124">
        <v>36</v>
      </c>
      <c r="J91" s="123"/>
      <c r="K91" s="99"/>
      <c r="L91" s="122">
        <v>11.95</v>
      </c>
      <c r="M91" s="99"/>
      <c r="N91" s="121">
        <v>145.93</v>
      </c>
      <c r="AA91" s="98"/>
      <c r="AB91" s="79"/>
      <c r="AE91" s="65" t="s">
        <v>920</v>
      </c>
      <c r="AG91" s="79"/>
    </row>
    <row r="92" spans="1:33" s="67" customFormat="1" ht="14.4" x14ac:dyDescent="0.3">
      <c r="A92" s="109"/>
      <c r="B92" s="108"/>
      <c r="C92" s="311" t="s">
        <v>327</v>
      </c>
      <c r="D92" s="311"/>
      <c r="E92" s="311"/>
      <c r="F92" s="107"/>
      <c r="G92" s="105"/>
      <c r="H92" s="105"/>
      <c r="I92" s="105"/>
      <c r="J92" s="106"/>
      <c r="K92" s="105"/>
      <c r="L92" s="104">
        <v>69.72</v>
      </c>
      <c r="M92" s="103"/>
      <c r="N92" s="115">
        <v>851.27</v>
      </c>
      <c r="AA92" s="98"/>
      <c r="AB92" s="79"/>
      <c r="AG92" s="79" t="s">
        <v>327</v>
      </c>
    </row>
    <row r="93" spans="1:33" s="67" customFormat="1" ht="31.8" x14ac:dyDescent="0.3">
      <c r="A93" s="113" t="s">
        <v>71</v>
      </c>
      <c r="B93" s="116" t="s">
        <v>948</v>
      </c>
      <c r="C93" s="311" t="s">
        <v>286</v>
      </c>
      <c r="D93" s="311"/>
      <c r="E93" s="311"/>
      <c r="F93" s="107" t="s">
        <v>110</v>
      </c>
      <c r="G93" s="105"/>
      <c r="H93" s="105"/>
      <c r="I93" s="112">
        <v>1</v>
      </c>
      <c r="J93" s="106"/>
      <c r="K93" s="105"/>
      <c r="L93" s="106"/>
      <c r="M93" s="105"/>
      <c r="N93" s="139"/>
      <c r="AA93" s="98"/>
      <c r="AB93" s="79" t="s">
        <v>286</v>
      </c>
      <c r="AG93" s="79"/>
    </row>
    <row r="94" spans="1:33" s="67" customFormat="1" ht="14.4" x14ac:dyDescent="0.3">
      <c r="A94" s="138"/>
      <c r="B94" s="84"/>
      <c r="C94" s="308" t="s">
        <v>924</v>
      </c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9"/>
      <c r="AA94" s="98"/>
      <c r="AB94" s="79"/>
      <c r="AC94" s="65" t="s">
        <v>924</v>
      </c>
      <c r="AG94" s="79"/>
    </row>
    <row r="95" spans="1:33" s="67" customFormat="1" ht="14.4" x14ac:dyDescent="0.3">
      <c r="A95" s="137"/>
      <c r="B95" s="84" t="s">
        <v>20</v>
      </c>
      <c r="C95" s="308" t="s">
        <v>541</v>
      </c>
      <c r="D95" s="308"/>
      <c r="E95" s="308"/>
      <c r="F95" s="125"/>
      <c r="G95" s="99"/>
      <c r="H95" s="99"/>
      <c r="I95" s="99"/>
      <c r="J95" s="122">
        <v>81.66</v>
      </c>
      <c r="K95" s="148">
        <v>0.8</v>
      </c>
      <c r="L95" s="122">
        <v>65.33</v>
      </c>
      <c r="M95" s="133">
        <v>12.21</v>
      </c>
      <c r="N95" s="121">
        <v>797.68</v>
      </c>
      <c r="AA95" s="98"/>
      <c r="AB95" s="79"/>
      <c r="AD95" s="65" t="s">
        <v>541</v>
      </c>
      <c r="AG95" s="79"/>
    </row>
    <row r="96" spans="1:33" s="67" customFormat="1" ht="14.4" x14ac:dyDescent="0.3">
      <c r="A96" s="126"/>
      <c r="B96" s="84"/>
      <c r="C96" s="308" t="s">
        <v>537</v>
      </c>
      <c r="D96" s="308"/>
      <c r="E96" s="308"/>
      <c r="F96" s="125" t="s">
        <v>536</v>
      </c>
      <c r="G96" s="148">
        <v>6.3</v>
      </c>
      <c r="H96" s="99"/>
      <c r="I96" s="148">
        <v>6.3</v>
      </c>
      <c r="J96" s="123"/>
      <c r="K96" s="99"/>
      <c r="L96" s="123"/>
      <c r="M96" s="99"/>
      <c r="N96" s="131"/>
      <c r="AA96" s="98"/>
      <c r="AB96" s="79"/>
      <c r="AE96" s="65" t="s">
        <v>537</v>
      </c>
      <c r="AG96" s="79"/>
    </row>
    <row r="97" spans="1:33" s="67" customFormat="1" ht="14.4" x14ac:dyDescent="0.3">
      <c r="A97" s="110"/>
      <c r="B97" s="84"/>
      <c r="C97" s="310" t="s">
        <v>534</v>
      </c>
      <c r="D97" s="310"/>
      <c r="E97" s="310"/>
      <c r="F97" s="130"/>
      <c r="G97" s="103"/>
      <c r="H97" s="103"/>
      <c r="I97" s="103"/>
      <c r="J97" s="128">
        <v>81.66</v>
      </c>
      <c r="K97" s="103"/>
      <c r="L97" s="128">
        <v>65.33</v>
      </c>
      <c r="M97" s="103"/>
      <c r="N97" s="127"/>
      <c r="AA97" s="98"/>
      <c r="AB97" s="79"/>
      <c r="AF97" s="65" t="s">
        <v>534</v>
      </c>
      <c r="AG97" s="79"/>
    </row>
    <row r="98" spans="1:33" s="67" customFormat="1" ht="14.4" x14ac:dyDescent="0.3">
      <c r="A98" s="126"/>
      <c r="B98" s="84"/>
      <c r="C98" s="308" t="s">
        <v>533</v>
      </c>
      <c r="D98" s="308"/>
      <c r="E98" s="308"/>
      <c r="F98" s="125"/>
      <c r="G98" s="99"/>
      <c r="H98" s="99"/>
      <c r="I98" s="99"/>
      <c r="J98" s="123"/>
      <c r="K98" s="99"/>
      <c r="L98" s="122">
        <v>65.33</v>
      </c>
      <c r="M98" s="99"/>
      <c r="N98" s="121">
        <v>797.68</v>
      </c>
      <c r="AA98" s="98"/>
      <c r="AB98" s="79"/>
      <c r="AE98" s="65" t="s">
        <v>533</v>
      </c>
      <c r="AG98" s="79"/>
    </row>
    <row r="99" spans="1:33" s="67" customFormat="1" ht="21.6" x14ac:dyDescent="0.3">
      <c r="A99" s="126"/>
      <c r="B99" s="84" t="s">
        <v>923</v>
      </c>
      <c r="C99" s="308" t="s">
        <v>922</v>
      </c>
      <c r="D99" s="308"/>
      <c r="E99" s="308"/>
      <c r="F99" s="125" t="s">
        <v>529</v>
      </c>
      <c r="G99" s="124">
        <v>74</v>
      </c>
      <c r="H99" s="99"/>
      <c r="I99" s="124">
        <v>74</v>
      </c>
      <c r="J99" s="123"/>
      <c r="K99" s="99"/>
      <c r="L99" s="122">
        <v>48.34</v>
      </c>
      <c r="M99" s="99"/>
      <c r="N99" s="121">
        <v>590.28</v>
      </c>
      <c r="AA99" s="98"/>
      <c r="AB99" s="79"/>
      <c r="AE99" s="65" t="s">
        <v>922</v>
      </c>
      <c r="AG99" s="79"/>
    </row>
    <row r="100" spans="1:33" s="67" customFormat="1" ht="21.6" x14ac:dyDescent="0.3">
      <c r="A100" s="126"/>
      <c r="B100" s="84" t="s">
        <v>921</v>
      </c>
      <c r="C100" s="308" t="s">
        <v>920</v>
      </c>
      <c r="D100" s="308"/>
      <c r="E100" s="308"/>
      <c r="F100" s="125" t="s">
        <v>529</v>
      </c>
      <c r="G100" s="124">
        <v>36</v>
      </c>
      <c r="H100" s="99"/>
      <c r="I100" s="124">
        <v>36</v>
      </c>
      <c r="J100" s="123"/>
      <c r="K100" s="99"/>
      <c r="L100" s="122">
        <v>23.52</v>
      </c>
      <c r="M100" s="99"/>
      <c r="N100" s="121">
        <v>287.16000000000003</v>
      </c>
      <c r="AA100" s="98"/>
      <c r="AB100" s="79"/>
      <c r="AE100" s="65" t="s">
        <v>920</v>
      </c>
      <c r="AG100" s="79"/>
    </row>
    <row r="101" spans="1:33" s="67" customFormat="1" ht="14.4" x14ac:dyDescent="0.3">
      <c r="A101" s="109"/>
      <c r="B101" s="108"/>
      <c r="C101" s="311" t="s">
        <v>327</v>
      </c>
      <c r="D101" s="311"/>
      <c r="E101" s="311"/>
      <c r="F101" s="107"/>
      <c r="G101" s="105"/>
      <c r="H101" s="105"/>
      <c r="I101" s="105"/>
      <c r="J101" s="106"/>
      <c r="K101" s="105"/>
      <c r="L101" s="104">
        <v>137.19</v>
      </c>
      <c r="M101" s="103"/>
      <c r="N101" s="102">
        <v>1675.12</v>
      </c>
      <c r="AA101" s="98"/>
      <c r="AB101" s="79"/>
      <c r="AG101" s="79" t="s">
        <v>327</v>
      </c>
    </row>
    <row r="102" spans="1:33" s="67" customFormat="1" ht="21.6" x14ac:dyDescent="0.3">
      <c r="A102" s="113" t="s">
        <v>72</v>
      </c>
      <c r="B102" s="116" t="s">
        <v>947</v>
      </c>
      <c r="C102" s="311" t="s">
        <v>287</v>
      </c>
      <c r="D102" s="311"/>
      <c r="E102" s="311"/>
      <c r="F102" s="107" t="s">
        <v>935</v>
      </c>
      <c r="G102" s="105"/>
      <c r="H102" s="105"/>
      <c r="I102" s="112">
        <v>1</v>
      </c>
      <c r="J102" s="106"/>
      <c r="K102" s="105"/>
      <c r="L102" s="106"/>
      <c r="M102" s="105"/>
      <c r="N102" s="139"/>
      <c r="AA102" s="98"/>
      <c r="AB102" s="79" t="s">
        <v>287</v>
      </c>
      <c r="AG102" s="79"/>
    </row>
    <row r="103" spans="1:33" s="67" customFormat="1" ht="14.4" x14ac:dyDescent="0.3">
      <c r="A103" s="138"/>
      <c r="B103" s="84"/>
      <c r="C103" s="308" t="s">
        <v>924</v>
      </c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9"/>
      <c r="AA103" s="98"/>
      <c r="AB103" s="79"/>
      <c r="AC103" s="65" t="s">
        <v>924</v>
      </c>
      <c r="AG103" s="79"/>
    </row>
    <row r="104" spans="1:33" s="67" customFormat="1" ht="14.4" x14ac:dyDescent="0.3">
      <c r="A104" s="137"/>
      <c r="B104" s="84" t="s">
        <v>20</v>
      </c>
      <c r="C104" s="308" t="s">
        <v>541</v>
      </c>
      <c r="D104" s="308"/>
      <c r="E104" s="308"/>
      <c r="F104" s="125"/>
      <c r="G104" s="99"/>
      <c r="H104" s="99"/>
      <c r="I104" s="99"/>
      <c r="J104" s="122">
        <v>10.5</v>
      </c>
      <c r="K104" s="148">
        <v>0.8</v>
      </c>
      <c r="L104" s="122">
        <v>8.4</v>
      </c>
      <c r="M104" s="133">
        <v>12.21</v>
      </c>
      <c r="N104" s="121">
        <v>102.56</v>
      </c>
      <c r="AA104" s="98"/>
      <c r="AB104" s="79"/>
      <c r="AD104" s="65" t="s">
        <v>541</v>
      </c>
      <c r="AG104" s="79"/>
    </row>
    <row r="105" spans="1:33" s="67" customFormat="1" ht="14.4" x14ac:dyDescent="0.3">
      <c r="A105" s="126"/>
      <c r="B105" s="84"/>
      <c r="C105" s="308" t="s">
        <v>537</v>
      </c>
      <c r="D105" s="308"/>
      <c r="E105" s="308"/>
      <c r="F105" s="125" t="s">
        <v>536</v>
      </c>
      <c r="G105" s="133">
        <v>0.82</v>
      </c>
      <c r="H105" s="99"/>
      <c r="I105" s="133">
        <v>0.82</v>
      </c>
      <c r="J105" s="123"/>
      <c r="K105" s="99"/>
      <c r="L105" s="123"/>
      <c r="M105" s="99"/>
      <c r="N105" s="131"/>
      <c r="AA105" s="98"/>
      <c r="AB105" s="79"/>
      <c r="AE105" s="65" t="s">
        <v>537</v>
      </c>
      <c r="AG105" s="79"/>
    </row>
    <row r="106" spans="1:33" s="67" customFormat="1" ht="14.4" x14ac:dyDescent="0.3">
      <c r="A106" s="110"/>
      <c r="B106" s="84"/>
      <c r="C106" s="310" t="s">
        <v>534</v>
      </c>
      <c r="D106" s="310"/>
      <c r="E106" s="310"/>
      <c r="F106" s="130"/>
      <c r="G106" s="103"/>
      <c r="H106" s="103"/>
      <c r="I106" s="103"/>
      <c r="J106" s="128">
        <v>10.5</v>
      </c>
      <c r="K106" s="103"/>
      <c r="L106" s="128">
        <v>8.4</v>
      </c>
      <c r="M106" s="103"/>
      <c r="N106" s="127"/>
      <c r="AA106" s="98"/>
      <c r="AB106" s="79"/>
      <c r="AF106" s="65" t="s">
        <v>534</v>
      </c>
      <c r="AG106" s="79"/>
    </row>
    <row r="107" spans="1:33" s="67" customFormat="1" ht="14.4" x14ac:dyDescent="0.3">
      <c r="A107" s="126"/>
      <c r="B107" s="84"/>
      <c r="C107" s="308" t="s">
        <v>533</v>
      </c>
      <c r="D107" s="308"/>
      <c r="E107" s="308"/>
      <c r="F107" s="125"/>
      <c r="G107" s="99"/>
      <c r="H107" s="99"/>
      <c r="I107" s="99"/>
      <c r="J107" s="123"/>
      <c r="K107" s="99"/>
      <c r="L107" s="122">
        <v>8.4</v>
      </c>
      <c r="M107" s="99"/>
      <c r="N107" s="121">
        <v>102.56</v>
      </c>
      <c r="AA107" s="98"/>
      <c r="AB107" s="79"/>
      <c r="AE107" s="65" t="s">
        <v>533</v>
      </c>
      <c r="AG107" s="79"/>
    </row>
    <row r="108" spans="1:33" s="67" customFormat="1" ht="21.6" x14ac:dyDescent="0.3">
      <c r="A108" s="126"/>
      <c r="B108" s="84" t="s">
        <v>923</v>
      </c>
      <c r="C108" s="308" t="s">
        <v>922</v>
      </c>
      <c r="D108" s="308"/>
      <c r="E108" s="308"/>
      <c r="F108" s="125" t="s">
        <v>529</v>
      </c>
      <c r="G108" s="124">
        <v>74</v>
      </c>
      <c r="H108" s="99"/>
      <c r="I108" s="124">
        <v>74</v>
      </c>
      <c r="J108" s="123"/>
      <c r="K108" s="99"/>
      <c r="L108" s="122">
        <v>6.22</v>
      </c>
      <c r="M108" s="99"/>
      <c r="N108" s="121">
        <v>75.89</v>
      </c>
      <c r="AA108" s="98"/>
      <c r="AB108" s="79"/>
      <c r="AE108" s="65" t="s">
        <v>922</v>
      </c>
      <c r="AG108" s="79"/>
    </row>
    <row r="109" spans="1:33" s="67" customFormat="1" ht="21.6" x14ac:dyDescent="0.3">
      <c r="A109" s="126"/>
      <c r="B109" s="84" t="s">
        <v>921</v>
      </c>
      <c r="C109" s="308" t="s">
        <v>920</v>
      </c>
      <c r="D109" s="308"/>
      <c r="E109" s="308"/>
      <c r="F109" s="125" t="s">
        <v>529</v>
      </c>
      <c r="G109" s="124">
        <v>36</v>
      </c>
      <c r="H109" s="99"/>
      <c r="I109" s="124">
        <v>36</v>
      </c>
      <c r="J109" s="123"/>
      <c r="K109" s="99"/>
      <c r="L109" s="122">
        <v>3.02</v>
      </c>
      <c r="M109" s="99"/>
      <c r="N109" s="121">
        <v>36.92</v>
      </c>
      <c r="AA109" s="98"/>
      <c r="AB109" s="79"/>
      <c r="AE109" s="65" t="s">
        <v>920</v>
      </c>
      <c r="AG109" s="79"/>
    </row>
    <row r="110" spans="1:33" s="67" customFormat="1" ht="14.4" x14ac:dyDescent="0.3">
      <c r="A110" s="109"/>
      <c r="B110" s="108"/>
      <c r="C110" s="311" t="s">
        <v>327</v>
      </c>
      <c r="D110" s="311"/>
      <c r="E110" s="311"/>
      <c r="F110" s="107"/>
      <c r="G110" s="105"/>
      <c r="H110" s="105"/>
      <c r="I110" s="105"/>
      <c r="J110" s="106"/>
      <c r="K110" s="105"/>
      <c r="L110" s="104">
        <v>17.64</v>
      </c>
      <c r="M110" s="103"/>
      <c r="N110" s="115">
        <v>215.37</v>
      </c>
      <c r="AA110" s="98"/>
      <c r="AB110" s="79"/>
      <c r="AG110" s="79" t="s">
        <v>327</v>
      </c>
    </row>
    <row r="111" spans="1:33" s="67" customFormat="1" ht="21.6" x14ac:dyDescent="0.3">
      <c r="A111" s="113" t="s">
        <v>73</v>
      </c>
      <c r="B111" s="116" t="s">
        <v>946</v>
      </c>
      <c r="C111" s="311" t="s">
        <v>288</v>
      </c>
      <c r="D111" s="311"/>
      <c r="E111" s="311"/>
      <c r="F111" s="107" t="s">
        <v>935</v>
      </c>
      <c r="G111" s="105"/>
      <c r="H111" s="105"/>
      <c r="I111" s="112">
        <v>3</v>
      </c>
      <c r="J111" s="106"/>
      <c r="K111" s="105"/>
      <c r="L111" s="106"/>
      <c r="M111" s="105"/>
      <c r="N111" s="139"/>
      <c r="AA111" s="98"/>
      <c r="AB111" s="79" t="s">
        <v>288</v>
      </c>
      <c r="AG111" s="79"/>
    </row>
    <row r="112" spans="1:33" s="67" customFormat="1" ht="14.4" x14ac:dyDescent="0.3">
      <c r="A112" s="138"/>
      <c r="B112" s="84"/>
      <c r="C112" s="308" t="s">
        <v>924</v>
      </c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9"/>
      <c r="AA112" s="98"/>
      <c r="AB112" s="79"/>
      <c r="AC112" s="65" t="s">
        <v>924</v>
      </c>
      <c r="AG112" s="79"/>
    </row>
    <row r="113" spans="1:33" s="67" customFormat="1" ht="14.4" x14ac:dyDescent="0.3">
      <c r="A113" s="137"/>
      <c r="B113" s="84" t="s">
        <v>20</v>
      </c>
      <c r="C113" s="308" t="s">
        <v>541</v>
      </c>
      <c r="D113" s="308"/>
      <c r="E113" s="308"/>
      <c r="F113" s="125"/>
      <c r="G113" s="99"/>
      <c r="H113" s="99"/>
      <c r="I113" s="99"/>
      <c r="J113" s="122">
        <v>31.33</v>
      </c>
      <c r="K113" s="148">
        <v>0.8</v>
      </c>
      <c r="L113" s="122">
        <v>75.19</v>
      </c>
      <c r="M113" s="133">
        <v>12.21</v>
      </c>
      <c r="N113" s="121">
        <v>918.07</v>
      </c>
      <c r="AA113" s="98"/>
      <c r="AB113" s="79"/>
      <c r="AD113" s="65" t="s">
        <v>541</v>
      </c>
      <c r="AG113" s="79"/>
    </row>
    <row r="114" spans="1:33" s="67" customFormat="1" ht="14.4" x14ac:dyDescent="0.3">
      <c r="A114" s="126"/>
      <c r="B114" s="84"/>
      <c r="C114" s="308" t="s">
        <v>537</v>
      </c>
      <c r="D114" s="308"/>
      <c r="E114" s="308"/>
      <c r="F114" s="125" t="s">
        <v>536</v>
      </c>
      <c r="G114" s="133">
        <v>2.4300000000000002</v>
      </c>
      <c r="H114" s="99"/>
      <c r="I114" s="133">
        <v>7.29</v>
      </c>
      <c r="J114" s="123"/>
      <c r="K114" s="99"/>
      <c r="L114" s="123"/>
      <c r="M114" s="99"/>
      <c r="N114" s="131"/>
      <c r="AA114" s="98"/>
      <c r="AB114" s="79"/>
      <c r="AE114" s="65" t="s">
        <v>537</v>
      </c>
      <c r="AG114" s="79"/>
    </row>
    <row r="115" spans="1:33" s="67" customFormat="1" ht="14.4" x14ac:dyDescent="0.3">
      <c r="A115" s="110"/>
      <c r="B115" s="84"/>
      <c r="C115" s="310" t="s">
        <v>534</v>
      </c>
      <c r="D115" s="310"/>
      <c r="E115" s="310"/>
      <c r="F115" s="130"/>
      <c r="G115" s="103"/>
      <c r="H115" s="103"/>
      <c r="I115" s="103"/>
      <c r="J115" s="128">
        <v>31.33</v>
      </c>
      <c r="K115" s="103"/>
      <c r="L115" s="128">
        <v>75.19</v>
      </c>
      <c r="M115" s="103"/>
      <c r="N115" s="127"/>
      <c r="AA115" s="98"/>
      <c r="AB115" s="79"/>
      <c r="AF115" s="65" t="s">
        <v>534</v>
      </c>
      <c r="AG115" s="79"/>
    </row>
    <row r="116" spans="1:33" s="67" customFormat="1" ht="14.4" x14ac:dyDescent="0.3">
      <c r="A116" s="126"/>
      <c r="B116" s="84"/>
      <c r="C116" s="308" t="s">
        <v>533</v>
      </c>
      <c r="D116" s="308"/>
      <c r="E116" s="308"/>
      <c r="F116" s="125"/>
      <c r="G116" s="99"/>
      <c r="H116" s="99"/>
      <c r="I116" s="99"/>
      <c r="J116" s="123"/>
      <c r="K116" s="99"/>
      <c r="L116" s="122">
        <v>75.19</v>
      </c>
      <c r="M116" s="99"/>
      <c r="N116" s="121">
        <v>918.07</v>
      </c>
      <c r="AA116" s="98"/>
      <c r="AB116" s="79"/>
      <c r="AE116" s="65" t="s">
        <v>533</v>
      </c>
      <c r="AG116" s="79"/>
    </row>
    <row r="117" spans="1:33" s="67" customFormat="1" ht="21.6" x14ac:dyDescent="0.3">
      <c r="A117" s="126"/>
      <c r="B117" s="84" t="s">
        <v>923</v>
      </c>
      <c r="C117" s="308" t="s">
        <v>922</v>
      </c>
      <c r="D117" s="308"/>
      <c r="E117" s="308"/>
      <c r="F117" s="125" t="s">
        <v>529</v>
      </c>
      <c r="G117" s="124">
        <v>74</v>
      </c>
      <c r="H117" s="99"/>
      <c r="I117" s="124">
        <v>74</v>
      </c>
      <c r="J117" s="123"/>
      <c r="K117" s="99"/>
      <c r="L117" s="122">
        <v>55.64</v>
      </c>
      <c r="M117" s="99"/>
      <c r="N117" s="121">
        <v>679.37</v>
      </c>
      <c r="AA117" s="98"/>
      <c r="AB117" s="79"/>
      <c r="AE117" s="65" t="s">
        <v>922</v>
      </c>
      <c r="AG117" s="79"/>
    </row>
    <row r="118" spans="1:33" s="67" customFormat="1" ht="21.6" x14ac:dyDescent="0.3">
      <c r="A118" s="126"/>
      <c r="B118" s="84" t="s">
        <v>921</v>
      </c>
      <c r="C118" s="308" t="s">
        <v>920</v>
      </c>
      <c r="D118" s="308"/>
      <c r="E118" s="308"/>
      <c r="F118" s="125" t="s">
        <v>529</v>
      </c>
      <c r="G118" s="124">
        <v>36</v>
      </c>
      <c r="H118" s="99"/>
      <c r="I118" s="124">
        <v>36</v>
      </c>
      <c r="J118" s="123"/>
      <c r="K118" s="99"/>
      <c r="L118" s="122">
        <v>27.07</v>
      </c>
      <c r="M118" s="99"/>
      <c r="N118" s="121">
        <v>330.51</v>
      </c>
      <c r="AA118" s="98"/>
      <c r="AB118" s="79"/>
      <c r="AE118" s="65" t="s">
        <v>920</v>
      </c>
      <c r="AG118" s="79"/>
    </row>
    <row r="119" spans="1:33" s="67" customFormat="1" ht="14.4" x14ac:dyDescent="0.3">
      <c r="A119" s="109"/>
      <c r="B119" s="108"/>
      <c r="C119" s="311" t="s">
        <v>327</v>
      </c>
      <c r="D119" s="311"/>
      <c r="E119" s="311"/>
      <c r="F119" s="107"/>
      <c r="G119" s="105"/>
      <c r="H119" s="105"/>
      <c r="I119" s="105"/>
      <c r="J119" s="106"/>
      <c r="K119" s="105"/>
      <c r="L119" s="104">
        <v>157.9</v>
      </c>
      <c r="M119" s="103"/>
      <c r="N119" s="102">
        <v>1927.95</v>
      </c>
      <c r="AA119" s="98"/>
      <c r="AB119" s="79"/>
      <c r="AG119" s="79" t="s">
        <v>327</v>
      </c>
    </row>
    <row r="120" spans="1:33" s="67" customFormat="1" ht="21.6" x14ac:dyDescent="0.3">
      <c r="A120" s="113" t="s">
        <v>24</v>
      </c>
      <c r="B120" s="116" t="s">
        <v>945</v>
      </c>
      <c r="C120" s="311" t="s">
        <v>289</v>
      </c>
      <c r="D120" s="311"/>
      <c r="E120" s="311"/>
      <c r="F120" s="107" t="s">
        <v>935</v>
      </c>
      <c r="G120" s="105"/>
      <c r="H120" s="105"/>
      <c r="I120" s="112">
        <v>6</v>
      </c>
      <c r="J120" s="106"/>
      <c r="K120" s="105"/>
      <c r="L120" s="106"/>
      <c r="M120" s="105"/>
      <c r="N120" s="139"/>
      <c r="AA120" s="98"/>
      <c r="AB120" s="79" t="s">
        <v>289</v>
      </c>
      <c r="AG120" s="79"/>
    </row>
    <row r="121" spans="1:33" s="67" customFormat="1" ht="14.4" x14ac:dyDescent="0.3">
      <c r="A121" s="138"/>
      <c r="B121" s="84"/>
      <c r="C121" s="308" t="s">
        <v>924</v>
      </c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9"/>
      <c r="AA121" s="98"/>
      <c r="AB121" s="79"/>
      <c r="AC121" s="65" t="s">
        <v>924</v>
      </c>
      <c r="AG121" s="79"/>
    </row>
    <row r="122" spans="1:33" s="67" customFormat="1" ht="14.4" x14ac:dyDescent="0.3">
      <c r="A122" s="137"/>
      <c r="B122" s="84" t="s">
        <v>20</v>
      </c>
      <c r="C122" s="308" t="s">
        <v>541</v>
      </c>
      <c r="D122" s="308"/>
      <c r="E122" s="308"/>
      <c r="F122" s="125"/>
      <c r="G122" s="99"/>
      <c r="H122" s="99"/>
      <c r="I122" s="99"/>
      <c r="J122" s="122">
        <v>31.33</v>
      </c>
      <c r="K122" s="148">
        <v>0.8</v>
      </c>
      <c r="L122" s="122">
        <v>150.38</v>
      </c>
      <c r="M122" s="133">
        <v>12.21</v>
      </c>
      <c r="N122" s="135">
        <v>1836.14</v>
      </c>
      <c r="AA122" s="98"/>
      <c r="AB122" s="79"/>
      <c r="AD122" s="65" t="s">
        <v>541</v>
      </c>
      <c r="AG122" s="79"/>
    </row>
    <row r="123" spans="1:33" s="67" customFormat="1" ht="14.4" x14ac:dyDescent="0.3">
      <c r="A123" s="126"/>
      <c r="B123" s="84"/>
      <c r="C123" s="308" t="s">
        <v>537</v>
      </c>
      <c r="D123" s="308"/>
      <c r="E123" s="308"/>
      <c r="F123" s="125" t="s">
        <v>536</v>
      </c>
      <c r="G123" s="133">
        <v>2.4300000000000002</v>
      </c>
      <c r="H123" s="99"/>
      <c r="I123" s="133">
        <v>14.58</v>
      </c>
      <c r="J123" s="123"/>
      <c r="K123" s="99"/>
      <c r="L123" s="123"/>
      <c r="M123" s="99"/>
      <c r="N123" s="131"/>
      <c r="AA123" s="98"/>
      <c r="AB123" s="79"/>
      <c r="AE123" s="65" t="s">
        <v>537</v>
      </c>
      <c r="AG123" s="79"/>
    </row>
    <row r="124" spans="1:33" s="67" customFormat="1" ht="14.4" x14ac:dyDescent="0.3">
      <c r="A124" s="110"/>
      <c r="B124" s="84"/>
      <c r="C124" s="310" t="s">
        <v>534</v>
      </c>
      <c r="D124" s="310"/>
      <c r="E124" s="310"/>
      <c r="F124" s="130"/>
      <c r="G124" s="103"/>
      <c r="H124" s="103"/>
      <c r="I124" s="103"/>
      <c r="J124" s="128">
        <v>31.33</v>
      </c>
      <c r="K124" s="103"/>
      <c r="L124" s="128">
        <v>150.38</v>
      </c>
      <c r="M124" s="103"/>
      <c r="N124" s="127"/>
      <c r="AA124" s="98"/>
      <c r="AB124" s="79"/>
      <c r="AF124" s="65" t="s">
        <v>534</v>
      </c>
      <c r="AG124" s="79"/>
    </row>
    <row r="125" spans="1:33" s="67" customFormat="1" ht="14.4" x14ac:dyDescent="0.3">
      <c r="A125" s="126"/>
      <c r="B125" s="84"/>
      <c r="C125" s="308" t="s">
        <v>533</v>
      </c>
      <c r="D125" s="308"/>
      <c r="E125" s="308"/>
      <c r="F125" s="125"/>
      <c r="G125" s="99"/>
      <c r="H125" s="99"/>
      <c r="I125" s="99"/>
      <c r="J125" s="123"/>
      <c r="K125" s="99"/>
      <c r="L125" s="122">
        <v>150.38</v>
      </c>
      <c r="M125" s="99"/>
      <c r="N125" s="135">
        <v>1836.14</v>
      </c>
      <c r="AA125" s="98"/>
      <c r="AB125" s="79"/>
      <c r="AE125" s="65" t="s">
        <v>533</v>
      </c>
      <c r="AG125" s="79"/>
    </row>
    <row r="126" spans="1:33" s="67" customFormat="1" ht="21.6" x14ac:dyDescent="0.3">
      <c r="A126" s="126"/>
      <c r="B126" s="84" t="s">
        <v>923</v>
      </c>
      <c r="C126" s="308" t="s">
        <v>922</v>
      </c>
      <c r="D126" s="308"/>
      <c r="E126" s="308"/>
      <c r="F126" s="125" t="s">
        <v>529</v>
      </c>
      <c r="G126" s="124">
        <v>74</v>
      </c>
      <c r="H126" s="99"/>
      <c r="I126" s="124">
        <v>74</v>
      </c>
      <c r="J126" s="123"/>
      <c r="K126" s="99"/>
      <c r="L126" s="122">
        <v>111.28</v>
      </c>
      <c r="M126" s="99"/>
      <c r="N126" s="135">
        <v>1358.74</v>
      </c>
      <c r="AA126" s="98"/>
      <c r="AB126" s="79"/>
      <c r="AE126" s="65" t="s">
        <v>922</v>
      </c>
      <c r="AG126" s="79"/>
    </row>
    <row r="127" spans="1:33" s="67" customFormat="1" ht="21.6" x14ac:dyDescent="0.3">
      <c r="A127" s="126"/>
      <c r="B127" s="84" t="s">
        <v>921</v>
      </c>
      <c r="C127" s="308" t="s">
        <v>920</v>
      </c>
      <c r="D127" s="308"/>
      <c r="E127" s="308"/>
      <c r="F127" s="125" t="s">
        <v>529</v>
      </c>
      <c r="G127" s="124">
        <v>36</v>
      </c>
      <c r="H127" s="99"/>
      <c r="I127" s="124">
        <v>36</v>
      </c>
      <c r="J127" s="123"/>
      <c r="K127" s="99"/>
      <c r="L127" s="122">
        <v>54.14</v>
      </c>
      <c r="M127" s="99"/>
      <c r="N127" s="121">
        <v>661.01</v>
      </c>
      <c r="AA127" s="98"/>
      <c r="AB127" s="79"/>
      <c r="AE127" s="65" t="s">
        <v>920</v>
      </c>
      <c r="AG127" s="79"/>
    </row>
    <row r="128" spans="1:33" s="67" customFormat="1" ht="14.4" x14ac:dyDescent="0.3">
      <c r="A128" s="109"/>
      <c r="B128" s="108"/>
      <c r="C128" s="311" t="s">
        <v>327</v>
      </c>
      <c r="D128" s="311"/>
      <c r="E128" s="311"/>
      <c r="F128" s="107"/>
      <c r="G128" s="105"/>
      <c r="H128" s="105"/>
      <c r="I128" s="105"/>
      <c r="J128" s="106"/>
      <c r="K128" s="105"/>
      <c r="L128" s="104">
        <v>315.8</v>
      </c>
      <c r="M128" s="103"/>
      <c r="N128" s="102">
        <v>3855.89</v>
      </c>
      <c r="AA128" s="98"/>
      <c r="AB128" s="79"/>
      <c r="AG128" s="79" t="s">
        <v>327</v>
      </c>
    </row>
    <row r="129" spans="1:33" s="67" customFormat="1" ht="21.6" x14ac:dyDescent="0.3">
      <c r="A129" s="113" t="s">
        <v>75</v>
      </c>
      <c r="B129" s="116" t="s">
        <v>944</v>
      </c>
      <c r="C129" s="311" t="s">
        <v>290</v>
      </c>
      <c r="D129" s="311"/>
      <c r="E129" s="311"/>
      <c r="F129" s="107" t="s">
        <v>935</v>
      </c>
      <c r="G129" s="105"/>
      <c r="H129" s="105"/>
      <c r="I129" s="112">
        <v>3</v>
      </c>
      <c r="J129" s="106"/>
      <c r="K129" s="105"/>
      <c r="L129" s="106"/>
      <c r="M129" s="105"/>
      <c r="N129" s="139"/>
      <c r="AA129" s="98"/>
      <c r="AB129" s="79" t="s">
        <v>290</v>
      </c>
      <c r="AG129" s="79"/>
    </row>
    <row r="130" spans="1:33" s="67" customFormat="1" ht="14.4" x14ac:dyDescent="0.3">
      <c r="A130" s="138"/>
      <c r="B130" s="84"/>
      <c r="C130" s="308" t="s">
        <v>924</v>
      </c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9"/>
      <c r="AA130" s="98"/>
      <c r="AB130" s="79"/>
      <c r="AC130" s="65" t="s">
        <v>924</v>
      </c>
      <c r="AG130" s="79"/>
    </row>
    <row r="131" spans="1:33" s="67" customFormat="1" ht="14.4" x14ac:dyDescent="0.3">
      <c r="A131" s="137"/>
      <c r="B131" s="84" t="s">
        <v>20</v>
      </c>
      <c r="C131" s="308" t="s">
        <v>541</v>
      </c>
      <c r="D131" s="308"/>
      <c r="E131" s="308"/>
      <c r="F131" s="125"/>
      <c r="G131" s="99"/>
      <c r="H131" s="99"/>
      <c r="I131" s="99"/>
      <c r="J131" s="122">
        <v>20.88</v>
      </c>
      <c r="K131" s="148">
        <v>0.8</v>
      </c>
      <c r="L131" s="122">
        <v>50.11</v>
      </c>
      <c r="M131" s="133">
        <v>12.21</v>
      </c>
      <c r="N131" s="121">
        <v>611.84</v>
      </c>
      <c r="AA131" s="98"/>
      <c r="AB131" s="79"/>
      <c r="AD131" s="65" t="s">
        <v>541</v>
      </c>
      <c r="AG131" s="79"/>
    </row>
    <row r="132" spans="1:33" s="67" customFormat="1" ht="14.4" x14ac:dyDescent="0.3">
      <c r="A132" s="126"/>
      <c r="B132" s="84"/>
      <c r="C132" s="308" t="s">
        <v>537</v>
      </c>
      <c r="D132" s="308"/>
      <c r="E132" s="308"/>
      <c r="F132" s="125" t="s">
        <v>536</v>
      </c>
      <c r="G132" s="133">
        <v>1.62</v>
      </c>
      <c r="H132" s="99"/>
      <c r="I132" s="133">
        <v>4.8600000000000003</v>
      </c>
      <c r="J132" s="123"/>
      <c r="K132" s="99"/>
      <c r="L132" s="123"/>
      <c r="M132" s="99"/>
      <c r="N132" s="131"/>
      <c r="AA132" s="98"/>
      <c r="AB132" s="79"/>
      <c r="AE132" s="65" t="s">
        <v>537</v>
      </c>
      <c r="AG132" s="79"/>
    </row>
    <row r="133" spans="1:33" s="67" customFormat="1" ht="14.4" x14ac:dyDescent="0.3">
      <c r="A133" s="110"/>
      <c r="B133" s="84"/>
      <c r="C133" s="310" t="s">
        <v>534</v>
      </c>
      <c r="D133" s="310"/>
      <c r="E133" s="310"/>
      <c r="F133" s="130"/>
      <c r="G133" s="103"/>
      <c r="H133" s="103"/>
      <c r="I133" s="103"/>
      <c r="J133" s="128">
        <v>20.88</v>
      </c>
      <c r="K133" s="103"/>
      <c r="L133" s="128">
        <v>50.11</v>
      </c>
      <c r="M133" s="103"/>
      <c r="N133" s="127"/>
      <c r="AA133" s="98"/>
      <c r="AB133" s="79"/>
      <c r="AF133" s="65" t="s">
        <v>534</v>
      </c>
      <c r="AG133" s="79"/>
    </row>
    <row r="134" spans="1:33" s="67" customFormat="1" ht="14.4" x14ac:dyDescent="0.3">
      <c r="A134" s="126"/>
      <c r="B134" s="84"/>
      <c r="C134" s="308" t="s">
        <v>533</v>
      </c>
      <c r="D134" s="308"/>
      <c r="E134" s="308"/>
      <c r="F134" s="125"/>
      <c r="G134" s="99"/>
      <c r="H134" s="99"/>
      <c r="I134" s="99"/>
      <c r="J134" s="123"/>
      <c r="K134" s="99"/>
      <c r="L134" s="122">
        <v>50.11</v>
      </c>
      <c r="M134" s="99"/>
      <c r="N134" s="121">
        <v>611.84</v>
      </c>
      <c r="AA134" s="98"/>
      <c r="AB134" s="79"/>
      <c r="AE134" s="65" t="s">
        <v>533</v>
      </c>
      <c r="AG134" s="79"/>
    </row>
    <row r="135" spans="1:33" s="67" customFormat="1" ht="21.6" x14ac:dyDescent="0.3">
      <c r="A135" s="126"/>
      <c r="B135" s="84" t="s">
        <v>923</v>
      </c>
      <c r="C135" s="308" t="s">
        <v>922</v>
      </c>
      <c r="D135" s="308"/>
      <c r="E135" s="308"/>
      <c r="F135" s="125" t="s">
        <v>529</v>
      </c>
      <c r="G135" s="124">
        <v>74</v>
      </c>
      <c r="H135" s="99"/>
      <c r="I135" s="124">
        <v>74</v>
      </c>
      <c r="J135" s="123"/>
      <c r="K135" s="99"/>
      <c r="L135" s="122">
        <v>37.08</v>
      </c>
      <c r="M135" s="99"/>
      <c r="N135" s="121">
        <v>452.76</v>
      </c>
      <c r="AA135" s="98"/>
      <c r="AB135" s="79"/>
      <c r="AE135" s="65" t="s">
        <v>922</v>
      </c>
      <c r="AG135" s="79"/>
    </row>
    <row r="136" spans="1:33" s="67" customFormat="1" ht="21.6" x14ac:dyDescent="0.3">
      <c r="A136" s="126"/>
      <c r="B136" s="84" t="s">
        <v>921</v>
      </c>
      <c r="C136" s="308" t="s">
        <v>920</v>
      </c>
      <c r="D136" s="308"/>
      <c r="E136" s="308"/>
      <c r="F136" s="125" t="s">
        <v>529</v>
      </c>
      <c r="G136" s="124">
        <v>36</v>
      </c>
      <c r="H136" s="99"/>
      <c r="I136" s="124">
        <v>36</v>
      </c>
      <c r="J136" s="123"/>
      <c r="K136" s="99"/>
      <c r="L136" s="122">
        <v>18.04</v>
      </c>
      <c r="M136" s="99"/>
      <c r="N136" s="121">
        <v>220.26</v>
      </c>
      <c r="AA136" s="98"/>
      <c r="AB136" s="79"/>
      <c r="AE136" s="65" t="s">
        <v>920</v>
      </c>
      <c r="AG136" s="79"/>
    </row>
    <row r="137" spans="1:33" s="67" customFormat="1" ht="14.4" x14ac:dyDescent="0.3">
      <c r="A137" s="109"/>
      <c r="B137" s="108"/>
      <c r="C137" s="311" t="s">
        <v>327</v>
      </c>
      <c r="D137" s="311"/>
      <c r="E137" s="311"/>
      <c r="F137" s="107"/>
      <c r="G137" s="105"/>
      <c r="H137" s="105"/>
      <c r="I137" s="105"/>
      <c r="J137" s="106"/>
      <c r="K137" s="105"/>
      <c r="L137" s="104">
        <v>105.23</v>
      </c>
      <c r="M137" s="103"/>
      <c r="N137" s="102">
        <v>1284.8599999999999</v>
      </c>
      <c r="AA137" s="98"/>
      <c r="AB137" s="79"/>
      <c r="AG137" s="79" t="s">
        <v>327</v>
      </c>
    </row>
    <row r="138" spans="1:33" s="67" customFormat="1" ht="31.8" x14ac:dyDescent="0.3">
      <c r="A138" s="113" t="s">
        <v>76</v>
      </c>
      <c r="B138" s="116" t="s">
        <v>943</v>
      </c>
      <c r="C138" s="311" t="s">
        <v>291</v>
      </c>
      <c r="D138" s="311"/>
      <c r="E138" s="311"/>
      <c r="F138" s="107" t="s">
        <v>110</v>
      </c>
      <c r="G138" s="105"/>
      <c r="H138" s="105"/>
      <c r="I138" s="112">
        <v>3</v>
      </c>
      <c r="J138" s="106"/>
      <c r="K138" s="105"/>
      <c r="L138" s="106"/>
      <c r="M138" s="105"/>
      <c r="N138" s="139"/>
      <c r="AA138" s="98"/>
      <c r="AB138" s="79" t="s">
        <v>291</v>
      </c>
      <c r="AG138" s="79"/>
    </row>
    <row r="139" spans="1:33" s="67" customFormat="1" ht="14.4" x14ac:dyDescent="0.3">
      <c r="A139" s="138"/>
      <c r="B139" s="84"/>
      <c r="C139" s="308" t="s">
        <v>924</v>
      </c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9"/>
      <c r="AA139" s="98"/>
      <c r="AB139" s="79"/>
      <c r="AC139" s="65" t="s">
        <v>924</v>
      </c>
      <c r="AG139" s="79"/>
    </row>
    <row r="140" spans="1:33" s="67" customFormat="1" ht="14.4" x14ac:dyDescent="0.3">
      <c r="A140" s="137"/>
      <c r="B140" s="84" t="s">
        <v>20</v>
      </c>
      <c r="C140" s="308" t="s">
        <v>541</v>
      </c>
      <c r="D140" s="308"/>
      <c r="E140" s="308"/>
      <c r="F140" s="125"/>
      <c r="G140" s="99"/>
      <c r="H140" s="99"/>
      <c r="I140" s="99"/>
      <c r="J140" s="122">
        <v>54.55</v>
      </c>
      <c r="K140" s="148">
        <v>0.8</v>
      </c>
      <c r="L140" s="122">
        <v>130.91999999999999</v>
      </c>
      <c r="M140" s="133">
        <v>12.21</v>
      </c>
      <c r="N140" s="135">
        <v>1598.53</v>
      </c>
      <c r="AA140" s="98"/>
      <c r="AB140" s="79"/>
      <c r="AD140" s="65" t="s">
        <v>541</v>
      </c>
      <c r="AG140" s="79"/>
    </row>
    <row r="141" spans="1:33" s="67" customFormat="1" ht="14.4" x14ac:dyDescent="0.3">
      <c r="A141" s="126"/>
      <c r="B141" s="84"/>
      <c r="C141" s="308" t="s">
        <v>537</v>
      </c>
      <c r="D141" s="308"/>
      <c r="E141" s="308"/>
      <c r="F141" s="125" t="s">
        <v>536</v>
      </c>
      <c r="G141" s="148">
        <v>4.5</v>
      </c>
      <c r="H141" s="99"/>
      <c r="I141" s="148">
        <v>13.5</v>
      </c>
      <c r="J141" s="123"/>
      <c r="K141" s="99"/>
      <c r="L141" s="123"/>
      <c r="M141" s="99"/>
      <c r="N141" s="131"/>
      <c r="AA141" s="98"/>
      <c r="AB141" s="79"/>
      <c r="AE141" s="65" t="s">
        <v>537</v>
      </c>
      <c r="AG141" s="79"/>
    </row>
    <row r="142" spans="1:33" s="67" customFormat="1" ht="14.4" x14ac:dyDescent="0.3">
      <c r="A142" s="110"/>
      <c r="B142" s="84"/>
      <c r="C142" s="310" t="s">
        <v>534</v>
      </c>
      <c r="D142" s="310"/>
      <c r="E142" s="310"/>
      <c r="F142" s="130"/>
      <c r="G142" s="103"/>
      <c r="H142" s="103"/>
      <c r="I142" s="103"/>
      <c r="J142" s="128">
        <v>54.55</v>
      </c>
      <c r="K142" s="103"/>
      <c r="L142" s="128">
        <v>130.91999999999999</v>
      </c>
      <c r="M142" s="103"/>
      <c r="N142" s="127"/>
      <c r="AA142" s="98"/>
      <c r="AB142" s="79"/>
      <c r="AF142" s="65" t="s">
        <v>534</v>
      </c>
      <c r="AG142" s="79"/>
    </row>
    <row r="143" spans="1:33" s="67" customFormat="1" ht="14.4" x14ac:dyDescent="0.3">
      <c r="A143" s="126"/>
      <c r="B143" s="84"/>
      <c r="C143" s="308" t="s">
        <v>533</v>
      </c>
      <c r="D143" s="308"/>
      <c r="E143" s="308"/>
      <c r="F143" s="125"/>
      <c r="G143" s="99"/>
      <c r="H143" s="99"/>
      <c r="I143" s="99"/>
      <c r="J143" s="123"/>
      <c r="K143" s="99"/>
      <c r="L143" s="122">
        <v>130.91999999999999</v>
      </c>
      <c r="M143" s="99"/>
      <c r="N143" s="135">
        <v>1598.53</v>
      </c>
      <c r="AA143" s="98"/>
      <c r="AB143" s="79"/>
      <c r="AE143" s="65" t="s">
        <v>533</v>
      </c>
      <c r="AG143" s="79"/>
    </row>
    <row r="144" spans="1:33" s="67" customFormat="1" ht="21.6" x14ac:dyDescent="0.3">
      <c r="A144" s="126"/>
      <c r="B144" s="84" t="s">
        <v>923</v>
      </c>
      <c r="C144" s="308" t="s">
        <v>922</v>
      </c>
      <c r="D144" s="308"/>
      <c r="E144" s="308"/>
      <c r="F144" s="125" t="s">
        <v>529</v>
      </c>
      <c r="G144" s="124">
        <v>74</v>
      </c>
      <c r="H144" s="99"/>
      <c r="I144" s="124">
        <v>74</v>
      </c>
      <c r="J144" s="123"/>
      <c r="K144" s="99"/>
      <c r="L144" s="122">
        <v>96.88</v>
      </c>
      <c r="M144" s="99"/>
      <c r="N144" s="135">
        <v>1182.9100000000001</v>
      </c>
      <c r="AA144" s="98"/>
      <c r="AB144" s="79"/>
      <c r="AE144" s="65" t="s">
        <v>922</v>
      </c>
      <c r="AG144" s="79"/>
    </row>
    <row r="145" spans="1:36" s="67" customFormat="1" ht="21.6" x14ac:dyDescent="0.3">
      <c r="A145" s="126"/>
      <c r="B145" s="84" t="s">
        <v>921</v>
      </c>
      <c r="C145" s="308" t="s">
        <v>920</v>
      </c>
      <c r="D145" s="308"/>
      <c r="E145" s="308"/>
      <c r="F145" s="125" t="s">
        <v>529</v>
      </c>
      <c r="G145" s="124">
        <v>36</v>
      </c>
      <c r="H145" s="99"/>
      <c r="I145" s="124">
        <v>36</v>
      </c>
      <c r="J145" s="123"/>
      <c r="K145" s="99"/>
      <c r="L145" s="122">
        <v>47.13</v>
      </c>
      <c r="M145" s="99"/>
      <c r="N145" s="121">
        <v>575.47</v>
      </c>
      <c r="AA145" s="98"/>
      <c r="AB145" s="79"/>
      <c r="AE145" s="65" t="s">
        <v>920</v>
      </c>
      <c r="AG145" s="79"/>
    </row>
    <row r="146" spans="1:36" s="67" customFormat="1" ht="14.4" x14ac:dyDescent="0.3">
      <c r="A146" s="109"/>
      <c r="B146" s="108"/>
      <c r="C146" s="311" t="s">
        <v>327</v>
      </c>
      <c r="D146" s="311"/>
      <c r="E146" s="311"/>
      <c r="F146" s="107"/>
      <c r="G146" s="105"/>
      <c r="H146" s="105"/>
      <c r="I146" s="105"/>
      <c r="J146" s="106"/>
      <c r="K146" s="105"/>
      <c r="L146" s="104">
        <v>274.93</v>
      </c>
      <c r="M146" s="103"/>
      <c r="N146" s="102">
        <v>3356.91</v>
      </c>
      <c r="AA146" s="98"/>
      <c r="AB146" s="79"/>
      <c r="AG146" s="79" t="s">
        <v>327</v>
      </c>
    </row>
    <row r="147" spans="1:36" s="67" customFormat="1" ht="0" hidden="1" customHeight="1" x14ac:dyDescent="0.3">
      <c r="A147" s="101"/>
      <c r="B147" s="77"/>
      <c r="C147" s="77"/>
      <c r="D147" s="77"/>
      <c r="E147" s="77"/>
      <c r="F147" s="100"/>
      <c r="G147" s="100"/>
      <c r="H147" s="100"/>
      <c r="I147" s="100"/>
      <c r="J147" s="78"/>
      <c r="K147" s="100"/>
      <c r="L147" s="78"/>
      <c r="M147" s="99"/>
      <c r="N147" s="78"/>
      <c r="AA147" s="98"/>
      <c r="AB147" s="79"/>
      <c r="AG147" s="79"/>
    </row>
    <row r="148" spans="1:36" s="67" customFormat="1" ht="14.4" x14ac:dyDescent="0.3">
      <c r="A148" s="95"/>
      <c r="B148" s="94"/>
      <c r="C148" s="311" t="s">
        <v>292</v>
      </c>
      <c r="D148" s="311"/>
      <c r="E148" s="311"/>
      <c r="F148" s="311"/>
      <c r="G148" s="311"/>
      <c r="H148" s="311"/>
      <c r="I148" s="311"/>
      <c r="J148" s="311"/>
      <c r="K148" s="311"/>
      <c r="L148" s="93"/>
      <c r="M148" s="92"/>
      <c r="N148" s="91"/>
      <c r="AA148" s="98"/>
      <c r="AB148" s="79"/>
      <c r="AG148" s="79"/>
      <c r="AI148" s="79" t="s">
        <v>292</v>
      </c>
    </row>
    <row r="149" spans="1:36" s="67" customFormat="1" ht="14.4" x14ac:dyDescent="0.3">
      <c r="A149" s="85"/>
      <c r="B149" s="84"/>
      <c r="C149" s="308" t="s">
        <v>324</v>
      </c>
      <c r="D149" s="308"/>
      <c r="E149" s="308"/>
      <c r="F149" s="308"/>
      <c r="G149" s="308"/>
      <c r="H149" s="308"/>
      <c r="I149" s="308"/>
      <c r="J149" s="308"/>
      <c r="K149" s="308"/>
      <c r="L149" s="83">
        <v>1055.77</v>
      </c>
      <c r="M149" s="82"/>
      <c r="N149" s="81">
        <v>12890.94</v>
      </c>
      <c r="AA149" s="98"/>
      <c r="AB149" s="79"/>
      <c r="AG149" s="79"/>
      <c r="AI149" s="79"/>
      <c r="AJ149" s="65" t="s">
        <v>324</v>
      </c>
    </row>
    <row r="150" spans="1:36" s="67" customFormat="1" ht="14.4" x14ac:dyDescent="0.3">
      <c r="A150" s="85"/>
      <c r="B150" s="84"/>
      <c r="C150" s="308" t="s">
        <v>305</v>
      </c>
      <c r="D150" s="308"/>
      <c r="E150" s="308"/>
      <c r="F150" s="308"/>
      <c r="G150" s="308"/>
      <c r="H150" s="308"/>
      <c r="I150" s="308"/>
      <c r="J150" s="308"/>
      <c r="K150" s="308"/>
      <c r="L150" s="87"/>
      <c r="M150" s="82"/>
      <c r="N150" s="86"/>
      <c r="AA150" s="98"/>
      <c r="AB150" s="79"/>
      <c r="AG150" s="79"/>
      <c r="AI150" s="79"/>
      <c r="AJ150" s="65" t="s">
        <v>305</v>
      </c>
    </row>
    <row r="151" spans="1:36" s="67" customFormat="1" ht="14.4" x14ac:dyDescent="0.3">
      <c r="A151" s="85"/>
      <c r="B151" s="84"/>
      <c r="C151" s="308" t="s">
        <v>323</v>
      </c>
      <c r="D151" s="308"/>
      <c r="E151" s="308"/>
      <c r="F151" s="308"/>
      <c r="G151" s="308"/>
      <c r="H151" s="308"/>
      <c r="I151" s="308"/>
      <c r="J151" s="308"/>
      <c r="K151" s="308"/>
      <c r="L151" s="83">
        <v>1055.77</v>
      </c>
      <c r="M151" s="82"/>
      <c r="N151" s="81">
        <v>12890.94</v>
      </c>
      <c r="AA151" s="98"/>
      <c r="AB151" s="79"/>
      <c r="AG151" s="79"/>
      <c r="AI151" s="79"/>
      <c r="AJ151" s="65" t="s">
        <v>323</v>
      </c>
    </row>
    <row r="152" spans="1:36" s="67" customFormat="1" ht="14.4" x14ac:dyDescent="0.3">
      <c r="A152" s="85"/>
      <c r="B152" s="84"/>
      <c r="C152" s="308" t="s">
        <v>919</v>
      </c>
      <c r="D152" s="308"/>
      <c r="E152" s="308"/>
      <c r="F152" s="308"/>
      <c r="G152" s="308"/>
      <c r="H152" s="308"/>
      <c r="I152" s="308"/>
      <c r="J152" s="308"/>
      <c r="K152" s="308"/>
      <c r="L152" s="83">
        <v>2217.11</v>
      </c>
      <c r="M152" s="82"/>
      <c r="N152" s="81">
        <v>27070.94</v>
      </c>
      <c r="AA152" s="98"/>
      <c r="AB152" s="79"/>
      <c r="AG152" s="79"/>
      <c r="AI152" s="79"/>
      <c r="AJ152" s="65" t="s">
        <v>919</v>
      </c>
    </row>
    <row r="153" spans="1:36" s="67" customFormat="1" ht="14.4" x14ac:dyDescent="0.3">
      <c r="A153" s="85"/>
      <c r="B153" s="84"/>
      <c r="C153" s="308" t="s">
        <v>918</v>
      </c>
      <c r="D153" s="308"/>
      <c r="E153" s="308"/>
      <c r="F153" s="308"/>
      <c r="G153" s="308"/>
      <c r="H153" s="308"/>
      <c r="I153" s="308"/>
      <c r="J153" s="308"/>
      <c r="K153" s="308"/>
      <c r="L153" s="83">
        <v>2217.11</v>
      </c>
      <c r="M153" s="82"/>
      <c r="N153" s="81">
        <v>27070.94</v>
      </c>
      <c r="AA153" s="98"/>
      <c r="AB153" s="79"/>
      <c r="AG153" s="79"/>
      <c r="AI153" s="79"/>
      <c r="AJ153" s="65" t="s">
        <v>918</v>
      </c>
    </row>
    <row r="154" spans="1:36" s="67" customFormat="1" ht="14.4" x14ac:dyDescent="0.3">
      <c r="A154" s="85"/>
      <c r="B154" s="84"/>
      <c r="C154" s="308" t="s">
        <v>887</v>
      </c>
      <c r="D154" s="308"/>
      <c r="E154" s="308"/>
      <c r="F154" s="308"/>
      <c r="G154" s="308"/>
      <c r="H154" s="308"/>
      <c r="I154" s="308"/>
      <c r="J154" s="308"/>
      <c r="K154" s="308"/>
      <c r="L154" s="87"/>
      <c r="M154" s="82"/>
      <c r="N154" s="86"/>
      <c r="AA154" s="98"/>
      <c r="AB154" s="79"/>
      <c r="AG154" s="79"/>
      <c r="AI154" s="79"/>
      <c r="AJ154" s="65" t="s">
        <v>887</v>
      </c>
    </row>
    <row r="155" spans="1:36" s="67" customFormat="1" ht="14.4" x14ac:dyDescent="0.3">
      <c r="A155" s="85"/>
      <c r="B155" s="84"/>
      <c r="C155" s="308" t="s">
        <v>917</v>
      </c>
      <c r="D155" s="308"/>
      <c r="E155" s="308"/>
      <c r="F155" s="308"/>
      <c r="G155" s="308"/>
      <c r="H155" s="308"/>
      <c r="I155" s="308"/>
      <c r="J155" s="308"/>
      <c r="K155" s="308"/>
      <c r="L155" s="83">
        <v>1055.77</v>
      </c>
      <c r="M155" s="82"/>
      <c r="N155" s="81">
        <v>12890.94</v>
      </c>
      <c r="AA155" s="98"/>
      <c r="AB155" s="79"/>
      <c r="AG155" s="79"/>
      <c r="AI155" s="79"/>
      <c r="AJ155" s="65" t="s">
        <v>917</v>
      </c>
    </row>
    <row r="156" spans="1:36" s="67" customFormat="1" ht="14.4" x14ac:dyDescent="0.3">
      <c r="A156" s="85"/>
      <c r="B156" s="84"/>
      <c r="C156" s="308" t="s">
        <v>883</v>
      </c>
      <c r="D156" s="308"/>
      <c r="E156" s="308"/>
      <c r="F156" s="308"/>
      <c r="G156" s="308"/>
      <c r="H156" s="308"/>
      <c r="I156" s="308"/>
      <c r="J156" s="308"/>
      <c r="K156" s="308"/>
      <c r="L156" s="120">
        <v>781.26</v>
      </c>
      <c r="M156" s="82"/>
      <c r="N156" s="81">
        <v>9539.27</v>
      </c>
      <c r="AA156" s="98"/>
      <c r="AB156" s="79"/>
      <c r="AG156" s="79"/>
      <c r="AI156" s="79"/>
      <c r="AJ156" s="65" t="s">
        <v>883</v>
      </c>
    </row>
    <row r="157" spans="1:36" s="67" customFormat="1" ht="14.4" x14ac:dyDescent="0.3">
      <c r="A157" s="85"/>
      <c r="B157" s="84"/>
      <c r="C157" s="308" t="s">
        <v>882</v>
      </c>
      <c r="D157" s="308"/>
      <c r="E157" s="308"/>
      <c r="F157" s="308"/>
      <c r="G157" s="308"/>
      <c r="H157" s="308"/>
      <c r="I157" s="308"/>
      <c r="J157" s="308"/>
      <c r="K157" s="308"/>
      <c r="L157" s="120">
        <v>380.08</v>
      </c>
      <c r="M157" s="82"/>
      <c r="N157" s="81">
        <v>4640.7299999999996</v>
      </c>
      <c r="AA157" s="98"/>
      <c r="AB157" s="79"/>
      <c r="AG157" s="79"/>
      <c r="AI157" s="79"/>
      <c r="AJ157" s="65" t="s">
        <v>882</v>
      </c>
    </row>
    <row r="158" spans="1:36" s="67" customFormat="1" ht="14.4" x14ac:dyDescent="0.3">
      <c r="A158" s="85"/>
      <c r="B158" s="84"/>
      <c r="C158" s="308" t="s">
        <v>308</v>
      </c>
      <c r="D158" s="308"/>
      <c r="E158" s="308"/>
      <c r="F158" s="308"/>
      <c r="G158" s="308"/>
      <c r="H158" s="308"/>
      <c r="I158" s="308"/>
      <c r="J158" s="308"/>
      <c r="K158" s="308"/>
      <c r="L158" s="83">
        <v>1055.77</v>
      </c>
      <c r="M158" s="82"/>
      <c r="N158" s="81">
        <v>12890.94</v>
      </c>
      <c r="AA158" s="98"/>
      <c r="AB158" s="79"/>
      <c r="AG158" s="79"/>
      <c r="AI158" s="79"/>
      <c r="AJ158" s="65" t="s">
        <v>308</v>
      </c>
    </row>
    <row r="159" spans="1:36" s="67" customFormat="1" ht="14.4" x14ac:dyDescent="0.3">
      <c r="A159" s="85"/>
      <c r="B159" s="84"/>
      <c r="C159" s="308" t="s">
        <v>307</v>
      </c>
      <c r="D159" s="308"/>
      <c r="E159" s="308"/>
      <c r="F159" s="308"/>
      <c r="G159" s="308"/>
      <c r="H159" s="308"/>
      <c r="I159" s="308"/>
      <c r="J159" s="308"/>
      <c r="K159" s="308"/>
      <c r="L159" s="120">
        <v>781.26</v>
      </c>
      <c r="M159" s="82"/>
      <c r="N159" s="81">
        <v>9539.27</v>
      </c>
      <c r="AA159" s="98"/>
      <c r="AB159" s="79"/>
      <c r="AG159" s="79"/>
      <c r="AI159" s="79"/>
      <c r="AJ159" s="65" t="s">
        <v>307</v>
      </c>
    </row>
    <row r="160" spans="1:36" s="67" customFormat="1" ht="14.4" x14ac:dyDescent="0.3">
      <c r="A160" s="85"/>
      <c r="B160" s="84"/>
      <c r="C160" s="308" t="s">
        <v>306</v>
      </c>
      <c r="D160" s="308"/>
      <c r="E160" s="308"/>
      <c r="F160" s="308"/>
      <c r="G160" s="308"/>
      <c r="H160" s="308"/>
      <c r="I160" s="308"/>
      <c r="J160" s="308"/>
      <c r="K160" s="308"/>
      <c r="L160" s="120">
        <v>380.08</v>
      </c>
      <c r="M160" s="82"/>
      <c r="N160" s="81">
        <v>4640.7299999999996</v>
      </c>
      <c r="AA160" s="98"/>
      <c r="AB160" s="79"/>
      <c r="AG160" s="79"/>
      <c r="AI160" s="79"/>
      <c r="AJ160" s="65" t="s">
        <v>306</v>
      </c>
    </row>
    <row r="161" spans="1:37" s="67" customFormat="1" ht="14.4" x14ac:dyDescent="0.3">
      <c r="A161" s="85"/>
      <c r="B161" s="90"/>
      <c r="C161" s="307" t="s">
        <v>293</v>
      </c>
      <c r="D161" s="307"/>
      <c r="E161" s="307"/>
      <c r="F161" s="307"/>
      <c r="G161" s="307"/>
      <c r="H161" s="307"/>
      <c r="I161" s="307"/>
      <c r="J161" s="307"/>
      <c r="K161" s="307"/>
      <c r="L161" s="76">
        <v>2217.11</v>
      </c>
      <c r="M161" s="89"/>
      <c r="N161" s="88">
        <v>27070.94</v>
      </c>
      <c r="AA161" s="98"/>
      <c r="AB161" s="79"/>
      <c r="AG161" s="79"/>
      <c r="AI161" s="79"/>
      <c r="AK161" s="79" t="s">
        <v>293</v>
      </c>
    </row>
    <row r="162" spans="1:37" s="67" customFormat="1" ht="14.4" x14ac:dyDescent="0.3">
      <c r="A162" s="312" t="s">
        <v>294</v>
      </c>
      <c r="B162" s="313"/>
      <c r="C162" s="313"/>
      <c r="D162" s="313"/>
      <c r="E162" s="313"/>
      <c r="F162" s="313"/>
      <c r="G162" s="313"/>
      <c r="H162" s="313"/>
      <c r="I162" s="313"/>
      <c r="J162" s="313"/>
      <c r="K162" s="313"/>
      <c r="L162" s="313"/>
      <c r="M162" s="313"/>
      <c r="N162" s="314"/>
      <c r="AA162" s="98" t="s">
        <v>294</v>
      </c>
      <c r="AB162" s="79"/>
      <c r="AG162" s="79"/>
      <c r="AI162" s="79"/>
      <c r="AK162" s="79"/>
    </row>
    <row r="163" spans="1:37" s="67" customFormat="1" ht="21.6" x14ac:dyDescent="0.3">
      <c r="A163" s="113" t="s">
        <v>25</v>
      </c>
      <c r="B163" s="116" t="s">
        <v>942</v>
      </c>
      <c r="C163" s="311" t="s">
        <v>941</v>
      </c>
      <c r="D163" s="311"/>
      <c r="E163" s="311"/>
      <c r="F163" s="107" t="s">
        <v>110</v>
      </c>
      <c r="G163" s="105"/>
      <c r="H163" s="105"/>
      <c r="I163" s="112">
        <v>2</v>
      </c>
      <c r="J163" s="106"/>
      <c r="K163" s="105"/>
      <c r="L163" s="106"/>
      <c r="M163" s="105"/>
      <c r="N163" s="139"/>
      <c r="AA163" s="98"/>
      <c r="AB163" s="79" t="s">
        <v>941</v>
      </c>
      <c r="AG163" s="79"/>
      <c r="AI163" s="79"/>
      <c r="AK163" s="79"/>
    </row>
    <row r="164" spans="1:37" s="67" customFormat="1" ht="21.6" x14ac:dyDescent="0.3">
      <c r="A164" s="138"/>
      <c r="B164" s="84" t="s">
        <v>926</v>
      </c>
      <c r="C164" s="308" t="s">
        <v>925</v>
      </c>
      <c r="D164" s="308"/>
      <c r="E164" s="308"/>
      <c r="F164" s="308"/>
      <c r="G164" s="308"/>
      <c r="H164" s="308"/>
      <c r="I164" s="308"/>
      <c r="J164" s="308"/>
      <c r="K164" s="308"/>
      <c r="L164" s="308"/>
      <c r="M164" s="308"/>
      <c r="N164" s="309"/>
      <c r="AA164" s="98"/>
      <c r="AB164" s="79"/>
      <c r="AC164" s="65" t="s">
        <v>925</v>
      </c>
      <c r="AG164" s="79"/>
      <c r="AI164" s="79"/>
      <c r="AK164" s="79"/>
    </row>
    <row r="165" spans="1:37" s="67" customFormat="1" ht="14.4" x14ac:dyDescent="0.3">
      <c r="A165" s="138"/>
      <c r="B165" s="84"/>
      <c r="C165" s="308" t="s">
        <v>924</v>
      </c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9"/>
      <c r="AA165" s="98"/>
      <c r="AB165" s="79"/>
      <c r="AC165" s="65" t="s">
        <v>924</v>
      </c>
      <c r="AG165" s="79"/>
      <c r="AI165" s="79"/>
      <c r="AK165" s="79"/>
    </row>
    <row r="166" spans="1:37" s="67" customFormat="1" ht="14.4" x14ac:dyDescent="0.3">
      <c r="A166" s="137"/>
      <c r="B166" s="84" t="s">
        <v>20</v>
      </c>
      <c r="C166" s="308" t="s">
        <v>541</v>
      </c>
      <c r="D166" s="308"/>
      <c r="E166" s="308"/>
      <c r="F166" s="125"/>
      <c r="G166" s="99"/>
      <c r="H166" s="99"/>
      <c r="I166" s="99"/>
      <c r="J166" s="122">
        <v>65.94</v>
      </c>
      <c r="K166" s="133">
        <v>0.88</v>
      </c>
      <c r="L166" s="122">
        <v>116.05</v>
      </c>
      <c r="M166" s="133">
        <v>12.21</v>
      </c>
      <c r="N166" s="135">
        <v>1416.97</v>
      </c>
      <c r="AA166" s="98"/>
      <c r="AB166" s="79"/>
      <c r="AD166" s="65" t="s">
        <v>541</v>
      </c>
      <c r="AG166" s="79"/>
      <c r="AI166" s="79"/>
      <c r="AK166" s="79"/>
    </row>
    <row r="167" spans="1:37" s="67" customFormat="1" ht="14.4" x14ac:dyDescent="0.3">
      <c r="A167" s="126"/>
      <c r="B167" s="84"/>
      <c r="C167" s="308" t="s">
        <v>537</v>
      </c>
      <c r="D167" s="308"/>
      <c r="E167" s="308"/>
      <c r="F167" s="125" t="s">
        <v>536</v>
      </c>
      <c r="G167" s="148">
        <v>5.4</v>
      </c>
      <c r="H167" s="148">
        <v>1.1000000000000001</v>
      </c>
      <c r="I167" s="133">
        <v>11.88</v>
      </c>
      <c r="J167" s="123"/>
      <c r="K167" s="99"/>
      <c r="L167" s="123"/>
      <c r="M167" s="99"/>
      <c r="N167" s="131"/>
      <c r="AA167" s="98"/>
      <c r="AB167" s="79"/>
      <c r="AE167" s="65" t="s">
        <v>537</v>
      </c>
      <c r="AG167" s="79"/>
      <c r="AI167" s="79"/>
      <c r="AK167" s="79"/>
    </row>
    <row r="168" spans="1:37" s="67" customFormat="1" ht="14.4" x14ac:dyDescent="0.3">
      <c r="A168" s="110"/>
      <c r="B168" s="84"/>
      <c r="C168" s="310" t="s">
        <v>534</v>
      </c>
      <c r="D168" s="310"/>
      <c r="E168" s="310"/>
      <c r="F168" s="130"/>
      <c r="G168" s="103"/>
      <c r="H168" s="103"/>
      <c r="I168" s="103"/>
      <c r="J168" s="128">
        <v>65.94</v>
      </c>
      <c r="K168" s="103"/>
      <c r="L168" s="128">
        <v>116.05</v>
      </c>
      <c r="M168" s="103"/>
      <c r="N168" s="127"/>
      <c r="AA168" s="98"/>
      <c r="AB168" s="79"/>
      <c r="AF168" s="65" t="s">
        <v>534</v>
      </c>
      <c r="AG168" s="79"/>
      <c r="AI168" s="79"/>
      <c r="AK168" s="79"/>
    </row>
    <row r="169" spans="1:37" s="67" customFormat="1" ht="14.4" x14ac:dyDescent="0.3">
      <c r="A169" s="126"/>
      <c r="B169" s="84"/>
      <c r="C169" s="308" t="s">
        <v>533</v>
      </c>
      <c r="D169" s="308"/>
      <c r="E169" s="308"/>
      <c r="F169" s="125"/>
      <c r="G169" s="99"/>
      <c r="H169" s="99"/>
      <c r="I169" s="99"/>
      <c r="J169" s="123"/>
      <c r="K169" s="99"/>
      <c r="L169" s="122">
        <v>116.05</v>
      </c>
      <c r="M169" s="99"/>
      <c r="N169" s="135">
        <v>1416.97</v>
      </c>
      <c r="AA169" s="98"/>
      <c r="AB169" s="79"/>
      <c r="AE169" s="65" t="s">
        <v>533</v>
      </c>
      <c r="AG169" s="79"/>
      <c r="AI169" s="79"/>
      <c r="AK169" s="79"/>
    </row>
    <row r="170" spans="1:37" s="67" customFormat="1" ht="21.6" x14ac:dyDescent="0.3">
      <c r="A170" s="126"/>
      <c r="B170" s="84" t="s">
        <v>923</v>
      </c>
      <c r="C170" s="308" t="s">
        <v>922</v>
      </c>
      <c r="D170" s="308"/>
      <c r="E170" s="308"/>
      <c r="F170" s="125" t="s">
        <v>529</v>
      </c>
      <c r="G170" s="124">
        <v>74</v>
      </c>
      <c r="H170" s="99"/>
      <c r="I170" s="124">
        <v>74</v>
      </c>
      <c r="J170" s="123"/>
      <c r="K170" s="99"/>
      <c r="L170" s="122">
        <v>85.88</v>
      </c>
      <c r="M170" s="99"/>
      <c r="N170" s="135">
        <v>1048.56</v>
      </c>
      <c r="AA170" s="98"/>
      <c r="AB170" s="79"/>
      <c r="AE170" s="65" t="s">
        <v>922</v>
      </c>
      <c r="AG170" s="79"/>
      <c r="AI170" s="79"/>
      <c r="AK170" s="79"/>
    </row>
    <row r="171" spans="1:37" s="67" customFormat="1" ht="21.6" x14ac:dyDescent="0.3">
      <c r="A171" s="126"/>
      <c r="B171" s="84" t="s">
        <v>921</v>
      </c>
      <c r="C171" s="308" t="s">
        <v>920</v>
      </c>
      <c r="D171" s="308"/>
      <c r="E171" s="308"/>
      <c r="F171" s="125" t="s">
        <v>529</v>
      </c>
      <c r="G171" s="124">
        <v>36</v>
      </c>
      <c r="H171" s="99"/>
      <c r="I171" s="124">
        <v>36</v>
      </c>
      <c r="J171" s="123"/>
      <c r="K171" s="99"/>
      <c r="L171" s="122">
        <v>41.78</v>
      </c>
      <c r="M171" s="99"/>
      <c r="N171" s="121">
        <v>510.11</v>
      </c>
      <c r="AA171" s="98"/>
      <c r="AB171" s="79"/>
      <c r="AE171" s="65" t="s">
        <v>920</v>
      </c>
      <c r="AG171" s="79"/>
      <c r="AI171" s="79"/>
      <c r="AK171" s="79"/>
    </row>
    <row r="172" spans="1:37" s="67" customFormat="1" ht="14.4" x14ac:dyDescent="0.3">
      <c r="A172" s="109"/>
      <c r="B172" s="108"/>
      <c r="C172" s="311" t="s">
        <v>327</v>
      </c>
      <c r="D172" s="311"/>
      <c r="E172" s="311"/>
      <c r="F172" s="107"/>
      <c r="G172" s="105"/>
      <c r="H172" s="105"/>
      <c r="I172" s="105"/>
      <c r="J172" s="106"/>
      <c r="K172" s="105"/>
      <c r="L172" s="104">
        <v>243.71</v>
      </c>
      <c r="M172" s="103"/>
      <c r="N172" s="102">
        <v>2975.64</v>
      </c>
      <c r="AA172" s="98"/>
      <c r="AB172" s="79"/>
      <c r="AG172" s="79" t="s">
        <v>327</v>
      </c>
      <c r="AI172" s="79"/>
      <c r="AK172" s="79"/>
    </row>
    <row r="173" spans="1:37" s="67" customFormat="1" ht="21.6" x14ac:dyDescent="0.3">
      <c r="A173" s="113" t="s">
        <v>78</v>
      </c>
      <c r="B173" s="116" t="s">
        <v>933</v>
      </c>
      <c r="C173" s="311" t="s">
        <v>100</v>
      </c>
      <c r="D173" s="311"/>
      <c r="E173" s="311"/>
      <c r="F173" s="107" t="s">
        <v>930</v>
      </c>
      <c r="G173" s="105"/>
      <c r="H173" s="105"/>
      <c r="I173" s="112">
        <v>54</v>
      </c>
      <c r="J173" s="106"/>
      <c r="K173" s="105"/>
      <c r="L173" s="106"/>
      <c r="M173" s="105"/>
      <c r="N173" s="139"/>
      <c r="AA173" s="98"/>
      <c r="AB173" s="79" t="s">
        <v>100</v>
      </c>
      <c r="AG173" s="79"/>
      <c r="AI173" s="79"/>
      <c r="AK173" s="79"/>
    </row>
    <row r="174" spans="1:37" s="67" customFormat="1" ht="14.4" x14ac:dyDescent="0.3">
      <c r="A174" s="138"/>
      <c r="B174" s="84"/>
      <c r="C174" s="308" t="s">
        <v>924</v>
      </c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9"/>
      <c r="AA174" s="98"/>
      <c r="AB174" s="79"/>
      <c r="AC174" s="65" t="s">
        <v>924</v>
      </c>
      <c r="AG174" s="79"/>
      <c r="AI174" s="79"/>
      <c r="AK174" s="79"/>
    </row>
    <row r="175" spans="1:37" s="67" customFormat="1" ht="14.4" x14ac:dyDescent="0.3">
      <c r="A175" s="137"/>
      <c r="B175" s="84" t="s">
        <v>20</v>
      </c>
      <c r="C175" s="308" t="s">
        <v>541</v>
      </c>
      <c r="D175" s="308"/>
      <c r="E175" s="308"/>
      <c r="F175" s="125"/>
      <c r="G175" s="99"/>
      <c r="H175" s="99"/>
      <c r="I175" s="99"/>
      <c r="J175" s="122">
        <v>12.81</v>
      </c>
      <c r="K175" s="148">
        <v>0.8</v>
      </c>
      <c r="L175" s="122">
        <v>553.39</v>
      </c>
      <c r="M175" s="133">
        <v>12.21</v>
      </c>
      <c r="N175" s="135">
        <v>6756.89</v>
      </c>
      <c r="AA175" s="98"/>
      <c r="AB175" s="79"/>
      <c r="AD175" s="65" t="s">
        <v>541</v>
      </c>
      <c r="AG175" s="79"/>
      <c r="AI175" s="79"/>
      <c r="AK175" s="79"/>
    </row>
    <row r="176" spans="1:37" s="67" customFormat="1" ht="14.4" x14ac:dyDescent="0.3">
      <c r="A176" s="126"/>
      <c r="B176" s="84"/>
      <c r="C176" s="308" t="s">
        <v>537</v>
      </c>
      <c r="D176" s="308"/>
      <c r="E176" s="308"/>
      <c r="F176" s="125" t="s">
        <v>536</v>
      </c>
      <c r="G176" s="124">
        <v>1</v>
      </c>
      <c r="H176" s="99"/>
      <c r="I176" s="124">
        <v>54</v>
      </c>
      <c r="J176" s="123"/>
      <c r="K176" s="99"/>
      <c r="L176" s="123"/>
      <c r="M176" s="99"/>
      <c r="N176" s="131"/>
      <c r="AA176" s="98"/>
      <c r="AB176" s="79"/>
      <c r="AE176" s="65" t="s">
        <v>537</v>
      </c>
      <c r="AG176" s="79"/>
      <c r="AI176" s="79"/>
      <c r="AK176" s="79"/>
    </row>
    <row r="177" spans="1:37" s="67" customFormat="1" ht="14.4" x14ac:dyDescent="0.3">
      <c r="A177" s="110"/>
      <c r="B177" s="84"/>
      <c r="C177" s="310" t="s">
        <v>534</v>
      </c>
      <c r="D177" s="310"/>
      <c r="E177" s="310"/>
      <c r="F177" s="130"/>
      <c r="G177" s="103"/>
      <c r="H177" s="103"/>
      <c r="I177" s="103"/>
      <c r="J177" s="128">
        <v>12.81</v>
      </c>
      <c r="K177" s="103"/>
      <c r="L177" s="128">
        <v>553.39</v>
      </c>
      <c r="M177" s="103"/>
      <c r="N177" s="127"/>
      <c r="AA177" s="98"/>
      <c r="AB177" s="79"/>
      <c r="AF177" s="65" t="s">
        <v>534</v>
      </c>
      <c r="AG177" s="79"/>
      <c r="AI177" s="79"/>
      <c r="AK177" s="79"/>
    </row>
    <row r="178" spans="1:37" s="67" customFormat="1" ht="14.4" x14ac:dyDescent="0.3">
      <c r="A178" s="126"/>
      <c r="B178" s="84"/>
      <c r="C178" s="308" t="s">
        <v>533</v>
      </c>
      <c r="D178" s="308"/>
      <c r="E178" s="308"/>
      <c r="F178" s="125"/>
      <c r="G178" s="99"/>
      <c r="H178" s="99"/>
      <c r="I178" s="99"/>
      <c r="J178" s="123"/>
      <c r="K178" s="99"/>
      <c r="L178" s="122">
        <v>553.39</v>
      </c>
      <c r="M178" s="99"/>
      <c r="N178" s="135">
        <v>6756.89</v>
      </c>
      <c r="AA178" s="98"/>
      <c r="AB178" s="79"/>
      <c r="AE178" s="65" t="s">
        <v>533</v>
      </c>
      <c r="AG178" s="79"/>
      <c r="AI178" s="79"/>
      <c r="AK178" s="79"/>
    </row>
    <row r="179" spans="1:37" s="67" customFormat="1" ht="21.6" x14ac:dyDescent="0.3">
      <c r="A179" s="126"/>
      <c r="B179" s="84" t="s">
        <v>923</v>
      </c>
      <c r="C179" s="308" t="s">
        <v>922</v>
      </c>
      <c r="D179" s="308"/>
      <c r="E179" s="308"/>
      <c r="F179" s="125" t="s">
        <v>529</v>
      </c>
      <c r="G179" s="124">
        <v>74</v>
      </c>
      <c r="H179" s="99"/>
      <c r="I179" s="124">
        <v>74</v>
      </c>
      <c r="J179" s="123"/>
      <c r="K179" s="99"/>
      <c r="L179" s="122">
        <v>409.51</v>
      </c>
      <c r="M179" s="99"/>
      <c r="N179" s="135">
        <v>5000.1000000000004</v>
      </c>
      <c r="AA179" s="98"/>
      <c r="AB179" s="79"/>
      <c r="AE179" s="65" t="s">
        <v>922</v>
      </c>
      <c r="AG179" s="79"/>
      <c r="AI179" s="79"/>
      <c r="AK179" s="79"/>
    </row>
    <row r="180" spans="1:37" s="67" customFormat="1" ht="21.6" x14ac:dyDescent="0.3">
      <c r="A180" s="126"/>
      <c r="B180" s="84" t="s">
        <v>921</v>
      </c>
      <c r="C180" s="308" t="s">
        <v>920</v>
      </c>
      <c r="D180" s="308"/>
      <c r="E180" s="308"/>
      <c r="F180" s="125" t="s">
        <v>529</v>
      </c>
      <c r="G180" s="124">
        <v>36</v>
      </c>
      <c r="H180" s="99"/>
      <c r="I180" s="124">
        <v>36</v>
      </c>
      <c r="J180" s="123"/>
      <c r="K180" s="99"/>
      <c r="L180" s="122">
        <v>199.22</v>
      </c>
      <c r="M180" s="99"/>
      <c r="N180" s="135">
        <v>2432.48</v>
      </c>
      <c r="AA180" s="98"/>
      <c r="AB180" s="79"/>
      <c r="AE180" s="65" t="s">
        <v>920</v>
      </c>
      <c r="AG180" s="79"/>
      <c r="AI180" s="79"/>
      <c r="AK180" s="79"/>
    </row>
    <row r="181" spans="1:37" s="67" customFormat="1" ht="14.4" x14ac:dyDescent="0.3">
      <c r="A181" s="109"/>
      <c r="B181" s="108"/>
      <c r="C181" s="311" t="s">
        <v>327</v>
      </c>
      <c r="D181" s="311"/>
      <c r="E181" s="311"/>
      <c r="F181" s="107"/>
      <c r="G181" s="105"/>
      <c r="H181" s="105"/>
      <c r="I181" s="105"/>
      <c r="J181" s="106"/>
      <c r="K181" s="105"/>
      <c r="L181" s="114">
        <v>1162.1199999999999</v>
      </c>
      <c r="M181" s="103"/>
      <c r="N181" s="102">
        <v>14189.47</v>
      </c>
      <c r="AA181" s="98"/>
      <c r="AB181" s="79"/>
      <c r="AG181" s="79" t="s">
        <v>327</v>
      </c>
      <c r="AI181" s="79"/>
      <c r="AK181" s="79"/>
    </row>
    <row r="182" spans="1:37" s="67" customFormat="1" ht="31.8" x14ac:dyDescent="0.3">
      <c r="A182" s="113" t="s">
        <v>122</v>
      </c>
      <c r="B182" s="116" t="s">
        <v>928</v>
      </c>
      <c r="C182" s="311" t="s">
        <v>102</v>
      </c>
      <c r="D182" s="311"/>
      <c r="E182" s="311"/>
      <c r="F182" s="107" t="s">
        <v>927</v>
      </c>
      <c r="G182" s="105"/>
      <c r="H182" s="105"/>
      <c r="I182" s="111">
        <v>0.54</v>
      </c>
      <c r="J182" s="106"/>
      <c r="K182" s="105"/>
      <c r="L182" s="106"/>
      <c r="M182" s="105"/>
      <c r="N182" s="139"/>
      <c r="AA182" s="98"/>
      <c r="AB182" s="79" t="s">
        <v>102</v>
      </c>
      <c r="AG182" s="79"/>
      <c r="AI182" s="79"/>
      <c r="AK182" s="79"/>
    </row>
    <row r="183" spans="1:37" s="67" customFormat="1" ht="14.4" x14ac:dyDescent="0.3">
      <c r="A183" s="110"/>
      <c r="B183" s="72"/>
      <c r="C183" s="308" t="s">
        <v>940</v>
      </c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9"/>
      <c r="AA183" s="98"/>
      <c r="AB183" s="79"/>
      <c r="AG183" s="79"/>
      <c r="AH183" s="65" t="s">
        <v>940</v>
      </c>
      <c r="AI183" s="79"/>
      <c r="AK183" s="79"/>
    </row>
    <row r="184" spans="1:37" s="67" customFormat="1" ht="14.4" x14ac:dyDescent="0.3">
      <c r="A184" s="138"/>
      <c r="B184" s="84"/>
      <c r="C184" s="308" t="s">
        <v>924</v>
      </c>
      <c r="D184" s="308"/>
      <c r="E184" s="308"/>
      <c r="F184" s="308"/>
      <c r="G184" s="308"/>
      <c r="H184" s="308"/>
      <c r="I184" s="308"/>
      <c r="J184" s="308"/>
      <c r="K184" s="308"/>
      <c r="L184" s="308"/>
      <c r="M184" s="308"/>
      <c r="N184" s="309"/>
      <c r="AA184" s="98"/>
      <c r="AB184" s="79"/>
      <c r="AC184" s="65" t="s">
        <v>924</v>
      </c>
      <c r="AG184" s="79"/>
      <c r="AI184" s="79"/>
      <c r="AK184" s="79"/>
    </row>
    <row r="185" spans="1:37" s="67" customFormat="1" ht="14.4" x14ac:dyDescent="0.3">
      <c r="A185" s="137"/>
      <c r="B185" s="84" t="s">
        <v>20</v>
      </c>
      <c r="C185" s="308" t="s">
        <v>541</v>
      </c>
      <c r="D185" s="308"/>
      <c r="E185" s="308"/>
      <c r="F185" s="125"/>
      <c r="G185" s="99"/>
      <c r="H185" s="99"/>
      <c r="I185" s="99"/>
      <c r="J185" s="122">
        <v>165.95</v>
      </c>
      <c r="K185" s="148">
        <v>0.8</v>
      </c>
      <c r="L185" s="122">
        <v>71.69</v>
      </c>
      <c r="M185" s="133">
        <v>12.21</v>
      </c>
      <c r="N185" s="121">
        <v>875.33</v>
      </c>
      <c r="AA185" s="98"/>
      <c r="AB185" s="79"/>
      <c r="AD185" s="65" t="s">
        <v>541</v>
      </c>
      <c r="AG185" s="79"/>
      <c r="AI185" s="79"/>
      <c r="AK185" s="79"/>
    </row>
    <row r="186" spans="1:37" s="67" customFormat="1" ht="14.4" x14ac:dyDescent="0.3">
      <c r="A186" s="126"/>
      <c r="B186" s="84"/>
      <c r="C186" s="308" t="s">
        <v>537</v>
      </c>
      <c r="D186" s="308"/>
      <c r="E186" s="308"/>
      <c r="F186" s="125" t="s">
        <v>536</v>
      </c>
      <c r="G186" s="133">
        <v>12.96</v>
      </c>
      <c r="H186" s="99"/>
      <c r="I186" s="132">
        <v>6.9984000000000002</v>
      </c>
      <c r="J186" s="123"/>
      <c r="K186" s="99"/>
      <c r="L186" s="123"/>
      <c r="M186" s="99"/>
      <c r="N186" s="131"/>
      <c r="AA186" s="98"/>
      <c r="AB186" s="79"/>
      <c r="AE186" s="65" t="s">
        <v>537</v>
      </c>
      <c r="AG186" s="79"/>
      <c r="AI186" s="79"/>
      <c r="AK186" s="79"/>
    </row>
    <row r="187" spans="1:37" s="67" customFormat="1" ht="14.4" x14ac:dyDescent="0.3">
      <c r="A187" s="110"/>
      <c r="B187" s="84"/>
      <c r="C187" s="310" t="s">
        <v>534</v>
      </c>
      <c r="D187" s="310"/>
      <c r="E187" s="310"/>
      <c r="F187" s="130"/>
      <c r="G187" s="103"/>
      <c r="H187" s="103"/>
      <c r="I187" s="103"/>
      <c r="J187" s="128">
        <v>165.95</v>
      </c>
      <c r="K187" s="103"/>
      <c r="L187" s="128">
        <v>71.69</v>
      </c>
      <c r="M187" s="103"/>
      <c r="N187" s="127"/>
      <c r="AA187" s="98"/>
      <c r="AB187" s="79"/>
      <c r="AF187" s="65" t="s">
        <v>534</v>
      </c>
      <c r="AG187" s="79"/>
      <c r="AI187" s="79"/>
      <c r="AK187" s="79"/>
    </row>
    <row r="188" spans="1:37" s="67" customFormat="1" ht="14.4" x14ac:dyDescent="0.3">
      <c r="A188" s="126"/>
      <c r="B188" s="84"/>
      <c r="C188" s="308" t="s">
        <v>533</v>
      </c>
      <c r="D188" s="308"/>
      <c r="E188" s="308"/>
      <c r="F188" s="125"/>
      <c r="G188" s="99"/>
      <c r="H188" s="99"/>
      <c r="I188" s="99"/>
      <c r="J188" s="123"/>
      <c r="K188" s="99"/>
      <c r="L188" s="122">
        <v>71.69</v>
      </c>
      <c r="M188" s="99"/>
      <c r="N188" s="121">
        <v>875.33</v>
      </c>
      <c r="AA188" s="98"/>
      <c r="AB188" s="79"/>
      <c r="AE188" s="65" t="s">
        <v>533</v>
      </c>
      <c r="AG188" s="79"/>
      <c r="AI188" s="79"/>
      <c r="AK188" s="79"/>
    </row>
    <row r="189" spans="1:37" s="67" customFormat="1" ht="21.6" x14ac:dyDescent="0.3">
      <c r="A189" s="126"/>
      <c r="B189" s="84" t="s">
        <v>923</v>
      </c>
      <c r="C189" s="308" t="s">
        <v>922</v>
      </c>
      <c r="D189" s="308"/>
      <c r="E189" s="308"/>
      <c r="F189" s="125" t="s">
        <v>529</v>
      </c>
      <c r="G189" s="124">
        <v>74</v>
      </c>
      <c r="H189" s="99"/>
      <c r="I189" s="124">
        <v>74</v>
      </c>
      <c r="J189" s="123"/>
      <c r="K189" s="99"/>
      <c r="L189" s="122">
        <v>53.05</v>
      </c>
      <c r="M189" s="99"/>
      <c r="N189" s="121">
        <v>647.74</v>
      </c>
      <c r="AA189" s="98"/>
      <c r="AB189" s="79"/>
      <c r="AE189" s="65" t="s">
        <v>922</v>
      </c>
      <c r="AG189" s="79"/>
      <c r="AI189" s="79"/>
      <c r="AK189" s="79"/>
    </row>
    <row r="190" spans="1:37" s="67" customFormat="1" ht="21.6" x14ac:dyDescent="0.3">
      <c r="A190" s="126"/>
      <c r="B190" s="84" t="s">
        <v>921</v>
      </c>
      <c r="C190" s="308" t="s">
        <v>920</v>
      </c>
      <c r="D190" s="308"/>
      <c r="E190" s="308"/>
      <c r="F190" s="125" t="s">
        <v>529</v>
      </c>
      <c r="G190" s="124">
        <v>36</v>
      </c>
      <c r="H190" s="99"/>
      <c r="I190" s="124">
        <v>36</v>
      </c>
      <c r="J190" s="123"/>
      <c r="K190" s="99"/>
      <c r="L190" s="122">
        <v>25.81</v>
      </c>
      <c r="M190" s="99"/>
      <c r="N190" s="121">
        <v>315.12</v>
      </c>
      <c r="AA190" s="98"/>
      <c r="AB190" s="79"/>
      <c r="AE190" s="65" t="s">
        <v>920</v>
      </c>
      <c r="AG190" s="79"/>
      <c r="AI190" s="79"/>
      <c r="AK190" s="79"/>
    </row>
    <row r="191" spans="1:37" s="67" customFormat="1" ht="14.4" x14ac:dyDescent="0.3">
      <c r="A191" s="109"/>
      <c r="B191" s="108"/>
      <c r="C191" s="311" t="s">
        <v>327</v>
      </c>
      <c r="D191" s="311"/>
      <c r="E191" s="311"/>
      <c r="F191" s="107"/>
      <c r="G191" s="105"/>
      <c r="H191" s="105"/>
      <c r="I191" s="105"/>
      <c r="J191" s="106"/>
      <c r="K191" s="105"/>
      <c r="L191" s="104">
        <v>150.55000000000001</v>
      </c>
      <c r="M191" s="103"/>
      <c r="N191" s="102">
        <v>1838.19</v>
      </c>
      <c r="AA191" s="98"/>
      <c r="AB191" s="79"/>
      <c r="AG191" s="79" t="s">
        <v>327</v>
      </c>
      <c r="AI191" s="79"/>
      <c r="AK191" s="79"/>
    </row>
    <row r="192" spans="1:37" s="67" customFormat="1" ht="21.6" x14ac:dyDescent="0.3">
      <c r="A192" s="113" t="s">
        <v>123</v>
      </c>
      <c r="B192" s="116" t="s">
        <v>932</v>
      </c>
      <c r="C192" s="311" t="s">
        <v>284</v>
      </c>
      <c r="D192" s="311"/>
      <c r="E192" s="311"/>
      <c r="F192" s="107" t="s">
        <v>930</v>
      </c>
      <c r="G192" s="105"/>
      <c r="H192" s="105"/>
      <c r="I192" s="112">
        <v>54</v>
      </c>
      <c r="J192" s="106"/>
      <c r="K192" s="105"/>
      <c r="L192" s="106"/>
      <c r="M192" s="105"/>
      <c r="N192" s="139"/>
      <c r="AA192" s="98"/>
      <c r="AB192" s="79" t="s">
        <v>284</v>
      </c>
      <c r="AG192" s="79"/>
      <c r="AI192" s="79"/>
      <c r="AK192" s="79"/>
    </row>
    <row r="193" spans="1:37" s="67" customFormat="1" ht="14.4" x14ac:dyDescent="0.3">
      <c r="A193" s="138"/>
      <c r="B193" s="84"/>
      <c r="C193" s="308" t="s">
        <v>924</v>
      </c>
      <c r="D193" s="308"/>
      <c r="E193" s="308"/>
      <c r="F193" s="308"/>
      <c r="G193" s="308"/>
      <c r="H193" s="308"/>
      <c r="I193" s="308"/>
      <c r="J193" s="308"/>
      <c r="K193" s="308"/>
      <c r="L193" s="308"/>
      <c r="M193" s="308"/>
      <c r="N193" s="309"/>
      <c r="AA193" s="98"/>
      <c r="AB193" s="79"/>
      <c r="AC193" s="65" t="s">
        <v>924</v>
      </c>
      <c r="AG193" s="79"/>
      <c r="AI193" s="79"/>
      <c r="AK193" s="79"/>
    </row>
    <row r="194" spans="1:37" s="67" customFormat="1" ht="14.4" x14ac:dyDescent="0.3">
      <c r="A194" s="137"/>
      <c r="B194" s="84" t="s">
        <v>20</v>
      </c>
      <c r="C194" s="308" t="s">
        <v>541</v>
      </c>
      <c r="D194" s="308"/>
      <c r="E194" s="308"/>
      <c r="F194" s="125"/>
      <c r="G194" s="99"/>
      <c r="H194" s="99"/>
      <c r="I194" s="99"/>
      <c r="J194" s="122">
        <v>41.49</v>
      </c>
      <c r="K194" s="148">
        <v>0.8</v>
      </c>
      <c r="L194" s="136">
        <v>1792.37</v>
      </c>
      <c r="M194" s="133">
        <v>12.21</v>
      </c>
      <c r="N194" s="135">
        <v>21884.84</v>
      </c>
      <c r="AA194" s="98"/>
      <c r="AB194" s="79"/>
      <c r="AD194" s="65" t="s">
        <v>541</v>
      </c>
      <c r="AG194" s="79"/>
      <c r="AI194" s="79"/>
      <c r="AK194" s="79"/>
    </row>
    <row r="195" spans="1:37" s="67" customFormat="1" ht="14.4" x14ac:dyDescent="0.3">
      <c r="A195" s="126"/>
      <c r="B195" s="84"/>
      <c r="C195" s="308" t="s">
        <v>537</v>
      </c>
      <c r="D195" s="308"/>
      <c r="E195" s="308"/>
      <c r="F195" s="125" t="s">
        <v>536</v>
      </c>
      <c r="G195" s="133">
        <v>3.24</v>
      </c>
      <c r="H195" s="99"/>
      <c r="I195" s="133">
        <v>174.96</v>
      </c>
      <c r="J195" s="123"/>
      <c r="K195" s="99"/>
      <c r="L195" s="123"/>
      <c r="M195" s="99"/>
      <c r="N195" s="131"/>
      <c r="AA195" s="98"/>
      <c r="AB195" s="79"/>
      <c r="AE195" s="65" t="s">
        <v>537</v>
      </c>
      <c r="AG195" s="79"/>
      <c r="AI195" s="79"/>
      <c r="AK195" s="79"/>
    </row>
    <row r="196" spans="1:37" s="67" customFormat="1" ht="14.4" x14ac:dyDescent="0.3">
      <c r="A196" s="110"/>
      <c r="B196" s="84"/>
      <c r="C196" s="310" t="s">
        <v>534</v>
      </c>
      <c r="D196" s="310"/>
      <c r="E196" s="310"/>
      <c r="F196" s="130"/>
      <c r="G196" s="103"/>
      <c r="H196" s="103"/>
      <c r="I196" s="103"/>
      <c r="J196" s="128">
        <v>41.49</v>
      </c>
      <c r="K196" s="103"/>
      <c r="L196" s="129">
        <v>1792.37</v>
      </c>
      <c r="M196" s="103"/>
      <c r="N196" s="127"/>
      <c r="AA196" s="98"/>
      <c r="AB196" s="79"/>
      <c r="AF196" s="65" t="s">
        <v>534</v>
      </c>
      <c r="AG196" s="79"/>
      <c r="AI196" s="79"/>
      <c r="AK196" s="79"/>
    </row>
    <row r="197" spans="1:37" s="67" customFormat="1" ht="14.4" x14ac:dyDescent="0.3">
      <c r="A197" s="126"/>
      <c r="B197" s="84"/>
      <c r="C197" s="308" t="s">
        <v>533</v>
      </c>
      <c r="D197" s="308"/>
      <c r="E197" s="308"/>
      <c r="F197" s="125"/>
      <c r="G197" s="99"/>
      <c r="H197" s="99"/>
      <c r="I197" s="99"/>
      <c r="J197" s="123"/>
      <c r="K197" s="99"/>
      <c r="L197" s="136">
        <v>1792.37</v>
      </c>
      <c r="M197" s="99"/>
      <c r="N197" s="135">
        <v>21884.84</v>
      </c>
      <c r="AA197" s="98"/>
      <c r="AB197" s="79"/>
      <c r="AE197" s="65" t="s">
        <v>533</v>
      </c>
      <c r="AG197" s="79"/>
      <c r="AI197" s="79"/>
      <c r="AK197" s="79"/>
    </row>
    <row r="198" spans="1:37" s="67" customFormat="1" ht="21.6" x14ac:dyDescent="0.3">
      <c r="A198" s="126"/>
      <c r="B198" s="84" t="s">
        <v>923</v>
      </c>
      <c r="C198" s="308" t="s">
        <v>922</v>
      </c>
      <c r="D198" s="308"/>
      <c r="E198" s="308"/>
      <c r="F198" s="125" t="s">
        <v>529</v>
      </c>
      <c r="G198" s="124">
        <v>74</v>
      </c>
      <c r="H198" s="99"/>
      <c r="I198" s="124">
        <v>74</v>
      </c>
      <c r="J198" s="123"/>
      <c r="K198" s="99"/>
      <c r="L198" s="136">
        <v>1326.35</v>
      </c>
      <c r="M198" s="99"/>
      <c r="N198" s="135">
        <v>16194.78</v>
      </c>
      <c r="AA198" s="98"/>
      <c r="AB198" s="79"/>
      <c r="AE198" s="65" t="s">
        <v>922</v>
      </c>
      <c r="AG198" s="79"/>
      <c r="AI198" s="79"/>
      <c r="AK198" s="79"/>
    </row>
    <row r="199" spans="1:37" s="67" customFormat="1" ht="21.6" x14ac:dyDescent="0.3">
      <c r="A199" s="126"/>
      <c r="B199" s="84" t="s">
        <v>921</v>
      </c>
      <c r="C199" s="308" t="s">
        <v>920</v>
      </c>
      <c r="D199" s="308"/>
      <c r="E199" s="308"/>
      <c r="F199" s="125" t="s">
        <v>529</v>
      </c>
      <c r="G199" s="124">
        <v>36</v>
      </c>
      <c r="H199" s="99"/>
      <c r="I199" s="124">
        <v>36</v>
      </c>
      <c r="J199" s="123"/>
      <c r="K199" s="99"/>
      <c r="L199" s="122">
        <v>645.25</v>
      </c>
      <c r="M199" s="99"/>
      <c r="N199" s="135">
        <v>7878.54</v>
      </c>
      <c r="AA199" s="98"/>
      <c r="AB199" s="79"/>
      <c r="AE199" s="65" t="s">
        <v>920</v>
      </c>
      <c r="AG199" s="79"/>
      <c r="AI199" s="79"/>
      <c r="AK199" s="79"/>
    </row>
    <row r="200" spans="1:37" s="67" customFormat="1" ht="14.4" x14ac:dyDescent="0.3">
      <c r="A200" s="109"/>
      <c r="B200" s="108"/>
      <c r="C200" s="311" t="s">
        <v>327</v>
      </c>
      <c r="D200" s="311"/>
      <c r="E200" s="311"/>
      <c r="F200" s="107"/>
      <c r="G200" s="105"/>
      <c r="H200" s="105"/>
      <c r="I200" s="105"/>
      <c r="J200" s="106"/>
      <c r="K200" s="105"/>
      <c r="L200" s="114">
        <v>3763.97</v>
      </c>
      <c r="M200" s="103"/>
      <c r="N200" s="102">
        <v>45958.16</v>
      </c>
      <c r="AA200" s="98"/>
      <c r="AB200" s="79"/>
      <c r="AG200" s="79" t="s">
        <v>327</v>
      </c>
      <c r="AI200" s="79"/>
      <c r="AK200" s="79"/>
    </row>
    <row r="201" spans="1:37" s="67" customFormat="1" ht="21.6" x14ac:dyDescent="0.3">
      <c r="A201" s="113" t="s">
        <v>79</v>
      </c>
      <c r="B201" s="116" t="s">
        <v>939</v>
      </c>
      <c r="C201" s="311" t="s">
        <v>938</v>
      </c>
      <c r="D201" s="311"/>
      <c r="E201" s="311"/>
      <c r="F201" s="107" t="s">
        <v>930</v>
      </c>
      <c r="G201" s="105"/>
      <c r="H201" s="105"/>
      <c r="I201" s="112">
        <v>34</v>
      </c>
      <c r="J201" s="106"/>
      <c r="K201" s="105"/>
      <c r="L201" s="106"/>
      <c r="M201" s="105"/>
      <c r="N201" s="139"/>
      <c r="AA201" s="98"/>
      <c r="AB201" s="79" t="s">
        <v>938</v>
      </c>
      <c r="AG201" s="79"/>
      <c r="AI201" s="79"/>
      <c r="AK201" s="79"/>
    </row>
    <row r="202" spans="1:37" s="67" customFormat="1" ht="21.6" x14ac:dyDescent="0.3">
      <c r="A202" s="138"/>
      <c r="B202" s="84" t="s">
        <v>926</v>
      </c>
      <c r="C202" s="308" t="s">
        <v>925</v>
      </c>
      <c r="D202" s="308"/>
      <c r="E202" s="308"/>
      <c r="F202" s="308"/>
      <c r="G202" s="308"/>
      <c r="H202" s="308"/>
      <c r="I202" s="308"/>
      <c r="J202" s="308"/>
      <c r="K202" s="308"/>
      <c r="L202" s="308"/>
      <c r="M202" s="308"/>
      <c r="N202" s="309"/>
      <c r="AA202" s="98"/>
      <c r="AB202" s="79"/>
      <c r="AC202" s="65" t="s">
        <v>925</v>
      </c>
      <c r="AG202" s="79"/>
      <c r="AI202" s="79"/>
      <c r="AK202" s="79"/>
    </row>
    <row r="203" spans="1:37" s="67" customFormat="1" ht="14.4" x14ac:dyDescent="0.3">
      <c r="A203" s="138"/>
      <c r="B203" s="84"/>
      <c r="C203" s="308" t="s">
        <v>924</v>
      </c>
      <c r="D203" s="308"/>
      <c r="E203" s="308"/>
      <c r="F203" s="308"/>
      <c r="G203" s="308"/>
      <c r="H203" s="308"/>
      <c r="I203" s="308"/>
      <c r="J203" s="308"/>
      <c r="K203" s="308"/>
      <c r="L203" s="308"/>
      <c r="M203" s="308"/>
      <c r="N203" s="309"/>
      <c r="AA203" s="98"/>
      <c r="AB203" s="79"/>
      <c r="AC203" s="65" t="s">
        <v>924</v>
      </c>
      <c r="AG203" s="79"/>
      <c r="AI203" s="79"/>
      <c r="AK203" s="79"/>
    </row>
    <row r="204" spans="1:37" s="67" customFormat="1" ht="14.4" x14ac:dyDescent="0.3">
      <c r="A204" s="137"/>
      <c r="B204" s="84" t="s">
        <v>20</v>
      </c>
      <c r="C204" s="308" t="s">
        <v>541</v>
      </c>
      <c r="D204" s="308"/>
      <c r="E204" s="308"/>
      <c r="F204" s="125"/>
      <c r="G204" s="99"/>
      <c r="H204" s="99"/>
      <c r="I204" s="99"/>
      <c r="J204" s="122">
        <v>20.75</v>
      </c>
      <c r="K204" s="133">
        <v>0.88</v>
      </c>
      <c r="L204" s="122">
        <v>620.84</v>
      </c>
      <c r="M204" s="133">
        <v>12.21</v>
      </c>
      <c r="N204" s="135">
        <v>7580.46</v>
      </c>
      <c r="AA204" s="98"/>
      <c r="AB204" s="79"/>
      <c r="AD204" s="65" t="s">
        <v>541</v>
      </c>
      <c r="AG204" s="79"/>
      <c r="AI204" s="79"/>
      <c r="AK204" s="79"/>
    </row>
    <row r="205" spans="1:37" s="67" customFormat="1" ht="14.4" x14ac:dyDescent="0.3">
      <c r="A205" s="126"/>
      <c r="B205" s="84"/>
      <c r="C205" s="308" t="s">
        <v>537</v>
      </c>
      <c r="D205" s="308"/>
      <c r="E205" s="308"/>
      <c r="F205" s="125" t="s">
        <v>536</v>
      </c>
      <c r="G205" s="133">
        <v>1.62</v>
      </c>
      <c r="H205" s="148">
        <v>1.1000000000000001</v>
      </c>
      <c r="I205" s="147">
        <v>60.588000000000001</v>
      </c>
      <c r="J205" s="123"/>
      <c r="K205" s="99"/>
      <c r="L205" s="123"/>
      <c r="M205" s="99"/>
      <c r="N205" s="131"/>
      <c r="AA205" s="98"/>
      <c r="AB205" s="79"/>
      <c r="AE205" s="65" t="s">
        <v>537</v>
      </c>
      <c r="AG205" s="79"/>
      <c r="AI205" s="79"/>
      <c r="AK205" s="79"/>
    </row>
    <row r="206" spans="1:37" s="67" customFormat="1" ht="14.4" x14ac:dyDescent="0.3">
      <c r="A206" s="110"/>
      <c r="B206" s="84"/>
      <c r="C206" s="310" t="s">
        <v>534</v>
      </c>
      <c r="D206" s="310"/>
      <c r="E206" s="310"/>
      <c r="F206" s="130"/>
      <c r="G206" s="103"/>
      <c r="H206" s="103"/>
      <c r="I206" s="103"/>
      <c r="J206" s="128">
        <v>20.75</v>
      </c>
      <c r="K206" s="103"/>
      <c r="L206" s="128">
        <v>620.84</v>
      </c>
      <c r="M206" s="103"/>
      <c r="N206" s="127"/>
      <c r="AA206" s="98"/>
      <c r="AB206" s="79"/>
      <c r="AF206" s="65" t="s">
        <v>534</v>
      </c>
      <c r="AG206" s="79"/>
      <c r="AI206" s="79"/>
      <c r="AK206" s="79"/>
    </row>
    <row r="207" spans="1:37" s="67" customFormat="1" ht="14.4" x14ac:dyDescent="0.3">
      <c r="A207" s="126"/>
      <c r="B207" s="84"/>
      <c r="C207" s="308" t="s">
        <v>533</v>
      </c>
      <c r="D207" s="308"/>
      <c r="E207" s="308"/>
      <c r="F207" s="125"/>
      <c r="G207" s="99"/>
      <c r="H207" s="99"/>
      <c r="I207" s="99"/>
      <c r="J207" s="123"/>
      <c r="K207" s="99"/>
      <c r="L207" s="122">
        <v>620.84</v>
      </c>
      <c r="M207" s="99"/>
      <c r="N207" s="135">
        <v>7580.46</v>
      </c>
      <c r="AA207" s="98"/>
      <c r="AB207" s="79"/>
      <c r="AE207" s="65" t="s">
        <v>533</v>
      </c>
      <c r="AG207" s="79"/>
      <c r="AI207" s="79"/>
      <c r="AK207" s="79"/>
    </row>
    <row r="208" spans="1:37" s="67" customFormat="1" ht="21.6" x14ac:dyDescent="0.3">
      <c r="A208" s="126"/>
      <c r="B208" s="84" t="s">
        <v>923</v>
      </c>
      <c r="C208" s="308" t="s">
        <v>922</v>
      </c>
      <c r="D208" s="308"/>
      <c r="E208" s="308"/>
      <c r="F208" s="125" t="s">
        <v>529</v>
      </c>
      <c r="G208" s="124">
        <v>74</v>
      </c>
      <c r="H208" s="99"/>
      <c r="I208" s="124">
        <v>74</v>
      </c>
      <c r="J208" s="123"/>
      <c r="K208" s="99"/>
      <c r="L208" s="122">
        <v>459.42</v>
      </c>
      <c r="M208" s="99"/>
      <c r="N208" s="135">
        <v>5609.54</v>
      </c>
      <c r="AA208" s="98"/>
      <c r="AB208" s="79"/>
      <c r="AE208" s="65" t="s">
        <v>922</v>
      </c>
      <c r="AG208" s="79"/>
      <c r="AI208" s="79"/>
      <c r="AK208" s="79"/>
    </row>
    <row r="209" spans="1:37" s="67" customFormat="1" ht="21.6" x14ac:dyDescent="0.3">
      <c r="A209" s="126"/>
      <c r="B209" s="84" t="s">
        <v>921</v>
      </c>
      <c r="C209" s="308" t="s">
        <v>920</v>
      </c>
      <c r="D209" s="308"/>
      <c r="E209" s="308"/>
      <c r="F209" s="125" t="s">
        <v>529</v>
      </c>
      <c r="G209" s="124">
        <v>36</v>
      </c>
      <c r="H209" s="99"/>
      <c r="I209" s="124">
        <v>36</v>
      </c>
      <c r="J209" s="123"/>
      <c r="K209" s="99"/>
      <c r="L209" s="122">
        <v>223.5</v>
      </c>
      <c r="M209" s="99"/>
      <c r="N209" s="135">
        <v>2728.97</v>
      </c>
      <c r="AA209" s="98"/>
      <c r="AB209" s="79"/>
      <c r="AE209" s="65" t="s">
        <v>920</v>
      </c>
      <c r="AG209" s="79"/>
      <c r="AI209" s="79"/>
      <c r="AK209" s="79"/>
    </row>
    <row r="210" spans="1:37" s="67" customFormat="1" ht="14.4" x14ac:dyDescent="0.3">
      <c r="A210" s="109"/>
      <c r="B210" s="108"/>
      <c r="C210" s="311" t="s">
        <v>327</v>
      </c>
      <c r="D210" s="311"/>
      <c r="E210" s="311"/>
      <c r="F210" s="107"/>
      <c r="G210" s="105"/>
      <c r="H210" s="105"/>
      <c r="I210" s="105"/>
      <c r="J210" s="106"/>
      <c r="K210" s="105"/>
      <c r="L210" s="114">
        <v>1303.76</v>
      </c>
      <c r="M210" s="103"/>
      <c r="N210" s="102">
        <v>15918.97</v>
      </c>
      <c r="AA210" s="98"/>
      <c r="AB210" s="79"/>
      <c r="AG210" s="79" t="s">
        <v>327</v>
      </c>
      <c r="AI210" s="79"/>
      <c r="AK210" s="79"/>
    </row>
    <row r="211" spans="1:37" s="67" customFormat="1" ht="21.6" x14ac:dyDescent="0.3">
      <c r="A211" s="113" t="s">
        <v>80</v>
      </c>
      <c r="B211" s="116" t="s">
        <v>931</v>
      </c>
      <c r="C211" s="311" t="s">
        <v>929</v>
      </c>
      <c r="D211" s="311"/>
      <c r="E211" s="311"/>
      <c r="F211" s="107" t="s">
        <v>930</v>
      </c>
      <c r="G211" s="105"/>
      <c r="H211" s="105"/>
      <c r="I211" s="112">
        <v>9</v>
      </c>
      <c r="J211" s="106"/>
      <c r="K211" s="105"/>
      <c r="L211" s="106"/>
      <c r="M211" s="105"/>
      <c r="N211" s="139"/>
      <c r="AA211" s="98"/>
      <c r="AB211" s="79" t="s">
        <v>929</v>
      </c>
      <c r="AG211" s="79"/>
      <c r="AI211" s="79"/>
      <c r="AK211" s="79"/>
    </row>
    <row r="212" spans="1:37" s="67" customFormat="1" ht="21.6" x14ac:dyDescent="0.3">
      <c r="A212" s="138"/>
      <c r="B212" s="84" t="s">
        <v>926</v>
      </c>
      <c r="C212" s="308" t="s">
        <v>925</v>
      </c>
      <c r="D212" s="308"/>
      <c r="E212" s="308"/>
      <c r="F212" s="308"/>
      <c r="G212" s="308"/>
      <c r="H212" s="308"/>
      <c r="I212" s="308"/>
      <c r="J212" s="308"/>
      <c r="K212" s="308"/>
      <c r="L212" s="308"/>
      <c r="M212" s="308"/>
      <c r="N212" s="309"/>
      <c r="AA212" s="98"/>
      <c r="AB212" s="79"/>
      <c r="AC212" s="65" t="s">
        <v>925</v>
      </c>
      <c r="AG212" s="79"/>
      <c r="AI212" s="79"/>
      <c r="AK212" s="79"/>
    </row>
    <row r="213" spans="1:37" s="67" customFormat="1" ht="14.4" x14ac:dyDescent="0.3">
      <c r="A213" s="138"/>
      <c r="B213" s="84"/>
      <c r="C213" s="308" t="s">
        <v>924</v>
      </c>
      <c r="D213" s="308"/>
      <c r="E213" s="308"/>
      <c r="F213" s="308"/>
      <c r="G213" s="308"/>
      <c r="H213" s="308"/>
      <c r="I213" s="308"/>
      <c r="J213" s="308"/>
      <c r="K213" s="308"/>
      <c r="L213" s="308"/>
      <c r="M213" s="308"/>
      <c r="N213" s="309"/>
      <c r="AA213" s="98"/>
      <c r="AB213" s="79"/>
      <c r="AC213" s="65" t="s">
        <v>924</v>
      </c>
      <c r="AG213" s="79"/>
      <c r="AI213" s="79"/>
      <c r="AK213" s="79"/>
    </row>
    <row r="214" spans="1:37" s="67" customFormat="1" ht="14.4" x14ac:dyDescent="0.3">
      <c r="A214" s="137"/>
      <c r="B214" s="84" t="s">
        <v>20</v>
      </c>
      <c r="C214" s="308" t="s">
        <v>541</v>
      </c>
      <c r="D214" s="308"/>
      <c r="E214" s="308"/>
      <c r="F214" s="125"/>
      <c r="G214" s="99"/>
      <c r="H214" s="99"/>
      <c r="I214" s="99"/>
      <c r="J214" s="122">
        <v>23.05</v>
      </c>
      <c r="K214" s="133">
        <v>0.88</v>
      </c>
      <c r="L214" s="122">
        <v>182.56</v>
      </c>
      <c r="M214" s="133">
        <v>12.21</v>
      </c>
      <c r="N214" s="135">
        <v>2229.06</v>
      </c>
      <c r="AA214" s="98"/>
      <c r="AB214" s="79"/>
      <c r="AD214" s="65" t="s">
        <v>541</v>
      </c>
      <c r="AG214" s="79"/>
      <c r="AI214" s="79"/>
      <c r="AK214" s="79"/>
    </row>
    <row r="215" spans="1:37" s="67" customFormat="1" ht="14.4" x14ac:dyDescent="0.3">
      <c r="A215" s="126"/>
      <c r="B215" s="84"/>
      <c r="C215" s="308" t="s">
        <v>537</v>
      </c>
      <c r="D215" s="308"/>
      <c r="E215" s="308"/>
      <c r="F215" s="125" t="s">
        <v>536</v>
      </c>
      <c r="G215" s="148">
        <v>1.8</v>
      </c>
      <c r="H215" s="148">
        <v>1.1000000000000001</v>
      </c>
      <c r="I215" s="133">
        <v>17.82</v>
      </c>
      <c r="J215" s="123"/>
      <c r="K215" s="99"/>
      <c r="L215" s="123"/>
      <c r="M215" s="99"/>
      <c r="N215" s="131"/>
      <c r="AA215" s="98"/>
      <c r="AB215" s="79"/>
      <c r="AE215" s="65" t="s">
        <v>537</v>
      </c>
      <c r="AG215" s="79"/>
      <c r="AI215" s="79"/>
      <c r="AK215" s="79"/>
    </row>
    <row r="216" spans="1:37" s="67" customFormat="1" ht="14.4" x14ac:dyDescent="0.3">
      <c r="A216" s="110"/>
      <c r="B216" s="84"/>
      <c r="C216" s="310" t="s">
        <v>534</v>
      </c>
      <c r="D216" s="310"/>
      <c r="E216" s="310"/>
      <c r="F216" s="130"/>
      <c r="G216" s="103"/>
      <c r="H216" s="103"/>
      <c r="I216" s="103"/>
      <c r="J216" s="128">
        <v>23.05</v>
      </c>
      <c r="K216" s="103"/>
      <c r="L216" s="128">
        <v>182.56</v>
      </c>
      <c r="M216" s="103"/>
      <c r="N216" s="127"/>
      <c r="AA216" s="98"/>
      <c r="AB216" s="79"/>
      <c r="AF216" s="65" t="s">
        <v>534</v>
      </c>
      <c r="AG216" s="79"/>
      <c r="AI216" s="79"/>
      <c r="AK216" s="79"/>
    </row>
    <row r="217" spans="1:37" s="67" customFormat="1" ht="14.4" x14ac:dyDescent="0.3">
      <c r="A217" s="126"/>
      <c r="B217" s="84"/>
      <c r="C217" s="308" t="s">
        <v>533</v>
      </c>
      <c r="D217" s="308"/>
      <c r="E217" s="308"/>
      <c r="F217" s="125"/>
      <c r="G217" s="99"/>
      <c r="H217" s="99"/>
      <c r="I217" s="99"/>
      <c r="J217" s="123"/>
      <c r="K217" s="99"/>
      <c r="L217" s="122">
        <v>182.56</v>
      </c>
      <c r="M217" s="99"/>
      <c r="N217" s="135">
        <v>2229.06</v>
      </c>
      <c r="AA217" s="98"/>
      <c r="AB217" s="79"/>
      <c r="AE217" s="65" t="s">
        <v>533</v>
      </c>
      <c r="AG217" s="79"/>
      <c r="AI217" s="79"/>
      <c r="AK217" s="79"/>
    </row>
    <row r="218" spans="1:37" s="67" customFormat="1" ht="21.6" x14ac:dyDescent="0.3">
      <c r="A218" s="126"/>
      <c r="B218" s="84" t="s">
        <v>923</v>
      </c>
      <c r="C218" s="308" t="s">
        <v>922</v>
      </c>
      <c r="D218" s="308"/>
      <c r="E218" s="308"/>
      <c r="F218" s="125" t="s">
        <v>529</v>
      </c>
      <c r="G218" s="124">
        <v>74</v>
      </c>
      <c r="H218" s="99"/>
      <c r="I218" s="124">
        <v>74</v>
      </c>
      <c r="J218" s="123"/>
      <c r="K218" s="99"/>
      <c r="L218" s="122">
        <v>135.09</v>
      </c>
      <c r="M218" s="99"/>
      <c r="N218" s="135">
        <v>1649.5</v>
      </c>
      <c r="AA218" s="98"/>
      <c r="AB218" s="79"/>
      <c r="AE218" s="65" t="s">
        <v>922</v>
      </c>
      <c r="AG218" s="79"/>
      <c r="AI218" s="79"/>
      <c r="AK218" s="79"/>
    </row>
    <row r="219" spans="1:37" s="67" customFormat="1" ht="21.6" x14ac:dyDescent="0.3">
      <c r="A219" s="126"/>
      <c r="B219" s="84" t="s">
        <v>921</v>
      </c>
      <c r="C219" s="308" t="s">
        <v>920</v>
      </c>
      <c r="D219" s="308"/>
      <c r="E219" s="308"/>
      <c r="F219" s="125" t="s">
        <v>529</v>
      </c>
      <c r="G219" s="124">
        <v>36</v>
      </c>
      <c r="H219" s="99"/>
      <c r="I219" s="124">
        <v>36</v>
      </c>
      <c r="J219" s="123"/>
      <c r="K219" s="99"/>
      <c r="L219" s="122">
        <v>65.72</v>
      </c>
      <c r="M219" s="99"/>
      <c r="N219" s="121">
        <v>802.46</v>
      </c>
      <c r="AA219" s="98"/>
      <c r="AB219" s="79"/>
      <c r="AE219" s="65" t="s">
        <v>920</v>
      </c>
      <c r="AG219" s="79"/>
      <c r="AI219" s="79"/>
      <c r="AK219" s="79"/>
    </row>
    <row r="220" spans="1:37" s="67" customFormat="1" ht="14.4" x14ac:dyDescent="0.3">
      <c r="A220" s="109"/>
      <c r="B220" s="108"/>
      <c r="C220" s="311" t="s">
        <v>327</v>
      </c>
      <c r="D220" s="311"/>
      <c r="E220" s="311"/>
      <c r="F220" s="107"/>
      <c r="G220" s="105"/>
      <c r="H220" s="105"/>
      <c r="I220" s="105"/>
      <c r="J220" s="106"/>
      <c r="K220" s="105"/>
      <c r="L220" s="104">
        <v>383.37</v>
      </c>
      <c r="M220" s="103"/>
      <c r="N220" s="102">
        <v>4681.0200000000004</v>
      </c>
      <c r="AA220" s="98"/>
      <c r="AB220" s="79"/>
      <c r="AG220" s="79" t="s">
        <v>327</v>
      </c>
      <c r="AI220" s="79"/>
      <c r="AK220" s="79"/>
    </row>
    <row r="221" spans="1:37" s="67" customFormat="1" ht="31.8" x14ac:dyDescent="0.3">
      <c r="A221" s="113" t="s">
        <v>81</v>
      </c>
      <c r="B221" s="116" t="s">
        <v>928</v>
      </c>
      <c r="C221" s="311" t="s">
        <v>102</v>
      </c>
      <c r="D221" s="311"/>
      <c r="E221" s="311"/>
      <c r="F221" s="107" t="s">
        <v>927</v>
      </c>
      <c r="G221" s="105"/>
      <c r="H221" s="105"/>
      <c r="I221" s="111">
        <v>0.45</v>
      </c>
      <c r="J221" s="106"/>
      <c r="K221" s="105"/>
      <c r="L221" s="106"/>
      <c r="M221" s="105"/>
      <c r="N221" s="139"/>
      <c r="AA221" s="98"/>
      <c r="AB221" s="79" t="s">
        <v>102</v>
      </c>
      <c r="AG221" s="79"/>
      <c r="AI221" s="79"/>
      <c r="AK221" s="79"/>
    </row>
    <row r="222" spans="1:37" s="67" customFormat="1" ht="14.4" x14ac:dyDescent="0.3">
      <c r="A222" s="110"/>
      <c r="B222" s="72"/>
      <c r="C222" s="308" t="s">
        <v>937</v>
      </c>
      <c r="D222" s="308"/>
      <c r="E222" s="308"/>
      <c r="F222" s="308"/>
      <c r="G222" s="308"/>
      <c r="H222" s="308"/>
      <c r="I222" s="308"/>
      <c r="J222" s="308"/>
      <c r="K222" s="308"/>
      <c r="L222" s="308"/>
      <c r="M222" s="308"/>
      <c r="N222" s="309"/>
      <c r="AA222" s="98"/>
      <c r="AB222" s="79"/>
      <c r="AG222" s="79"/>
      <c r="AH222" s="65" t="s">
        <v>937</v>
      </c>
      <c r="AI222" s="79"/>
      <c r="AK222" s="79"/>
    </row>
    <row r="223" spans="1:37" s="67" customFormat="1" ht="21.6" x14ac:dyDescent="0.3">
      <c r="A223" s="138"/>
      <c r="B223" s="84" t="s">
        <v>926</v>
      </c>
      <c r="C223" s="308" t="s">
        <v>925</v>
      </c>
      <c r="D223" s="308"/>
      <c r="E223" s="308"/>
      <c r="F223" s="308"/>
      <c r="G223" s="308"/>
      <c r="H223" s="308"/>
      <c r="I223" s="308"/>
      <c r="J223" s="308"/>
      <c r="K223" s="308"/>
      <c r="L223" s="308"/>
      <c r="M223" s="308"/>
      <c r="N223" s="309"/>
      <c r="AA223" s="98"/>
      <c r="AB223" s="79"/>
      <c r="AC223" s="65" t="s">
        <v>925</v>
      </c>
      <c r="AG223" s="79"/>
      <c r="AI223" s="79"/>
      <c r="AK223" s="79"/>
    </row>
    <row r="224" spans="1:37" s="67" customFormat="1" ht="14.4" x14ac:dyDescent="0.3">
      <c r="A224" s="138"/>
      <c r="B224" s="84"/>
      <c r="C224" s="308" t="s">
        <v>924</v>
      </c>
      <c r="D224" s="308"/>
      <c r="E224" s="308"/>
      <c r="F224" s="308"/>
      <c r="G224" s="308"/>
      <c r="H224" s="308"/>
      <c r="I224" s="308"/>
      <c r="J224" s="308"/>
      <c r="K224" s="308"/>
      <c r="L224" s="308"/>
      <c r="M224" s="308"/>
      <c r="N224" s="309"/>
      <c r="AA224" s="98"/>
      <c r="AB224" s="79"/>
      <c r="AC224" s="65" t="s">
        <v>924</v>
      </c>
      <c r="AG224" s="79"/>
      <c r="AI224" s="79"/>
      <c r="AK224" s="79"/>
    </row>
    <row r="225" spans="1:37" s="67" customFormat="1" ht="14.4" x14ac:dyDescent="0.3">
      <c r="A225" s="137"/>
      <c r="B225" s="84" t="s">
        <v>20</v>
      </c>
      <c r="C225" s="308" t="s">
        <v>541</v>
      </c>
      <c r="D225" s="308"/>
      <c r="E225" s="308"/>
      <c r="F225" s="125"/>
      <c r="G225" s="99"/>
      <c r="H225" s="99"/>
      <c r="I225" s="99"/>
      <c r="J225" s="122">
        <v>165.95</v>
      </c>
      <c r="K225" s="133">
        <v>0.88</v>
      </c>
      <c r="L225" s="122">
        <v>65.72</v>
      </c>
      <c r="M225" s="133">
        <v>12.21</v>
      </c>
      <c r="N225" s="121">
        <v>802.44</v>
      </c>
      <c r="AA225" s="98"/>
      <c r="AB225" s="79"/>
      <c r="AD225" s="65" t="s">
        <v>541</v>
      </c>
      <c r="AG225" s="79"/>
      <c r="AI225" s="79"/>
      <c r="AK225" s="79"/>
    </row>
    <row r="226" spans="1:37" s="67" customFormat="1" ht="14.4" x14ac:dyDescent="0.3">
      <c r="A226" s="126"/>
      <c r="B226" s="84"/>
      <c r="C226" s="308" t="s">
        <v>537</v>
      </c>
      <c r="D226" s="308"/>
      <c r="E226" s="308"/>
      <c r="F226" s="125" t="s">
        <v>536</v>
      </c>
      <c r="G226" s="133">
        <v>12.96</v>
      </c>
      <c r="H226" s="148">
        <v>1.1000000000000001</v>
      </c>
      <c r="I226" s="132">
        <v>6.4151999999999996</v>
      </c>
      <c r="J226" s="123"/>
      <c r="K226" s="99"/>
      <c r="L226" s="123"/>
      <c r="M226" s="99"/>
      <c r="N226" s="131"/>
      <c r="AA226" s="98"/>
      <c r="AB226" s="79"/>
      <c r="AE226" s="65" t="s">
        <v>537</v>
      </c>
      <c r="AG226" s="79"/>
      <c r="AI226" s="79"/>
      <c r="AK226" s="79"/>
    </row>
    <row r="227" spans="1:37" s="67" customFormat="1" ht="14.4" x14ac:dyDescent="0.3">
      <c r="A227" s="110"/>
      <c r="B227" s="84"/>
      <c r="C227" s="310" t="s">
        <v>534</v>
      </c>
      <c r="D227" s="310"/>
      <c r="E227" s="310"/>
      <c r="F227" s="130"/>
      <c r="G227" s="103"/>
      <c r="H227" s="103"/>
      <c r="I227" s="103"/>
      <c r="J227" s="128">
        <v>165.95</v>
      </c>
      <c r="K227" s="103"/>
      <c r="L227" s="128">
        <v>65.72</v>
      </c>
      <c r="M227" s="103"/>
      <c r="N227" s="127"/>
      <c r="AA227" s="98"/>
      <c r="AB227" s="79"/>
      <c r="AF227" s="65" t="s">
        <v>534</v>
      </c>
      <c r="AG227" s="79"/>
      <c r="AI227" s="79"/>
      <c r="AK227" s="79"/>
    </row>
    <row r="228" spans="1:37" s="67" customFormat="1" ht="14.4" x14ac:dyDescent="0.3">
      <c r="A228" s="126"/>
      <c r="B228" s="84"/>
      <c r="C228" s="308" t="s">
        <v>533</v>
      </c>
      <c r="D228" s="308"/>
      <c r="E228" s="308"/>
      <c r="F228" s="125"/>
      <c r="G228" s="99"/>
      <c r="H228" s="99"/>
      <c r="I228" s="99"/>
      <c r="J228" s="123"/>
      <c r="K228" s="99"/>
      <c r="L228" s="122">
        <v>65.72</v>
      </c>
      <c r="M228" s="99"/>
      <c r="N228" s="121">
        <v>802.44</v>
      </c>
      <c r="AA228" s="98"/>
      <c r="AB228" s="79"/>
      <c r="AE228" s="65" t="s">
        <v>533</v>
      </c>
      <c r="AG228" s="79"/>
      <c r="AI228" s="79"/>
      <c r="AK228" s="79"/>
    </row>
    <row r="229" spans="1:37" s="67" customFormat="1" ht="21.6" x14ac:dyDescent="0.3">
      <c r="A229" s="126"/>
      <c r="B229" s="84" t="s">
        <v>923</v>
      </c>
      <c r="C229" s="308" t="s">
        <v>922</v>
      </c>
      <c r="D229" s="308"/>
      <c r="E229" s="308"/>
      <c r="F229" s="125" t="s">
        <v>529</v>
      </c>
      <c r="G229" s="124">
        <v>74</v>
      </c>
      <c r="H229" s="99"/>
      <c r="I229" s="124">
        <v>74</v>
      </c>
      <c r="J229" s="123"/>
      <c r="K229" s="99"/>
      <c r="L229" s="122">
        <v>48.63</v>
      </c>
      <c r="M229" s="99"/>
      <c r="N229" s="121">
        <v>593.80999999999995</v>
      </c>
      <c r="AA229" s="98"/>
      <c r="AB229" s="79"/>
      <c r="AE229" s="65" t="s">
        <v>922</v>
      </c>
      <c r="AG229" s="79"/>
      <c r="AI229" s="79"/>
      <c r="AK229" s="79"/>
    </row>
    <row r="230" spans="1:37" s="67" customFormat="1" ht="21.6" x14ac:dyDescent="0.3">
      <c r="A230" s="126"/>
      <c r="B230" s="84" t="s">
        <v>921</v>
      </c>
      <c r="C230" s="308" t="s">
        <v>920</v>
      </c>
      <c r="D230" s="308"/>
      <c r="E230" s="308"/>
      <c r="F230" s="125" t="s">
        <v>529</v>
      </c>
      <c r="G230" s="124">
        <v>36</v>
      </c>
      <c r="H230" s="99"/>
      <c r="I230" s="124">
        <v>36</v>
      </c>
      <c r="J230" s="123"/>
      <c r="K230" s="99"/>
      <c r="L230" s="122">
        <v>23.66</v>
      </c>
      <c r="M230" s="99"/>
      <c r="N230" s="121">
        <v>288.88</v>
      </c>
      <c r="AA230" s="98"/>
      <c r="AB230" s="79"/>
      <c r="AE230" s="65" t="s">
        <v>920</v>
      </c>
      <c r="AG230" s="79"/>
      <c r="AI230" s="79"/>
      <c r="AK230" s="79"/>
    </row>
    <row r="231" spans="1:37" s="67" customFormat="1" ht="14.4" x14ac:dyDescent="0.3">
      <c r="A231" s="109"/>
      <c r="B231" s="108"/>
      <c r="C231" s="311" t="s">
        <v>327</v>
      </c>
      <c r="D231" s="311"/>
      <c r="E231" s="311"/>
      <c r="F231" s="107"/>
      <c r="G231" s="105"/>
      <c r="H231" s="105"/>
      <c r="I231" s="105"/>
      <c r="J231" s="106"/>
      <c r="K231" s="105"/>
      <c r="L231" s="104">
        <v>138.01</v>
      </c>
      <c r="M231" s="103"/>
      <c r="N231" s="102">
        <v>1685.13</v>
      </c>
      <c r="AA231" s="98"/>
      <c r="AB231" s="79"/>
      <c r="AG231" s="79" t="s">
        <v>327</v>
      </c>
      <c r="AI231" s="79"/>
      <c r="AK231" s="79"/>
    </row>
    <row r="232" spans="1:37" s="67" customFormat="1" ht="21.6" x14ac:dyDescent="0.3">
      <c r="A232" s="113" t="s">
        <v>83</v>
      </c>
      <c r="B232" s="116" t="s">
        <v>936</v>
      </c>
      <c r="C232" s="311" t="s">
        <v>295</v>
      </c>
      <c r="D232" s="311"/>
      <c r="E232" s="311"/>
      <c r="F232" s="107" t="s">
        <v>935</v>
      </c>
      <c r="G232" s="105"/>
      <c r="H232" s="105"/>
      <c r="I232" s="112">
        <v>1</v>
      </c>
      <c r="J232" s="106"/>
      <c r="K232" s="105"/>
      <c r="L232" s="106"/>
      <c r="M232" s="105"/>
      <c r="N232" s="139"/>
      <c r="AA232" s="98"/>
      <c r="AB232" s="79" t="s">
        <v>295</v>
      </c>
      <c r="AG232" s="79"/>
      <c r="AI232" s="79"/>
      <c r="AK232" s="79"/>
    </row>
    <row r="233" spans="1:37" s="67" customFormat="1" ht="14.4" x14ac:dyDescent="0.3">
      <c r="A233" s="138"/>
      <c r="B233" s="84"/>
      <c r="C233" s="308" t="s">
        <v>924</v>
      </c>
      <c r="D233" s="308"/>
      <c r="E233" s="308"/>
      <c r="F233" s="308"/>
      <c r="G233" s="308"/>
      <c r="H233" s="308"/>
      <c r="I233" s="308"/>
      <c r="J233" s="308"/>
      <c r="K233" s="308"/>
      <c r="L233" s="308"/>
      <c r="M233" s="308"/>
      <c r="N233" s="309"/>
      <c r="AA233" s="98"/>
      <c r="AB233" s="79"/>
      <c r="AC233" s="65" t="s">
        <v>924</v>
      </c>
      <c r="AG233" s="79"/>
      <c r="AI233" s="79"/>
      <c r="AK233" s="79"/>
    </row>
    <row r="234" spans="1:37" s="67" customFormat="1" ht="14.4" x14ac:dyDescent="0.3">
      <c r="A234" s="137"/>
      <c r="B234" s="84" t="s">
        <v>20</v>
      </c>
      <c r="C234" s="308" t="s">
        <v>541</v>
      </c>
      <c r="D234" s="308"/>
      <c r="E234" s="308"/>
      <c r="F234" s="125"/>
      <c r="G234" s="99"/>
      <c r="H234" s="99"/>
      <c r="I234" s="99"/>
      <c r="J234" s="122">
        <v>55.71</v>
      </c>
      <c r="K234" s="148">
        <v>0.8</v>
      </c>
      <c r="L234" s="122">
        <v>44.57</v>
      </c>
      <c r="M234" s="133">
        <v>12.21</v>
      </c>
      <c r="N234" s="121">
        <v>544.20000000000005</v>
      </c>
      <c r="AA234" s="98"/>
      <c r="AB234" s="79"/>
      <c r="AD234" s="65" t="s">
        <v>541</v>
      </c>
      <c r="AG234" s="79"/>
      <c r="AI234" s="79"/>
      <c r="AK234" s="79"/>
    </row>
    <row r="235" spans="1:37" s="67" customFormat="1" ht="14.4" x14ac:dyDescent="0.3">
      <c r="A235" s="126"/>
      <c r="B235" s="84"/>
      <c r="C235" s="308" t="s">
        <v>537</v>
      </c>
      <c r="D235" s="308"/>
      <c r="E235" s="308"/>
      <c r="F235" s="125" t="s">
        <v>536</v>
      </c>
      <c r="G235" s="133">
        <v>4.8600000000000003</v>
      </c>
      <c r="H235" s="99"/>
      <c r="I235" s="133">
        <v>4.8600000000000003</v>
      </c>
      <c r="J235" s="123"/>
      <c r="K235" s="99"/>
      <c r="L235" s="123"/>
      <c r="M235" s="99"/>
      <c r="N235" s="131"/>
      <c r="AA235" s="98"/>
      <c r="AB235" s="79"/>
      <c r="AE235" s="65" t="s">
        <v>537</v>
      </c>
      <c r="AG235" s="79"/>
      <c r="AI235" s="79"/>
      <c r="AK235" s="79"/>
    </row>
    <row r="236" spans="1:37" s="67" customFormat="1" ht="14.4" x14ac:dyDescent="0.3">
      <c r="A236" s="110"/>
      <c r="B236" s="84"/>
      <c r="C236" s="310" t="s">
        <v>534</v>
      </c>
      <c r="D236" s="310"/>
      <c r="E236" s="310"/>
      <c r="F236" s="130"/>
      <c r="G236" s="103"/>
      <c r="H236" s="103"/>
      <c r="I236" s="103"/>
      <c r="J236" s="128">
        <v>55.71</v>
      </c>
      <c r="K236" s="103"/>
      <c r="L236" s="128">
        <v>44.57</v>
      </c>
      <c r="M236" s="103"/>
      <c r="N236" s="127"/>
      <c r="AA236" s="98"/>
      <c r="AB236" s="79"/>
      <c r="AF236" s="65" t="s">
        <v>534</v>
      </c>
      <c r="AG236" s="79"/>
      <c r="AI236" s="79"/>
      <c r="AK236" s="79"/>
    </row>
    <row r="237" spans="1:37" s="67" customFormat="1" ht="14.4" x14ac:dyDescent="0.3">
      <c r="A237" s="126"/>
      <c r="B237" s="84"/>
      <c r="C237" s="308" t="s">
        <v>533</v>
      </c>
      <c r="D237" s="308"/>
      <c r="E237" s="308"/>
      <c r="F237" s="125"/>
      <c r="G237" s="99"/>
      <c r="H237" s="99"/>
      <c r="I237" s="99"/>
      <c r="J237" s="123"/>
      <c r="K237" s="99"/>
      <c r="L237" s="122">
        <v>44.57</v>
      </c>
      <c r="M237" s="99"/>
      <c r="N237" s="121">
        <v>544.20000000000005</v>
      </c>
      <c r="AA237" s="98"/>
      <c r="AB237" s="79"/>
      <c r="AE237" s="65" t="s">
        <v>533</v>
      </c>
      <c r="AG237" s="79"/>
      <c r="AI237" s="79"/>
      <c r="AK237" s="79"/>
    </row>
    <row r="238" spans="1:37" s="67" customFormat="1" ht="21.6" x14ac:dyDescent="0.3">
      <c r="A238" s="126"/>
      <c r="B238" s="84" t="s">
        <v>923</v>
      </c>
      <c r="C238" s="308" t="s">
        <v>922</v>
      </c>
      <c r="D238" s="308"/>
      <c r="E238" s="308"/>
      <c r="F238" s="125" t="s">
        <v>529</v>
      </c>
      <c r="G238" s="124">
        <v>74</v>
      </c>
      <c r="H238" s="99"/>
      <c r="I238" s="124">
        <v>74</v>
      </c>
      <c r="J238" s="123"/>
      <c r="K238" s="99"/>
      <c r="L238" s="122">
        <v>32.979999999999997</v>
      </c>
      <c r="M238" s="99"/>
      <c r="N238" s="121">
        <v>402.71</v>
      </c>
      <c r="AA238" s="98"/>
      <c r="AB238" s="79"/>
      <c r="AE238" s="65" t="s">
        <v>922</v>
      </c>
      <c r="AG238" s="79"/>
      <c r="AI238" s="79"/>
      <c r="AK238" s="79"/>
    </row>
    <row r="239" spans="1:37" s="67" customFormat="1" ht="21.6" x14ac:dyDescent="0.3">
      <c r="A239" s="126"/>
      <c r="B239" s="84" t="s">
        <v>921</v>
      </c>
      <c r="C239" s="308" t="s">
        <v>920</v>
      </c>
      <c r="D239" s="308"/>
      <c r="E239" s="308"/>
      <c r="F239" s="125" t="s">
        <v>529</v>
      </c>
      <c r="G239" s="124">
        <v>36</v>
      </c>
      <c r="H239" s="99"/>
      <c r="I239" s="124">
        <v>36</v>
      </c>
      <c r="J239" s="123"/>
      <c r="K239" s="99"/>
      <c r="L239" s="122">
        <v>16.05</v>
      </c>
      <c r="M239" s="99"/>
      <c r="N239" s="121">
        <v>195.91</v>
      </c>
      <c r="AA239" s="98"/>
      <c r="AB239" s="79"/>
      <c r="AE239" s="65" t="s">
        <v>920</v>
      </c>
      <c r="AG239" s="79"/>
      <c r="AI239" s="79"/>
      <c r="AK239" s="79"/>
    </row>
    <row r="240" spans="1:37" s="67" customFormat="1" ht="14.4" x14ac:dyDescent="0.3">
      <c r="A240" s="109"/>
      <c r="B240" s="108"/>
      <c r="C240" s="311" t="s">
        <v>327</v>
      </c>
      <c r="D240" s="311"/>
      <c r="E240" s="311"/>
      <c r="F240" s="107"/>
      <c r="G240" s="105"/>
      <c r="H240" s="105"/>
      <c r="I240" s="105"/>
      <c r="J240" s="106"/>
      <c r="K240" s="105"/>
      <c r="L240" s="104">
        <v>93.6</v>
      </c>
      <c r="M240" s="103"/>
      <c r="N240" s="102">
        <v>1142.82</v>
      </c>
      <c r="AA240" s="98"/>
      <c r="AB240" s="79"/>
      <c r="AG240" s="79" t="s">
        <v>327</v>
      </c>
      <c r="AI240" s="79"/>
      <c r="AK240" s="79"/>
    </row>
    <row r="241" spans="1:37" s="67" customFormat="1" ht="31.8" x14ac:dyDescent="0.3">
      <c r="A241" s="113" t="s">
        <v>84</v>
      </c>
      <c r="B241" s="116" t="s">
        <v>934</v>
      </c>
      <c r="C241" s="311" t="s">
        <v>296</v>
      </c>
      <c r="D241" s="311"/>
      <c r="E241" s="311"/>
      <c r="F241" s="107" t="s">
        <v>297</v>
      </c>
      <c r="G241" s="105"/>
      <c r="H241" s="105"/>
      <c r="I241" s="117">
        <v>3.4180000000000001</v>
      </c>
      <c r="J241" s="106"/>
      <c r="K241" s="105"/>
      <c r="L241" s="106"/>
      <c r="M241" s="105"/>
      <c r="N241" s="139"/>
      <c r="AA241" s="98"/>
      <c r="AB241" s="79" t="s">
        <v>296</v>
      </c>
      <c r="AG241" s="79"/>
      <c r="AI241" s="79"/>
      <c r="AK241" s="79"/>
    </row>
    <row r="242" spans="1:37" s="67" customFormat="1" ht="14.4" x14ac:dyDescent="0.3">
      <c r="A242" s="138"/>
      <c r="B242" s="84"/>
      <c r="C242" s="308" t="s">
        <v>924</v>
      </c>
      <c r="D242" s="308"/>
      <c r="E242" s="308"/>
      <c r="F242" s="308"/>
      <c r="G242" s="308"/>
      <c r="H242" s="308"/>
      <c r="I242" s="308"/>
      <c r="J242" s="308"/>
      <c r="K242" s="308"/>
      <c r="L242" s="308"/>
      <c r="M242" s="308"/>
      <c r="N242" s="309"/>
      <c r="AA242" s="98"/>
      <c r="AB242" s="79"/>
      <c r="AC242" s="65" t="s">
        <v>924</v>
      </c>
      <c r="AG242" s="79"/>
      <c r="AI242" s="79"/>
      <c r="AK242" s="79"/>
    </row>
    <row r="243" spans="1:37" s="67" customFormat="1" ht="14.4" x14ac:dyDescent="0.3">
      <c r="A243" s="137"/>
      <c r="B243" s="84" t="s">
        <v>20</v>
      </c>
      <c r="C243" s="308" t="s">
        <v>541</v>
      </c>
      <c r="D243" s="308"/>
      <c r="E243" s="308"/>
      <c r="F243" s="125"/>
      <c r="G243" s="99"/>
      <c r="H243" s="99"/>
      <c r="I243" s="99"/>
      <c r="J243" s="122">
        <v>16.62</v>
      </c>
      <c r="K243" s="148">
        <v>0.8</v>
      </c>
      <c r="L243" s="122">
        <v>45.45</v>
      </c>
      <c r="M243" s="133">
        <v>12.21</v>
      </c>
      <c r="N243" s="121">
        <v>554.94000000000005</v>
      </c>
      <c r="AA243" s="98"/>
      <c r="AB243" s="79"/>
      <c r="AD243" s="65" t="s">
        <v>541</v>
      </c>
      <c r="AG243" s="79"/>
      <c r="AI243" s="79"/>
      <c r="AK243" s="79"/>
    </row>
    <row r="244" spans="1:37" s="67" customFormat="1" ht="14.4" x14ac:dyDescent="0.3">
      <c r="A244" s="126"/>
      <c r="B244" s="84"/>
      <c r="C244" s="308" t="s">
        <v>537</v>
      </c>
      <c r="D244" s="308"/>
      <c r="E244" s="308"/>
      <c r="F244" s="125" t="s">
        <v>536</v>
      </c>
      <c r="G244" s="133">
        <v>1.45</v>
      </c>
      <c r="H244" s="99"/>
      <c r="I244" s="132">
        <v>4.9561000000000002</v>
      </c>
      <c r="J244" s="123"/>
      <c r="K244" s="99"/>
      <c r="L244" s="123"/>
      <c r="M244" s="99"/>
      <c r="N244" s="131"/>
      <c r="AA244" s="98"/>
      <c r="AB244" s="79"/>
      <c r="AE244" s="65" t="s">
        <v>537</v>
      </c>
      <c r="AG244" s="79"/>
      <c r="AI244" s="79"/>
      <c r="AK244" s="79"/>
    </row>
    <row r="245" spans="1:37" s="67" customFormat="1" ht="14.4" x14ac:dyDescent="0.3">
      <c r="A245" s="110"/>
      <c r="B245" s="84"/>
      <c r="C245" s="310" t="s">
        <v>534</v>
      </c>
      <c r="D245" s="310"/>
      <c r="E245" s="310"/>
      <c r="F245" s="130"/>
      <c r="G245" s="103"/>
      <c r="H245" s="103"/>
      <c r="I245" s="103"/>
      <c r="J245" s="128">
        <v>16.62</v>
      </c>
      <c r="K245" s="103"/>
      <c r="L245" s="128">
        <v>45.45</v>
      </c>
      <c r="M245" s="103"/>
      <c r="N245" s="127"/>
      <c r="AA245" s="98"/>
      <c r="AB245" s="79"/>
      <c r="AF245" s="65" t="s">
        <v>534</v>
      </c>
      <c r="AG245" s="79"/>
      <c r="AI245" s="79"/>
      <c r="AK245" s="79"/>
    </row>
    <row r="246" spans="1:37" s="67" customFormat="1" ht="14.4" x14ac:dyDescent="0.3">
      <c r="A246" s="126"/>
      <c r="B246" s="84"/>
      <c r="C246" s="308" t="s">
        <v>533</v>
      </c>
      <c r="D246" s="308"/>
      <c r="E246" s="308"/>
      <c r="F246" s="125"/>
      <c r="G246" s="99"/>
      <c r="H246" s="99"/>
      <c r="I246" s="99"/>
      <c r="J246" s="123"/>
      <c r="K246" s="99"/>
      <c r="L246" s="122">
        <v>45.45</v>
      </c>
      <c r="M246" s="99"/>
      <c r="N246" s="121">
        <v>554.94000000000005</v>
      </c>
      <c r="AA246" s="98"/>
      <c r="AB246" s="79"/>
      <c r="AE246" s="65" t="s">
        <v>533</v>
      </c>
      <c r="AG246" s="79"/>
      <c r="AI246" s="79"/>
      <c r="AK246" s="79"/>
    </row>
    <row r="247" spans="1:37" s="67" customFormat="1" ht="21.6" x14ac:dyDescent="0.3">
      <c r="A247" s="126"/>
      <c r="B247" s="84" t="s">
        <v>923</v>
      </c>
      <c r="C247" s="308" t="s">
        <v>922</v>
      </c>
      <c r="D247" s="308"/>
      <c r="E247" s="308"/>
      <c r="F247" s="125" t="s">
        <v>529</v>
      </c>
      <c r="G247" s="124">
        <v>74</v>
      </c>
      <c r="H247" s="99"/>
      <c r="I247" s="124">
        <v>74</v>
      </c>
      <c r="J247" s="123"/>
      <c r="K247" s="99"/>
      <c r="L247" s="122">
        <v>33.630000000000003</v>
      </c>
      <c r="M247" s="99"/>
      <c r="N247" s="121">
        <v>410.66</v>
      </c>
      <c r="AA247" s="98"/>
      <c r="AB247" s="79"/>
      <c r="AE247" s="65" t="s">
        <v>922</v>
      </c>
      <c r="AG247" s="79"/>
      <c r="AI247" s="79"/>
      <c r="AK247" s="79"/>
    </row>
    <row r="248" spans="1:37" s="67" customFormat="1" ht="21.6" x14ac:dyDescent="0.3">
      <c r="A248" s="126"/>
      <c r="B248" s="84" t="s">
        <v>921</v>
      </c>
      <c r="C248" s="308" t="s">
        <v>920</v>
      </c>
      <c r="D248" s="308"/>
      <c r="E248" s="308"/>
      <c r="F248" s="125" t="s">
        <v>529</v>
      </c>
      <c r="G248" s="124">
        <v>36</v>
      </c>
      <c r="H248" s="99"/>
      <c r="I248" s="124">
        <v>36</v>
      </c>
      <c r="J248" s="123"/>
      <c r="K248" s="99"/>
      <c r="L248" s="122">
        <v>16.36</v>
      </c>
      <c r="M248" s="99"/>
      <c r="N248" s="121">
        <v>199.78</v>
      </c>
      <c r="AA248" s="98"/>
      <c r="AB248" s="79"/>
      <c r="AE248" s="65" t="s">
        <v>920</v>
      </c>
      <c r="AG248" s="79"/>
      <c r="AI248" s="79"/>
      <c r="AK248" s="79"/>
    </row>
    <row r="249" spans="1:37" s="67" customFormat="1" ht="14.4" x14ac:dyDescent="0.3">
      <c r="A249" s="109"/>
      <c r="B249" s="108"/>
      <c r="C249" s="311" t="s">
        <v>327</v>
      </c>
      <c r="D249" s="311"/>
      <c r="E249" s="311"/>
      <c r="F249" s="107"/>
      <c r="G249" s="105"/>
      <c r="H249" s="105"/>
      <c r="I249" s="105"/>
      <c r="J249" s="106"/>
      <c r="K249" s="105"/>
      <c r="L249" s="104">
        <v>95.44</v>
      </c>
      <c r="M249" s="103"/>
      <c r="N249" s="102">
        <v>1165.3800000000001</v>
      </c>
      <c r="AA249" s="98"/>
      <c r="AB249" s="79"/>
      <c r="AG249" s="79" t="s">
        <v>327</v>
      </c>
      <c r="AI249" s="79"/>
      <c r="AK249" s="79"/>
    </row>
    <row r="250" spans="1:37" s="67" customFormat="1" ht="0" hidden="1" customHeight="1" x14ac:dyDescent="0.3">
      <c r="A250" s="101"/>
      <c r="B250" s="77"/>
      <c r="C250" s="77"/>
      <c r="D250" s="77"/>
      <c r="E250" s="77"/>
      <c r="F250" s="100"/>
      <c r="G250" s="100"/>
      <c r="H250" s="100"/>
      <c r="I250" s="100"/>
      <c r="J250" s="78"/>
      <c r="K250" s="100"/>
      <c r="L250" s="78"/>
      <c r="M250" s="99"/>
      <c r="N250" s="78"/>
      <c r="AA250" s="98"/>
      <c r="AB250" s="79"/>
      <c r="AG250" s="79"/>
      <c r="AI250" s="79"/>
      <c r="AK250" s="79"/>
    </row>
    <row r="251" spans="1:37" s="67" customFormat="1" ht="14.4" x14ac:dyDescent="0.3">
      <c r="A251" s="95"/>
      <c r="B251" s="94"/>
      <c r="C251" s="311" t="s">
        <v>298</v>
      </c>
      <c r="D251" s="311"/>
      <c r="E251" s="311"/>
      <c r="F251" s="311"/>
      <c r="G251" s="311"/>
      <c r="H251" s="311"/>
      <c r="I251" s="311"/>
      <c r="J251" s="311"/>
      <c r="K251" s="311"/>
      <c r="L251" s="93"/>
      <c r="M251" s="92"/>
      <c r="N251" s="91"/>
      <c r="AA251" s="98"/>
      <c r="AB251" s="79"/>
      <c r="AG251" s="79"/>
      <c r="AI251" s="79" t="s">
        <v>298</v>
      </c>
      <c r="AK251" s="79"/>
    </row>
    <row r="252" spans="1:37" s="67" customFormat="1" ht="14.4" x14ac:dyDescent="0.3">
      <c r="A252" s="85"/>
      <c r="B252" s="84"/>
      <c r="C252" s="308" t="s">
        <v>324</v>
      </c>
      <c r="D252" s="308"/>
      <c r="E252" s="308"/>
      <c r="F252" s="308"/>
      <c r="G252" s="308"/>
      <c r="H252" s="308"/>
      <c r="I252" s="308"/>
      <c r="J252" s="308"/>
      <c r="K252" s="308"/>
      <c r="L252" s="83">
        <v>3492.64</v>
      </c>
      <c r="M252" s="82"/>
      <c r="N252" s="81">
        <v>42645.13</v>
      </c>
      <c r="AA252" s="98"/>
      <c r="AB252" s="79"/>
      <c r="AG252" s="79"/>
      <c r="AI252" s="79"/>
      <c r="AJ252" s="65" t="s">
        <v>324</v>
      </c>
      <c r="AK252" s="79"/>
    </row>
    <row r="253" spans="1:37" s="67" customFormat="1" ht="14.4" x14ac:dyDescent="0.3">
      <c r="A253" s="85"/>
      <c r="B253" s="84"/>
      <c r="C253" s="308" t="s">
        <v>305</v>
      </c>
      <c r="D253" s="308"/>
      <c r="E253" s="308"/>
      <c r="F253" s="308"/>
      <c r="G253" s="308"/>
      <c r="H253" s="308"/>
      <c r="I253" s="308"/>
      <c r="J253" s="308"/>
      <c r="K253" s="308"/>
      <c r="L253" s="87"/>
      <c r="M253" s="82"/>
      <c r="N253" s="86"/>
      <c r="AA253" s="98"/>
      <c r="AB253" s="79"/>
      <c r="AG253" s="79"/>
      <c r="AI253" s="79"/>
      <c r="AJ253" s="65" t="s">
        <v>305</v>
      </c>
      <c r="AK253" s="79"/>
    </row>
    <row r="254" spans="1:37" s="67" customFormat="1" ht="14.4" x14ac:dyDescent="0.3">
      <c r="A254" s="85"/>
      <c r="B254" s="84"/>
      <c r="C254" s="308" t="s">
        <v>323</v>
      </c>
      <c r="D254" s="308"/>
      <c r="E254" s="308"/>
      <c r="F254" s="308"/>
      <c r="G254" s="308"/>
      <c r="H254" s="308"/>
      <c r="I254" s="308"/>
      <c r="J254" s="308"/>
      <c r="K254" s="308"/>
      <c r="L254" s="83">
        <v>3492.64</v>
      </c>
      <c r="M254" s="82"/>
      <c r="N254" s="81">
        <v>42645.13</v>
      </c>
      <c r="AA254" s="98"/>
      <c r="AB254" s="79"/>
      <c r="AG254" s="79"/>
      <c r="AI254" s="79"/>
      <c r="AJ254" s="65" t="s">
        <v>323</v>
      </c>
      <c r="AK254" s="79"/>
    </row>
    <row r="255" spans="1:37" s="67" customFormat="1" ht="14.4" x14ac:dyDescent="0.3">
      <c r="A255" s="85"/>
      <c r="B255" s="84"/>
      <c r="C255" s="308" t="s">
        <v>919</v>
      </c>
      <c r="D255" s="308"/>
      <c r="E255" s="308"/>
      <c r="F255" s="308"/>
      <c r="G255" s="308"/>
      <c r="H255" s="308"/>
      <c r="I255" s="308"/>
      <c r="J255" s="308"/>
      <c r="K255" s="308"/>
      <c r="L255" s="83">
        <v>7334.53</v>
      </c>
      <c r="M255" s="82"/>
      <c r="N255" s="81">
        <v>89554.78</v>
      </c>
      <c r="AA255" s="98"/>
      <c r="AB255" s="79"/>
      <c r="AG255" s="79"/>
      <c r="AI255" s="79"/>
      <c r="AJ255" s="65" t="s">
        <v>919</v>
      </c>
      <c r="AK255" s="79"/>
    </row>
    <row r="256" spans="1:37" s="67" customFormat="1" ht="14.4" x14ac:dyDescent="0.3">
      <c r="A256" s="85"/>
      <c r="B256" s="84"/>
      <c r="C256" s="308" t="s">
        <v>918</v>
      </c>
      <c r="D256" s="308"/>
      <c r="E256" s="308"/>
      <c r="F256" s="308"/>
      <c r="G256" s="308"/>
      <c r="H256" s="308"/>
      <c r="I256" s="308"/>
      <c r="J256" s="308"/>
      <c r="K256" s="308"/>
      <c r="L256" s="83">
        <v>7334.53</v>
      </c>
      <c r="M256" s="82"/>
      <c r="N256" s="81">
        <v>89554.78</v>
      </c>
      <c r="AA256" s="98"/>
      <c r="AB256" s="79"/>
      <c r="AG256" s="79"/>
      <c r="AI256" s="79"/>
      <c r="AJ256" s="65" t="s">
        <v>918</v>
      </c>
      <c r="AK256" s="79"/>
    </row>
    <row r="257" spans="1:37" s="67" customFormat="1" ht="14.4" x14ac:dyDescent="0.3">
      <c r="A257" s="85"/>
      <c r="B257" s="84"/>
      <c r="C257" s="308" t="s">
        <v>887</v>
      </c>
      <c r="D257" s="308"/>
      <c r="E257" s="308"/>
      <c r="F257" s="308"/>
      <c r="G257" s="308"/>
      <c r="H257" s="308"/>
      <c r="I257" s="308"/>
      <c r="J257" s="308"/>
      <c r="K257" s="308"/>
      <c r="L257" s="87"/>
      <c r="M257" s="82"/>
      <c r="N257" s="86"/>
      <c r="AA257" s="98"/>
      <c r="AB257" s="79"/>
      <c r="AG257" s="79"/>
      <c r="AI257" s="79"/>
      <c r="AJ257" s="65" t="s">
        <v>887</v>
      </c>
      <c r="AK257" s="79"/>
    </row>
    <row r="258" spans="1:37" s="67" customFormat="1" ht="14.4" x14ac:dyDescent="0.3">
      <c r="A258" s="85"/>
      <c r="B258" s="84"/>
      <c r="C258" s="308" t="s">
        <v>917</v>
      </c>
      <c r="D258" s="308"/>
      <c r="E258" s="308"/>
      <c r="F258" s="308"/>
      <c r="G258" s="308"/>
      <c r="H258" s="308"/>
      <c r="I258" s="308"/>
      <c r="J258" s="308"/>
      <c r="K258" s="308"/>
      <c r="L258" s="83">
        <v>3492.64</v>
      </c>
      <c r="M258" s="82"/>
      <c r="N258" s="81">
        <v>42645.13</v>
      </c>
      <c r="AA258" s="98"/>
      <c r="AB258" s="79"/>
      <c r="AG258" s="79"/>
      <c r="AI258" s="79"/>
      <c r="AJ258" s="65" t="s">
        <v>917</v>
      </c>
      <c r="AK258" s="79"/>
    </row>
    <row r="259" spans="1:37" s="67" customFormat="1" ht="14.4" x14ac:dyDescent="0.3">
      <c r="A259" s="85"/>
      <c r="B259" s="84"/>
      <c r="C259" s="308" t="s">
        <v>883</v>
      </c>
      <c r="D259" s="308"/>
      <c r="E259" s="308"/>
      <c r="F259" s="308"/>
      <c r="G259" s="308"/>
      <c r="H259" s="308"/>
      <c r="I259" s="308"/>
      <c r="J259" s="308"/>
      <c r="K259" s="308"/>
      <c r="L259" s="83">
        <v>2584.54</v>
      </c>
      <c r="M259" s="82"/>
      <c r="N259" s="81">
        <v>31557.4</v>
      </c>
      <c r="AA259" s="98"/>
      <c r="AB259" s="79"/>
      <c r="AG259" s="79"/>
      <c r="AI259" s="79"/>
      <c r="AJ259" s="65" t="s">
        <v>883</v>
      </c>
      <c r="AK259" s="79"/>
    </row>
    <row r="260" spans="1:37" s="67" customFormat="1" ht="14.4" x14ac:dyDescent="0.3">
      <c r="A260" s="85"/>
      <c r="B260" s="84"/>
      <c r="C260" s="308" t="s">
        <v>882</v>
      </c>
      <c r="D260" s="308"/>
      <c r="E260" s="308"/>
      <c r="F260" s="308"/>
      <c r="G260" s="308"/>
      <c r="H260" s="308"/>
      <c r="I260" s="308"/>
      <c r="J260" s="308"/>
      <c r="K260" s="308"/>
      <c r="L260" s="83">
        <v>1257.3499999999999</v>
      </c>
      <c r="M260" s="82"/>
      <c r="N260" s="81">
        <v>15352.25</v>
      </c>
      <c r="AA260" s="98"/>
      <c r="AB260" s="79"/>
      <c r="AG260" s="79"/>
      <c r="AI260" s="79"/>
      <c r="AJ260" s="65" t="s">
        <v>882</v>
      </c>
      <c r="AK260" s="79"/>
    </row>
    <row r="261" spans="1:37" s="67" customFormat="1" ht="14.4" x14ac:dyDescent="0.3">
      <c r="A261" s="85"/>
      <c r="B261" s="84"/>
      <c r="C261" s="308" t="s">
        <v>308</v>
      </c>
      <c r="D261" s="308"/>
      <c r="E261" s="308"/>
      <c r="F261" s="308"/>
      <c r="G261" s="308"/>
      <c r="H261" s="308"/>
      <c r="I261" s="308"/>
      <c r="J261" s="308"/>
      <c r="K261" s="308"/>
      <c r="L261" s="83">
        <v>3492.64</v>
      </c>
      <c r="M261" s="82"/>
      <c r="N261" s="81">
        <v>42645.13</v>
      </c>
      <c r="AA261" s="98"/>
      <c r="AB261" s="79"/>
      <c r="AG261" s="79"/>
      <c r="AI261" s="79"/>
      <c r="AJ261" s="65" t="s">
        <v>308</v>
      </c>
      <c r="AK261" s="79"/>
    </row>
    <row r="262" spans="1:37" s="67" customFormat="1" ht="14.4" x14ac:dyDescent="0.3">
      <c r="A262" s="85"/>
      <c r="B262" s="84"/>
      <c r="C262" s="308" t="s">
        <v>307</v>
      </c>
      <c r="D262" s="308"/>
      <c r="E262" s="308"/>
      <c r="F262" s="308"/>
      <c r="G262" s="308"/>
      <c r="H262" s="308"/>
      <c r="I262" s="308"/>
      <c r="J262" s="308"/>
      <c r="K262" s="308"/>
      <c r="L262" s="83">
        <v>2584.54</v>
      </c>
      <c r="M262" s="82"/>
      <c r="N262" s="81">
        <v>31557.4</v>
      </c>
      <c r="AA262" s="98"/>
      <c r="AB262" s="79"/>
      <c r="AG262" s="79"/>
      <c r="AI262" s="79"/>
      <c r="AJ262" s="65" t="s">
        <v>307</v>
      </c>
      <c r="AK262" s="79"/>
    </row>
    <row r="263" spans="1:37" s="67" customFormat="1" ht="14.4" x14ac:dyDescent="0.3">
      <c r="A263" s="85"/>
      <c r="B263" s="84"/>
      <c r="C263" s="308" t="s">
        <v>306</v>
      </c>
      <c r="D263" s="308"/>
      <c r="E263" s="308"/>
      <c r="F263" s="308"/>
      <c r="G263" s="308"/>
      <c r="H263" s="308"/>
      <c r="I263" s="308"/>
      <c r="J263" s="308"/>
      <c r="K263" s="308"/>
      <c r="L263" s="83">
        <v>1257.3499999999999</v>
      </c>
      <c r="M263" s="82"/>
      <c r="N263" s="81">
        <v>15352.25</v>
      </c>
      <c r="AA263" s="98"/>
      <c r="AB263" s="79"/>
      <c r="AG263" s="79"/>
      <c r="AI263" s="79"/>
      <c r="AJ263" s="65" t="s">
        <v>306</v>
      </c>
      <c r="AK263" s="79"/>
    </row>
    <row r="264" spans="1:37" s="67" customFormat="1" ht="14.4" x14ac:dyDescent="0.3">
      <c r="A264" s="85"/>
      <c r="B264" s="90"/>
      <c r="C264" s="307" t="s">
        <v>299</v>
      </c>
      <c r="D264" s="307"/>
      <c r="E264" s="307"/>
      <c r="F264" s="307"/>
      <c r="G264" s="307"/>
      <c r="H264" s="307"/>
      <c r="I264" s="307"/>
      <c r="J264" s="307"/>
      <c r="K264" s="307"/>
      <c r="L264" s="76">
        <v>7334.53</v>
      </c>
      <c r="M264" s="89"/>
      <c r="N264" s="88">
        <v>89554.78</v>
      </c>
      <c r="AA264" s="98"/>
      <c r="AB264" s="79"/>
      <c r="AG264" s="79"/>
      <c r="AI264" s="79"/>
      <c r="AK264" s="79" t="s">
        <v>299</v>
      </c>
    </row>
    <row r="265" spans="1:37" s="67" customFormat="1" ht="14.4" x14ac:dyDescent="0.3">
      <c r="A265" s="312" t="s">
        <v>300</v>
      </c>
      <c r="B265" s="313"/>
      <c r="C265" s="313"/>
      <c r="D265" s="313"/>
      <c r="E265" s="313"/>
      <c r="F265" s="313"/>
      <c r="G265" s="313"/>
      <c r="H265" s="313"/>
      <c r="I265" s="313"/>
      <c r="J265" s="313"/>
      <c r="K265" s="313"/>
      <c r="L265" s="313"/>
      <c r="M265" s="313"/>
      <c r="N265" s="314"/>
      <c r="AA265" s="98" t="s">
        <v>300</v>
      </c>
      <c r="AB265" s="79"/>
      <c r="AG265" s="79"/>
      <c r="AI265" s="79"/>
      <c r="AK265" s="79"/>
    </row>
    <row r="266" spans="1:37" s="67" customFormat="1" ht="21.6" x14ac:dyDescent="0.3">
      <c r="A266" s="113" t="s">
        <v>206</v>
      </c>
      <c r="B266" s="116" t="s">
        <v>933</v>
      </c>
      <c r="C266" s="311" t="s">
        <v>100</v>
      </c>
      <c r="D266" s="311"/>
      <c r="E266" s="311"/>
      <c r="F266" s="107" t="s">
        <v>930</v>
      </c>
      <c r="G266" s="105"/>
      <c r="H266" s="105"/>
      <c r="I266" s="112">
        <v>3</v>
      </c>
      <c r="J266" s="106"/>
      <c r="K266" s="105"/>
      <c r="L266" s="106"/>
      <c r="M266" s="105"/>
      <c r="N266" s="139"/>
      <c r="AA266" s="98"/>
      <c r="AB266" s="79" t="s">
        <v>100</v>
      </c>
      <c r="AG266" s="79"/>
      <c r="AI266" s="79"/>
      <c r="AK266" s="79"/>
    </row>
    <row r="267" spans="1:37" s="67" customFormat="1" ht="14.4" x14ac:dyDescent="0.3">
      <c r="A267" s="138"/>
      <c r="B267" s="84"/>
      <c r="C267" s="308" t="s">
        <v>924</v>
      </c>
      <c r="D267" s="308"/>
      <c r="E267" s="308"/>
      <c r="F267" s="308"/>
      <c r="G267" s="308"/>
      <c r="H267" s="308"/>
      <c r="I267" s="308"/>
      <c r="J267" s="308"/>
      <c r="K267" s="308"/>
      <c r="L267" s="308"/>
      <c r="M267" s="308"/>
      <c r="N267" s="309"/>
      <c r="AA267" s="98"/>
      <c r="AB267" s="79"/>
      <c r="AC267" s="65" t="s">
        <v>924</v>
      </c>
      <c r="AG267" s="79"/>
      <c r="AI267" s="79"/>
      <c r="AK267" s="79"/>
    </row>
    <row r="268" spans="1:37" s="67" customFormat="1" ht="14.4" x14ac:dyDescent="0.3">
      <c r="A268" s="137"/>
      <c r="B268" s="84" t="s">
        <v>20</v>
      </c>
      <c r="C268" s="308" t="s">
        <v>541</v>
      </c>
      <c r="D268" s="308"/>
      <c r="E268" s="308"/>
      <c r="F268" s="125"/>
      <c r="G268" s="99"/>
      <c r="H268" s="99"/>
      <c r="I268" s="99"/>
      <c r="J268" s="122">
        <v>12.81</v>
      </c>
      <c r="K268" s="148">
        <v>0.8</v>
      </c>
      <c r="L268" s="122">
        <v>30.74</v>
      </c>
      <c r="M268" s="133">
        <v>12.21</v>
      </c>
      <c r="N268" s="121">
        <v>375.34</v>
      </c>
      <c r="AA268" s="98"/>
      <c r="AB268" s="79"/>
      <c r="AD268" s="65" t="s">
        <v>541</v>
      </c>
      <c r="AG268" s="79"/>
      <c r="AI268" s="79"/>
      <c r="AK268" s="79"/>
    </row>
    <row r="269" spans="1:37" s="67" customFormat="1" ht="14.4" x14ac:dyDescent="0.3">
      <c r="A269" s="126"/>
      <c r="B269" s="84"/>
      <c r="C269" s="308" t="s">
        <v>537</v>
      </c>
      <c r="D269" s="308"/>
      <c r="E269" s="308"/>
      <c r="F269" s="125" t="s">
        <v>536</v>
      </c>
      <c r="G269" s="124">
        <v>1</v>
      </c>
      <c r="H269" s="99"/>
      <c r="I269" s="124">
        <v>3</v>
      </c>
      <c r="J269" s="123"/>
      <c r="K269" s="99"/>
      <c r="L269" s="123"/>
      <c r="M269" s="99"/>
      <c r="N269" s="131"/>
      <c r="AA269" s="98"/>
      <c r="AB269" s="79"/>
      <c r="AE269" s="65" t="s">
        <v>537</v>
      </c>
      <c r="AG269" s="79"/>
      <c r="AI269" s="79"/>
      <c r="AK269" s="79"/>
    </row>
    <row r="270" spans="1:37" s="67" customFormat="1" ht="14.4" x14ac:dyDescent="0.3">
      <c r="A270" s="110"/>
      <c r="B270" s="84"/>
      <c r="C270" s="310" t="s">
        <v>534</v>
      </c>
      <c r="D270" s="310"/>
      <c r="E270" s="310"/>
      <c r="F270" s="130"/>
      <c r="G270" s="103"/>
      <c r="H270" s="103"/>
      <c r="I270" s="103"/>
      <c r="J270" s="128">
        <v>12.81</v>
      </c>
      <c r="K270" s="103"/>
      <c r="L270" s="128">
        <v>30.74</v>
      </c>
      <c r="M270" s="103"/>
      <c r="N270" s="127"/>
      <c r="AA270" s="98"/>
      <c r="AB270" s="79"/>
      <c r="AF270" s="65" t="s">
        <v>534</v>
      </c>
      <c r="AG270" s="79"/>
      <c r="AI270" s="79"/>
      <c r="AK270" s="79"/>
    </row>
    <row r="271" spans="1:37" s="67" customFormat="1" ht="14.4" x14ac:dyDescent="0.3">
      <c r="A271" s="126"/>
      <c r="B271" s="84"/>
      <c r="C271" s="308" t="s">
        <v>533</v>
      </c>
      <c r="D271" s="308"/>
      <c r="E271" s="308"/>
      <c r="F271" s="125"/>
      <c r="G271" s="99"/>
      <c r="H271" s="99"/>
      <c r="I271" s="99"/>
      <c r="J271" s="123"/>
      <c r="K271" s="99"/>
      <c r="L271" s="122">
        <v>30.74</v>
      </c>
      <c r="M271" s="99"/>
      <c r="N271" s="121">
        <v>375.34</v>
      </c>
      <c r="AA271" s="98"/>
      <c r="AB271" s="79"/>
      <c r="AE271" s="65" t="s">
        <v>533</v>
      </c>
      <c r="AG271" s="79"/>
      <c r="AI271" s="79"/>
      <c r="AK271" s="79"/>
    </row>
    <row r="272" spans="1:37" s="67" customFormat="1" ht="21.6" x14ac:dyDescent="0.3">
      <c r="A272" s="126"/>
      <c r="B272" s="84" t="s">
        <v>923</v>
      </c>
      <c r="C272" s="308" t="s">
        <v>922</v>
      </c>
      <c r="D272" s="308"/>
      <c r="E272" s="308"/>
      <c r="F272" s="125" t="s">
        <v>529</v>
      </c>
      <c r="G272" s="124">
        <v>74</v>
      </c>
      <c r="H272" s="99"/>
      <c r="I272" s="124">
        <v>74</v>
      </c>
      <c r="J272" s="123"/>
      <c r="K272" s="99"/>
      <c r="L272" s="122">
        <v>22.75</v>
      </c>
      <c r="M272" s="99"/>
      <c r="N272" s="121">
        <v>277.75</v>
      </c>
      <c r="AA272" s="98"/>
      <c r="AB272" s="79"/>
      <c r="AE272" s="65" t="s">
        <v>922</v>
      </c>
      <c r="AG272" s="79"/>
      <c r="AI272" s="79"/>
      <c r="AK272" s="79"/>
    </row>
    <row r="273" spans="1:37" s="67" customFormat="1" ht="21.6" x14ac:dyDescent="0.3">
      <c r="A273" s="126"/>
      <c r="B273" s="84" t="s">
        <v>921</v>
      </c>
      <c r="C273" s="308" t="s">
        <v>920</v>
      </c>
      <c r="D273" s="308"/>
      <c r="E273" s="308"/>
      <c r="F273" s="125" t="s">
        <v>529</v>
      </c>
      <c r="G273" s="124">
        <v>36</v>
      </c>
      <c r="H273" s="99"/>
      <c r="I273" s="124">
        <v>36</v>
      </c>
      <c r="J273" s="123"/>
      <c r="K273" s="99"/>
      <c r="L273" s="122">
        <v>11.07</v>
      </c>
      <c r="M273" s="99"/>
      <c r="N273" s="121">
        <v>135.12</v>
      </c>
      <c r="AA273" s="98"/>
      <c r="AB273" s="79"/>
      <c r="AE273" s="65" t="s">
        <v>920</v>
      </c>
      <c r="AG273" s="79"/>
      <c r="AI273" s="79"/>
      <c r="AK273" s="79"/>
    </row>
    <row r="274" spans="1:37" s="67" customFormat="1" ht="14.4" x14ac:dyDescent="0.3">
      <c r="A274" s="109"/>
      <c r="B274" s="108"/>
      <c r="C274" s="311" t="s">
        <v>327</v>
      </c>
      <c r="D274" s="311"/>
      <c r="E274" s="311"/>
      <c r="F274" s="107"/>
      <c r="G274" s="105"/>
      <c r="H274" s="105"/>
      <c r="I274" s="105"/>
      <c r="J274" s="106"/>
      <c r="K274" s="105"/>
      <c r="L274" s="104">
        <v>64.56</v>
      </c>
      <c r="M274" s="103"/>
      <c r="N274" s="115">
        <v>788.21</v>
      </c>
      <c r="AA274" s="98"/>
      <c r="AB274" s="79"/>
      <c r="AG274" s="79" t="s">
        <v>327</v>
      </c>
      <c r="AI274" s="79"/>
      <c r="AK274" s="79"/>
    </row>
    <row r="275" spans="1:37" s="67" customFormat="1" ht="31.8" x14ac:dyDescent="0.3">
      <c r="A275" s="113" t="s">
        <v>85</v>
      </c>
      <c r="B275" s="116" t="s">
        <v>928</v>
      </c>
      <c r="C275" s="311" t="s">
        <v>102</v>
      </c>
      <c r="D275" s="311"/>
      <c r="E275" s="311"/>
      <c r="F275" s="107" t="s">
        <v>927</v>
      </c>
      <c r="G275" s="105"/>
      <c r="H275" s="105"/>
      <c r="I275" s="111">
        <v>0.03</v>
      </c>
      <c r="J275" s="106"/>
      <c r="K275" s="105"/>
      <c r="L275" s="106"/>
      <c r="M275" s="105"/>
      <c r="N275" s="139"/>
      <c r="AA275" s="98"/>
      <c r="AB275" s="79" t="s">
        <v>102</v>
      </c>
      <c r="AG275" s="79"/>
      <c r="AI275" s="79"/>
      <c r="AK275" s="79"/>
    </row>
    <row r="276" spans="1:37" s="67" customFormat="1" ht="14.4" x14ac:dyDescent="0.3">
      <c r="A276" s="110"/>
      <c r="B276" s="72"/>
      <c r="C276" s="308" t="s">
        <v>553</v>
      </c>
      <c r="D276" s="308"/>
      <c r="E276" s="308"/>
      <c r="F276" s="308"/>
      <c r="G276" s="308"/>
      <c r="H276" s="308"/>
      <c r="I276" s="308"/>
      <c r="J276" s="308"/>
      <c r="K276" s="308"/>
      <c r="L276" s="308"/>
      <c r="M276" s="308"/>
      <c r="N276" s="309"/>
      <c r="AA276" s="98"/>
      <c r="AB276" s="79"/>
      <c r="AG276" s="79"/>
      <c r="AH276" s="65" t="s">
        <v>553</v>
      </c>
      <c r="AI276" s="79"/>
      <c r="AK276" s="79"/>
    </row>
    <row r="277" spans="1:37" s="67" customFormat="1" ht="14.4" x14ac:dyDescent="0.3">
      <c r="A277" s="138"/>
      <c r="B277" s="84"/>
      <c r="C277" s="308" t="s">
        <v>924</v>
      </c>
      <c r="D277" s="308"/>
      <c r="E277" s="308"/>
      <c r="F277" s="308"/>
      <c r="G277" s="308"/>
      <c r="H277" s="308"/>
      <c r="I277" s="308"/>
      <c r="J277" s="308"/>
      <c r="K277" s="308"/>
      <c r="L277" s="308"/>
      <c r="M277" s="308"/>
      <c r="N277" s="309"/>
      <c r="AA277" s="98"/>
      <c r="AB277" s="79"/>
      <c r="AC277" s="65" t="s">
        <v>924</v>
      </c>
      <c r="AG277" s="79"/>
      <c r="AI277" s="79"/>
      <c r="AK277" s="79"/>
    </row>
    <row r="278" spans="1:37" s="67" customFormat="1" ht="14.4" x14ac:dyDescent="0.3">
      <c r="A278" s="137"/>
      <c r="B278" s="84" t="s">
        <v>20</v>
      </c>
      <c r="C278" s="308" t="s">
        <v>541</v>
      </c>
      <c r="D278" s="308"/>
      <c r="E278" s="308"/>
      <c r="F278" s="125"/>
      <c r="G278" s="99"/>
      <c r="H278" s="99"/>
      <c r="I278" s="99"/>
      <c r="J278" s="122">
        <v>165.95</v>
      </c>
      <c r="K278" s="148">
        <v>0.8</v>
      </c>
      <c r="L278" s="122">
        <v>3.98</v>
      </c>
      <c r="M278" s="133">
        <v>12.21</v>
      </c>
      <c r="N278" s="121">
        <v>48.6</v>
      </c>
      <c r="AA278" s="98"/>
      <c r="AB278" s="79"/>
      <c r="AD278" s="65" t="s">
        <v>541</v>
      </c>
      <c r="AG278" s="79"/>
      <c r="AI278" s="79"/>
      <c r="AK278" s="79"/>
    </row>
    <row r="279" spans="1:37" s="67" customFormat="1" ht="14.4" x14ac:dyDescent="0.3">
      <c r="A279" s="126"/>
      <c r="B279" s="84"/>
      <c r="C279" s="308" t="s">
        <v>537</v>
      </c>
      <c r="D279" s="308"/>
      <c r="E279" s="308"/>
      <c r="F279" s="125" t="s">
        <v>536</v>
      </c>
      <c r="G279" s="133">
        <v>12.96</v>
      </c>
      <c r="H279" s="99"/>
      <c r="I279" s="132">
        <v>0.38879999999999998</v>
      </c>
      <c r="J279" s="123"/>
      <c r="K279" s="99"/>
      <c r="L279" s="123"/>
      <c r="M279" s="99"/>
      <c r="N279" s="131"/>
      <c r="AA279" s="98"/>
      <c r="AB279" s="79"/>
      <c r="AE279" s="65" t="s">
        <v>537</v>
      </c>
      <c r="AG279" s="79"/>
      <c r="AI279" s="79"/>
      <c r="AK279" s="79"/>
    </row>
    <row r="280" spans="1:37" s="67" customFormat="1" ht="14.4" x14ac:dyDescent="0.3">
      <c r="A280" s="110"/>
      <c r="B280" s="84"/>
      <c r="C280" s="310" t="s">
        <v>534</v>
      </c>
      <c r="D280" s="310"/>
      <c r="E280" s="310"/>
      <c r="F280" s="130"/>
      <c r="G280" s="103"/>
      <c r="H280" s="103"/>
      <c r="I280" s="103"/>
      <c r="J280" s="128">
        <v>165.95</v>
      </c>
      <c r="K280" s="103"/>
      <c r="L280" s="128">
        <v>3.98</v>
      </c>
      <c r="M280" s="103"/>
      <c r="N280" s="127"/>
      <c r="AA280" s="98"/>
      <c r="AB280" s="79"/>
      <c r="AF280" s="65" t="s">
        <v>534</v>
      </c>
      <c r="AG280" s="79"/>
      <c r="AI280" s="79"/>
      <c r="AK280" s="79"/>
    </row>
    <row r="281" spans="1:37" s="67" customFormat="1" ht="14.4" x14ac:dyDescent="0.3">
      <c r="A281" s="126"/>
      <c r="B281" s="84"/>
      <c r="C281" s="308" t="s">
        <v>533</v>
      </c>
      <c r="D281" s="308"/>
      <c r="E281" s="308"/>
      <c r="F281" s="125"/>
      <c r="G281" s="99"/>
      <c r="H281" s="99"/>
      <c r="I281" s="99"/>
      <c r="J281" s="123"/>
      <c r="K281" s="99"/>
      <c r="L281" s="122">
        <v>3.98</v>
      </c>
      <c r="M281" s="99"/>
      <c r="N281" s="121">
        <v>48.6</v>
      </c>
      <c r="AA281" s="98"/>
      <c r="AB281" s="79"/>
      <c r="AE281" s="65" t="s">
        <v>533</v>
      </c>
      <c r="AG281" s="79"/>
      <c r="AI281" s="79"/>
      <c r="AK281" s="79"/>
    </row>
    <row r="282" spans="1:37" s="67" customFormat="1" ht="21.6" x14ac:dyDescent="0.3">
      <c r="A282" s="126"/>
      <c r="B282" s="84" t="s">
        <v>923</v>
      </c>
      <c r="C282" s="308" t="s">
        <v>922</v>
      </c>
      <c r="D282" s="308"/>
      <c r="E282" s="308"/>
      <c r="F282" s="125" t="s">
        <v>529</v>
      </c>
      <c r="G282" s="124">
        <v>74</v>
      </c>
      <c r="H282" s="99"/>
      <c r="I282" s="124">
        <v>74</v>
      </c>
      <c r="J282" s="123"/>
      <c r="K282" s="99"/>
      <c r="L282" s="122">
        <v>2.95</v>
      </c>
      <c r="M282" s="99"/>
      <c r="N282" s="121">
        <v>35.96</v>
      </c>
      <c r="AA282" s="98"/>
      <c r="AB282" s="79"/>
      <c r="AE282" s="65" t="s">
        <v>922</v>
      </c>
      <c r="AG282" s="79"/>
      <c r="AI282" s="79"/>
      <c r="AK282" s="79"/>
    </row>
    <row r="283" spans="1:37" s="67" customFormat="1" ht="21.6" x14ac:dyDescent="0.3">
      <c r="A283" s="126"/>
      <c r="B283" s="84" t="s">
        <v>921</v>
      </c>
      <c r="C283" s="308" t="s">
        <v>920</v>
      </c>
      <c r="D283" s="308"/>
      <c r="E283" s="308"/>
      <c r="F283" s="125" t="s">
        <v>529</v>
      </c>
      <c r="G283" s="124">
        <v>36</v>
      </c>
      <c r="H283" s="99"/>
      <c r="I283" s="124">
        <v>36</v>
      </c>
      <c r="J283" s="123"/>
      <c r="K283" s="99"/>
      <c r="L283" s="122">
        <v>1.43</v>
      </c>
      <c r="M283" s="99"/>
      <c r="N283" s="121">
        <v>17.5</v>
      </c>
      <c r="AA283" s="98"/>
      <c r="AB283" s="79"/>
      <c r="AE283" s="65" t="s">
        <v>920</v>
      </c>
      <c r="AG283" s="79"/>
      <c r="AI283" s="79"/>
      <c r="AK283" s="79"/>
    </row>
    <row r="284" spans="1:37" s="67" customFormat="1" ht="14.4" x14ac:dyDescent="0.3">
      <c r="A284" s="109"/>
      <c r="B284" s="108"/>
      <c r="C284" s="311" t="s">
        <v>327</v>
      </c>
      <c r="D284" s="311"/>
      <c r="E284" s="311"/>
      <c r="F284" s="107"/>
      <c r="G284" s="105"/>
      <c r="H284" s="105"/>
      <c r="I284" s="105"/>
      <c r="J284" s="106"/>
      <c r="K284" s="105"/>
      <c r="L284" s="104">
        <v>8.36</v>
      </c>
      <c r="M284" s="103"/>
      <c r="N284" s="115">
        <v>102.06</v>
      </c>
      <c r="AA284" s="98"/>
      <c r="AB284" s="79"/>
      <c r="AG284" s="79" t="s">
        <v>327</v>
      </c>
      <c r="AI284" s="79"/>
      <c r="AK284" s="79"/>
    </row>
    <row r="285" spans="1:37" s="67" customFormat="1" ht="21.6" x14ac:dyDescent="0.3">
      <c r="A285" s="113" t="s">
        <v>207</v>
      </c>
      <c r="B285" s="116" t="s">
        <v>932</v>
      </c>
      <c r="C285" s="311" t="s">
        <v>284</v>
      </c>
      <c r="D285" s="311"/>
      <c r="E285" s="311"/>
      <c r="F285" s="107" t="s">
        <v>930</v>
      </c>
      <c r="G285" s="105"/>
      <c r="H285" s="105"/>
      <c r="I285" s="112">
        <v>3</v>
      </c>
      <c r="J285" s="106"/>
      <c r="K285" s="105"/>
      <c r="L285" s="106"/>
      <c r="M285" s="105"/>
      <c r="N285" s="139"/>
      <c r="AA285" s="98"/>
      <c r="AB285" s="79" t="s">
        <v>284</v>
      </c>
      <c r="AG285" s="79"/>
      <c r="AI285" s="79"/>
      <c r="AK285" s="79"/>
    </row>
    <row r="286" spans="1:37" s="67" customFormat="1" ht="14.4" x14ac:dyDescent="0.3">
      <c r="A286" s="138"/>
      <c r="B286" s="84"/>
      <c r="C286" s="308" t="s">
        <v>924</v>
      </c>
      <c r="D286" s="308"/>
      <c r="E286" s="308"/>
      <c r="F286" s="308"/>
      <c r="G286" s="308"/>
      <c r="H286" s="308"/>
      <c r="I286" s="308"/>
      <c r="J286" s="308"/>
      <c r="K286" s="308"/>
      <c r="L286" s="308"/>
      <c r="M286" s="308"/>
      <c r="N286" s="309"/>
      <c r="AA286" s="98"/>
      <c r="AB286" s="79"/>
      <c r="AC286" s="65" t="s">
        <v>924</v>
      </c>
      <c r="AG286" s="79"/>
      <c r="AI286" s="79"/>
      <c r="AK286" s="79"/>
    </row>
    <row r="287" spans="1:37" s="67" customFormat="1" ht="14.4" x14ac:dyDescent="0.3">
      <c r="A287" s="137"/>
      <c r="B287" s="84" t="s">
        <v>20</v>
      </c>
      <c r="C287" s="308" t="s">
        <v>541</v>
      </c>
      <c r="D287" s="308"/>
      <c r="E287" s="308"/>
      <c r="F287" s="125"/>
      <c r="G287" s="99"/>
      <c r="H287" s="99"/>
      <c r="I287" s="99"/>
      <c r="J287" s="122">
        <v>41.49</v>
      </c>
      <c r="K287" s="148">
        <v>0.8</v>
      </c>
      <c r="L287" s="122">
        <v>99.58</v>
      </c>
      <c r="M287" s="133">
        <v>12.21</v>
      </c>
      <c r="N287" s="135">
        <v>1215.8699999999999</v>
      </c>
      <c r="AA287" s="98"/>
      <c r="AB287" s="79"/>
      <c r="AD287" s="65" t="s">
        <v>541</v>
      </c>
      <c r="AG287" s="79"/>
      <c r="AI287" s="79"/>
      <c r="AK287" s="79"/>
    </row>
    <row r="288" spans="1:37" s="67" customFormat="1" ht="14.4" x14ac:dyDescent="0.3">
      <c r="A288" s="126"/>
      <c r="B288" s="84"/>
      <c r="C288" s="308" t="s">
        <v>537</v>
      </c>
      <c r="D288" s="308"/>
      <c r="E288" s="308"/>
      <c r="F288" s="125" t="s">
        <v>536</v>
      </c>
      <c r="G288" s="133">
        <v>3.24</v>
      </c>
      <c r="H288" s="99"/>
      <c r="I288" s="133">
        <v>9.7200000000000006</v>
      </c>
      <c r="J288" s="123"/>
      <c r="K288" s="99"/>
      <c r="L288" s="123"/>
      <c r="M288" s="99"/>
      <c r="N288" s="131"/>
      <c r="AA288" s="98"/>
      <c r="AB288" s="79"/>
      <c r="AE288" s="65" t="s">
        <v>537</v>
      </c>
      <c r="AG288" s="79"/>
      <c r="AI288" s="79"/>
      <c r="AK288" s="79"/>
    </row>
    <row r="289" spans="1:37" s="67" customFormat="1" ht="14.4" x14ac:dyDescent="0.3">
      <c r="A289" s="110"/>
      <c r="B289" s="84"/>
      <c r="C289" s="310" t="s">
        <v>534</v>
      </c>
      <c r="D289" s="310"/>
      <c r="E289" s="310"/>
      <c r="F289" s="130"/>
      <c r="G289" s="103"/>
      <c r="H289" s="103"/>
      <c r="I289" s="103"/>
      <c r="J289" s="128">
        <v>41.49</v>
      </c>
      <c r="K289" s="103"/>
      <c r="L289" s="128">
        <v>99.58</v>
      </c>
      <c r="M289" s="103"/>
      <c r="N289" s="127"/>
      <c r="AA289" s="98"/>
      <c r="AB289" s="79"/>
      <c r="AF289" s="65" t="s">
        <v>534</v>
      </c>
      <c r="AG289" s="79"/>
      <c r="AI289" s="79"/>
      <c r="AK289" s="79"/>
    </row>
    <row r="290" spans="1:37" s="67" customFormat="1" ht="14.4" x14ac:dyDescent="0.3">
      <c r="A290" s="126"/>
      <c r="B290" s="84"/>
      <c r="C290" s="308" t="s">
        <v>533</v>
      </c>
      <c r="D290" s="308"/>
      <c r="E290" s="308"/>
      <c r="F290" s="125"/>
      <c r="G290" s="99"/>
      <c r="H290" s="99"/>
      <c r="I290" s="99"/>
      <c r="J290" s="123"/>
      <c r="K290" s="99"/>
      <c r="L290" s="122">
        <v>99.58</v>
      </c>
      <c r="M290" s="99"/>
      <c r="N290" s="135">
        <v>1215.8699999999999</v>
      </c>
      <c r="AA290" s="98"/>
      <c r="AB290" s="79"/>
      <c r="AE290" s="65" t="s">
        <v>533</v>
      </c>
      <c r="AG290" s="79"/>
      <c r="AI290" s="79"/>
      <c r="AK290" s="79"/>
    </row>
    <row r="291" spans="1:37" s="67" customFormat="1" ht="21.6" x14ac:dyDescent="0.3">
      <c r="A291" s="126"/>
      <c r="B291" s="84" t="s">
        <v>923</v>
      </c>
      <c r="C291" s="308" t="s">
        <v>922</v>
      </c>
      <c r="D291" s="308"/>
      <c r="E291" s="308"/>
      <c r="F291" s="125" t="s">
        <v>529</v>
      </c>
      <c r="G291" s="124">
        <v>74</v>
      </c>
      <c r="H291" s="99"/>
      <c r="I291" s="124">
        <v>74</v>
      </c>
      <c r="J291" s="123"/>
      <c r="K291" s="99"/>
      <c r="L291" s="122">
        <v>73.69</v>
      </c>
      <c r="M291" s="99"/>
      <c r="N291" s="121">
        <v>899.74</v>
      </c>
      <c r="AA291" s="98"/>
      <c r="AB291" s="79"/>
      <c r="AE291" s="65" t="s">
        <v>922</v>
      </c>
      <c r="AG291" s="79"/>
      <c r="AI291" s="79"/>
      <c r="AK291" s="79"/>
    </row>
    <row r="292" spans="1:37" s="67" customFormat="1" ht="21.6" x14ac:dyDescent="0.3">
      <c r="A292" s="126"/>
      <c r="B292" s="84" t="s">
        <v>921</v>
      </c>
      <c r="C292" s="308" t="s">
        <v>920</v>
      </c>
      <c r="D292" s="308"/>
      <c r="E292" s="308"/>
      <c r="F292" s="125" t="s">
        <v>529</v>
      </c>
      <c r="G292" s="124">
        <v>36</v>
      </c>
      <c r="H292" s="99"/>
      <c r="I292" s="124">
        <v>36</v>
      </c>
      <c r="J292" s="123"/>
      <c r="K292" s="99"/>
      <c r="L292" s="122">
        <v>35.85</v>
      </c>
      <c r="M292" s="99"/>
      <c r="N292" s="121">
        <v>437.71</v>
      </c>
      <c r="AA292" s="98"/>
      <c r="AB292" s="79"/>
      <c r="AE292" s="65" t="s">
        <v>920</v>
      </c>
      <c r="AG292" s="79"/>
      <c r="AI292" s="79"/>
      <c r="AK292" s="79"/>
    </row>
    <row r="293" spans="1:37" s="67" customFormat="1" ht="14.4" x14ac:dyDescent="0.3">
      <c r="A293" s="109"/>
      <c r="B293" s="108"/>
      <c r="C293" s="311" t="s">
        <v>327</v>
      </c>
      <c r="D293" s="311"/>
      <c r="E293" s="311"/>
      <c r="F293" s="107"/>
      <c r="G293" s="105"/>
      <c r="H293" s="105"/>
      <c r="I293" s="105"/>
      <c r="J293" s="106"/>
      <c r="K293" s="105"/>
      <c r="L293" s="104">
        <v>209.12</v>
      </c>
      <c r="M293" s="103"/>
      <c r="N293" s="102">
        <v>2553.3200000000002</v>
      </c>
      <c r="AA293" s="98"/>
      <c r="AB293" s="79"/>
      <c r="AG293" s="79" t="s">
        <v>327</v>
      </c>
      <c r="AI293" s="79"/>
      <c r="AK293" s="79"/>
    </row>
    <row r="294" spans="1:37" s="67" customFormat="1" ht="21.6" x14ac:dyDescent="0.3">
      <c r="A294" s="113" t="s">
        <v>86</v>
      </c>
      <c r="B294" s="116" t="s">
        <v>931</v>
      </c>
      <c r="C294" s="311" t="s">
        <v>929</v>
      </c>
      <c r="D294" s="311"/>
      <c r="E294" s="311"/>
      <c r="F294" s="107" t="s">
        <v>930</v>
      </c>
      <c r="G294" s="105"/>
      <c r="H294" s="105"/>
      <c r="I294" s="112">
        <v>3</v>
      </c>
      <c r="J294" s="106"/>
      <c r="K294" s="105"/>
      <c r="L294" s="106"/>
      <c r="M294" s="105"/>
      <c r="N294" s="139"/>
      <c r="AA294" s="98"/>
      <c r="AB294" s="79" t="s">
        <v>929</v>
      </c>
      <c r="AG294" s="79"/>
      <c r="AI294" s="79"/>
      <c r="AK294" s="79"/>
    </row>
    <row r="295" spans="1:37" s="67" customFormat="1" ht="29.4" customHeight="1" x14ac:dyDescent="0.3">
      <c r="A295" s="138"/>
      <c r="B295" s="84" t="s">
        <v>926</v>
      </c>
      <c r="C295" s="308" t="s">
        <v>925</v>
      </c>
      <c r="D295" s="308"/>
      <c r="E295" s="308"/>
      <c r="F295" s="308"/>
      <c r="G295" s="308"/>
      <c r="H295" s="308"/>
      <c r="I295" s="308"/>
      <c r="J295" s="308"/>
      <c r="K295" s="308"/>
      <c r="L295" s="308"/>
      <c r="M295" s="308"/>
      <c r="N295" s="309"/>
      <c r="AA295" s="98"/>
      <c r="AB295" s="79"/>
      <c r="AC295" s="65" t="s">
        <v>925</v>
      </c>
      <c r="AG295" s="79"/>
      <c r="AI295" s="79"/>
      <c r="AK295" s="79"/>
    </row>
    <row r="296" spans="1:37" s="67" customFormat="1" ht="14.4" x14ac:dyDescent="0.3">
      <c r="A296" s="138"/>
      <c r="B296" s="84"/>
      <c r="C296" s="308" t="s">
        <v>924</v>
      </c>
      <c r="D296" s="308"/>
      <c r="E296" s="308"/>
      <c r="F296" s="308"/>
      <c r="G296" s="308"/>
      <c r="H296" s="308"/>
      <c r="I296" s="308"/>
      <c r="J296" s="308"/>
      <c r="K296" s="308"/>
      <c r="L296" s="308"/>
      <c r="M296" s="308"/>
      <c r="N296" s="309"/>
      <c r="AA296" s="98"/>
      <c r="AB296" s="79"/>
      <c r="AC296" s="65" t="s">
        <v>924</v>
      </c>
      <c r="AG296" s="79"/>
      <c r="AI296" s="79"/>
      <c r="AK296" s="79"/>
    </row>
    <row r="297" spans="1:37" s="67" customFormat="1" ht="14.4" x14ac:dyDescent="0.3">
      <c r="A297" s="137"/>
      <c r="B297" s="84" t="s">
        <v>20</v>
      </c>
      <c r="C297" s="308" t="s">
        <v>541</v>
      </c>
      <c r="D297" s="308"/>
      <c r="E297" s="308"/>
      <c r="F297" s="125"/>
      <c r="G297" s="99"/>
      <c r="H297" s="99"/>
      <c r="I297" s="99"/>
      <c r="J297" s="122">
        <v>23.05</v>
      </c>
      <c r="K297" s="133">
        <v>0.88</v>
      </c>
      <c r="L297" s="122">
        <v>60.85</v>
      </c>
      <c r="M297" s="133">
        <v>12.21</v>
      </c>
      <c r="N297" s="121">
        <v>742.98</v>
      </c>
      <c r="AA297" s="98"/>
      <c r="AB297" s="79"/>
      <c r="AD297" s="65" t="s">
        <v>541</v>
      </c>
      <c r="AG297" s="79"/>
      <c r="AI297" s="79"/>
      <c r="AK297" s="79"/>
    </row>
    <row r="298" spans="1:37" s="67" customFormat="1" ht="14.4" x14ac:dyDescent="0.3">
      <c r="A298" s="126"/>
      <c r="B298" s="84"/>
      <c r="C298" s="308" t="s">
        <v>537</v>
      </c>
      <c r="D298" s="308"/>
      <c r="E298" s="308"/>
      <c r="F298" s="125" t="s">
        <v>536</v>
      </c>
      <c r="G298" s="148">
        <v>1.8</v>
      </c>
      <c r="H298" s="148">
        <v>1.1000000000000001</v>
      </c>
      <c r="I298" s="133">
        <v>5.94</v>
      </c>
      <c r="J298" s="123"/>
      <c r="K298" s="99"/>
      <c r="L298" s="123"/>
      <c r="M298" s="99"/>
      <c r="N298" s="131"/>
      <c r="AA298" s="98"/>
      <c r="AB298" s="79"/>
      <c r="AE298" s="65" t="s">
        <v>537</v>
      </c>
      <c r="AG298" s="79"/>
      <c r="AI298" s="79"/>
      <c r="AK298" s="79"/>
    </row>
    <row r="299" spans="1:37" s="67" customFormat="1" ht="14.4" x14ac:dyDescent="0.3">
      <c r="A299" s="110"/>
      <c r="B299" s="84"/>
      <c r="C299" s="310" t="s">
        <v>534</v>
      </c>
      <c r="D299" s="310"/>
      <c r="E299" s="310"/>
      <c r="F299" s="130"/>
      <c r="G299" s="103"/>
      <c r="H299" s="103"/>
      <c r="I299" s="103"/>
      <c r="J299" s="128">
        <v>23.05</v>
      </c>
      <c r="K299" s="103"/>
      <c r="L299" s="128">
        <v>60.85</v>
      </c>
      <c r="M299" s="103"/>
      <c r="N299" s="127"/>
      <c r="AA299" s="98"/>
      <c r="AB299" s="79"/>
      <c r="AF299" s="65" t="s">
        <v>534</v>
      </c>
      <c r="AG299" s="79"/>
      <c r="AI299" s="79"/>
      <c r="AK299" s="79"/>
    </row>
    <row r="300" spans="1:37" s="67" customFormat="1" ht="14.4" x14ac:dyDescent="0.3">
      <c r="A300" s="126"/>
      <c r="B300" s="84"/>
      <c r="C300" s="308" t="s">
        <v>533</v>
      </c>
      <c r="D300" s="308"/>
      <c r="E300" s="308"/>
      <c r="F300" s="125"/>
      <c r="G300" s="99"/>
      <c r="H300" s="99"/>
      <c r="I300" s="99"/>
      <c r="J300" s="123"/>
      <c r="K300" s="99"/>
      <c r="L300" s="122">
        <v>60.85</v>
      </c>
      <c r="M300" s="99"/>
      <c r="N300" s="121">
        <v>742.98</v>
      </c>
      <c r="AA300" s="98"/>
      <c r="AB300" s="79"/>
      <c r="AE300" s="65" t="s">
        <v>533</v>
      </c>
      <c r="AG300" s="79"/>
      <c r="AI300" s="79"/>
      <c r="AK300" s="79"/>
    </row>
    <row r="301" spans="1:37" s="67" customFormat="1" ht="21.6" x14ac:dyDescent="0.3">
      <c r="A301" s="126"/>
      <c r="B301" s="84" t="s">
        <v>923</v>
      </c>
      <c r="C301" s="308" t="s">
        <v>922</v>
      </c>
      <c r="D301" s="308"/>
      <c r="E301" s="308"/>
      <c r="F301" s="125" t="s">
        <v>529</v>
      </c>
      <c r="G301" s="124">
        <v>74</v>
      </c>
      <c r="H301" s="99"/>
      <c r="I301" s="124">
        <v>74</v>
      </c>
      <c r="J301" s="123"/>
      <c r="K301" s="99"/>
      <c r="L301" s="122">
        <v>45.03</v>
      </c>
      <c r="M301" s="99"/>
      <c r="N301" s="121">
        <v>549.80999999999995</v>
      </c>
      <c r="AA301" s="98"/>
      <c r="AB301" s="79"/>
      <c r="AE301" s="65" t="s">
        <v>922</v>
      </c>
      <c r="AG301" s="79"/>
      <c r="AI301" s="79"/>
      <c r="AK301" s="79"/>
    </row>
    <row r="302" spans="1:37" s="67" customFormat="1" ht="21.6" x14ac:dyDescent="0.3">
      <c r="A302" s="126"/>
      <c r="B302" s="84" t="s">
        <v>921</v>
      </c>
      <c r="C302" s="308" t="s">
        <v>920</v>
      </c>
      <c r="D302" s="308"/>
      <c r="E302" s="308"/>
      <c r="F302" s="125" t="s">
        <v>529</v>
      </c>
      <c r="G302" s="124">
        <v>36</v>
      </c>
      <c r="H302" s="99"/>
      <c r="I302" s="124">
        <v>36</v>
      </c>
      <c r="J302" s="123"/>
      <c r="K302" s="99"/>
      <c r="L302" s="122">
        <v>21.91</v>
      </c>
      <c r="M302" s="99"/>
      <c r="N302" s="121">
        <v>267.47000000000003</v>
      </c>
      <c r="AA302" s="98"/>
      <c r="AB302" s="79"/>
      <c r="AE302" s="65" t="s">
        <v>920</v>
      </c>
      <c r="AG302" s="79"/>
      <c r="AI302" s="79"/>
      <c r="AK302" s="79"/>
    </row>
    <row r="303" spans="1:37" s="67" customFormat="1" ht="14.4" x14ac:dyDescent="0.3">
      <c r="A303" s="109"/>
      <c r="B303" s="108"/>
      <c r="C303" s="311" t="s">
        <v>327</v>
      </c>
      <c r="D303" s="311"/>
      <c r="E303" s="311"/>
      <c r="F303" s="107"/>
      <c r="G303" s="105"/>
      <c r="H303" s="105"/>
      <c r="I303" s="105"/>
      <c r="J303" s="106"/>
      <c r="K303" s="105"/>
      <c r="L303" s="104">
        <v>127.79</v>
      </c>
      <c r="M303" s="103"/>
      <c r="N303" s="102">
        <v>1560.26</v>
      </c>
      <c r="AA303" s="98"/>
      <c r="AB303" s="79"/>
      <c r="AG303" s="79" t="s">
        <v>327</v>
      </c>
      <c r="AI303" s="79"/>
      <c r="AK303" s="79"/>
    </row>
    <row r="304" spans="1:37" s="67" customFormat="1" ht="42" customHeight="1" x14ac:dyDescent="0.3">
      <c r="A304" s="113" t="s">
        <v>87</v>
      </c>
      <c r="B304" s="116" t="s">
        <v>928</v>
      </c>
      <c r="C304" s="311" t="s">
        <v>102</v>
      </c>
      <c r="D304" s="311"/>
      <c r="E304" s="311"/>
      <c r="F304" s="107" t="s">
        <v>927</v>
      </c>
      <c r="G304" s="105"/>
      <c r="H304" s="105"/>
      <c r="I304" s="111">
        <v>0.03</v>
      </c>
      <c r="J304" s="106"/>
      <c r="K304" s="105"/>
      <c r="L304" s="106"/>
      <c r="M304" s="105"/>
      <c r="N304" s="139"/>
      <c r="AA304" s="98"/>
      <c r="AB304" s="79" t="s">
        <v>102</v>
      </c>
      <c r="AG304" s="79"/>
      <c r="AI304" s="79"/>
      <c r="AK304" s="79"/>
    </row>
    <row r="305" spans="1:37" s="67" customFormat="1" ht="14.4" x14ac:dyDescent="0.3">
      <c r="A305" s="110"/>
      <c r="B305" s="72"/>
      <c r="C305" s="308" t="s">
        <v>553</v>
      </c>
      <c r="D305" s="308"/>
      <c r="E305" s="308"/>
      <c r="F305" s="308"/>
      <c r="G305" s="308"/>
      <c r="H305" s="308"/>
      <c r="I305" s="308"/>
      <c r="J305" s="308"/>
      <c r="K305" s="308"/>
      <c r="L305" s="308"/>
      <c r="M305" s="308"/>
      <c r="N305" s="309"/>
      <c r="AA305" s="98"/>
      <c r="AB305" s="79"/>
      <c r="AG305" s="79"/>
      <c r="AH305" s="65" t="s">
        <v>553</v>
      </c>
      <c r="AI305" s="79"/>
      <c r="AK305" s="79"/>
    </row>
    <row r="306" spans="1:37" s="67" customFormat="1" ht="21.6" x14ac:dyDescent="0.3">
      <c r="A306" s="138"/>
      <c r="B306" s="84" t="s">
        <v>926</v>
      </c>
      <c r="C306" s="308" t="s">
        <v>925</v>
      </c>
      <c r="D306" s="308"/>
      <c r="E306" s="308"/>
      <c r="F306" s="308"/>
      <c r="G306" s="308"/>
      <c r="H306" s="308"/>
      <c r="I306" s="308"/>
      <c r="J306" s="308"/>
      <c r="K306" s="308"/>
      <c r="L306" s="308"/>
      <c r="M306" s="308"/>
      <c r="N306" s="309"/>
      <c r="AA306" s="98"/>
      <c r="AB306" s="79"/>
      <c r="AC306" s="65" t="s">
        <v>925</v>
      </c>
      <c r="AG306" s="79"/>
      <c r="AI306" s="79"/>
      <c r="AK306" s="79"/>
    </row>
    <row r="307" spans="1:37" s="67" customFormat="1" ht="14.4" x14ac:dyDescent="0.3">
      <c r="A307" s="138"/>
      <c r="B307" s="84"/>
      <c r="C307" s="308" t="s">
        <v>924</v>
      </c>
      <c r="D307" s="308"/>
      <c r="E307" s="308"/>
      <c r="F307" s="308"/>
      <c r="G307" s="308"/>
      <c r="H307" s="308"/>
      <c r="I307" s="308"/>
      <c r="J307" s="308"/>
      <c r="K307" s="308"/>
      <c r="L307" s="308"/>
      <c r="M307" s="308"/>
      <c r="N307" s="309"/>
      <c r="AA307" s="98"/>
      <c r="AB307" s="79"/>
      <c r="AC307" s="65" t="s">
        <v>924</v>
      </c>
      <c r="AG307" s="79"/>
      <c r="AI307" s="79"/>
      <c r="AK307" s="79"/>
    </row>
    <row r="308" spans="1:37" s="67" customFormat="1" ht="14.4" x14ac:dyDescent="0.3">
      <c r="A308" s="137"/>
      <c r="B308" s="84" t="s">
        <v>20</v>
      </c>
      <c r="C308" s="308" t="s">
        <v>541</v>
      </c>
      <c r="D308" s="308"/>
      <c r="E308" s="308"/>
      <c r="F308" s="125"/>
      <c r="G308" s="99"/>
      <c r="H308" s="99"/>
      <c r="I308" s="99"/>
      <c r="J308" s="122">
        <v>165.95</v>
      </c>
      <c r="K308" s="133">
        <v>0.88</v>
      </c>
      <c r="L308" s="122">
        <v>4.38</v>
      </c>
      <c r="M308" s="133">
        <v>12.21</v>
      </c>
      <c r="N308" s="121">
        <v>53.48</v>
      </c>
      <c r="AA308" s="98"/>
      <c r="AB308" s="79"/>
      <c r="AD308" s="65" t="s">
        <v>541</v>
      </c>
      <c r="AG308" s="79"/>
      <c r="AI308" s="79"/>
      <c r="AK308" s="79"/>
    </row>
    <row r="309" spans="1:37" s="67" customFormat="1" ht="14.4" x14ac:dyDescent="0.3">
      <c r="A309" s="126"/>
      <c r="B309" s="84"/>
      <c r="C309" s="308" t="s">
        <v>537</v>
      </c>
      <c r="D309" s="308"/>
      <c r="E309" s="308"/>
      <c r="F309" s="125" t="s">
        <v>536</v>
      </c>
      <c r="G309" s="133">
        <v>12.96</v>
      </c>
      <c r="H309" s="148">
        <v>1.1000000000000001</v>
      </c>
      <c r="I309" s="134">
        <v>0.42768</v>
      </c>
      <c r="J309" s="123"/>
      <c r="K309" s="99"/>
      <c r="L309" s="123"/>
      <c r="M309" s="99"/>
      <c r="N309" s="131"/>
      <c r="AA309" s="98"/>
      <c r="AB309" s="79"/>
      <c r="AE309" s="65" t="s">
        <v>537</v>
      </c>
      <c r="AG309" s="79"/>
      <c r="AI309" s="79"/>
      <c r="AK309" s="79"/>
    </row>
    <row r="310" spans="1:37" s="67" customFormat="1" ht="14.4" x14ac:dyDescent="0.3">
      <c r="A310" s="110"/>
      <c r="B310" s="84"/>
      <c r="C310" s="310" t="s">
        <v>534</v>
      </c>
      <c r="D310" s="310"/>
      <c r="E310" s="310"/>
      <c r="F310" s="130"/>
      <c r="G310" s="103"/>
      <c r="H310" s="103"/>
      <c r="I310" s="103"/>
      <c r="J310" s="128">
        <v>165.95</v>
      </c>
      <c r="K310" s="103"/>
      <c r="L310" s="128">
        <v>4.38</v>
      </c>
      <c r="M310" s="103"/>
      <c r="N310" s="127"/>
      <c r="AA310" s="98"/>
      <c r="AB310" s="79"/>
      <c r="AF310" s="65" t="s">
        <v>534</v>
      </c>
      <c r="AG310" s="79"/>
      <c r="AI310" s="79"/>
      <c r="AK310" s="79"/>
    </row>
    <row r="311" spans="1:37" s="67" customFormat="1" ht="14.4" x14ac:dyDescent="0.3">
      <c r="A311" s="126"/>
      <c r="B311" s="84"/>
      <c r="C311" s="308" t="s">
        <v>533</v>
      </c>
      <c r="D311" s="308"/>
      <c r="E311" s="308"/>
      <c r="F311" s="125"/>
      <c r="G311" s="99"/>
      <c r="H311" s="99"/>
      <c r="I311" s="99"/>
      <c r="J311" s="123"/>
      <c r="K311" s="99"/>
      <c r="L311" s="122">
        <v>4.38</v>
      </c>
      <c r="M311" s="99"/>
      <c r="N311" s="121">
        <v>53.48</v>
      </c>
      <c r="AA311" s="98"/>
      <c r="AB311" s="79"/>
      <c r="AE311" s="65" t="s">
        <v>533</v>
      </c>
      <c r="AG311" s="79"/>
      <c r="AI311" s="79"/>
      <c r="AK311" s="79"/>
    </row>
    <row r="312" spans="1:37" s="67" customFormat="1" ht="21.6" x14ac:dyDescent="0.3">
      <c r="A312" s="126"/>
      <c r="B312" s="84" t="s">
        <v>923</v>
      </c>
      <c r="C312" s="308" t="s">
        <v>922</v>
      </c>
      <c r="D312" s="308"/>
      <c r="E312" s="308"/>
      <c r="F312" s="125" t="s">
        <v>529</v>
      </c>
      <c r="G312" s="124">
        <v>74</v>
      </c>
      <c r="H312" s="99"/>
      <c r="I312" s="124">
        <v>74</v>
      </c>
      <c r="J312" s="123"/>
      <c r="K312" s="99"/>
      <c r="L312" s="122">
        <v>3.24</v>
      </c>
      <c r="M312" s="99"/>
      <c r="N312" s="121">
        <v>39.58</v>
      </c>
      <c r="AA312" s="98"/>
      <c r="AB312" s="79"/>
      <c r="AE312" s="65" t="s">
        <v>922</v>
      </c>
      <c r="AG312" s="79"/>
      <c r="AI312" s="79"/>
      <c r="AK312" s="79"/>
    </row>
    <row r="313" spans="1:37" s="67" customFormat="1" ht="21.6" x14ac:dyDescent="0.3">
      <c r="A313" s="126"/>
      <c r="B313" s="84" t="s">
        <v>921</v>
      </c>
      <c r="C313" s="308" t="s">
        <v>920</v>
      </c>
      <c r="D313" s="308"/>
      <c r="E313" s="308"/>
      <c r="F313" s="125" t="s">
        <v>529</v>
      </c>
      <c r="G313" s="124">
        <v>36</v>
      </c>
      <c r="H313" s="99"/>
      <c r="I313" s="124">
        <v>36</v>
      </c>
      <c r="J313" s="123"/>
      <c r="K313" s="99"/>
      <c r="L313" s="122">
        <v>1.58</v>
      </c>
      <c r="M313" s="99"/>
      <c r="N313" s="121">
        <v>19.25</v>
      </c>
      <c r="AA313" s="98"/>
      <c r="AB313" s="79"/>
      <c r="AE313" s="65" t="s">
        <v>920</v>
      </c>
      <c r="AG313" s="79"/>
      <c r="AI313" s="79"/>
      <c r="AK313" s="79"/>
    </row>
    <row r="314" spans="1:37" s="67" customFormat="1" ht="14.4" x14ac:dyDescent="0.3">
      <c r="A314" s="109"/>
      <c r="B314" s="108"/>
      <c r="C314" s="311" t="s">
        <v>327</v>
      </c>
      <c r="D314" s="311"/>
      <c r="E314" s="311"/>
      <c r="F314" s="107"/>
      <c r="G314" s="105"/>
      <c r="H314" s="105"/>
      <c r="I314" s="105"/>
      <c r="J314" s="106"/>
      <c r="K314" s="105"/>
      <c r="L314" s="104">
        <v>9.1999999999999993</v>
      </c>
      <c r="M314" s="103"/>
      <c r="N314" s="115">
        <v>112.31</v>
      </c>
      <c r="AA314" s="98"/>
      <c r="AB314" s="79"/>
      <c r="AG314" s="79" t="s">
        <v>327</v>
      </c>
      <c r="AI314" s="79"/>
      <c r="AK314" s="79"/>
    </row>
    <row r="315" spans="1:37" s="67" customFormat="1" ht="0" hidden="1" customHeight="1" x14ac:dyDescent="0.3">
      <c r="A315" s="101"/>
      <c r="B315" s="77"/>
      <c r="C315" s="77"/>
      <c r="D315" s="77"/>
      <c r="E315" s="77"/>
      <c r="F315" s="100"/>
      <c r="G315" s="100"/>
      <c r="H315" s="100"/>
      <c r="I315" s="100"/>
      <c r="J315" s="78"/>
      <c r="K315" s="100"/>
      <c r="L315" s="78"/>
      <c r="M315" s="99"/>
      <c r="N315" s="78"/>
      <c r="AA315" s="98"/>
      <c r="AB315" s="79"/>
      <c r="AG315" s="79"/>
      <c r="AI315" s="79"/>
      <c r="AK315" s="79"/>
    </row>
    <row r="316" spans="1:37" s="67" customFormat="1" ht="14.4" x14ac:dyDescent="0.3">
      <c r="A316" s="95"/>
      <c r="B316" s="94"/>
      <c r="C316" s="311" t="s">
        <v>301</v>
      </c>
      <c r="D316" s="311"/>
      <c r="E316" s="311"/>
      <c r="F316" s="311"/>
      <c r="G316" s="311"/>
      <c r="H316" s="311"/>
      <c r="I316" s="311"/>
      <c r="J316" s="311"/>
      <c r="K316" s="311"/>
      <c r="L316" s="93"/>
      <c r="M316" s="92"/>
      <c r="N316" s="91"/>
      <c r="AA316" s="98"/>
      <c r="AB316" s="79"/>
      <c r="AG316" s="79"/>
      <c r="AI316" s="79" t="s">
        <v>301</v>
      </c>
      <c r="AK316" s="79"/>
    </row>
    <row r="317" spans="1:37" s="67" customFormat="1" ht="14.4" x14ac:dyDescent="0.3">
      <c r="A317" s="85"/>
      <c r="B317" s="84"/>
      <c r="C317" s="308" t="s">
        <v>324</v>
      </c>
      <c r="D317" s="308"/>
      <c r="E317" s="308"/>
      <c r="F317" s="308"/>
      <c r="G317" s="308"/>
      <c r="H317" s="308"/>
      <c r="I317" s="308"/>
      <c r="J317" s="308"/>
      <c r="K317" s="308"/>
      <c r="L317" s="120">
        <v>199.53</v>
      </c>
      <c r="M317" s="82"/>
      <c r="N317" s="81">
        <v>2436.27</v>
      </c>
      <c r="AA317" s="98"/>
      <c r="AB317" s="79"/>
      <c r="AG317" s="79"/>
      <c r="AI317" s="79"/>
      <c r="AJ317" s="65" t="s">
        <v>324</v>
      </c>
      <c r="AK317" s="79"/>
    </row>
    <row r="318" spans="1:37" s="67" customFormat="1" ht="14.4" x14ac:dyDescent="0.3">
      <c r="A318" s="85"/>
      <c r="B318" s="84"/>
      <c r="C318" s="308" t="s">
        <v>305</v>
      </c>
      <c r="D318" s="308"/>
      <c r="E318" s="308"/>
      <c r="F318" s="308"/>
      <c r="G318" s="308"/>
      <c r="H318" s="308"/>
      <c r="I318" s="308"/>
      <c r="J318" s="308"/>
      <c r="K318" s="308"/>
      <c r="L318" s="87"/>
      <c r="M318" s="82"/>
      <c r="N318" s="86"/>
      <c r="AA318" s="98"/>
      <c r="AB318" s="79"/>
      <c r="AG318" s="79"/>
      <c r="AI318" s="79"/>
      <c r="AJ318" s="65" t="s">
        <v>305</v>
      </c>
      <c r="AK318" s="79"/>
    </row>
    <row r="319" spans="1:37" s="67" customFormat="1" ht="14.4" x14ac:dyDescent="0.3">
      <c r="A319" s="85"/>
      <c r="B319" s="84"/>
      <c r="C319" s="308" t="s">
        <v>323</v>
      </c>
      <c r="D319" s="308"/>
      <c r="E319" s="308"/>
      <c r="F319" s="308"/>
      <c r="G319" s="308"/>
      <c r="H319" s="308"/>
      <c r="I319" s="308"/>
      <c r="J319" s="308"/>
      <c r="K319" s="308"/>
      <c r="L319" s="120">
        <v>199.53</v>
      </c>
      <c r="M319" s="82"/>
      <c r="N319" s="81">
        <v>2436.27</v>
      </c>
      <c r="AA319" s="98"/>
      <c r="AB319" s="79"/>
      <c r="AG319" s="79"/>
      <c r="AI319" s="79"/>
      <c r="AJ319" s="65" t="s">
        <v>323</v>
      </c>
      <c r="AK319" s="79"/>
    </row>
    <row r="320" spans="1:37" s="67" customFormat="1" ht="14.4" x14ac:dyDescent="0.3">
      <c r="A320" s="85"/>
      <c r="B320" s="84"/>
      <c r="C320" s="308" t="s">
        <v>919</v>
      </c>
      <c r="D320" s="308"/>
      <c r="E320" s="308"/>
      <c r="F320" s="308"/>
      <c r="G320" s="308"/>
      <c r="H320" s="308"/>
      <c r="I320" s="308"/>
      <c r="J320" s="308"/>
      <c r="K320" s="308"/>
      <c r="L320" s="120">
        <v>419.03</v>
      </c>
      <c r="M320" s="82"/>
      <c r="N320" s="81">
        <v>5116.16</v>
      </c>
      <c r="AA320" s="98"/>
      <c r="AB320" s="79"/>
      <c r="AG320" s="79"/>
      <c r="AI320" s="79"/>
      <c r="AJ320" s="65" t="s">
        <v>919</v>
      </c>
      <c r="AK320" s="79"/>
    </row>
    <row r="321" spans="1:39" s="67" customFormat="1" ht="14.4" x14ac:dyDescent="0.3">
      <c r="A321" s="85"/>
      <c r="B321" s="84"/>
      <c r="C321" s="308" t="s">
        <v>918</v>
      </c>
      <c r="D321" s="308"/>
      <c r="E321" s="308"/>
      <c r="F321" s="308"/>
      <c r="G321" s="308"/>
      <c r="H321" s="308"/>
      <c r="I321" s="308"/>
      <c r="J321" s="308"/>
      <c r="K321" s="308"/>
      <c r="L321" s="120">
        <v>419.03</v>
      </c>
      <c r="M321" s="82"/>
      <c r="N321" s="81">
        <v>5116.16</v>
      </c>
      <c r="AA321" s="98"/>
      <c r="AB321" s="79"/>
      <c r="AG321" s="79"/>
      <c r="AI321" s="79"/>
      <c r="AJ321" s="65" t="s">
        <v>918</v>
      </c>
      <c r="AK321" s="79"/>
    </row>
    <row r="322" spans="1:39" s="67" customFormat="1" ht="14.4" x14ac:dyDescent="0.3">
      <c r="A322" s="85"/>
      <c r="B322" s="84"/>
      <c r="C322" s="308" t="s">
        <v>887</v>
      </c>
      <c r="D322" s="308"/>
      <c r="E322" s="308"/>
      <c r="F322" s="308"/>
      <c r="G322" s="308"/>
      <c r="H322" s="308"/>
      <c r="I322" s="308"/>
      <c r="J322" s="308"/>
      <c r="K322" s="308"/>
      <c r="L322" s="87"/>
      <c r="M322" s="82"/>
      <c r="N322" s="86"/>
      <c r="AA322" s="98"/>
      <c r="AB322" s="79"/>
      <c r="AG322" s="79"/>
      <c r="AI322" s="79"/>
      <c r="AJ322" s="65" t="s">
        <v>887</v>
      </c>
      <c r="AK322" s="79"/>
    </row>
    <row r="323" spans="1:39" s="67" customFormat="1" ht="14.4" x14ac:dyDescent="0.3">
      <c r="A323" s="85"/>
      <c r="B323" s="84"/>
      <c r="C323" s="308" t="s">
        <v>917</v>
      </c>
      <c r="D323" s="308"/>
      <c r="E323" s="308"/>
      <c r="F323" s="308"/>
      <c r="G323" s="308"/>
      <c r="H323" s="308"/>
      <c r="I323" s="308"/>
      <c r="J323" s="308"/>
      <c r="K323" s="308"/>
      <c r="L323" s="120">
        <v>199.53</v>
      </c>
      <c r="M323" s="82"/>
      <c r="N323" s="81">
        <v>2436.27</v>
      </c>
      <c r="AA323" s="98"/>
      <c r="AB323" s="79"/>
      <c r="AG323" s="79"/>
      <c r="AI323" s="79"/>
      <c r="AJ323" s="65" t="s">
        <v>917</v>
      </c>
      <c r="AK323" s="79"/>
    </row>
    <row r="324" spans="1:39" s="67" customFormat="1" ht="14.4" x14ac:dyDescent="0.3">
      <c r="A324" s="85"/>
      <c r="B324" s="84"/>
      <c r="C324" s="308" t="s">
        <v>883</v>
      </c>
      <c r="D324" s="308"/>
      <c r="E324" s="308"/>
      <c r="F324" s="308"/>
      <c r="G324" s="308"/>
      <c r="H324" s="308"/>
      <c r="I324" s="308"/>
      <c r="J324" s="308"/>
      <c r="K324" s="308"/>
      <c r="L324" s="120">
        <v>147.66</v>
      </c>
      <c r="M324" s="82"/>
      <c r="N324" s="81">
        <v>1802.84</v>
      </c>
      <c r="AA324" s="98"/>
      <c r="AB324" s="79"/>
      <c r="AG324" s="79"/>
      <c r="AI324" s="79"/>
      <c r="AJ324" s="65" t="s">
        <v>883</v>
      </c>
      <c r="AK324" s="79"/>
    </row>
    <row r="325" spans="1:39" s="67" customFormat="1" ht="14.4" x14ac:dyDescent="0.3">
      <c r="A325" s="85"/>
      <c r="B325" s="84"/>
      <c r="C325" s="308" t="s">
        <v>882</v>
      </c>
      <c r="D325" s="308"/>
      <c r="E325" s="308"/>
      <c r="F325" s="308"/>
      <c r="G325" s="308"/>
      <c r="H325" s="308"/>
      <c r="I325" s="308"/>
      <c r="J325" s="308"/>
      <c r="K325" s="308"/>
      <c r="L325" s="120">
        <v>71.84</v>
      </c>
      <c r="M325" s="82"/>
      <c r="N325" s="150">
        <v>877.05</v>
      </c>
      <c r="AA325" s="98"/>
      <c r="AB325" s="79"/>
      <c r="AG325" s="79"/>
      <c r="AI325" s="79"/>
      <c r="AJ325" s="65" t="s">
        <v>882</v>
      </c>
      <c r="AK325" s="79"/>
    </row>
    <row r="326" spans="1:39" s="67" customFormat="1" ht="14.4" x14ac:dyDescent="0.3">
      <c r="A326" s="85"/>
      <c r="B326" s="84"/>
      <c r="C326" s="308" t="s">
        <v>308</v>
      </c>
      <c r="D326" s="308"/>
      <c r="E326" s="308"/>
      <c r="F326" s="308"/>
      <c r="G326" s="308"/>
      <c r="H326" s="308"/>
      <c r="I326" s="308"/>
      <c r="J326" s="308"/>
      <c r="K326" s="308"/>
      <c r="L326" s="120">
        <v>199.53</v>
      </c>
      <c r="M326" s="82"/>
      <c r="N326" s="81">
        <v>2436.27</v>
      </c>
      <c r="AA326" s="98"/>
      <c r="AB326" s="79"/>
      <c r="AG326" s="79"/>
      <c r="AI326" s="79"/>
      <c r="AJ326" s="65" t="s">
        <v>308</v>
      </c>
      <c r="AK326" s="79"/>
    </row>
    <row r="327" spans="1:39" s="67" customFormat="1" ht="14.4" x14ac:dyDescent="0.3">
      <c r="A327" s="85"/>
      <c r="B327" s="84"/>
      <c r="C327" s="308" t="s">
        <v>307</v>
      </c>
      <c r="D327" s="308"/>
      <c r="E327" s="308"/>
      <c r="F327" s="308"/>
      <c r="G327" s="308"/>
      <c r="H327" s="308"/>
      <c r="I327" s="308"/>
      <c r="J327" s="308"/>
      <c r="K327" s="308"/>
      <c r="L327" s="120">
        <v>147.66</v>
      </c>
      <c r="M327" s="82"/>
      <c r="N327" s="81">
        <v>1802.84</v>
      </c>
      <c r="AA327" s="98"/>
      <c r="AB327" s="79"/>
      <c r="AG327" s="79"/>
      <c r="AI327" s="79"/>
      <c r="AJ327" s="65" t="s">
        <v>307</v>
      </c>
      <c r="AK327" s="79"/>
    </row>
    <row r="328" spans="1:39" s="67" customFormat="1" ht="14.4" x14ac:dyDescent="0.3">
      <c r="A328" s="85"/>
      <c r="B328" s="84"/>
      <c r="C328" s="308" t="s">
        <v>306</v>
      </c>
      <c r="D328" s="308"/>
      <c r="E328" s="308"/>
      <c r="F328" s="308"/>
      <c r="G328" s="308"/>
      <c r="H328" s="308"/>
      <c r="I328" s="308"/>
      <c r="J328" s="308"/>
      <c r="K328" s="308"/>
      <c r="L328" s="120">
        <v>71.84</v>
      </c>
      <c r="M328" s="82"/>
      <c r="N328" s="150">
        <v>877.05</v>
      </c>
      <c r="AA328" s="98"/>
      <c r="AB328" s="79"/>
      <c r="AG328" s="79"/>
      <c r="AI328" s="79"/>
      <c r="AJ328" s="65" t="s">
        <v>306</v>
      </c>
      <c r="AK328" s="79"/>
    </row>
    <row r="329" spans="1:39" s="67" customFormat="1" ht="14.4" x14ac:dyDescent="0.3">
      <c r="A329" s="85"/>
      <c r="B329" s="90"/>
      <c r="C329" s="307" t="s">
        <v>302</v>
      </c>
      <c r="D329" s="307"/>
      <c r="E329" s="307"/>
      <c r="F329" s="307"/>
      <c r="G329" s="307"/>
      <c r="H329" s="307"/>
      <c r="I329" s="307"/>
      <c r="J329" s="307"/>
      <c r="K329" s="307"/>
      <c r="L329" s="189">
        <v>419.03</v>
      </c>
      <c r="M329" s="89"/>
      <c r="N329" s="88">
        <v>5116.16</v>
      </c>
      <c r="AA329" s="98"/>
      <c r="AB329" s="79"/>
      <c r="AG329" s="79"/>
      <c r="AI329" s="79"/>
      <c r="AK329" s="79" t="s">
        <v>302</v>
      </c>
    </row>
    <row r="330" spans="1:39" s="67" customFormat="1" ht="10.5" hidden="1" customHeight="1" x14ac:dyDescent="0.3"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96"/>
      <c r="M330" s="96"/>
      <c r="N330" s="96"/>
    </row>
    <row r="331" spans="1:39" s="67" customFormat="1" ht="14.4" x14ac:dyDescent="0.3">
      <c r="A331" s="95"/>
      <c r="B331" s="94"/>
      <c r="C331" s="311" t="s">
        <v>27</v>
      </c>
      <c r="D331" s="311"/>
      <c r="E331" s="311"/>
      <c r="F331" s="311"/>
      <c r="G331" s="311"/>
      <c r="H331" s="311"/>
      <c r="I331" s="311"/>
      <c r="J331" s="311"/>
      <c r="K331" s="311"/>
      <c r="L331" s="93"/>
      <c r="M331" s="92"/>
      <c r="N331" s="91"/>
      <c r="AL331" s="79" t="s">
        <v>27</v>
      </c>
    </row>
    <row r="332" spans="1:39" s="67" customFormat="1" ht="16.8" x14ac:dyDescent="0.4">
      <c r="A332" s="85"/>
      <c r="B332" s="84"/>
      <c r="C332" s="308" t="s">
        <v>324</v>
      </c>
      <c r="D332" s="308"/>
      <c r="E332" s="308"/>
      <c r="F332" s="308"/>
      <c r="G332" s="308"/>
      <c r="H332" s="308"/>
      <c r="I332" s="308"/>
      <c r="J332" s="308"/>
      <c r="K332" s="308"/>
      <c r="L332" s="83">
        <v>4747.9399999999996</v>
      </c>
      <c r="M332" s="82"/>
      <c r="N332" s="81">
        <v>57972.34</v>
      </c>
      <c r="O332" s="80"/>
      <c r="P332" s="80"/>
      <c r="Q332" s="80"/>
      <c r="AL332" s="79"/>
      <c r="AM332" s="65" t="s">
        <v>324</v>
      </c>
    </row>
    <row r="333" spans="1:39" s="67" customFormat="1" ht="16.8" x14ac:dyDescent="0.4">
      <c r="A333" s="85"/>
      <c r="B333" s="84"/>
      <c r="C333" s="308" t="s">
        <v>305</v>
      </c>
      <c r="D333" s="308"/>
      <c r="E333" s="308"/>
      <c r="F333" s="308"/>
      <c r="G333" s="308"/>
      <c r="H333" s="308"/>
      <c r="I333" s="308"/>
      <c r="J333" s="308"/>
      <c r="K333" s="308"/>
      <c r="L333" s="87"/>
      <c r="M333" s="82"/>
      <c r="N333" s="86"/>
      <c r="O333" s="80"/>
      <c r="P333" s="80"/>
      <c r="Q333" s="80"/>
      <c r="AL333" s="79"/>
      <c r="AM333" s="65" t="s">
        <v>305</v>
      </c>
    </row>
    <row r="334" spans="1:39" s="67" customFormat="1" ht="16.8" x14ac:dyDescent="0.4">
      <c r="A334" s="85"/>
      <c r="B334" s="84"/>
      <c r="C334" s="308" t="s">
        <v>323</v>
      </c>
      <c r="D334" s="308"/>
      <c r="E334" s="308"/>
      <c r="F334" s="308"/>
      <c r="G334" s="308"/>
      <c r="H334" s="308"/>
      <c r="I334" s="308"/>
      <c r="J334" s="308"/>
      <c r="K334" s="308"/>
      <c r="L334" s="83">
        <v>4747.9399999999996</v>
      </c>
      <c r="M334" s="82"/>
      <c r="N334" s="81">
        <v>57972.34</v>
      </c>
      <c r="O334" s="80"/>
      <c r="P334" s="80"/>
      <c r="Q334" s="80"/>
      <c r="AL334" s="79"/>
      <c r="AM334" s="65" t="s">
        <v>323</v>
      </c>
    </row>
    <row r="335" spans="1:39" s="67" customFormat="1" ht="16.8" x14ac:dyDescent="0.4">
      <c r="A335" s="85"/>
      <c r="B335" s="84"/>
      <c r="C335" s="308" t="s">
        <v>919</v>
      </c>
      <c r="D335" s="308"/>
      <c r="E335" s="308"/>
      <c r="F335" s="308"/>
      <c r="G335" s="308"/>
      <c r="H335" s="308"/>
      <c r="I335" s="308"/>
      <c r="J335" s="308"/>
      <c r="K335" s="308"/>
      <c r="L335" s="83">
        <v>9970.67</v>
      </c>
      <c r="M335" s="82"/>
      <c r="N335" s="81">
        <v>121741.88</v>
      </c>
      <c r="O335" s="80"/>
      <c r="P335" s="80"/>
      <c r="Q335" s="80"/>
      <c r="AL335" s="79"/>
      <c r="AM335" s="65" t="s">
        <v>919</v>
      </c>
    </row>
    <row r="336" spans="1:39" s="67" customFormat="1" ht="16.8" x14ac:dyDescent="0.4">
      <c r="A336" s="85"/>
      <c r="B336" s="84"/>
      <c r="C336" s="308" t="s">
        <v>918</v>
      </c>
      <c r="D336" s="308"/>
      <c r="E336" s="308"/>
      <c r="F336" s="308"/>
      <c r="G336" s="308"/>
      <c r="H336" s="308"/>
      <c r="I336" s="308"/>
      <c r="J336" s="308"/>
      <c r="K336" s="308"/>
      <c r="L336" s="83">
        <v>9970.67</v>
      </c>
      <c r="M336" s="82"/>
      <c r="N336" s="81">
        <v>121741.88</v>
      </c>
      <c r="O336" s="80"/>
      <c r="P336" s="80"/>
      <c r="Q336" s="80"/>
      <c r="AL336" s="79"/>
      <c r="AM336" s="65" t="s">
        <v>918</v>
      </c>
    </row>
    <row r="337" spans="1:40" s="67" customFormat="1" ht="16.8" x14ac:dyDescent="0.4">
      <c r="A337" s="85"/>
      <c r="B337" s="84"/>
      <c r="C337" s="308" t="s">
        <v>887</v>
      </c>
      <c r="D337" s="308"/>
      <c r="E337" s="308"/>
      <c r="F337" s="308"/>
      <c r="G337" s="308"/>
      <c r="H337" s="308"/>
      <c r="I337" s="308"/>
      <c r="J337" s="308"/>
      <c r="K337" s="308"/>
      <c r="L337" s="87"/>
      <c r="M337" s="82"/>
      <c r="N337" s="86"/>
      <c r="O337" s="80"/>
      <c r="P337" s="80"/>
      <c r="Q337" s="80"/>
      <c r="AL337" s="79"/>
      <c r="AM337" s="65" t="s">
        <v>887</v>
      </c>
    </row>
    <row r="338" spans="1:40" s="67" customFormat="1" ht="16.8" x14ac:dyDescent="0.4">
      <c r="A338" s="85"/>
      <c r="B338" s="84"/>
      <c r="C338" s="308" t="s">
        <v>917</v>
      </c>
      <c r="D338" s="308"/>
      <c r="E338" s="308"/>
      <c r="F338" s="308"/>
      <c r="G338" s="308"/>
      <c r="H338" s="308"/>
      <c r="I338" s="308"/>
      <c r="J338" s="308"/>
      <c r="K338" s="308"/>
      <c r="L338" s="83">
        <v>4747.9399999999996</v>
      </c>
      <c r="M338" s="82"/>
      <c r="N338" s="81">
        <v>57972.34</v>
      </c>
      <c r="O338" s="80"/>
      <c r="P338" s="80"/>
      <c r="Q338" s="80"/>
      <c r="AL338" s="79"/>
      <c r="AM338" s="65" t="s">
        <v>917</v>
      </c>
    </row>
    <row r="339" spans="1:40" s="67" customFormat="1" ht="16.8" x14ac:dyDescent="0.4">
      <c r="A339" s="85"/>
      <c r="B339" s="84"/>
      <c r="C339" s="308" t="s">
        <v>883</v>
      </c>
      <c r="D339" s="308"/>
      <c r="E339" s="308"/>
      <c r="F339" s="308"/>
      <c r="G339" s="308"/>
      <c r="H339" s="308"/>
      <c r="I339" s="308"/>
      <c r="J339" s="308"/>
      <c r="K339" s="308"/>
      <c r="L339" s="83">
        <v>3513.46</v>
      </c>
      <c r="M339" s="82"/>
      <c r="N339" s="81">
        <v>42899.51</v>
      </c>
      <c r="O339" s="80"/>
      <c r="P339" s="80"/>
      <c r="Q339" s="80"/>
      <c r="AL339" s="79"/>
      <c r="AM339" s="65" t="s">
        <v>883</v>
      </c>
    </row>
    <row r="340" spans="1:40" s="67" customFormat="1" ht="16.8" x14ac:dyDescent="0.4">
      <c r="A340" s="85"/>
      <c r="B340" s="84"/>
      <c r="C340" s="308" t="s">
        <v>882</v>
      </c>
      <c r="D340" s="308"/>
      <c r="E340" s="308"/>
      <c r="F340" s="308"/>
      <c r="G340" s="308"/>
      <c r="H340" s="308"/>
      <c r="I340" s="308"/>
      <c r="J340" s="308"/>
      <c r="K340" s="308"/>
      <c r="L340" s="83">
        <v>1709.27</v>
      </c>
      <c r="M340" s="82"/>
      <c r="N340" s="81">
        <v>20870.03</v>
      </c>
      <c r="O340" s="80"/>
      <c r="P340" s="80"/>
      <c r="Q340" s="80"/>
      <c r="AL340" s="79"/>
      <c r="AM340" s="65" t="s">
        <v>882</v>
      </c>
    </row>
    <row r="341" spans="1:40" s="67" customFormat="1" ht="16.8" x14ac:dyDescent="0.4">
      <c r="A341" s="85"/>
      <c r="B341" s="84"/>
      <c r="C341" s="308" t="s">
        <v>308</v>
      </c>
      <c r="D341" s="308"/>
      <c r="E341" s="308"/>
      <c r="F341" s="308"/>
      <c r="G341" s="308"/>
      <c r="H341" s="308"/>
      <c r="I341" s="308"/>
      <c r="J341" s="308"/>
      <c r="K341" s="308"/>
      <c r="L341" s="83">
        <v>4747.9399999999996</v>
      </c>
      <c r="M341" s="82"/>
      <c r="N341" s="81">
        <v>57972.34</v>
      </c>
      <c r="O341" s="80"/>
      <c r="P341" s="80"/>
      <c r="Q341" s="80"/>
      <c r="AL341" s="79"/>
      <c r="AM341" s="65" t="s">
        <v>308</v>
      </c>
    </row>
    <row r="342" spans="1:40" s="67" customFormat="1" ht="16.8" x14ac:dyDescent="0.4">
      <c r="A342" s="85"/>
      <c r="B342" s="84"/>
      <c r="C342" s="308" t="s">
        <v>307</v>
      </c>
      <c r="D342" s="308"/>
      <c r="E342" s="308"/>
      <c r="F342" s="308"/>
      <c r="G342" s="308"/>
      <c r="H342" s="308"/>
      <c r="I342" s="308"/>
      <c r="J342" s="308"/>
      <c r="K342" s="308"/>
      <c r="L342" s="83">
        <v>3513.46</v>
      </c>
      <c r="M342" s="82"/>
      <c r="N342" s="81">
        <v>42899.51</v>
      </c>
      <c r="O342" s="80"/>
      <c r="P342" s="80"/>
      <c r="Q342" s="80"/>
      <c r="AL342" s="79"/>
      <c r="AM342" s="65" t="s">
        <v>307</v>
      </c>
    </row>
    <row r="343" spans="1:40" s="67" customFormat="1" ht="16.8" x14ac:dyDescent="0.4">
      <c r="A343" s="85"/>
      <c r="B343" s="84"/>
      <c r="C343" s="308" t="s">
        <v>306</v>
      </c>
      <c r="D343" s="308"/>
      <c r="E343" s="308"/>
      <c r="F343" s="308"/>
      <c r="G343" s="308"/>
      <c r="H343" s="308"/>
      <c r="I343" s="308"/>
      <c r="J343" s="308"/>
      <c r="K343" s="308"/>
      <c r="L343" s="83">
        <v>1709.27</v>
      </c>
      <c r="M343" s="82"/>
      <c r="N343" s="81">
        <v>20870.03</v>
      </c>
      <c r="O343" s="80"/>
      <c r="P343" s="80"/>
      <c r="Q343" s="80"/>
      <c r="AL343" s="79"/>
      <c r="AM343" s="65" t="s">
        <v>306</v>
      </c>
    </row>
    <row r="344" spans="1:40" s="67" customFormat="1" ht="16.8" x14ac:dyDescent="0.4">
      <c r="A344" s="85"/>
      <c r="B344" s="90"/>
      <c r="C344" s="307" t="s">
        <v>28</v>
      </c>
      <c r="D344" s="307"/>
      <c r="E344" s="307"/>
      <c r="F344" s="307"/>
      <c r="G344" s="307"/>
      <c r="H344" s="307"/>
      <c r="I344" s="307"/>
      <c r="J344" s="307"/>
      <c r="K344" s="307"/>
      <c r="L344" s="76">
        <v>9970.67</v>
      </c>
      <c r="M344" s="89"/>
      <c r="N344" s="88">
        <v>121741.88</v>
      </c>
      <c r="O344" s="80"/>
      <c r="P344" s="80"/>
      <c r="Q344" s="80"/>
      <c r="AL344" s="79"/>
      <c r="AN344" s="79" t="s">
        <v>28</v>
      </c>
    </row>
    <row r="345" spans="1:40" s="67" customFormat="1" ht="1.5" customHeight="1" x14ac:dyDescent="0.3">
      <c r="B345" s="78"/>
      <c r="C345" s="77"/>
      <c r="D345" s="77"/>
      <c r="E345" s="77"/>
      <c r="F345" s="77"/>
      <c r="G345" s="77"/>
      <c r="H345" s="77"/>
      <c r="I345" s="77"/>
      <c r="J345" s="77"/>
      <c r="K345" s="77"/>
      <c r="L345" s="76"/>
      <c r="M345" s="75"/>
      <c r="N345" s="74"/>
    </row>
    <row r="346" spans="1:40" s="69" customFormat="1" ht="19.5" customHeight="1" x14ac:dyDescent="0.3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1"/>
      <c r="P346" s="71"/>
      <c r="Q346" s="67"/>
      <c r="R346" s="67"/>
      <c r="S346" s="67"/>
      <c r="T346" s="67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</row>
    <row r="347" spans="1:40" s="67" customFormat="1" ht="14.4" x14ac:dyDescent="0.3">
      <c r="B347" s="68"/>
      <c r="D347" s="68"/>
      <c r="F347" s="68"/>
    </row>
  </sheetData>
  <mergeCells count="329">
    <mergeCell ref="A23:N23"/>
    <mergeCell ref="A24:N24"/>
    <mergeCell ref="G11:N11"/>
    <mergeCell ref="G12:N12"/>
    <mergeCell ref="A13:F13"/>
    <mergeCell ref="G13:N13"/>
    <mergeCell ref="A14:F14"/>
    <mergeCell ref="G14:N14"/>
    <mergeCell ref="A15:F15"/>
    <mergeCell ref="G15:N15"/>
    <mergeCell ref="A16:F16"/>
    <mergeCell ref="G16:N16"/>
    <mergeCell ref="A17:F17"/>
    <mergeCell ref="G17:N17"/>
    <mergeCell ref="A19:N19"/>
    <mergeCell ref="A20:N20"/>
    <mergeCell ref="A22:N22"/>
    <mergeCell ref="L38:M38"/>
    <mergeCell ref="L39:M39"/>
    <mergeCell ref="A41:A43"/>
    <mergeCell ref="B41:B43"/>
    <mergeCell ref="C41:E43"/>
    <mergeCell ref="A26:N26"/>
    <mergeCell ref="A27:N27"/>
    <mergeCell ref="B29:F29"/>
    <mergeCell ref="B30:F30"/>
    <mergeCell ref="L37:M37"/>
    <mergeCell ref="C55:E55"/>
    <mergeCell ref="C56:N56"/>
    <mergeCell ref="C57:N57"/>
    <mergeCell ref="C48:E48"/>
    <mergeCell ref="C49:E49"/>
    <mergeCell ref="C50:E50"/>
    <mergeCell ref="C51:E51"/>
    <mergeCell ref="C52:E52"/>
    <mergeCell ref="F41:F43"/>
    <mergeCell ref="G41:I42"/>
    <mergeCell ref="J41:L42"/>
    <mergeCell ref="M41:M43"/>
    <mergeCell ref="C53:E53"/>
    <mergeCell ref="C54:E54"/>
    <mergeCell ref="N41:N43"/>
    <mergeCell ref="C44:E44"/>
    <mergeCell ref="A45:N45"/>
    <mergeCell ref="C46:E46"/>
    <mergeCell ref="C47:N47"/>
    <mergeCell ref="C63:E63"/>
    <mergeCell ref="C64:E64"/>
    <mergeCell ref="C65:E65"/>
    <mergeCell ref="C66:N66"/>
    <mergeCell ref="C67:N67"/>
    <mergeCell ref="C58:E58"/>
    <mergeCell ref="C59:E59"/>
    <mergeCell ref="C60:E60"/>
    <mergeCell ref="C61:E61"/>
    <mergeCell ref="C62:E62"/>
    <mergeCell ref="C73:E73"/>
    <mergeCell ref="C74:E74"/>
    <mergeCell ref="C75:E75"/>
    <mergeCell ref="C76:N76"/>
    <mergeCell ref="C77:E77"/>
    <mergeCell ref="C68:E68"/>
    <mergeCell ref="C69:E69"/>
    <mergeCell ref="C70:E70"/>
    <mergeCell ref="C71:E71"/>
    <mergeCell ref="C72:E72"/>
    <mergeCell ref="C83:E83"/>
    <mergeCell ref="C84:E84"/>
    <mergeCell ref="C85:N85"/>
    <mergeCell ref="C86:E86"/>
    <mergeCell ref="C87:E87"/>
    <mergeCell ref="C78:E78"/>
    <mergeCell ref="C79:E79"/>
    <mergeCell ref="C80:E80"/>
    <mergeCell ref="C81:E81"/>
    <mergeCell ref="C82:E82"/>
    <mergeCell ref="C93:E93"/>
    <mergeCell ref="C94:N94"/>
    <mergeCell ref="C95:E95"/>
    <mergeCell ref="C96:E96"/>
    <mergeCell ref="C97:E97"/>
    <mergeCell ref="C88:E88"/>
    <mergeCell ref="C89:E89"/>
    <mergeCell ref="C90:E90"/>
    <mergeCell ref="C91:E91"/>
    <mergeCell ref="C92:E92"/>
    <mergeCell ref="C103:N103"/>
    <mergeCell ref="C104:E104"/>
    <mergeCell ref="C105:E105"/>
    <mergeCell ref="C106:E106"/>
    <mergeCell ref="C107:E107"/>
    <mergeCell ref="C98:E98"/>
    <mergeCell ref="C99:E99"/>
    <mergeCell ref="C100:E100"/>
    <mergeCell ref="C101:E101"/>
    <mergeCell ref="C102:E102"/>
    <mergeCell ref="C113:E113"/>
    <mergeCell ref="C114:E114"/>
    <mergeCell ref="C115:E115"/>
    <mergeCell ref="C116:E116"/>
    <mergeCell ref="C117:E117"/>
    <mergeCell ref="C108:E108"/>
    <mergeCell ref="C109:E109"/>
    <mergeCell ref="C110:E110"/>
    <mergeCell ref="C111:E111"/>
    <mergeCell ref="C112:N112"/>
    <mergeCell ref="C123:E123"/>
    <mergeCell ref="C124:E124"/>
    <mergeCell ref="C125:E125"/>
    <mergeCell ref="C126:E126"/>
    <mergeCell ref="C127:E127"/>
    <mergeCell ref="C118:E118"/>
    <mergeCell ref="C119:E119"/>
    <mergeCell ref="C120:E120"/>
    <mergeCell ref="C121:N121"/>
    <mergeCell ref="C122:E122"/>
    <mergeCell ref="C133:E133"/>
    <mergeCell ref="C134:E134"/>
    <mergeCell ref="C135:E135"/>
    <mergeCell ref="C136:E136"/>
    <mergeCell ref="C137:E137"/>
    <mergeCell ref="C128:E128"/>
    <mergeCell ref="C129:E129"/>
    <mergeCell ref="C130:N130"/>
    <mergeCell ref="C131:E131"/>
    <mergeCell ref="C132:E132"/>
    <mergeCell ref="C143:E143"/>
    <mergeCell ref="C144:E144"/>
    <mergeCell ref="C145:E145"/>
    <mergeCell ref="C146:E146"/>
    <mergeCell ref="C148:K148"/>
    <mergeCell ref="C138:E138"/>
    <mergeCell ref="C139:N139"/>
    <mergeCell ref="C140:E140"/>
    <mergeCell ref="C141:E141"/>
    <mergeCell ref="C142:E142"/>
    <mergeCell ref="C154:K154"/>
    <mergeCell ref="C155:K155"/>
    <mergeCell ref="C156:K156"/>
    <mergeCell ref="C157:K157"/>
    <mergeCell ref="C158:K158"/>
    <mergeCell ref="C149:K149"/>
    <mergeCell ref="C150:K150"/>
    <mergeCell ref="C151:K151"/>
    <mergeCell ref="C152:K152"/>
    <mergeCell ref="C153:K153"/>
    <mergeCell ref="C164:N164"/>
    <mergeCell ref="C165:N165"/>
    <mergeCell ref="C166:E166"/>
    <mergeCell ref="C167:E167"/>
    <mergeCell ref="C168:E168"/>
    <mergeCell ref="C159:K159"/>
    <mergeCell ref="C160:K160"/>
    <mergeCell ref="C161:K161"/>
    <mergeCell ref="A162:N162"/>
    <mergeCell ref="C163:E163"/>
    <mergeCell ref="C174:N174"/>
    <mergeCell ref="C175:E175"/>
    <mergeCell ref="C176:E176"/>
    <mergeCell ref="C177:E177"/>
    <mergeCell ref="C178:E178"/>
    <mergeCell ref="C169:E169"/>
    <mergeCell ref="C170:E170"/>
    <mergeCell ref="C171:E171"/>
    <mergeCell ref="C172:E172"/>
    <mergeCell ref="C173:E173"/>
    <mergeCell ref="C184:N184"/>
    <mergeCell ref="C185:E185"/>
    <mergeCell ref="C186:E186"/>
    <mergeCell ref="C187:E187"/>
    <mergeCell ref="C188:E188"/>
    <mergeCell ref="C179:E179"/>
    <mergeCell ref="C180:E180"/>
    <mergeCell ref="C181:E181"/>
    <mergeCell ref="C182:E182"/>
    <mergeCell ref="C183:N183"/>
    <mergeCell ref="C194:E194"/>
    <mergeCell ref="C195:E195"/>
    <mergeCell ref="C196:E196"/>
    <mergeCell ref="C197:E197"/>
    <mergeCell ref="C198:E198"/>
    <mergeCell ref="C189:E189"/>
    <mergeCell ref="C190:E190"/>
    <mergeCell ref="C191:E191"/>
    <mergeCell ref="C192:E192"/>
    <mergeCell ref="C193:N193"/>
    <mergeCell ref="C204:E204"/>
    <mergeCell ref="C205:E205"/>
    <mergeCell ref="C206:E206"/>
    <mergeCell ref="C207:E207"/>
    <mergeCell ref="C208:E208"/>
    <mergeCell ref="C199:E199"/>
    <mergeCell ref="C200:E200"/>
    <mergeCell ref="C201:E201"/>
    <mergeCell ref="C202:N202"/>
    <mergeCell ref="C203:N203"/>
    <mergeCell ref="C214:E214"/>
    <mergeCell ref="C215:E215"/>
    <mergeCell ref="C216:E216"/>
    <mergeCell ref="C217:E217"/>
    <mergeCell ref="C218:E218"/>
    <mergeCell ref="C209:E209"/>
    <mergeCell ref="C210:E210"/>
    <mergeCell ref="C211:E211"/>
    <mergeCell ref="C212:N212"/>
    <mergeCell ref="C213:N213"/>
    <mergeCell ref="C224:N224"/>
    <mergeCell ref="C225:E225"/>
    <mergeCell ref="C226:E226"/>
    <mergeCell ref="C227:E227"/>
    <mergeCell ref="C228:E228"/>
    <mergeCell ref="C219:E219"/>
    <mergeCell ref="C220:E220"/>
    <mergeCell ref="C221:E221"/>
    <mergeCell ref="C222:N222"/>
    <mergeCell ref="C223:N223"/>
    <mergeCell ref="C234:E234"/>
    <mergeCell ref="C235:E235"/>
    <mergeCell ref="C236:E236"/>
    <mergeCell ref="C237:E237"/>
    <mergeCell ref="C238:E238"/>
    <mergeCell ref="C229:E229"/>
    <mergeCell ref="C230:E230"/>
    <mergeCell ref="C231:E231"/>
    <mergeCell ref="C232:E232"/>
    <mergeCell ref="C233:N233"/>
    <mergeCell ref="C244:E244"/>
    <mergeCell ref="C245:E245"/>
    <mergeCell ref="C246:E246"/>
    <mergeCell ref="C247:E247"/>
    <mergeCell ref="C248:E248"/>
    <mergeCell ref="C239:E239"/>
    <mergeCell ref="C240:E240"/>
    <mergeCell ref="C241:E241"/>
    <mergeCell ref="C242:N242"/>
    <mergeCell ref="C243:E243"/>
    <mergeCell ref="C255:K255"/>
    <mergeCell ref="C256:K256"/>
    <mergeCell ref="C257:K257"/>
    <mergeCell ref="C258:K258"/>
    <mergeCell ref="C259:K259"/>
    <mergeCell ref="C249:E249"/>
    <mergeCell ref="C251:K251"/>
    <mergeCell ref="C252:K252"/>
    <mergeCell ref="C253:K253"/>
    <mergeCell ref="C254:K254"/>
    <mergeCell ref="A265:N265"/>
    <mergeCell ref="C266:E266"/>
    <mergeCell ref="C267:N267"/>
    <mergeCell ref="C268:E268"/>
    <mergeCell ref="C269:E269"/>
    <mergeCell ref="C260:K260"/>
    <mergeCell ref="C261:K261"/>
    <mergeCell ref="C262:K262"/>
    <mergeCell ref="C263:K263"/>
    <mergeCell ref="C264:K264"/>
    <mergeCell ref="C275:E275"/>
    <mergeCell ref="C276:N276"/>
    <mergeCell ref="C277:N277"/>
    <mergeCell ref="C278:E278"/>
    <mergeCell ref="C279:E279"/>
    <mergeCell ref="C270:E270"/>
    <mergeCell ref="C271:E271"/>
    <mergeCell ref="C272:E272"/>
    <mergeCell ref="C273:E273"/>
    <mergeCell ref="C274:E274"/>
    <mergeCell ref="C285:E285"/>
    <mergeCell ref="C286:N286"/>
    <mergeCell ref="C287:E287"/>
    <mergeCell ref="C288:E288"/>
    <mergeCell ref="C289:E289"/>
    <mergeCell ref="C280:E280"/>
    <mergeCell ref="C281:E281"/>
    <mergeCell ref="C282:E282"/>
    <mergeCell ref="C283:E283"/>
    <mergeCell ref="C284:E284"/>
    <mergeCell ref="C295:N295"/>
    <mergeCell ref="C296:N296"/>
    <mergeCell ref="C297:E297"/>
    <mergeCell ref="C298:E298"/>
    <mergeCell ref="C299:E299"/>
    <mergeCell ref="C290:E290"/>
    <mergeCell ref="C291:E291"/>
    <mergeCell ref="C292:E292"/>
    <mergeCell ref="C293:E293"/>
    <mergeCell ref="C294:E294"/>
    <mergeCell ref="C305:N305"/>
    <mergeCell ref="C306:N306"/>
    <mergeCell ref="C307:N307"/>
    <mergeCell ref="C308:E308"/>
    <mergeCell ref="C309:E309"/>
    <mergeCell ref="C300:E300"/>
    <mergeCell ref="C301:E301"/>
    <mergeCell ref="C302:E302"/>
    <mergeCell ref="C303:E303"/>
    <mergeCell ref="C304:E304"/>
    <mergeCell ref="C316:K316"/>
    <mergeCell ref="C317:K317"/>
    <mergeCell ref="C318:K318"/>
    <mergeCell ref="C319:K319"/>
    <mergeCell ref="C320:K320"/>
    <mergeCell ref="C310:E310"/>
    <mergeCell ref="C311:E311"/>
    <mergeCell ref="C312:E312"/>
    <mergeCell ref="C313:E313"/>
    <mergeCell ref="C314:E314"/>
    <mergeCell ref="C326:K326"/>
    <mergeCell ref="C327:K327"/>
    <mergeCell ref="C328:K328"/>
    <mergeCell ref="C329:K329"/>
    <mergeCell ref="C331:K331"/>
    <mergeCell ref="C321:K321"/>
    <mergeCell ref="C322:K322"/>
    <mergeCell ref="C323:K323"/>
    <mergeCell ref="C324:K324"/>
    <mergeCell ref="C325:K325"/>
    <mergeCell ref="C342:K342"/>
    <mergeCell ref="C343:K343"/>
    <mergeCell ref="C344:K344"/>
    <mergeCell ref="C337:K337"/>
    <mergeCell ref="C338:K338"/>
    <mergeCell ref="C339:K339"/>
    <mergeCell ref="C340:K340"/>
    <mergeCell ref="C341:K341"/>
    <mergeCell ref="C332:K332"/>
    <mergeCell ref="C333:K333"/>
    <mergeCell ref="C334:K334"/>
    <mergeCell ref="C335:K335"/>
    <mergeCell ref="C336:K336"/>
  </mergeCells>
  <printOptions horizontalCentered="1"/>
  <pageMargins left="0.39370077848434498" right="0.23622047901153601" top="0.35433071851730302" bottom="0.31496062874794001" header="0" footer="0"/>
  <pageSetup paperSize="9" scale="62" fitToHeight="0" orientation="portrait" r:id="rId1"/>
  <headerFooter>
    <oddFooter>&amp;RСтраница &amp;P</oddFooter>
  </headerFooter>
  <rowBreaks count="3" manualBreakCount="3">
    <brk id="271" max="13" man="1"/>
    <brk id="322" max="13" man="1"/>
    <brk id="344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showGridLines="0" workbookViewId="0"/>
  </sheetViews>
  <sheetFormatPr defaultColWidth="9.109375" defaultRowHeight="12.75" customHeight="1" outlineLevelRow="2" outlineLevelCol="1" x14ac:dyDescent="0.25"/>
  <cols>
    <col min="1" max="1" width="3.33203125" style="1" customWidth="1"/>
    <col min="2" max="2" width="12.6640625" style="2" customWidth="1"/>
    <col min="3" max="3" width="34.109375" style="3" customWidth="1"/>
    <col min="4" max="4" width="8.33203125" style="4" customWidth="1"/>
    <col min="5" max="5" width="16.44140625" style="5" customWidth="1"/>
    <col min="6" max="14" width="7.6640625" style="6" customWidth="1"/>
    <col min="15" max="15" width="7.44140625" style="7" customWidth="1" outlineLevel="1"/>
    <col min="16" max="16" width="9.109375" style="7" bestFit="1" customWidth="1"/>
    <col min="17" max="16384" width="9.109375" style="7"/>
  </cols>
  <sheetData>
    <row r="1" spans="1:15" s="8" customFormat="1" ht="14.4" outlineLevel="2" x14ac:dyDescent="0.3">
      <c r="A1" s="9" t="s">
        <v>0</v>
      </c>
      <c r="L1" s="9" t="s">
        <v>1</v>
      </c>
    </row>
    <row r="2" spans="1:15" s="8" customFormat="1" ht="14.4" outlineLevel="1" x14ac:dyDescent="0.3">
      <c r="A2" s="10"/>
      <c r="L2" s="10"/>
    </row>
    <row r="3" spans="1:15" s="8" customFormat="1" ht="14.4" outlineLevel="1" x14ac:dyDescent="0.3">
      <c r="A3" s="10"/>
      <c r="L3" s="10"/>
    </row>
    <row r="4" spans="1:15" s="8" customFormat="1" ht="14.4" outlineLevel="1" x14ac:dyDescent="0.3">
      <c r="A4" s="10" t="s">
        <v>29</v>
      </c>
      <c r="L4" s="10" t="s">
        <v>29</v>
      </c>
    </row>
    <row r="5" spans="1:15" s="8" customFormat="1" ht="14.4" outlineLevel="1" x14ac:dyDescent="0.3">
      <c r="A5" s="11" t="s">
        <v>2</v>
      </c>
      <c r="L5" s="11" t="s">
        <v>3</v>
      </c>
    </row>
    <row r="6" spans="1:15" s="8" customFormat="1" ht="14.4" x14ac:dyDescent="0.3">
      <c r="B6" s="32"/>
      <c r="C6" s="23"/>
      <c r="D6" s="6"/>
      <c r="E6" s="6"/>
      <c r="F6" s="17"/>
      <c r="H6" s="33"/>
    </row>
    <row r="7" spans="1:15" s="8" customFormat="1" ht="14.4" x14ac:dyDescent="0.3">
      <c r="B7" s="32"/>
      <c r="C7" s="23"/>
      <c r="D7" s="13"/>
      <c r="E7" s="34"/>
      <c r="F7" s="12" t="s">
        <v>4</v>
      </c>
      <c r="G7" s="14"/>
      <c r="H7" s="15"/>
    </row>
    <row r="8" spans="1:15" s="8" customFormat="1" ht="14.4" x14ac:dyDescent="0.3">
      <c r="B8" s="32"/>
      <c r="C8" s="23"/>
      <c r="D8" s="6"/>
      <c r="E8" s="35"/>
    </row>
    <row r="9" spans="1:15" s="8" customFormat="1" ht="15.6" x14ac:dyDescent="0.3">
      <c r="B9" s="32"/>
      <c r="C9" s="23"/>
      <c r="D9" s="6"/>
      <c r="E9" s="35"/>
      <c r="F9" s="16" t="s">
        <v>30</v>
      </c>
      <c r="G9" s="18"/>
      <c r="H9" s="18"/>
    </row>
    <row r="10" spans="1:15" s="8" customFormat="1" ht="14.4" x14ac:dyDescent="0.3">
      <c r="B10" s="32"/>
      <c r="C10" s="23"/>
      <c r="D10" s="6"/>
      <c r="E10" s="35"/>
      <c r="F10" s="17" t="s">
        <v>5</v>
      </c>
      <c r="G10" s="19"/>
      <c r="H10" s="19"/>
    </row>
    <row r="11" spans="1:15" s="8" customFormat="1" ht="14.4" x14ac:dyDescent="0.3">
      <c r="B11" s="32"/>
      <c r="C11" s="23"/>
      <c r="D11" s="6"/>
      <c r="E11" s="35"/>
    </row>
    <row r="12" spans="1:15" s="8" customFormat="1" ht="14.4" x14ac:dyDescent="0.3">
      <c r="C12" s="36" t="s">
        <v>6</v>
      </c>
      <c r="D12" s="37"/>
      <c r="E12" s="20"/>
      <c r="F12" s="38"/>
      <c r="G12" s="20"/>
      <c r="H12" s="20"/>
      <c r="I12" s="20"/>
      <c r="J12" s="20"/>
    </row>
    <row r="13" spans="1:15" s="8" customFormat="1" ht="14.4" x14ac:dyDescent="0.3">
      <c r="B13" s="32"/>
      <c r="C13" s="23"/>
      <c r="D13" s="1"/>
      <c r="E13" s="34"/>
      <c r="F13" s="21" t="s">
        <v>7</v>
      </c>
      <c r="G13" s="14"/>
      <c r="H13" s="14"/>
      <c r="I13" s="13"/>
    </row>
    <row r="14" spans="1:15" s="8" customFormat="1" ht="14.4" x14ac:dyDescent="0.3">
      <c r="A14" s="22"/>
      <c r="B14" s="32"/>
      <c r="C14" s="23"/>
      <c r="D14" s="6"/>
      <c r="E14" s="35"/>
    </row>
    <row r="15" spans="1:15" s="8" customFormat="1" ht="14.4" x14ac:dyDescent="0.3">
      <c r="B15" s="32"/>
      <c r="C15" s="24" t="s">
        <v>8</v>
      </c>
      <c r="D15" s="6"/>
      <c r="E15" s="6"/>
      <c r="G15" s="24"/>
      <c r="H15" s="24"/>
      <c r="I15" s="24"/>
      <c r="O15" s="20"/>
    </row>
    <row r="16" spans="1:15" s="25" customFormat="1" ht="13.8" x14ac:dyDescent="0.25">
      <c r="A16" s="17"/>
      <c r="B16" s="39"/>
      <c r="C16" s="24" t="s">
        <v>31</v>
      </c>
      <c r="D16" s="20"/>
      <c r="E16" s="26"/>
      <c r="F16" s="20"/>
      <c r="G16" s="24"/>
      <c r="H16" s="24"/>
      <c r="I16" s="24"/>
      <c r="J16" s="20"/>
      <c r="K16" s="20"/>
      <c r="L16" s="20"/>
      <c r="M16" s="20"/>
      <c r="N16" s="20"/>
    </row>
    <row r="17" spans="1:15" s="25" customFormat="1" ht="13.8" x14ac:dyDescent="0.25">
      <c r="A17" s="17"/>
      <c r="B17" s="39"/>
      <c r="C17" s="24" t="s">
        <v>32</v>
      </c>
      <c r="D17" s="20"/>
      <c r="E17" s="26"/>
      <c r="F17" s="20"/>
      <c r="G17" s="24"/>
      <c r="H17" s="24"/>
      <c r="I17" s="24"/>
      <c r="J17" s="20"/>
      <c r="K17" s="20"/>
      <c r="L17" s="20"/>
      <c r="M17" s="20"/>
      <c r="N17" s="20"/>
    </row>
    <row r="18" spans="1:15" s="8" customFormat="1" ht="14.4" x14ac:dyDescent="0.3">
      <c r="B18" s="32"/>
      <c r="C18" s="25" t="s">
        <v>33</v>
      </c>
      <c r="D18" s="6"/>
      <c r="E18" s="35"/>
    </row>
    <row r="21" spans="1:15" s="8" customFormat="1" ht="18.75" customHeight="1" x14ac:dyDescent="0.3">
      <c r="A21" s="335" t="s">
        <v>9</v>
      </c>
      <c r="B21" s="338" t="s">
        <v>10</v>
      </c>
      <c r="C21" s="335" t="s">
        <v>11</v>
      </c>
      <c r="D21" s="335" t="s">
        <v>12</v>
      </c>
      <c r="E21" s="335" t="s">
        <v>13</v>
      </c>
      <c r="F21" s="351" t="s">
        <v>14</v>
      </c>
      <c r="G21" s="352"/>
      <c r="H21" s="352"/>
      <c r="I21" s="352"/>
      <c r="J21" s="345" t="s">
        <v>15</v>
      </c>
      <c r="K21" s="346"/>
      <c r="L21" s="346"/>
      <c r="M21" s="346"/>
      <c r="N21" s="347"/>
      <c r="O21" s="348" t="s">
        <v>34</v>
      </c>
    </row>
    <row r="22" spans="1:15" s="8" customFormat="1" ht="20.25" customHeight="1" x14ac:dyDescent="0.3">
      <c r="A22" s="336"/>
      <c r="B22" s="339"/>
      <c r="C22" s="341"/>
      <c r="D22" s="343"/>
      <c r="E22" s="343"/>
      <c r="F22" s="351" t="s">
        <v>16</v>
      </c>
      <c r="G22" s="351" t="s">
        <v>17</v>
      </c>
      <c r="H22" s="352"/>
      <c r="I22" s="352"/>
      <c r="J22" s="335" t="s">
        <v>35</v>
      </c>
      <c r="K22" s="351" t="s">
        <v>16</v>
      </c>
      <c r="L22" s="351" t="s">
        <v>17</v>
      </c>
      <c r="M22" s="352"/>
      <c r="N22" s="352"/>
      <c r="O22" s="349"/>
    </row>
    <row r="23" spans="1:15" s="8" customFormat="1" ht="17.25" customHeight="1" x14ac:dyDescent="0.3">
      <c r="A23" s="337"/>
      <c r="B23" s="340"/>
      <c r="C23" s="342"/>
      <c r="D23" s="344"/>
      <c r="E23" s="344"/>
      <c r="F23" s="352"/>
      <c r="G23" s="27" t="s">
        <v>18</v>
      </c>
      <c r="H23" s="27" t="s">
        <v>36</v>
      </c>
      <c r="I23" s="27" t="s">
        <v>19</v>
      </c>
      <c r="J23" s="342"/>
      <c r="K23" s="352"/>
      <c r="L23" s="27" t="s">
        <v>18</v>
      </c>
      <c r="M23" s="27" t="s">
        <v>36</v>
      </c>
      <c r="N23" s="27" t="s">
        <v>19</v>
      </c>
      <c r="O23" s="350"/>
    </row>
    <row r="24" spans="1:15" s="8" customFormat="1" ht="14.4" x14ac:dyDescent="0.3">
      <c r="A24" s="30">
        <v>1</v>
      </c>
      <c r="B24" s="29">
        <v>2</v>
      </c>
      <c r="C24" s="27">
        <v>3</v>
      </c>
      <c r="D24" s="27">
        <v>4</v>
      </c>
      <c r="E24" s="31">
        <v>5</v>
      </c>
      <c r="F24" s="28">
        <v>6</v>
      </c>
      <c r="G24" s="28">
        <v>7</v>
      </c>
      <c r="H24" s="28">
        <v>8</v>
      </c>
      <c r="I24" s="28">
        <v>9</v>
      </c>
      <c r="J24" s="28">
        <v>10</v>
      </c>
      <c r="K24" s="28">
        <v>11</v>
      </c>
      <c r="L24" s="28">
        <v>12</v>
      </c>
      <c r="M24" s="28">
        <v>13</v>
      </c>
      <c r="N24" s="28">
        <v>14</v>
      </c>
      <c r="O24" s="28">
        <v>15</v>
      </c>
    </row>
  </sheetData>
  <mergeCells count="13">
    <mergeCell ref="J21:N21"/>
    <mergeCell ref="O21:O23"/>
    <mergeCell ref="F22:F23"/>
    <mergeCell ref="G22:I22"/>
    <mergeCell ref="J22:J23"/>
    <mergeCell ref="K22:K23"/>
    <mergeCell ref="L22:N22"/>
    <mergeCell ref="F21:I21"/>
    <mergeCell ref="A21:A23"/>
    <mergeCell ref="B21:B23"/>
    <mergeCell ref="C21:C23"/>
    <mergeCell ref="D21:D23"/>
    <mergeCell ref="E21:E23"/>
  </mergeCells>
  <pageMargins left="0.19685038924217199" right="0.19685038924217199" top="0.590551197528839" bottom="0.39370077848434398" header="0.39370077848434398" footer="0.19685038924217199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showGridLines="0" zoomScale="75" zoomScaleNormal="75" workbookViewId="0"/>
  </sheetViews>
  <sheetFormatPr defaultColWidth="9.109375" defaultRowHeight="12.75" customHeight="1" outlineLevelRow="2" x14ac:dyDescent="0.25"/>
  <cols>
    <col min="1" max="1" width="3.33203125" style="1" customWidth="1"/>
    <col min="2" max="2" width="9.6640625" style="2" customWidth="1"/>
    <col min="3" max="3" width="34.33203125" style="3" customWidth="1"/>
    <col min="4" max="4" width="7.6640625" style="4" customWidth="1"/>
    <col min="5" max="5" width="16.44140625" style="19" customWidth="1"/>
    <col min="6" max="6" width="7.6640625" style="40" customWidth="1"/>
    <col min="7" max="9" width="6.6640625" style="40" customWidth="1"/>
    <col min="10" max="10" width="7.6640625" style="40" customWidth="1"/>
    <col min="11" max="17" width="6.6640625" style="40" customWidth="1"/>
    <col min="18" max="18" width="9.109375" style="7" bestFit="1" customWidth="1"/>
    <col min="19" max="16384" width="9.109375" style="7"/>
  </cols>
  <sheetData>
    <row r="1" spans="1:18" s="8" customFormat="1" ht="14.4" outlineLevel="2" x14ac:dyDescent="0.3">
      <c r="A1" s="9" t="s">
        <v>0</v>
      </c>
      <c r="C1" s="41"/>
      <c r="D1" s="42"/>
      <c r="E1" s="43"/>
      <c r="F1" s="44"/>
      <c r="G1" s="44"/>
      <c r="H1" s="44"/>
      <c r="I1" s="44"/>
      <c r="J1" s="44"/>
      <c r="K1" s="44"/>
      <c r="L1" s="44"/>
      <c r="M1" s="9" t="s">
        <v>1</v>
      </c>
      <c r="N1" s="6"/>
      <c r="O1" s="44"/>
      <c r="P1" s="44"/>
      <c r="Q1" s="44"/>
    </row>
    <row r="2" spans="1:18" s="8" customFormat="1" ht="14.4" outlineLevel="1" x14ac:dyDescent="0.3">
      <c r="A2" s="10"/>
      <c r="C2" s="41"/>
      <c r="D2" s="42"/>
      <c r="E2" s="43"/>
      <c r="F2" s="44"/>
      <c r="G2" s="44"/>
      <c r="H2" s="44"/>
      <c r="I2" s="44"/>
      <c r="J2" s="44"/>
      <c r="K2" s="44"/>
      <c r="L2" s="44"/>
      <c r="M2" s="45"/>
      <c r="N2" s="6"/>
      <c r="O2" s="44"/>
      <c r="P2" s="44"/>
      <c r="Q2" s="44"/>
    </row>
    <row r="3" spans="1:18" s="8" customFormat="1" ht="14.4" outlineLevel="1" x14ac:dyDescent="0.3">
      <c r="A3" s="10"/>
      <c r="C3" s="41"/>
      <c r="D3" s="42"/>
      <c r="E3" s="43"/>
      <c r="F3" s="44"/>
      <c r="G3" s="44"/>
      <c r="H3" s="44"/>
      <c r="I3" s="44"/>
      <c r="J3" s="44"/>
      <c r="K3" s="44"/>
      <c r="L3" s="44"/>
      <c r="M3" s="45"/>
      <c r="N3" s="6"/>
      <c r="O3" s="44"/>
      <c r="P3" s="44"/>
      <c r="Q3" s="44"/>
    </row>
    <row r="4" spans="1:18" s="8" customFormat="1" ht="14.4" outlineLevel="1" x14ac:dyDescent="0.3">
      <c r="A4" s="10" t="s">
        <v>37</v>
      </c>
      <c r="C4" s="41"/>
      <c r="D4" s="42"/>
      <c r="E4" s="43"/>
      <c r="F4" s="44"/>
      <c r="G4" s="44"/>
      <c r="H4" s="44"/>
      <c r="I4" s="44"/>
      <c r="J4" s="44"/>
      <c r="K4" s="44"/>
      <c r="L4" s="44"/>
      <c r="M4" s="45" t="s">
        <v>37</v>
      </c>
      <c r="N4" s="6"/>
      <c r="O4" s="44"/>
      <c r="P4" s="44"/>
      <c r="Q4" s="44"/>
    </row>
    <row r="5" spans="1:18" s="8" customFormat="1" ht="14.4" outlineLevel="1" x14ac:dyDescent="0.3">
      <c r="A5" s="10" t="s">
        <v>2</v>
      </c>
      <c r="C5" s="41"/>
      <c r="D5" s="42"/>
      <c r="E5" s="43"/>
      <c r="F5" s="44"/>
      <c r="G5" s="44"/>
      <c r="H5" s="44"/>
      <c r="I5" s="44"/>
      <c r="J5" s="44"/>
      <c r="K5" s="44"/>
      <c r="L5" s="44"/>
      <c r="M5" s="10" t="s">
        <v>38</v>
      </c>
      <c r="N5" s="6"/>
      <c r="O5" s="44"/>
      <c r="P5" s="44"/>
      <c r="Q5" s="44"/>
    </row>
    <row r="6" spans="1:18" s="8" customFormat="1" ht="14.4" x14ac:dyDescent="0.3">
      <c r="A6" s="43"/>
      <c r="B6" s="45"/>
      <c r="C6" s="41"/>
      <c r="D6" s="42"/>
      <c r="E6" s="7"/>
      <c r="F6" s="44"/>
      <c r="G6" s="44"/>
      <c r="H6" s="43"/>
      <c r="I6" s="44"/>
      <c r="J6" s="46"/>
      <c r="K6" s="44"/>
      <c r="L6" s="44"/>
      <c r="M6" s="44"/>
      <c r="N6" s="44"/>
      <c r="O6" s="44"/>
      <c r="P6" s="44"/>
      <c r="Q6" s="44"/>
    </row>
    <row r="7" spans="1:18" s="8" customFormat="1" ht="14.4" x14ac:dyDescent="0.3">
      <c r="A7" s="43"/>
      <c r="B7" s="45"/>
      <c r="C7" s="41"/>
      <c r="D7" s="42"/>
      <c r="E7" s="7"/>
      <c r="F7" s="47"/>
      <c r="G7" s="47"/>
      <c r="H7" s="21" t="s">
        <v>4</v>
      </c>
      <c r="I7" s="21"/>
      <c r="J7" s="44"/>
      <c r="K7" s="44"/>
      <c r="L7" s="44"/>
      <c r="M7" s="44"/>
      <c r="N7" s="44"/>
      <c r="O7" s="44"/>
      <c r="P7" s="44"/>
      <c r="Q7" s="44"/>
    </row>
    <row r="8" spans="1:18" s="8" customFormat="1" ht="14.4" x14ac:dyDescent="0.3">
      <c r="A8" s="43"/>
      <c r="B8" s="45"/>
      <c r="C8" s="41"/>
      <c r="D8" s="42"/>
      <c r="E8" s="7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8" s="8" customFormat="1" ht="14.4" x14ac:dyDescent="0.3">
      <c r="A9" s="43"/>
      <c r="B9" s="45"/>
      <c r="C9" s="41"/>
      <c r="D9" s="42"/>
      <c r="E9" s="7"/>
      <c r="F9" s="44"/>
      <c r="G9" s="44"/>
      <c r="H9" s="48" t="s">
        <v>30</v>
      </c>
      <c r="I9" s="48"/>
      <c r="J9" s="44"/>
      <c r="K9" s="44"/>
      <c r="L9" s="44"/>
      <c r="M9" s="44"/>
      <c r="N9" s="44"/>
      <c r="O9" s="44"/>
      <c r="P9" s="44"/>
      <c r="Q9" s="44"/>
    </row>
    <row r="10" spans="1:18" s="8" customFormat="1" ht="14.4" x14ac:dyDescent="0.3">
      <c r="A10" s="43"/>
      <c r="B10" s="45"/>
      <c r="C10" s="41"/>
      <c r="D10" s="42"/>
      <c r="E10" s="7"/>
      <c r="F10" s="44"/>
      <c r="G10" s="44"/>
      <c r="H10" s="43" t="s">
        <v>5</v>
      </c>
      <c r="I10" s="43"/>
      <c r="J10" s="44"/>
      <c r="K10" s="44"/>
      <c r="L10" s="44"/>
      <c r="M10" s="44"/>
      <c r="N10" s="44"/>
      <c r="O10" s="44"/>
      <c r="P10" s="44"/>
      <c r="Q10" s="44"/>
    </row>
    <row r="11" spans="1:18" s="8" customFormat="1" ht="14.4" x14ac:dyDescent="0.3">
      <c r="A11" s="43"/>
      <c r="B11" s="45"/>
      <c r="C11" s="41"/>
      <c r="D11" s="42"/>
      <c r="E11" s="7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8" s="8" customFormat="1" ht="14.4" x14ac:dyDescent="0.3">
      <c r="A12" s="43"/>
      <c r="B12" s="45"/>
      <c r="C12" s="49" t="s">
        <v>6</v>
      </c>
      <c r="D12" s="50"/>
      <c r="E12" s="51"/>
      <c r="F12" s="44"/>
      <c r="G12" s="44"/>
      <c r="H12" s="43"/>
      <c r="I12" s="44"/>
      <c r="J12" s="44"/>
      <c r="K12" s="46"/>
      <c r="L12" s="46"/>
      <c r="M12" s="44"/>
      <c r="N12" s="44"/>
      <c r="O12" s="44"/>
      <c r="P12" s="44"/>
      <c r="Q12" s="44"/>
    </row>
    <row r="13" spans="1:18" s="8" customFormat="1" ht="14.4" x14ac:dyDescent="0.3">
      <c r="A13" s="43"/>
      <c r="B13" s="45"/>
      <c r="C13" s="41"/>
      <c r="D13" s="42"/>
      <c r="E13" s="52"/>
      <c r="F13" s="47"/>
      <c r="G13" s="47"/>
      <c r="H13" s="21" t="s">
        <v>7</v>
      </c>
      <c r="I13" s="21"/>
      <c r="J13" s="47"/>
      <c r="K13" s="44"/>
      <c r="L13" s="44"/>
      <c r="M13" s="44"/>
      <c r="N13" s="44"/>
      <c r="O13" s="44"/>
      <c r="P13" s="44"/>
      <c r="Q13" s="44"/>
    </row>
    <row r="14" spans="1:18" s="8" customFormat="1" ht="14.4" x14ac:dyDescent="0.3">
      <c r="A14" s="53"/>
      <c r="B14" s="54"/>
      <c r="C14" s="41"/>
      <c r="D14" s="42"/>
      <c r="E14" s="7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8" s="8" customFormat="1" ht="14.4" x14ac:dyDescent="0.3">
      <c r="A15" s="43"/>
      <c r="B15" s="45"/>
      <c r="C15" s="41"/>
      <c r="D15" s="51" t="s">
        <v>8</v>
      </c>
      <c r="E15" s="43"/>
      <c r="F15" s="44"/>
      <c r="G15" s="44"/>
      <c r="H15" s="44"/>
      <c r="I15" s="51"/>
      <c r="J15" s="51"/>
      <c r="K15" s="44"/>
      <c r="L15" s="44"/>
      <c r="M15" s="44"/>
      <c r="N15" s="44"/>
      <c r="O15" s="44"/>
      <c r="P15" s="44"/>
      <c r="Q15" s="44"/>
      <c r="R15" s="20"/>
    </row>
    <row r="16" spans="1:18" s="8" customFormat="1" ht="14.4" x14ac:dyDescent="0.3">
      <c r="A16" s="43"/>
      <c r="B16" s="45"/>
      <c r="C16" s="41"/>
      <c r="D16" s="51" t="s">
        <v>31</v>
      </c>
      <c r="E16" s="43"/>
      <c r="F16" s="44"/>
      <c r="G16" s="44"/>
      <c r="H16" s="44"/>
      <c r="I16" s="51"/>
      <c r="J16" s="55"/>
      <c r="K16" s="44"/>
      <c r="L16" s="44"/>
      <c r="M16" s="44"/>
      <c r="N16" s="44"/>
      <c r="O16" s="44"/>
      <c r="P16" s="44"/>
      <c r="Q16" s="44"/>
    </row>
    <row r="17" spans="1:17" s="8" customFormat="1" ht="14.4" x14ac:dyDescent="0.3">
      <c r="A17" s="43"/>
      <c r="B17" s="45"/>
      <c r="C17" s="41"/>
      <c r="D17" s="51" t="s">
        <v>39</v>
      </c>
      <c r="E17" s="43"/>
      <c r="F17" s="44"/>
      <c r="G17" s="44"/>
      <c r="H17" s="44"/>
      <c r="I17" s="51"/>
      <c r="J17" s="55"/>
      <c r="K17" s="44"/>
      <c r="L17" s="44"/>
      <c r="M17" s="44"/>
      <c r="N17" s="44"/>
      <c r="O17" s="44"/>
      <c r="P17" s="44"/>
      <c r="Q17" s="44"/>
    </row>
    <row r="18" spans="1:17" s="8" customFormat="1" ht="14.4" x14ac:dyDescent="0.3">
      <c r="A18" s="43"/>
      <c r="B18" s="45"/>
      <c r="C18" s="41"/>
      <c r="D18" s="7" t="s">
        <v>33</v>
      </c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s="8" customFormat="1" ht="14.4" x14ac:dyDescent="0.3">
      <c r="A19" s="43"/>
      <c r="B19" s="45"/>
      <c r="C19" s="41"/>
      <c r="D19" s="42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s="8" customFormat="1" ht="14.4" x14ac:dyDescent="0.3"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8" customFormat="1" ht="18" customHeight="1" x14ac:dyDescent="0.3">
      <c r="A21" s="351" t="s">
        <v>9</v>
      </c>
      <c r="B21" s="353" t="s">
        <v>40</v>
      </c>
      <c r="C21" s="351" t="s">
        <v>11</v>
      </c>
      <c r="D21" s="351" t="s">
        <v>12</v>
      </c>
      <c r="E21" s="351" t="s">
        <v>13</v>
      </c>
      <c r="F21" s="351" t="s">
        <v>14</v>
      </c>
      <c r="G21" s="352"/>
      <c r="H21" s="352"/>
      <c r="I21" s="352"/>
      <c r="J21" s="351" t="s">
        <v>15</v>
      </c>
      <c r="K21" s="352"/>
      <c r="L21" s="352"/>
      <c r="M21" s="352"/>
      <c r="N21" s="351" t="s">
        <v>41</v>
      </c>
      <c r="O21" s="351" t="s">
        <v>42</v>
      </c>
      <c r="P21" s="351" t="s">
        <v>43</v>
      </c>
      <c r="Q21" s="351" t="s">
        <v>44</v>
      </c>
    </row>
    <row r="22" spans="1:17" s="8" customFormat="1" ht="15.75" customHeight="1" x14ac:dyDescent="0.3">
      <c r="A22" s="352"/>
      <c r="B22" s="354"/>
      <c r="C22" s="355"/>
      <c r="D22" s="351"/>
      <c r="E22" s="352"/>
      <c r="F22" s="351" t="s">
        <v>16</v>
      </c>
      <c r="G22" s="351" t="s">
        <v>17</v>
      </c>
      <c r="H22" s="352"/>
      <c r="I22" s="352"/>
      <c r="J22" s="351" t="s">
        <v>16</v>
      </c>
      <c r="K22" s="351" t="s">
        <v>17</v>
      </c>
      <c r="L22" s="352"/>
      <c r="M22" s="352"/>
      <c r="N22" s="351"/>
      <c r="O22" s="351"/>
      <c r="P22" s="351"/>
      <c r="Q22" s="351"/>
    </row>
    <row r="23" spans="1:17" s="8" customFormat="1" ht="15.75" customHeight="1" x14ac:dyDescent="0.3">
      <c r="A23" s="352"/>
      <c r="B23" s="354"/>
      <c r="C23" s="355"/>
      <c r="D23" s="351"/>
      <c r="E23" s="352"/>
      <c r="F23" s="352"/>
      <c r="G23" s="27" t="s">
        <v>18</v>
      </c>
      <c r="H23" s="27" t="s">
        <v>36</v>
      </c>
      <c r="I23" s="27" t="s">
        <v>19</v>
      </c>
      <c r="J23" s="352"/>
      <c r="K23" s="27" t="s">
        <v>18</v>
      </c>
      <c r="L23" s="27" t="s">
        <v>36</v>
      </c>
      <c r="M23" s="27" t="s">
        <v>19</v>
      </c>
      <c r="N23" s="351"/>
      <c r="O23" s="351"/>
      <c r="P23" s="351"/>
      <c r="Q23" s="351"/>
    </row>
    <row r="24" spans="1:17" s="8" customFormat="1" ht="14.4" x14ac:dyDescent="0.3">
      <c r="A24" s="30">
        <v>1</v>
      </c>
      <c r="B24" s="29">
        <v>2</v>
      </c>
      <c r="C24" s="27">
        <v>3</v>
      </c>
      <c r="D24" s="27">
        <v>4</v>
      </c>
      <c r="E24" s="30">
        <v>5</v>
      </c>
      <c r="F24" s="28">
        <v>6</v>
      </c>
      <c r="G24" s="28">
        <v>7</v>
      </c>
      <c r="H24" s="28">
        <v>8</v>
      </c>
      <c r="I24" s="28">
        <v>9</v>
      </c>
      <c r="J24" s="28">
        <v>10</v>
      </c>
      <c r="K24" s="28">
        <v>11</v>
      </c>
      <c r="L24" s="28">
        <v>12</v>
      </c>
      <c r="M24" s="28">
        <v>13</v>
      </c>
      <c r="N24" s="28">
        <v>14</v>
      </c>
      <c r="O24" s="28">
        <v>15</v>
      </c>
      <c r="P24" s="28">
        <v>16</v>
      </c>
      <c r="Q24" s="28">
        <v>17</v>
      </c>
    </row>
  </sheetData>
  <mergeCells count="15">
    <mergeCell ref="N21:N23"/>
    <mergeCell ref="O21:O23"/>
    <mergeCell ref="P21:P23"/>
    <mergeCell ref="Q21:Q23"/>
    <mergeCell ref="F22:F23"/>
    <mergeCell ref="G22:I22"/>
    <mergeCell ref="J22:J23"/>
    <mergeCell ref="K22:M22"/>
    <mergeCell ref="F21:I21"/>
    <mergeCell ref="J21:M21"/>
    <mergeCell ref="A21:A23"/>
    <mergeCell ref="B21:B23"/>
    <mergeCell ref="C21:C23"/>
    <mergeCell ref="D21:D23"/>
    <mergeCell ref="E21:E23"/>
  </mergeCells>
  <pageMargins left="0.23622047901153601" right="0" top="0.39370077848434398" bottom="0.39370077848434398" header="0.19685038924217199" footer="0.19685038924217199"/>
  <pageSetup paperSize="9" scale="9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27</vt:i4>
      </vt:variant>
    </vt:vector>
  </HeadingPairs>
  <TitlesOfParts>
    <vt:vector size="37" baseType="lpstr">
      <vt:lpstr>ССР </vt:lpstr>
      <vt:lpstr>01-01-01</vt:lpstr>
      <vt:lpstr>01-02-01</vt:lpstr>
      <vt:lpstr>01-03-01</vt:lpstr>
      <vt:lpstr>02-01-01</vt:lpstr>
      <vt:lpstr>02-02-01</vt:lpstr>
      <vt:lpstr>09-01-01</vt:lpstr>
      <vt:lpstr>ЛСР 15 граф с оборудованием</vt:lpstr>
      <vt:lpstr>ЛСР 17 граф</vt:lpstr>
      <vt:lpstr>ЛСР 17 граф с оборудованием</vt:lpstr>
      <vt:lpstr>'ССР '!Print_Area_0</vt:lpstr>
      <vt:lpstr>'ССР '!Print_Area_0_0</vt:lpstr>
      <vt:lpstr>'ССР '!Print_Area_0_0_0</vt:lpstr>
      <vt:lpstr>'ССР '!Print_Area_0_0_0_0</vt:lpstr>
      <vt:lpstr>'ССР '!Print_Area_0_0_0_0_0</vt:lpstr>
      <vt:lpstr>'ССР '!Print_Titles_0</vt:lpstr>
      <vt:lpstr>'ССР '!Print_Titles_0_0</vt:lpstr>
      <vt:lpstr>'ССР '!Print_Titles_0_0_0</vt:lpstr>
      <vt:lpstr>'ССР '!Print_Titles_0_0_0_0</vt:lpstr>
      <vt:lpstr>'ССР '!Print_Titles_0_0_0_0_0</vt:lpstr>
      <vt:lpstr>'01-01-01'!Заголовки_для_печати</vt:lpstr>
      <vt:lpstr>'01-02-01'!Заголовки_для_печати</vt:lpstr>
      <vt:lpstr>'01-03-01'!Заголовки_для_печати</vt:lpstr>
      <vt:lpstr>'02-01-01'!Заголовки_для_печати</vt:lpstr>
      <vt:lpstr>'02-02-01'!Заголовки_для_печати</vt:lpstr>
      <vt:lpstr>'09-01-01'!Заголовки_для_печати</vt:lpstr>
      <vt:lpstr>'ЛСР 15 граф с оборудованием'!Заголовки_для_печати</vt:lpstr>
      <vt:lpstr>'ЛСР 17 граф'!Заголовки_для_печати</vt:lpstr>
      <vt:lpstr>'ЛСР 17 граф с оборудованием'!Заголовки_для_печати</vt:lpstr>
      <vt:lpstr>'ССР '!Заголовки_для_печати</vt:lpstr>
      <vt:lpstr>'01-01-01'!Область_печати</vt:lpstr>
      <vt:lpstr>'01-02-01'!Область_печати</vt:lpstr>
      <vt:lpstr>'01-03-01'!Область_печати</vt:lpstr>
      <vt:lpstr>'02-01-01'!Область_печати</vt:lpstr>
      <vt:lpstr>'02-02-01'!Область_печати</vt:lpstr>
      <vt:lpstr>'09-01-01'!Область_печати</vt:lpstr>
      <vt:lpstr>'ССР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Долгих Евгения Ивановна</dc:creator>
  <cp:lastModifiedBy>Минаев Вячеслав Борисович</cp:lastModifiedBy>
  <cp:lastPrinted>2022-12-05T06:13:33Z</cp:lastPrinted>
  <dcterms:created xsi:type="dcterms:W3CDTF">2020-04-20T10:08:15Z</dcterms:created>
  <dcterms:modified xsi:type="dcterms:W3CDTF">2023-01-18T11:20:20Z</dcterms:modified>
</cp:coreProperties>
</file>