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/>
  <mc:AlternateContent xmlns:mc="http://schemas.openxmlformats.org/markup-compatibility/2006">
    <mc:Choice Requires="x15">
      <x15ac:absPath xmlns:x15ac="http://schemas.microsoft.com/office/spreadsheetml/2010/11/ac" url="C:\Users\Lenovo\Desktop\АО Энергосервис Волги посл\Самара -Кинель\ССР Кинель подрядный\"/>
    </mc:Choice>
  </mc:AlternateContent>
  <xr:revisionPtr revIDLastSave="0" documentId="13_ncr:1_{F04B63A7-AC22-4820-A85F-61277F0584C6}" xr6:coauthVersionLast="47" xr6:coauthVersionMax="47" xr10:uidLastSave="{00000000-0000-0000-0000-000000000000}"/>
  <bookViews>
    <workbookView xWindow="-120" yWindow="-120" windowWidth="29040" windowHeight="15840" tabRatio="763" activeTab="7" xr2:uid="{00000000-000D-0000-FFFF-FFFF00000000}"/>
  </bookViews>
  <sheets>
    <sheet name="ССР№_ВЛ-10кВ Договор" sheetId="99" r:id="rId1"/>
    <sheet name="См. 1.3" sheetId="222" r:id="rId2"/>
    <sheet name="См. 1.2" sheetId="223" r:id="rId3"/>
    <sheet name="См.2.1-02" sheetId="219" r:id="rId4"/>
    <sheet name="См.2.2-01" sheetId="220" r:id="rId5"/>
    <sheet name="См2.9-01" sheetId="221" r:id="rId6"/>
    <sheet name="См.1-3" sheetId="224" r:id="rId7"/>
    <sheet name="См. 1.4" sheetId="225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</externalReferences>
  <definedNames>
    <definedName name="\AUTOEXEC">#REF!</definedName>
    <definedName name="\k">#REF!</definedName>
    <definedName name="\m">#REF!</definedName>
    <definedName name="\m1">#REF!</definedName>
    <definedName name="\n">#REF!</definedName>
    <definedName name="\s">#REF!</definedName>
    <definedName name="\z">#REF!</definedName>
    <definedName name="________________a2">#REF!</definedName>
    <definedName name="_______________a2">#REF!</definedName>
    <definedName name="______________a2">#REF!</definedName>
    <definedName name="_____________a2">#REF!</definedName>
    <definedName name="____________a2">#REF!</definedName>
    <definedName name="___________a2">#REF!</definedName>
    <definedName name="__________a2">#REF!</definedName>
    <definedName name="_________a2">#REF!</definedName>
    <definedName name="________a2">#REF!</definedName>
    <definedName name="_______a2">#REF!</definedName>
    <definedName name="______a2">#REF!</definedName>
    <definedName name="_____a2">#REF!</definedName>
    <definedName name="_____A65560">[1]График!#REF!</definedName>
    <definedName name="____a2">#REF!</definedName>
    <definedName name="____A65560">[1]График!#REF!</definedName>
    <definedName name="____E65560">[1]График!#REF!</definedName>
    <definedName name="___a2">#REF!</definedName>
    <definedName name="___A65560">[1]График!#REF!</definedName>
    <definedName name="___E65560">[1]График!#REF!</definedName>
    <definedName name="__a2">#REF!</definedName>
    <definedName name="__A65560">[1]График!#REF!</definedName>
    <definedName name="__E65560">[1]График!#REF!</definedName>
    <definedName name="__mm1">[2]ПРОГНОЗ_1!#REF!</definedName>
    <definedName name="__xlfn.BAHTTEXT" hidden="1">#NAME?</definedName>
    <definedName name="_1Excel_BuiltIn_Print_Area_2_1">#REF!</definedName>
    <definedName name="_2Excel_BuiltIn_Print_Area_2_1">#REF!</definedName>
    <definedName name="_a2">#REF!</definedName>
    <definedName name="_A65560">[1]График!#REF!</definedName>
    <definedName name="_AUTOEXEC">#REF!</definedName>
    <definedName name="_AUTOEXEC___0">#REF!</definedName>
    <definedName name="_AUTOEXEC___1">#REF!</definedName>
    <definedName name="_AUTOEXEC___8">#REF!</definedName>
    <definedName name="_AUTOEXEC___9">#REF!</definedName>
    <definedName name="_def1999">'[3]1999'!#REF!</definedName>
    <definedName name="_E65560">[1]График!#REF!</definedName>
    <definedName name="_inf2007">#REF!</definedName>
    <definedName name="_inf2008">#REF!</definedName>
    <definedName name="_inf2009">#REF!</definedName>
    <definedName name="_inf2010">#REF!</definedName>
    <definedName name="_inf2011">#REF!</definedName>
    <definedName name="_inf2012">#REF!</definedName>
    <definedName name="_inf2013">#REF!</definedName>
    <definedName name="_inf2014">#REF!</definedName>
    <definedName name="_inf2015">#REF!</definedName>
    <definedName name="_k">#REF!</definedName>
    <definedName name="_k___0">#REF!</definedName>
    <definedName name="_k___1">#REF!</definedName>
    <definedName name="_k___8">#REF!</definedName>
    <definedName name="_k___9">#REF!</definedName>
    <definedName name="_m">#REF!</definedName>
    <definedName name="_m___0">#REF!</definedName>
    <definedName name="_m___1">#REF!</definedName>
    <definedName name="_m___8">#REF!</definedName>
    <definedName name="_m___9">#REF!</definedName>
    <definedName name="_mm2">[2]ПРОГНОЗ_1!#REF!</definedName>
    <definedName name="_s">#REF!</definedName>
    <definedName name="_s___0">#REF!</definedName>
    <definedName name="_s___1">#REF!</definedName>
    <definedName name="_s___8">#REF!</definedName>
    <definedName name="_s___9">#REF!</definedName>
    <definedName name="_Sum1">#REF!</definedName>
    <definedName name="_Sum2">#REF!</definedName>
    <definedName name="_sum3">#REF!</definedName>
    <definedName name="_z">#REF!</definedName>
    <definedName name="_z___0">#REF!</definedName>
    <definedName name="_z___1">#REF!</definedName>
    <definedName name="_z___8">#REF!</definedName>
    <definedName name="_z___9">#REF!</definedName>
    <definedName name="A">#REF!</definedName>
    <definedName name="a04t">#REF!</definedName>
    <definedName name="a36_">#REF!</definedName>
    <definedName name="aa">{0,"рублей";1,"рубль";2,"рубля";5,"рублей"}</definedName>
    <definedName name="abc">'[4]ИД СМР'!#REF!</definedName>
    <definedName name="BN" localSheetId="0">[5]мсн!#REF!</definedName>
    <definedName name="BN">[5]мсн!#REF!</definedName>
    <definedName name="BNNN" localSheetId="0">[5]мсн!#REF!</definedName>
    <definedName name="BNNN">[5]мсн!#REF!</definedName>
    <definedName name="cddd">{0,"рублей";1,"рубль";2,"рубля";5,"рублей"}</definedName>
    <definedName name="CnfName">[6]Лист1!#REF!</definedName>
    <definedName name="CnfName_1">[6]Обновление!#REF!</definedName>
    <definedName name="ConfName">[6]Лист1!#REF!</definedName>
    <definedName name="ConfName_1">[6]Обновление!#REF!</definedName>
    <definedName name="Database">#REF!</definedName>
    <definedName name="DateColJournal">#REF!</definedName>
    <definedName name="dck">[7]топография!#REF!</definedName>
    <definedName name="ddd">[8]ПРОГНОЗ_1!#REF!</definedName>
    <definedName name="dddd" localSheetId="0">[5]мсн!#REF!</definedName>
    <definedName name="dddd">[5]мсн!#REF!</definedName>
    <definedName name="discont">#REF!</definedName>
    <definedName name="DM">#REF!</definedName>
    <definedName name="Doljnost">'[9]Акт выбора'!$L$2</definedName>
    <definedName name="DOLL">#REF!</definedName>
    <definedName name="dsdsds">#REF!</definedName>
    <definedName name="eeeeeerr">#REF!</definedName>
    <definedName name="EILName">[6]Лист1!#REF!</definedName>
    <definedName name="EILName_1">[6]Обновление!#REF!</definedName>
    <definedName name="Excel_BuiltIn__FilterDatabase_2">'[4]ИД СМР'!#REF!</definedName>
    <definedName name="Excel_BuiltIn__FilterDatabase_3">'[4]ИД ПНР'!#REF!</definedName>
    <definedName name="Excel_BuiltIn_Database">#REF!</definedName>
    <definedName name="Excel_BuiltIn_Print_Area_1">#REF!</definedName>
    <definedName name="Excel_BuiltIn_Print_Area_12">"$#ССЫЛ!.$A$1:$F$51"</definedName>
    <definedName name="Excel_BuiltIn_Print_Area_13">"$#ССЫЛ!.$A$1:$F$53"</definedName>
    <definedName name="Excel_BuiltIn_Print_Area_2">#REF!</definedName>
    <definedName name="Excel_BuiltIn_Print_Area_2_1">"$#ССЫЛ!.$A$1:$E$54"</definedName>
    <definedName name="Excel_BuiltIn_Print_Area_3">#REF!</definedName>
    <definedName name="Excel_BuiltIn_Print_Area_6">#REF!</definedName>
    <definedName name="Excel_BuiltIn_Print_Titles_2">#REF!</definedName>
    <definedName name="ff">#REF!</definedName>
    <definedName name="ffff" localSheetId="0">#REF!</definedName>
    <definedName name="ffff">#REF!</definedName>
    <definedName name="fffff">'[10]Гр5(о)'!#REF!</definedName>
    <definedName name="G_S" localSheetId="0">#REF!</definedName>
    <definedName name="G_S">#REF!</definedName>
    <definedName name="G_s_" localSheetId="0">#REF!</definedName>
    <definedName name="G_s_">#REF!</definedName>
    <definedName name="G_s_s" localSheetId="0">#REF!</definedName>
    <definedName name="G_s_s">#REF!</definedName>
    <definedName name="gggg">#REF!</definedName>
    <definedName name="GS" localSheetId="0">#REF!</definedName>
    <definedName name="GS">#REF!</definedName>
    <definedName name="GS_" localSheetId="0">#REF!</definedName>
    <definedName name="GS_">#REF!</definedName>
    <definedName name="Header1" hidden="1">IF(COUNTA(#REF!)=0,0,INDEX(#REF!,MATCH(ROW(#REF!),#REF!,TRUE)))+1</definedName>
    <definedName name="Header2" hidden="1">[11]!Header1-1 &amp; "." &amp; MAX(1,COUNTA(INDEX(#REF!,MATCH([11]!Header1-1,#REF!,FALSE)):#REF!))</definedName>
    <definedName name="hhhhhhhhhhh">#REF!</definedName>
    <definedName name="hPriceRange">[6]Лист1!#REF!</definedName>
    <definedName name="hPriceRange_1">[6]Цена!#REF!</definedName>
    <definedName name="idPriceColumn">[6]Лист1!#REF!</definedName>
    <definedName name="idPriceColumn_1">[6]Цена!#REF!</definedName>
    <definedName name="infl">[12]ПДР!#REF!</definedName>
    <definedName name="Itog">#REF!</definedName>
    <definedName name="jjjj">'[13]Гр5(о)'!#REF!</definedName>
    <definedName name="jlkjklj">#REF!</definedName>
    <definedName name="kp">[12]ПДР!#REF!</definedName>
    <definedName name="Language">[14]Финплан!$J$1</definedName>
    <definedName name="mau">#REF!</definedName>
    <definedName name="max">#REF!</definedName>
    <definedName name="med">#REF!</definedName>
    <definedName name="min">#REF!</definedName>
    <definedName name="mmmm" localSheetId="0">#REF!</definedName>
    <definedName name="mmmm">#REF!</definedName>
    <definedName name="n_1">{"","одинz","дваz","триz","четыреz","пятьz","шестьz","семьz","восемьz","девятьz"}</definedName>
    <definedName name="n_2">{"десятьz","одиннадцатьz","двенадцатьz","тринадцатьz","четырнадцатьz","пятнадцатьz","шестнадцатьz","семнадцатьz","восемнадцатьz","девятнадцатьz"}</definedName>
    <definedName name="n_3">{"";1;"двадцатьz";"тридцатьz";"сорокz";"пятьдесятz";"шестьдесятz";"семьдесятz";"восемьдесятz";"девяностоz"}</definedName>
    <definedName name="n_4">{"","стоz","двестиz","тристаz","четырестаz","пятьсотz","шестьсотz","семьсотz","восемьсотz","девятьсотz"}</definedName>
    <definedName name="n_5">{"","однаz","двеz","триz","четыреz","пятьz","шестьz","семьz","восемьz","девятьz"}</definedName>
    <definedName name="n0">"000000000000"&amp;MID(1/2,2,1)&amp;"0#####"</definedName>
    <definedName name="n0x">IF(n_3=1,n_2,n_3&amp;n_1)</definedName>
    <definedName name="n1x">IF(n_3=1,n_2,n_3&amp;n_5)</definedName>
    <definedName name="Nalog">#REF!</definedName>
    <definedName name="nsx">{0,"тысяч ";1,"тысяча ";2,"тысячи ";5,"тысяч "}</definedName>
    <definedName name="NumColJournal">#REF!</definedName>
    <definedName name="Obj" localSheetId="0">#REF!</definedName>
    <definedName name="Obj">#REF!</definedName>
    <definedName name="OELName">[6]Лист1!#REF!</definedName>
    <definedName name="OELName_1">[6]Обновление!#REF!</definedName>
    <definedName name="OPLName">[6]Лист1!#REF!</definedName>
    <definedName name="OPLName_1">[6]Обновление!#REF!</definedName>
    <definedName name="p">[6]Лист1!#REF!</definedName>
    <definedName name="p_1">[6]Product!#REF!</definedName>
    <definedName name="Podryadchik">'[9]Акт выбора'!$B$13</definedName>
    <definedName name="PriceRange">[6]Лист1!#REF!</definedName>
    <definedName name="PriceRange_1">[6]Цена!#REF!</definedName>
    <definedName name="Print_Area">#REF!</definedName>
    <definedName name="propis">#REF!</definedName>
    <definedName name="propis_ru">PROPER(LEFT(INDEX(сот,MOD(TRUNC('[15]Сводник 2012г'!XFD1/10^8),10)+1)&amp;IF(MOD(TRUNC('[15]Сводник 2012г'!XFD1/10^7),10)=1,INDEX(дцать,MOD(TRUNC('[15]Сводник 2012г'!XFD1/10^6),10)+1),INDEX(дес,MOD(TRUNC('[15]Сводник 2012г'!XFD1/10^7),10)))&amp;IF(MOD(TRUNC('[15]Сводник 2012г'!XFD1/10^7),10)&lt;&gt;1,INDEX(ед,MOD(TRUNC('[15]Сводник 2012г'!XFD1/10^6),10)+1),"")&amp;IF(MOD(TRUNC('[15]Сводник 2012г'!XFD1/10^6),1000),IF(MOD(TRUNC('[15]Сводник 2012г'!XFD1/10^7),10)=1,"миллионов ",VLOOKUP(MOD(TRUNC('[15]Сводник 2012г'!XFD1/10^6),10),мил,2)),"")&amp;INDEX(сот,MOD(TRUNC('[15]Сводник 2012г'!XFD1/10^5),10)+1)&amp;IF(MOD(TRUNC('[15]Сводник 2012г'!XFD1/10^4),10)=1,INDEX(дцать,MOD(TRUNC('[15]Сводник 2012г'!XFD1/10^3),10)+1),INDEX(дес,MOD(TRUNC('[15]Сводник 2012г'!XFD1/10^4),10)))&amp;IF(MOD(TRUNC('[15]Сводник 2012г'!XFD1/10^4),10)&lt;&gt;1,INDEX(ед,MOD(TRUNC('[15]Сводник 2012г'!XFD1/1000),10)+1),"")&amp;IF(MOD(TRUNC('[15]Сводник 2012г'!XFD1/1000),1000),IF(MOD(TRUNC('[15]Сводник 2012г'!XFD1/10^4),10)=1,"тысяч ",VLOOKUP(MOD(TRUNC('[15]Сводник 2012г'!XFD1/1000),10),тыс,2)),"")&amp;INDEX(сот,MOD(TRUNC('[15]Сводник 2012г'!XFD1/100),10)+1)&amp;IF(MOD(TRUNC('[15]Сводник 2012г'!XFD1/10),10)=1,INDEX(дцать,MOD(TRUNC('[15]Сводник 2012г'!XFD1),10)+1),INDEX(дес,MOD(TRUNC('[15]Сводник 2012г'!XFD1/10),10)))&amp;IF(TRUNC('[15]Сводник 2012г'!XFD1)=0,"ноль ",IF(MOD(TRUNC('[15]Сводник 2012г'!XFD1/10),10)&lt;&gt;1,INDEX(ед,MOD(TRUNC('[15]Сводник 2012г'!XFD1),10)+1),""))&amp;IF(MOD(TRUNC('[15]Сводник 2012г'!XFD1/10),10)=1,"рублей",VLOOKUP(MOD(TRUNC('[15]Сводник 2012г'!XFD1),10),aa,2))&amp;TEXT(TRUNC(('[15]Сводник 2012г'!XFD1-TRUNC('[15]Сводник 2012г'!XFD1)+0.00001)*100)," 00_ коп.")))&amp;MID(INDEX(сот,MOD(TRUNC('[15]Сводник 2012г'!XFD1/10^8),10)+1)&amp;IF(MOD(TRUNC('[15]Сводник 2012г'!XFD1/10^7),10)=1,INDEX(дцать,MOD(TRUNC('[15]Сводник 2012г'!XFD1/10^6),10)+1),INDEX(дес,MOD(TRUNC('[15]Сводник 2012г'!XFD1/10^7),10)))&amp;IF(MOD(TRUNC('[15]Сводник 2012г'!XFD1/10^7),10)&lt;&gt;1,INDEX(ед,MOD(TRUNC('[15]Сводник 2012г'!XFD1/10^6),10)+1),"")&amp;IF(MOD(TRUNC('[15]Сводник 2012г'!XFD1/10^6),1000),IF(MOD(TRUNC('[15]Сводник 2012г'!XFD1/10^7),10)=1,"миллионов ",VLOOKUP(MOD(TRUNC('[15]Сводник 2012г'!XFD1/10^6),10),мил,2)),"")&amp;INDEX(сот,MOD(TRUNC('[15]Сводник 2012г'!XFD1/10^5),10)+1)&amp;IF(MOD(TRUNC('[15]Сводник 2012г'!XFD1/10^4),10)=1,INDEX(дцать,MOD(TRUNC('[15]Сводник 2012г'!XFD1/10^3),10)+1),INDEX(дес,MOD(TRUNC('[15]Сводник 2012г'!XFD1/10^4),10)))&amp;IF(MOD(TRUNC('[15]Сводник 2012г'!XFD1/10^4),10)&lt;&gt;1,INDEX(ед,MOD(TRUNC('[15]Сводник 2012г'!XFD1/1000),10)+1),"")&amp;IF(MOD(TRUNC('[15]Сводник 2012г'!XFD1/1000),1000),IF(MOD(TRUNC('[15]Сводник 2012г'!XFD1/10^4),10)=1,"тысяч ",VLOOKUP(MOD(TRUNC('[15]Сводник 2012г'!XFD1/1000),10),тыс,2)),"")&amp;INDEX(сот,MOD(TRUNC('[15]Сводник 2012г'!XFD1/100),10)+1)&amp;IF(MOD(TRUNC('[15]Сводник 2012г'!XFD1/10),10)=1,INDEX(дцать,MOD(TRUNC('[15]Сводник 2012г'!XFD1),10)+1),INDEX(дес,MOD(TRUNC('[15]Сводник 2012г'!XFD1/10),10)))&amp;IF(TRUNC('[15]Сводник 2012г'!XFD1)=0,"ноль ",IF(MOD(TRUNC('[15]Сводник 2012г'!XFD1/10),10)&lt;&gt;1,INDEX(ед,MOD(TRUNC('[15]Сводник 2012г'!XFD1),10)+1),""))&amp;IF(MOD(TRUNC('[15]Сводник 2012г'!XFD1/10),10)=1,"рублей",VLOOKUP(MOD(TRUNC('[15]Сводник 2012г'!XFD1),10),aa,2))&amp;TEXT(TRUNC(('[15]Сводник 2012г'!XFD1-TRUNC('[15]Сводник 2012г'!XFD1)+0.00001)*100)," 00_ коп."),2,222)</definedName>
    <definedName name="Rasst">'[9]Акт выбора'!$I$22</definedName>
    <definedName name="rr">'[16]Пример расчета'!#REF!</definedName>
    <definedName name="rrrr">#REF!</definedName>
    <definedName name="SM">#REF!</definedName>
    <definedName name="SM_SM">#REF!</definedName>
    <definedName name="SM_STO">'[17]93-110'!#REF!</definedName>
    <definedName name="SM_STO_1">'[18]СМЕТА проект'!#REF!</definedName>
    <definedName name="SM_STO1">#REF!</definedName>
    <definedName name="SM_STO2">#REF!</definedName>
    <definedName name="SM_STO3">#REF!</definedName>
    <definedName name="Smmmmmmmmmmmmmmm">#REF!</definedName>
    <definedName name="Sostavil">'[9]Акт выбора'!$L$1</definedName>
    <definedName name="ssss" localSheetId="0">#REF!</definedName>
    <definedName name="ssss">#REF!</definedName>
    <definedName name="SUM_">#REF!</definedName>
    <definedName name="SUM_1">#REF!</definedName>
    <definedName name="sum_2">#REF!</definedName>
    <definedName name="SUM_3">#REF!</definedName>
    <definedName name="SUM_31">#REF!</definedName>
    <definedName name="time">#REF!</definedName>
    <definedName name="title">'[19]Огл. Графиков'!$B$2:$B$31</definedName>
    <definedName name="title_1">[20]ПЭО!$B$3</definedName>
    <definedName name="tt">#REF!</definedName>
    <definedName name="ttt">#REF!</definedName>
    <definedName name="tttt">#REF!</definedName>
    <definedName name="USA">[21]Шкаф!#REF!</definedName>
    <definedName name="USA_1">#REF!</definedName>
    <definedName name="uyu">#REF!</definedName>
    <definedName name="wrn.протокол." hidden="1">{#N/A,#N/A,FALSE,"Откр.вод.(осн.)"}</definedName>
    <definedName name="yuu">#REF!</definedName>
    <definedName name="yyy">#REF!</definedName>
    <definedName name="yyyyyyyy">#REF!</definedName>
    <definedName name="ZAK1">#REF!</definedName>
    <definedName name="ZAK2">#REF!</definedName>
    <definedName name="ZAK22\">#REF!</definedName>
    <definedName name="Zakazchik">'[9]Акт выбора'!$B$12</definedName>
    <definedName name="а" localSheetId="0">#REF!</definedName>
    <definedName name="а">#REF!</definedName>
    <definedName name="А1">#REF!</definedName>
    <definedName name="А15">#REF!</definedName>
    <definedName name="А2">#REF!</definedName>
    <definedName name="а36">#REF!</definedName>
    <definedName name="а36___0">#REF!</definedName>
    <definedName name="а36___7">#REF!</definedName>
    <definedName name="ааа">#REF!</definedName>
    <definedName name="аааа" localSheetId="0">#REF!</definedName>
    <definedName name="аааа">#REF!</definedName>
    <definedName name="ааааааа">'[10]Гр5(о)'!#REF!</definedName>
    <definedName name="ааааааааыфффф">#REF!</definedName>
    <definedName name="аб" localSheetId="0">[5]мсн!#REF!</definedName>
    <definedName name="аб">[5]мсн!#REF!</definedName>
    <definedName name="ав">#REF!</definedName>
    <definedName name="авав" localSheetId="0">[5]мсн!#REF!</definedName>
    <definedName name="авав">[5]мсн!#REF!</definedName>
    <definedName name="авжддд">#REF!</definedName>
    <definedName name="авмиви">#REF!</definedName>
    <definedName name="авт">#REF!</definedName>
    <definedName name="Автомат">[22]Смета!#REF!</definedName>
    <definedName name="Анализ">#REF!</definedName>
    <definedName name="АнМ">'[23]Гр5(о)'!#REF!</definedName>
    <definedName name="апиаоп">[24]Смета!#REF!</definedName>
    <definedName name="аполпнщ">#REF!</definedName>
    <definedName name="апр">[25]топография!#REF!</definedName>
    <definedName name="аршщ">#REF!</definedName>
    <definedName name="АФС">[26]топография!#REF!</definedName>
    <definedName name="_xlnm.Database">#REF!</definedName>
    <definedName name="бббббббббб" localSheetId="0">[5]мсн!#REF!</definedName>
    <definedName name="бббббббббб">[5]мсн!#REF!</definedName>
    <definedName name="бикбаю" localSheetId="0">#REF!</definedName>
    <definedName name="бикбаю">#REF!</definedName>
    <definedName name="Большие_переходы">#REF!</definedName>
    <definedName name="борбьроб" localSheetId="0">#REF!</definedName>
    <definedName name="борбьроб">#REF!</definedName>
    <definedName name="быч">'[27]свод 2'!$A$7</definedName>
    <definedName name="в" localSheetId="0">#REF!</definedName>
    <definedName name="в">#REF!</definedName>
    <definedName name="ва">#REF!</definedName>
    <definedName name="вава">[28]топография!#REF!</definedName>
    <definedName name="вап">#REF!</definedName>
    <definedName name="вв">[29]ПРОГНОЗ_1!#REF!</definedName>
    <definedName name="ввв">#REF!</definedName>
    <definedName name="ввввв" localSheetId="0">#REF!</definedName>
    <definedName name="ввввв">#REF!</definedName>
    <definedName name="ввввву" hidden="1">{#N/A,#N/A,FALSE,"Откр.вод.(осн.)"}</definedName>
    <definedName name="ввыв\" localSheetId="0">[5]мсн!#REF!</definedName>
    <definedName name="ввыв\">[5]мсн!#REF!</definedName>
    <definedName name="ветер" localSheetId="0">[30]Таблица!$O$23:$O$24</definedName>
    <definedName name="ветер">[31]Таблица!$O$23:$O$24</definedName>
    <definedName name="вика">#REF!</definedName>
    <definedName name="ВНИИСТ1">#REF!</definedName>
    <definedName name="Воздушные_линии" localSheetId="0">[30]Таблица!$B$6:$B$81</definedName>
    <definedName name="Воздушные_линии">[31]Таблица!$B$6:$B$81</definedName>
    <definedName name="Восстановление_покрытий" localSheetId="0">[30]Таблица!$B$354:$B$358</definedName>
    <definedName name="Восстановление_покрытий">[31]Таблица!$B$354:$B$358</definedName>
    <definedName name="вравар">#REF!</definedName>
    <definedName name="ВсегоЗП">#REF!</definedName>
    <definedName name="ВТ">#REF!</definedName>
    <definedName name="ВУКЕП">#REF!</definedName>
    <definedName name="вываыаыаы" localSheetId="0">#REF!</definedName>
    <definedName name="вываыаыаы">#REF!</definedName>
    <definedName name="Выключатели" localSheetId="0">[30]Таблица!$B$479:$B$498</definedName>
    <definedName name="Выключатели" comment="Типы силовых выключателей">[31]Таблица!$B$479:$B$498</definedName>
    <definedName name="Вып_н_2003">'[19]Текущие цены'!#REF!</definedName>
    <definedName name="вып_н_2004">'[19]Текущие цены'!#REF!</definedName>
    <definedName name="Вып_ОФ_с_пц">[19]рабочий!$Y$202:$AP$224</definedName>
    <definedName name="Вып_оф_с_цпг">'[19]Текущие цены'!#REF!</definedName>
    <definedName name="Вып_с_новых_ОФ">[19]рабочий!$Y$277:$AP$299</definedName>
    <definedName name="Вычислительная_техника">[21]Коэфф1.!#REF!</definedName>
    <definedName name="Вычислительная_техника_1">#REF!</definedName>
    <definedName name="Г">'[32]свод 2'!$A$7</definedName>
    <definedName name="газ">'[33]свод 3'!$D$13</definedName>
    <definedName name="ггггггггггг" localSheetId="0">#REF!</definedName>
    <definedName name="ггггггггггг">#REF!</definedName>
    <definedName name="гелог">#REF!</definedName>
    <definedName name="гео">#REF!</definedName>
    <definedName name="геол">[34]Смета!#REF!</definedName>
    <definedName name="геол.1">#REF!</definedName>
    <definedName name="Геол_Лазаревск">[35]топография!#REF!</definedName>
    <definedName name="геол1">#REF!</definedName>
    <definedName name="геоф">#REF!</definedName>
    <definedName name="Геофиз">#REF!</definedName>
    <definedName name="гид">[36]Смета!#REF!</definedName>
    <definedName name="Гидр">[37]топография!#REF!</definedName>
    <definedName name="Гидро">[38]топография!#REF!</definedName>
    <definedName name="гидро1">#REF!</definedName>
    <definedName name="гидро1___0">#REF!</definedName>
    <definedName name="гидрол">#REF!</definedName>
    <definedName name="Гидролог">#REF!</definedName>
    <definedName name="Гидрология_7.03.08">[39]топография!#REF!</definedName>
    <definedName name="ГИП">#REF!</definedName>
    <definedName name="гнлгн" localSheetId="0">#REF!</definedName>
    <definedName name="гнлгн">#REF!</definedName>
    <definedName name="год" localSheetId="0">#REF!</definedName>
    <definedName name="год">#REF!</definedName>
    <definedName name="года" localSheetId="0">#REF!</definedName>
    <definedName name="года">#REF!</definedName>
    <definedName name="График">"Диагр. 4"</definedName>
    <definedName name="гту">#REF!</definedName>
    <definedName name="гшшг">NA()</definedName>
    <definedName name="д">#REF!</definedName>
    <definedName name="Дата_изменения_группы_строек" localSheetId="0">#REF!</definedName>
    <definedName name="Дата_изменения_группы_строек">#REF!</definedName>
    <definedName name="Дата_изменения_локальной_сметы" localSheetId="0">#REF!</definedName>
    <definedName name="Дата_изменения_локальной_сметы">#REF!</definedName>
    <definedName name="Дата_изменения_объекта" localSheetId="0">#REF!</definedName>
    <definedName name="Дата_изменения_объекта">#REF!</definedName>
    <definedName name="Дата_изменения_объектной_сметы" localSheetId="0">#REF!</definedName>
    <definedName name="Дата_изменения_объектной_сметы">#REF!</definedName>
    <definedName name="Дата_изменения_очереди" localSheetId="0">#REF!</definedName>
    <definedName name="Дата_изменения_очереди">#REF!</definedName>
    <definedName name="Дата_изменения_пускового_комплекса" localSheetId="0">#REF!</definedName>
    <definedName name="Дата_изменения_пускового_комплекса">#REF!</definedName>
    <definedName name="Дата_изменения_сводного_сметного_расчета" localSheetId="0">#REF!</definedName>
    <definedName name="Дата_изменения_сводного_сметного_расчета">#REF!</definedName>
    <definedName name="Дата_изменения_стройки" localSheetId="0">#REF!</definedName>
    <definedName name="Дата_изменения_стройки">#REF!</definedName>
    <definedName name="Дата_создания_группы_строек" localSheetId="0">#REF!</definedName>
    <definedName name="Дата_создания_группы_строек">#REF!</definedName>
    <definedName name="Дата_создания_локальной_сметы" localSheetId="0">#REF!</definedName>
    <definedName name="Дата_создания_локальной_сметы">#REF!</definedName>
    <definedName name="Дата_создания_объекта" localSheetId="0">#REF!</definedName>
    <definedName name="Дата_создания_объекта">#REF!</definedName>
    <definedName name="Дата_создания_объектной_сметы" localSheetId="0">#REF!</definedName>
    <definedName name="Дата_создания_объектной_сметы">#REF!</definedName>
    <definedName name="Дата_создания_очереди" localSheetId="0">#REF!</definedName>
    <definedName name="Дата_создания_очереди">#REF!</definedName>
    <definedName name="Дата_создания_пускового_комплекса" localSheetId="0">#REF!</definedName>
    <definedName name="Дата_создания_пускового_комплекса">#REF!</definedName>
    <definedName name="Дата_создания_сводного_сметного_расчета" localSheetId="0">#REF!</definedName>
    <definedName name="Дата_создания_сводного_сметного_расчета">#REF!</definedName>
    <definedName name="Дата_создания_стройки" localSheetId="0">#REF!</definedName>
    <definedName name="Дата_создания_стройки">#REF!</definedName>
    <definedName name="дд">[40]Смета!#REF!</definedName>
    <definedName name="ддд">'[41]СметаСводная Рыб'!$C$13</definedName>
    <definedName name="дддд" localSheetId="0">[5]мсн!#REF!</definedName>
    <definedName name="дддд">[5]мсн!#REF!</definedName>
    <definedName name="ддддддддддд" localSheetId="0">#REF!</definedName>
    <definedName name="ддддддддддд">#REF!</definedName>
    <definedName name="Демонтаж_ВЛ" localSheetId="0">[30]Таблица!$B$149:$B$169</definedName>
    <definedName name="Демонтаж_ВЛ">[31]Таблица!$B$149:$B$169</definedName>
    <definedName name="Демонтаж_ВЛ_0_4_10_кВ_поопорно" localSheetId="0">[30]Таблица!$B$172:$B$179</definedName>
    <definedName name="Демонтаж_ВЛ_0_4_10_кВ_поопорно">[31]Таблица!$B$172:$B$179</definedName>
    <definedName name="Демонтаж_ж_б_опор_ВЛ_35_220_кВ__тыс._руб._за_1_м3" localSheetId="0">[30]Таблица!$B$182:$B$190</definedName>
    <definedName name="Демонтаж_ж_б_опор_ВЛ_35_220_кВ__тыс._руб._за_1_м3">[31]Таблица!$B$182:$B$190</definedName>
    <definedName name="Демонтаж_зданий" localSheetId="0">[30]Таблица!#REF!</definedName>
    <definedName name="Демонтаж_зданий">[31]Таблица!#REF!</definedName>
    <definedName name="Демонтаж_оборудования_ПС" localSheetId="0">[30]Таблица!$B$612:$B$663</definedName>
    <definedName name="Демонтаж_оборудования_ПС">[31]Таблица!$B$612:$B$663</definedName>
    <definedName name="Демонтаж_стальных_опор_ВЛ_35_220_кВ__тыс._руб._за_1_т" localSheetId="0">[30]Таблица!$B$193:$B$201</definedName>
    <definedName name="Демонтаж_стальных_опор_ВЛ_35_220_кВ__тыс._руб._за_1_т">[31]Таблица!$B$193:$B$201</definedName>
    <definedName name="дес">{"","двадцать ","тридцать ","сорок ","пятьдесят ","шестьдесят ","семьдесят ","восемьдесят ","девяносто "}</definedName>
    <definedName name="Дефл_ц_пред_год">'[19]Текущие цены'!$AT$36:$BK$58</definedName>
    <definedName name="Дефлятор">#REF!</definedName>
    <definedName name="Дефлятор_годовой">'[19]Текущие цены'!$Y$4:$AP$27</definedName>
    <definedName name="Дефлятор_цепной">'[19]Текущие цены'!$Y$36:$AP$58</definedName>
    <definedName name="Диск">#REF!</definedName>
    <definedName name="Длинна_границы">#REF!</definedName>
    <definedName name="Длинна_трассы">#REF!</definedName>
    <definedName name="доля">{"десятая","десятых";"сотая","сотых";"тысячная","тысячных";"десятитысячная","десятитысячных";"стотысячная","стотысячных";"миллионная ","миллионных"}</definedName>
    <definedName name="ДОП">#REF!</definedName>
    <definedName name="Доп._оборудование">[21]Коэфф1.!#REF!</definedName>
    <definedName name="Доп._оборудование_1">#REF!</definedName>
    <definedName name="Доп_оборуд">#REF!</definedName>
    <definedName name="Дорога">[21]Шкаф!#REF!</definedName>
    <definedName name="Дорога_1">#REF!</definedName>
    <definedName name="ДС">#REF!</definedName>
    <definedName name="ДСК">[42]топография!#REF!</definedName>
    <definedName name="ДСК_">[43]топография!#REF!</definedName>
    <definedName name="ДСК1">[39]топография!#REF!</definedName>
    <definedName name="дтс">'[44]СметаСводная Рыб'!$C$13</definedName>
    <definedName name="дцать">{"десять ","одиннадцать ","двенадцать ","тринадцать ","четырнадцать ","пятнадцать ","шестнадцать ","семнадцать ","восемнадцать ","девятнадцать "}</definedName>
    <definedName name="е" localSheetId="0">#REF!</definedName>
    <definedName name="е">#REF!</definedName>
    <definedName name="Е11">#REF!</definedName>
    <definedName name="ед">{"","один ","два ","три ","четыре ","пять ","шесть ","семь ","восемь ","девять "}</definedName>
    <definedName name="ее">'[41]СметаСводная Рыб'!$C$9</definedName>
    <definedName name="ееее" localSheetId="0">#REF!</definedName>
    <definedName name="ееее">#REF!</definedName>
    <definedName name="ж">#REF!</definedName>
    <definedName name="жд">#REF!</definedName>
    <definedName name="жжж">#REF!</definedName>
    <definedName name="жпф">#REF!</definedName>
    <definedName name="_xlnm.Print_Titles" localSheetId="3">'См.2.1-02'!$39:$39</definedName>
    <definedName name="_xlnm.Print_Titles" localSheetId="4">'См.2.2-01'!$39:$39</definedName>
    <definedName name="_xlnm.Print_Titles" localSheetId="5">'См2.9-01'!$39:$39</definedName>
    <definedName name="_xlnm.Print_Titles" localSheetId="0">'ССР№_ВЛ-10кВ Договор'!$32:$36</definedName>
    <definedName name="Заказчик" localSheetId="0">#REF!</definedName>
    <definedName name="Заказчик">#REF!</definedName>
    <definedName name="Закрытые_подстанции_35_220_кВ_с_открытой_установкой_трансформаторов__элегазовое_и_зарубежное_оборудование">#REF!</definedName>
    <definedName name="Закрытые_подстанции_в_целом" localSheetId="0">[30]Таблица!$B$409:$B$418</definedName>
    <definedName name="Закрытые_подстанции_в_целом">[31]Таблица!$B$409:$B$418</definedName>
    <definedName name="Затраты_на_вырубку_просеки" localSheetId="0">[30]Таблица!$B$109:$B$112</definedName>
    <definedName name="Затраты_на_вырубку_просеки">[31]Таблица!$B$109:$B$112</definedName>
    <definedName name="Затраты_на_устройство_лежневых_дорог" localSheetId="0">[30]Таблица!$B$113:$B$122</definedName>
    <definedName name="Затраты_на_устройство_лежневых_дорог">[31]Таблица!$B$113:$B$122</definedName>
    <definedName name="Здания_КРУЭ__ЗРУ__укомплектованных_оборудованием" localSheetId="0">[30]Таблица!$B$694:$B$697</definedName>
    <definedName name="Здания_КРУЭ__ЗРУ__укомплектованных_оборудованием">[31]Таблица!$B$694:$B$697</definedName>
    <definedName name="зз">#REF!</definedName>
    <definedName name="зззз" localSheetId="0">[5]мсн!#REF!</definedName>
    <definedName name="зззз">[5]мсн!#REF!</definedName>
    <definedName name="ЗИП_Всего">'[21]Прайс лист'!#REF!</definedName>
    <definedName name="ЗИП_Всего_1">#REF!</definedName>
    <definedName name="Зоны" localSheetId="0">[30]Регионы!$HN$5:$IQ$5</definedName>
    <definedName name="Зоны">[31]Регионы!$HN$5:$IQ$5</definedName>
    <definedName name="ЗП">#REF!</definedName>
    <definedName name="и" localSheetId="0">#REF!</definedName>
    <definedName name="и">#REF!</definedName>
    <definedName name="И_т_" localSheetId="0">[5]мсн!#REF!</definedName>
    <definedName name="И_т_">[5]мсн!#REF!</definedName>
    <definedName name="изыск">#REF!</definedName>
    <definedName name="ии">[5]мсн!#REF!</definedName>
    <definedName name="иии">#REF!</definedName>
    <definedName name="ик">#REF!</definedName>
    <definedName name="Инвестор" localSheetId="0">#REF!</definedName>
    <definedName name="Инвестор">#REF!</definedName>
    <definedName name="Индекс_ЛН_группы_строек" localSheetId="0">#REF!</definedName>
    <definedName name="Индекс_ЛН_группы_строек">#REF!</definedName>
    <definedName name="Индекс_ЛН_локальной_сметы" localSheetId="0">#REF!</definedName>
    <definedName name="Индекс_ЛН_локальной_сметы">#REF!</definedName>
    <definedName name="Индекс_ЛН_объекта" localSheetId="0">#REF!</definedName>
    <definedName name="Индекс_ЛН_объекта">#REF!</definedName>
    <definedName name="Индекс_ЛН_объектной_сметы" localSheetId="0">#REF!</definedName>
    <definedName name="Индекс_ЛН_объектной_сметы">#REF!</definedName>
    <definedName name="Индекс_ЛН_очереди" localSheetId="0">#REF!</definedName>
    <definedName name="Индекс_ЛН_очереди">#REF!</definedName>
    <definedName name="Индекс_ЛН_пускового_комплекса" localSheetId="0">#REF!</definedName>
    <definedName name="Индекс_ЛН_пускового_комплекса">#REF!</definedName>
    <definedName name="Индекс_ЛН_сводного_сметного_расчета" localSheetId="0">#REF!</definedName>
    <definedName name="Индекс_ЛН_сводного_сметного_расчета">#REF!</definedName>
    <definedName name="Индекс_ЛН_стройки" localSheetId="0">#REF!</definedName>
    <definedName name="Индекс_ЛН_стройки">#REF!</definedName>
    <definedName name="инж">#REF!</definedName>
    <definedName name="инф_МЭРТ">#REF!</definedName>
    <definedName name="инф_СИБ">#REF!</definedName>
    <definedName name="инф_ТНК">#REF!</definedName>
    <definedName name="ИПусто">#REF!</definedName>
    <definedName name="ИТ" localSheetId="0">[5]мсн!#REF!</definedName>
    <definedName name="ИТ">[5]мсн!#REF!</definedName>
    <definedName name="Итого_ЗПМ__по_рес_расчету_с_учетом_к_тов" localSheetId="0">#REF!</definedName>
    <definedName name="Итого_ЗПМ__по_рес_расчету_с_учетом_к_тов">#REF!</definedName>
    <definedName name="Итого_ЗПМ_в_базисных_ценах" localSheetId="0">#REF!</definedName>
    <definedName name="Итого_ЗПМ_в_базисных_ценах">#REF!</definedName>
    <definedName name="Итого_ЗПМ_в_базисных_ценах_с_учетом_к_тов" localSheetId="0">#REF!</definedName>
    <definedName name="Итого_ЗПМ_в_базисных_ценах_с_учетом_к_тов">#REF!</definedName>
    <definedName name="Итого_ЗПМ_по_акту_вып_работ_в_базисных_ценах_с_учетом_к_тов" localSheetId="0">#REF!</definedName>
    <definedName name="Итого_ЗПМ_по_акту_вып_работ_в_базисных_ценах_с_учетом_к_тов">#REF!</definedName>
    <definedName name="Итого_ЗПМ_по_акту_вып_работ_при_ресурсном_расчете_с_учетом_к_тов" localSheetId="0">#REF!</definedName>
    <definedName name="Итого_ЗПМ_по_акту_вып_работ_при_ресурсном_расчете_с_учетом_к_тов">#REF!</definedName>
    <definedName name="Итого_ЗПМ_по_акту_выполненных_работ_в_базисных_ценах" localSheetId="0">#REF!</definedName>
    <definedName name="Итого_ЗПМ_по_акту_выполненных_работ_в_базисных_ценах">#REF!</definedName>
    <definedName name="Итого_ЗПМ_по_акту_выполненных_работ_при_ресурсном_расчете" localSheetId="0">#REF!</definedName>
    <definedName name="Итого_ЗПМ_по_акту_выполненных_работ_при_ресурсном_расчете">#REF!</definedName>
    <definedName name="Итого_ЗПМ_при_расчете_по_стоимости_ч_часа_работы_механизаторов" localSheetId="0">#REF!</definedName>
    <definedName name="Итого_ЗПМ_при_расчете_по_стоимости_ч_часа_работы_механизаторов">#REF!</definedName>
    <definedName name="Итого_МАТ_по_акту_вып_работ_в_базисных_ценах_с_учетом_к_тов" localSheetId="0">#REF!</definedName>
    <definedName name="Итого_МАТ_по_акту_вып_работ_в_базисных_ценах_с_учетом_к_тов">#REF!</definedName>
    <definedName name="Итого_МАТ_по_акту_вып_работ_при_ресурсном_расчете_с_учетом_к_тов" localSheetId="0">#REF!</definedName>
    <definedName name="Итого_МАТ_по_акту_вып_работ_при_ресурсном_расчете_с_учетом_к_тов">#REF!</definedName>
    <definedName name="Итого_материалы" localSheetId="0">#REF!</definedName>
    <definedName name="Итого_материалы">#REF!</definedName>
    <definedName name="Итого_материалы__по_рес_расчету_с_учетом_к_тов" localSheetId="0">#REF!</definedName>
    <definedName name="Итого_материалы__по_рес_расчету_с_учетом_к_тов">#REF!</definedName>
    <definedName name="Итого_материалы_в_базисных_ценах" localSheetId="0">#REF!</definedName>
    <definedName name="Итого_материалы_в_базисных_ценах">#REF!</definedName>
    <definedName name="Итого_материалы_в_базисных_ценах_с_учетом_к_тов" localSheetId="0">#REF!</definedName>
    <definedName name="Итого_материалы_в_базисных_ценах_с_учетом_к_тов">#REF!</definedName>
    <definedName name="Итого_материалы_по_акту_выполненных_работ_в_базисных_ценах" localSheetId="0">#REF!</definedName>
    <definedName name="Итого_материалы_по_акту_выполненных_работ_в_базисных_ценах">#REF!</definedName>
    <definedName name="Итого_материалы_по_акту_выполненных_работ_при_ресурсном_расчете" localSheetId="0">#REF!</definedName>
    <definedName name="Итого_материалы_по_акту_выполненных_работ_при_ресурсном_расчете">#REF!</definedName>
    <definedName name="Итого_машины_и_механизмы" localSheetId="0">#REF!</definedName>
    <definedName name="Итого_машины_и_механизмы">#REF!</definedName>
    <definedName name="Итого_машины_и_механизмы_в_базисных_ценах" localSheetId="0">#REF!</definedName>
    <definedName name="Итого_машины_и_механизмы_в_базисных_ценах">#REF!</definedName>
    <definedName name="Итого_машины_и_механизмы_по_акту_выполненных_работ_в_базисных_ценах" localSheetId="0">#REF!</definedName>
    <definedName name="Итого_машины_и_механизмы_по_акту_выполненных_работ_в_базисных_ценах">#REF!</definedName>
    <definedName name="Итого_машины_и_механизмы_по_акту_выполненных_работ_при_ресурсном_расчете" localSheetId="0">#REF!</definedName>
    <definedName name="Итого_машины_и_механизмы_по_акту_выполненных_работ_при_ресурсном_расчете">#REF!</definedName>
    <definedName name="Итого_НР_в_базисных_ценах" localSheetId="0">#REF!</definedName>
    <definedName name="Итого_НР_в_базисных_ценах">#REF!</definedName>
    <definedName name="Итого_НР_по_акту_в_базисных_ценах" localSheetId="0">#REF!</definedName>
    <definedName name="Итого_НР_по_акту_в_базисных_ценах">#REF!</definedName>
    <definedName name="Итого_НР_по_акту_по_ресурсному_расчету" localSheetId="0">#REF!</definedName>
    <definedName name="Итого_НР_по_акту_по_ресурсному_расчету">#REF!</definedName>
    <definedName name="Итого_НР_по_ресурсному_расчету" localSheetId="0">#REF!</definedName>
    <definedName name="Итого_НР_по_ресурсному_расчету">#REF!</definedName>
    <definedName name="Итого_ОЗП" localSheetId="0">#REF!</definedName>
    <definedName name="Итого_ОЗП">#REF!</definedName>
    <definedName name="Итого_ОЗП_в_базисных_ценах" localSheetId="0">#REF!</definedName>
    <definedName name="Итого_ОЗП_в_базисных_ценах">#REF!</definedName>
    <definedName name="Итого_ОЗП_в_базисных_ценах_с_учетом_к_тов" localSheetId="0">#REF!</definedName>
    <definedName name="Итого_ОЗП_в_базисных_ценах_с_учетом_к_тов">#REF!</definedName>
    <definedName name="Итого_ОЗП_по_акту_вып_работ_в_базисных_ценах_с_учетом_к_тов" localSheetId="0">#REF!</definedName>
    <definedName name="Итого_ОЗП_по_акту_вып_работ_в_базисных_ценах_с_учетом_к_тов">#REF!</definedName>
    <definedName name="Итого_ОЗП_по_акту_вып_работ_при_ресурсном_расчете_с_учетом_к_тов" localSheetId="0">#REF!</definedName>
    <definedName name="Итого_ОЗП_по_акту_вып_работ_при_ресурсном_расчете_с_учетом_к_тов">#REF!</definedName>
    <definedName name="Итого_ОЗП_по_акту_выполненных_работ_в_базисных_ценах" localSheetId="0">#REF!</definedName>
    <definedName name="Итого_ОЗП_по_акту_выполненных_работ_в_базисных_ценах">#REF!</definedName>
    <definedName name="Итого_ОЗП_по_акту_выполненных_работ_при_ресурсном_расчете" localSheetId="0">#REF!</definedName>
    <definedName name="Итого_ОЗП_по_акту_выполненных_работ_при_ресурсном_расчете">#REF!</definedName>
    <definedName name="Итого_ОЗП_по_рес_расчету_с_учетом_к_тов" localSheetId="0">#REF!</definedName>
    <definedName name="Итого_ОЗП_по_рес_расчету_с_учетом_к_тов">#REF!</definedName>
    <definedName name="Итого_ПЗ" localSheetId="0">#REF!</definedName>
    <definedName name="Итого_ПЗ">#REF!</definedName>
    <definedName name="Итого_ПЗ_в_базисных_ценах" localSheetId="0">#REF!</definedName>
    <definedName name="Итого_ПЗ_в_базисных_ценах">#REF!</definedName>
    <definedName name="Итого_ПЗ_в_базисных_ценах_с_учетом_к_тов" localSheetId="0">#REF!</definedName>
    <definedName name="Итого_ПЗ_в_базисных_ценах_с_учетом_к_тов">#REF!</definedName>
    <definedName name="Итого_ПЗ_по_акту_вып_работ_в_базисных_ценах_с_учетом_к_тов" localSheetId="0">#REF!</definedName>
    <definedName name="Итого_ПЗ_по_акту_вып_работ_в_базисных_ценах_с_учетом_к_тов">#REF!</definedName>
    <definedName name="Итого_ПЗ_по_акту_вып_работ_при_ресурсном_расчете_с_учетом_к_тов" localSheetId="0">#REF!</definedName>
    <definedName name="Итого_ПЗ_по_акту_вып_работ_при_ресурсном_расчете_с_учетом_к_тов">#REF!</definedName>
    <definedName name="Итого_ПЗ_по_акту_выполненных_работ_в_базисных_ценах" localSheetId="0">#REF!</definedName>
    <definedName name="Итого_ПЗ_по_акту_выполненных_работ_в_базисных_ценах">#REF!</definedName>
    <definedName name="Итого_ПЗ_по_акту_выполненных_работ_при_ресурсном_расчете" localSheetId="0">#REF!</definedName>
    <definedName name="Итого_ПЗ_по_акту_выполненных_работ_при_ресурсном_расчете">#REF!</definedName>
    <definedName name="Итого_ПЗ_по_рес_расчету_с_учетом_к_тов" localSheetId="0">#REF!</definedName>
    <definedName name="Итого_ПЗ_по_рес_расчету_с_учетом_к_тов">#REF!</definedName>
    <definedName name="Итого_СП_в_базисных_ценах" localSheetId="0">#REF!</definedName>
    <definedName name="Итого_СП_в_базисных_ценах">#REF!</definedName>
    <definedName name="Итого_СП_по_акту_в_базисных_ценах" localSheetId="0">#REF!</definedName>
    <definedName name="Итого_СП_по_акту_в_базисных_ценах">#REF!</definedName>
    <definedName name="Итого_СП_по_акту_по_ресурсному_расчету" localSheetId="0">#REF!</definedName>
    <definedName name="Итого_СП_по_акту_по_ресурсному_расчету">#REF!</definedName>
    <definedName name="Итого_СП_по_ресурсному_расчету" localSheetId="0">#REF!</definedName>
    <definedName name="Итого_СП_по_ресурсному_расчету">#REF!</definedName>
    <definedName name="Итого_ФОТ_в_базисных_ценах" localSheetId="0">#REF!</definedName>
    <definedName name="Итого_ФОТ_в_базисных_ценах">#REF!</definedName>
    <definedName name="Итого_ФОТ_по_акту_выполненных_работ_в_базисных_ценах" localSheetId="0">#REF!</definedName>
    <definedName name="Итого_ФОТ_по_акту_выполненных_работ_в_базисных_ценах">#REF!</definedName>
    <definedName name="Итого_ФОТ_по_акту_выполненных_работ_при_ресурсном_расчете" localSheetId="0">#REF!</definedName>
    <definedName name="Итого_ФОТ_по_акту_выполненных_работ_при_ресурсном_расчете">#REF!</definedName>
    <definedName name="Итого_ФОТ_при_расчете_по_доле_з_п_в_стоимости_эксплуатации_машин" localSheetId="0">#REF!</definedName>
    <definedName name="Итого_ФОТ_при_расчете_по_доле_з_п_в_стоимости_эксплуатации_машин">#REF!</definedName>
    <definedName name="Итого_ЭММ__по_рес_расчету_с_учетом_к_тов" localSheetId="0">#REF!</definedName>
    <definedName name="Итого_ЭММ__по_рес_расчету_с_учетом_к_тов">#REF!</definedName>
    <definedName name="Итого_ЭММ_в_базисных_ценах_с_учетом_к_тов" localSheetId="0">#REF!</definedName>
    <definedName name="Итого_ЭММ_в_базисных_ценах_с_учетом_к_тов">#REF!</definedName>
    <definedName name="Итого_ЭММ_по_акту_вып_работ_в_базисных_ценах_с_учетом_к_тов" localSheetId="0">#REF!</definedName>
    <definedName name="Итого_ЭММ_по_акту_вып_работ_в_базисных_ценах_с_учетом_к_тов">#REF!</definedName>
    <definedName name="Итого_ЭММ_по_акту_вып_работ_при_ресурсном_расчете_с_учетом_к_тов" localSheetId="0">#REF!</definedName>
    <definedName name="Итого_ЭММ_по_акту_вып_работ_при_ресурсном_расчете_с_учетом_к_тов">#REF!</definedName>
    <definedName name="ить">#REF!</definedName>
    <definedName name="й">#REF!</definedName>
    <definedName name="ййй" localSheetId="0">[5]мсн!#REF!</definedName>
    <definedName name="ййй">[5]мсн!#REF!</definedName>
    <definedName name="йййй" localSheetId="0">#REF!</definedName>
    <definedName name="йййй">#REF!</definedName>
    <definedName name="йцйц">NA()</definedName>
    <definedName name="йцу">#REF!</definedName>
    <definedName name="к">#REF!</definedName>
    <definedName name="к_ЗПМ" localSheetId="0">#REF!</definedName>
    <definedName name="к_ЗПМ">#REF!</definedName>
    <definedName name="к_МАТ" localSheetId="0">#REF!</definedName>
    <definedName name="к_МАТ">#REF!</definedName>
    <definedName name="к_ОЗП" localSheetId="0">#REF!</definedName>
    <definedName name="к_ОЗП">#REF!</definedName>
    <definedName name="к_ПЗ" localSheetId="0">#REF!</definedName>
    <definedName name="к_ПЗ">#REF!</definedName>
    <definedName name="к_ЭМ" localSheetId="0">#REF!</definedName>
    <definedName name="к_ЭМ">#REF!</definedName>
    <definedName name="Кабели">[21]Коэфф1.!#REF!</definedName>
    <definedName name="Кабели_1">#REF!</definedName>
    <definedName name="Кабельные_линии" localSheetId="0">[30]Таблица!$B$205:$B$339</definedName>
    <definedName name="Кабельные_линии">[31]Таблица!$B$205:$B$339</definedName>
    <definedName name="кака">#REF!</definedName>
    <definedName name="калплан">#REF!</definedName>
    <definedName name="Категория_сложности">#REF!</definedName>
    <definedName name="Кварталы" localSheetId="0">[30]Регионы!$B$154:$B$182</definedName>
    <definedName name="Кварталы">[31]Регионы!$B$154:$B$182</definedName>
    <definedName name="кгкг">#REF!</definedName>
    <definedName name="кеке">#REF!</definedName>
    <definedName name="КИП">#REF!</definedName>
    <definedName name="КИПиавтом">#REF!</definedName>
    <definedName name="кк">'[45]свод 2'!$A$7</definedName>
    <definedName name="ккк" localSheetId="0">#REF!</definedName>
    <definedName name="ккк">#REF!</definedName>
    <definedName name="книга" hidden="1">{#N/A,#N/A,FALSE,"Откр.вод.(осн.)"}</definedName>
    <definedName name="Количество_землепользователей">#REF!</definedName>
    <definedName name="Количество_контуров">#REF!</definedName>
    <definedName name="Количество_культур">#REF!</definedName>
    <definedName name="Количество_планшетов">#REF!</definedName>
    <definedName name="Количество_предприятий">#REF!</definedName>
    <definedName name="Количество_согласований">#REF!</definedName>
    <definedName name="Колп">'[46]СметаСводная Колпино'!$C$5</definedName>
    <definedName name="ком">[47]топография!#REF!</definedName>
    <definedName name="ком___0">[48]топография!#REF!</definedName>
    <definedName name="Командировочные_расходы">#REF!</definedName>
    <definedName name="Компенсаторы" localSheetId="0">[30]Таблица!$B$544:$B$559</definedName>
    <definedName name="Компенсаторы">[31]Таблица!$B$544:$B$559</definedName>
    <definedName name="Комплектные_трансформаторные_устройства" localSheetId="0">[30]Таблица!$B$132:$B$146</definedName>
    <definedName name="Комплектные_трансформаторные_устройства">[31]Таблица!$B$132:$B$146</definedName>
    <definedName name="Контроллер">[21]Коэфф1.!#REF!</definedName>
    <definedName name="Контроллер_1">#REF!</definedName>
    <definedName name="Коэффициент">#REF!</definedName>
    <definedName name="Кра">[49]СметаСводная!$E$6</definedName>
    <definedName name="кс2_произв">#REF!</definedName>
    <definedName name="кс3_ГТУ_произв">#REF!</definedName>
    <definedName name="кс3_ЭД_произв">#REF!</definedName>
    <definedName name="ктп" localSheetId="0">#REF!</definedName>
    <definedName name="ктп">#REF!</definedName>
    <definedName name="куку">#REF!</definedName>
    <definedName name="Курс">[21]Коэфф1.!$E$23</definedName>
    <definedName name="Курс_1">#REF!</definedName>
    <definedName name="курс_дол">#REF!</definedName>
    <definedName name="Курс_доллара_США">#REF!</definedName>
    <definedName name="курс1">#REF!</definedName>
    <definedName name="л" localSheetId="0">#REF!</definedName>
    <definedName name="л">#REF!</definedName>
    <definedName name="лд">#REF!</definedName>
    <definedName name="ленин">#REF!</definedName>
    <definedName name="лл">#REF!</definedName>
    <definedName name="ллдж">#REF!</definedName>
    <definedName name="ллл">#REF!</definedName>
    <definedName name="лллллллллллл" localSheetId="0">#REF!</definedName>
    <definedName name="лллллллллллл">#REF!</definedName>
    <definedName name="лп" localSheetId="0">#REF!</definedName>
    <definedName name="лп">#REF!</definedName>
    <definedName name="м" localSheetId="0">#REF!</definedName>
    <definedName name="м">#REF!</definedName>
    <definedName name="М1">[50]ПРОГНОЗ_1!#REF!</definedName>
    <definedName name="Мак">[51]сводная!$D$7</definedName>
    <definedName name="Метео">#REF!</definedName>
    <definedName name="МетеорУТ">[39]топография!#REF!</definedName>
    <definedName name="мж1">'[52]СметаСводная 1 оч'!$D$6</definedName>
    <definedName name="мил">{0,"миллионов ";1,"миллион ";2,"миллиона ";5,"миллионов "}</definedName>
    <definedName name="мин">#REF!</definedName>
    <definedName name="Министерство_транспорта__связи_и_автомобильных_дорог_Самарской_области">#REF!</definedName>
    <definedName name="мит">#REF!</definedName>
    <definedName name="митюгов">'[53]Данные для расчёта сметы'!$J$33</definedName>
    <definedName name="мичм">[54]сводная!$D$7</definedName>
    <definedName name="ммммммм" localSheetId="0">[5]мсн!#REF!</definedName>
    <definedName name="ммммммм">[5]мсн!#REF!</definedName>
    <definedName name="МММММММММ">#REF!</definedName>
    <definedName name="Модель2">#REF!</definedName>
    <definedName name="Мониторинг1">'[55]Гр5(о)'!#REF!</definedName>
    <definedName name="Монтаж">#REF!</definedName>
    <definedName name="Монтажные_работы_в_базисных_ценах" localSheetId="0">#REF!</definedName>
    <definedName name="Монтажные_работы_в_базисных_ценах">#REF!</definedName>
    <definedName name="Монтажные_работы_в_текущих_ценах" localSheetId="0">#REF!</definedName>
    <definedName name="Монтажные_работы_в_текущих_ценах">#REF!</definedName>
    <definedName name="Монтажные_работы_в_текущих_ценах_по_ресурсному_расчету" localSheetId="0">#REF!</definedName>
    <definedName name="Монтажные_работы_в_текущих_ценах_по_ресурсному_расчету">#REF!</definedName>
    <definedName name="Монтажные_работы_в_текущих_ценах_после_применения_индексов" localSheetId="0">#REF!</definedName>
    <definedName name="Монтажные_работы_в_текущих_ценах_после_применения_индексов">#REF!</definedName>
    <definedName name="н" localSheetId="0">#REF!</definedName>
    <definedName name="н">#REF!</definedName>
    <definedName name="Название_проекта">#REF!</definedName>
    <definedName name="Наименование__строительства__стадии_проектирования__Выполнение_работ_по_разработке_инженерного_проекта_реконструкции_автомобильной_дороги__Самара_Бугуруслан__на_участке_км_54_272_км_73_900_в_Кинельском_районе_Самарской_области">#REF!</definedName>
    <definedName name="Наименование__строительства__стадии_проектирования__Разработка_проекта_реконструкции_автомобильной_дороги__М_10__Скандинавия__от_Санкт_Петербурга_через_Выборг_до_госграницы_с_Финляндией__на_участках_км_196_000___таможенный_пункт__Торфяновка__км_198_000">[56]свод!$A$7</definedName>
    <definedName name="Наименование_группы_строек" localSheetId="0">#REF!</definedName>
    <definedName name="Наименование_группы_строек">#REF!</definedName>
    <definedName name="Наименование_локальной_сметы" localSheetId="0">#REF!</definedName>
    <definedName name="Наименование_локальной_сметы">#REF!</definedName>
    <definedName name="Наименование_объекта" localSheetId="0">#REF!</definedName>
    <definedName name="Наименование_объекта">#REF!</definedName>
    <definedName name="Наименование_объектной_сметы" localSheetId="0">#REF!</definedName>
    <definedName name="Наименование_объектной_сметы">#REF!</definedName>
    <definedName name="Наименование_очереди" localSheetId="0">#REF!</definedName>
    <definedName name="Наименование_очереди">#REF!</definedName>
    <definedName name="Наименование_пускового_комплекса" localSheetId="0">#REF!</definedName>
    <definedName name="Наименование_пускового_комплекса">#REF!</definedName>
    <definedName name="Наименование_сводного_сметного_расчета" localSheetId="0">#REF!</definedName>
    <definedName name="Наименование_сводного_сметного_расчета">#REF!</definedName>
    <definedName name="Наименование_стройки" localSheetId="0">#REF!</definedName>
    <definedName name="Наименование_стройки">#REF!</definedName>
    <definedName name="НДС">#REF!</definedName>
    <definedName name="НК">'[57]См 1 наруж.водопровод'!$D$6</definedName>
    <definedName name="нн">#REF!</definedName>
    <definedName name="нннн" localSheetId="0">#REF!</definedName>
    <definedName name="нннн">#REF!</definedName>
    <definedName name="новые_ОФ_2003">[19]рабочий!$F$305:$W$327</definedName>
    <definedName name="новые_ОФ_2004">[19]рабочий!$F$335:$W$357</definedName>
    <definedName name="новые_ОФ_а_всего">[19]рабочий!$F$767:$V$789</definedName>
    <definedName name="новые_ОФ_всего">[19]рабочий!$F$1331:$V$1353</definedName>
    <definedName name="новые_ОФ_п_всего">[19]рабочий!$F$1293:$V$1315</definedName>
    <definedName name="ном_фид" localSheetId="0">#REF!</definedName>
    <definedName name="ном_фид">#REF!</definedName>
    <definedName name="Номер_договора">#REF!</definedName>
    <definedName name="номера" localSheetId="0">#REF!</definedName>
    <definedName name="номера">#REF!</definedName>
    <definedName name="Норм_трудо_____">#REF!</definedName>
    <definedName name="Норм_трудоемкость_механизаторов_по_смете_с_учетом_к_тов" localSheetId="0">#REF!</definedName>
    <definedName name="Норм_трудоемкость_механизаторов_по_смете_с_учетом_к_тов">#REF!</definedName>
    <definedName name="Норм_трудоемкость_осн_рабочих_по_смете_с_учетом_к_тов" localSheetId="0">#REF!</definedName>
    <definedName name="Норм_трудоемкость_осн_рабочих_по_смете_с_учетом_к_тов">#REF!</definedName>
    <definedName name="Нормативная_трудоемкость_механизаторов_по_смете" localSheetId="0">#REF!</definedName>
    <definedName name="Нормативная_трудоемкость_механизаторов_по_смете">#REF!</definedName>
    <definedName name="Нормативная_трудоемкость_основных_рабочих_по_смете" localSheetId="0">#REF!</definedName>
    <definedName name="Нормативная_трудоемкость_основных_рабочих_по_смете">#REF!</definedName>
    <definedName name="о" localSheetId="0">#REF!</definedName>
    <definedName name="о">#REF!</definedName>
    <definedName name="_xlnm.Print_Area" localSheetId="0">'ССР№_ВЛ-10кВ Договор'!$A$1:$M$79</definedName>
    <definedName name="_xlnm.Print_Area">#REF!</definedName>
    <definedName name="Оборудование_в_базисных_ценах" localSheetId="0">#REF!</definedName>
    <definedName name="Оборудование_в_базисных_ценах">#REF!</definedName>
    <definedName name="Оборудование_в_текущих_ценах" localSheetId="0">#REF!</definedName>
    <definedName name="Оборудование_в_текущих_ценах">#REF!</definedName>
    <definedName name="Оборудование_в_текущих_ценах_по_ресурсному_расчету" localSheetId="0">#REF!</definedName>
    <definedName name="Оборудование_в_текущих_ценах_по_ресурсному_расчету">#REF!</definedName>
    <definedName name="Оборудование_в_текущих_ценах_после_применения_индексов" localSheetId="0">#REF!</definedName>
    <definedName name="Оборудование_в_текущих_ценах_после_применения_индексов">#REF!</definedName>
    <definedName name="Обоснование_поправки" localSheetId="0">#REF!</definedName>
    <definedName name="Обоснование_поправки">#REF!</definedName>
    <definedName name="общая">[58]топография!#REF!</definedName>
    <definedName name="объем">#N/A</definedName>
    <definedName name="объем___0">#REF!</definedName>
    <definedName name="объем___0___0">#REF!</definedName>
    <definedName name="объем___0___0___0">#REF!</definedName>
    <definedName name="объем___0___0___0___0">#REF!</definedName>
    <definedName name="объем___0___0___0___0___0">#REF!</definedName>
    <definedName name="объем___0___0___0___1">#REF!</definedName>
    <definedName name="объем___0___0___0___3">#REF!</definedName>
    <definedName name="объем___0___0___0___5">#REF!</definedName>
    <definedName name="объем___0___0___0_1">#REF!</definedName>
    <definedName name="объем___0___0___0_5">#REF!</definedName>
    <definedName name="объем___0___0___1">#REF!</definedName>
    <definedName name="объем___0___0___2">#REF!</definedName>
    <definedName name="объем___0___0___3">#REF!</definedName>
    <definedName name="объем___0___0___3___0">#REF!</definedName>
    <definedName name="объем___0___0___4">#REF!</definedName>
    <definedName name="объем___0___0___5">#REF!</definedName>
    <definedName name="объем___0___0___6">#REF!</definedName>
    <definedName name="объем___0___0___7">#REF!</definedName>
    <definedName name="объем___0___0___8">#REF!</definedName>
    <definedName name="объем___0___0___9">#REF!</definedName>
    <definedName name="объем___0___0_1">#REF!</definedName>
    <definedName name="объем___0___0_3">#REF!</definedName>
    <definedName name="объем___0___0_5">#REF!</definedName>
    <definedName name="объем___0___1">#REF!</definedName>
    <definedName name="объем___0___1___0">#REF!</definedName>
    <definedName name="объем___0___10">#REF!</definedName>
    <definedName name="объем___0___12">#REF!</definedName>
    <definedName name="объем___0___2">#REF!</definedName>
    <definedName name="объем___0___2___0">#REF!</definedName>
    <definedName name="объем___0___2___0___0">#REF!</definedName>
    <definedName name="объем___0___2___5">#REF!</definedName>
    <definedName name="объем___0___2_1">#REF!</definedName>
    <definedName name="объем___0___2_3">#REF!</definedName>
    <definedName name="объем___0___2_5">#REF!</definedName>
    <definedName name="объем___0___3">#REF!</definedName>
    <definedName name="объем___0___3___0">#REF!</definedName>
    <definedName name="объем___0___3___3">#REF!</definedName>
    <definedName name="объем___0___3___5">#REF!</definedName>
    <definedName name="объем___0___3_1">#REF!</definedName>
    <definedName name="объем___0___3_5">#REF!</definedName>
    <definedName name="объем___0___4">#REF!</definedName>
    <definedName name="объем___0___4___0">#REF!</definedName>
    <definedName name="объем___0___4___5">#REF!</definedName>
    <definedName name="объем___0___4_1">#REF!</definedName>
    <definedName name="объем___0___4_3">#REF!</definedName>
    <definedName name="объем___0___4_5">#REF!</definedName>
    <definedName name="объем___0___5">#REF!</definedName>
    <definedName name="объем___0___5___0">#REF!</definedName>
    <definedName name="объем___0___6">#REF!</definedName>
    <definedName name="объем___0___6___0">#REF!</definedName>
    <definedName name="объем___0___7">#REF!</definedName>
    <definedName name="объем___0___8">#REF!</definedName>
    <definedName name="объем___0___8___0">#REF!</definedName>
    <definedName name="объем___0___9">"$#ССЫЛ!.$M$1:$M$32000"</definedName>
    <definedName name="объем___0_1">#REF!</definedName>
    <definedName name="объем___0_3">#REF!</definedName>
    <definedName name="объем___0_5">#REF!</definedName>
    <definedName name="объем___1">#REF!</definedName>
    <definedName name="объем___1___0">#REF!</definedName>
    <definedName name="объем___1___0___0">#REF!</definedName>
    <definedName name="объем___1___1">#REF!</definedName>
    <definedName name="объем___1___5">#REF!</definedName>
    <definedName name="объем___1_1">#REF!</definedName>
    <definedName name="объем___1_3">#REF!</definedName>
    <definedName name="объем___1_5">#REF!</definedName>
    <definedName name="объем___10">#REF!</definedName>
    <definedName name="объем___10___0">NA()</definedName>
    <definedName name="объем___10___0___0">#REF!</definedName>
    <definedName name="объем___10___0___0___0">#REF!</definedName>
    <definedName name="объем___10___0___1">NA()</definedName>
    <definedName name="объем___10___0___5">NA()</definedName>
    <definedName name="объем___10___0_1">NA()</definedName>
    <definedName name="объем___10___0_3">NA()</definedName>
    <definedName name="объем___10___0_5">NA()</definedName>
    <definedName name="объем___10___1">#REF!</definedName>
    <definedName name="объем___10___10">#REF!</definedName>
    <definedName name="объем___10___12">#REF!</definedName>
    <definedName name="объем___10___2">NA()</definedName>
    <definedName name="объем___10___4">NA()</definedName>
    <definedName name="объем___10___5">#REF!</definedName>
    <definedName name="объем___10___6">NA()</definedName>
    <definedName name="объем___10___6___0">NA()</definedName>
    <definedName name="объем___10___8">NA()</definedName>
    <definedName name="объем___10___8___0">NA()</definedName>
    <definedName name="объем___10___9">"$#ССЫЛ!.$M$1:$M$32000"</definedName>
    <definedName name="объем___10_1">NA()</definedName>
    <definedName name="объем___10_3">#REF!</definedName>
    <definedName name="объем___10_5">#REF!</definedName>
    <definedName name="объем___11">#REF!</definedName>
    <definedName name="объем___11___0">NA()</definedName>
    <definedName name="объем___11___10">#REF!</definedName>
    <definedName name="объем___11___2">#REF!</definedName>
    <definedName name="объем___11___4">#REF!</definedName>
    <definedName name="объем___11___6">#REF!</definedName>
    <definedName name="объем___11___8">#REF!</definedName>
    <definedName name="объем___12">NA()</definedName>
    <definedName name="объем___2">#REF!</definedName>
    <definedName name="объем___2___0">#REF!</definedName>
    <definedName name="объем___2___0___0">#REF!</definedName>
    <definedName name="объем___2___0___0___0">#REF!</definedName>
    <definedName name="объем___2___0___0___0___0">#REF!</definedName>
    <definedName name="объем___2___0___0___1">#REF!</definedName>
    <definedName name="объем___2___0___0___3">#REF!</definedName>
    <definedName name="объем___2___0___0___5">#REF!</definedName>
    <definedName name="объем___2___0___0_1">#REF!</definedName>
    <definedName name="объем___2___0___0_5">#REF!</definedName>
    <definedName name="объем___2___0___1">#REF!</definedName>
    <definedName name="объем___2___0___3">#REF!</definedName>
    <definedName name="объем___2___0___5">#REF!</definedName>
    <definedName name="объем___2___0___6">#REF!</definedName>
    <definedName name="объем___2___0___7">#REF!</definedName>
    <definedName name="объем___2___0___8">#REF!</definedName>
    <definedName name="объем___2___0___9">#REF!</definedName>
    <definedName name="объем___2___0_1">#REF!</definedName>
    <definedName name="объем___2___0_3">#REF!</definedName>
    <definedName name="объем___2___0_5">#REF!</definedName>
    <definedName name="объем___2___1">#REF!</definedName>
    <definedName name="объем___2___1___0">#REF!</definedName>
    <definedName name="объем___2___10">#REF!</definedName>
    <definedName name="объем___2___12">#REF!</definedName>
    <definedName name="объем___2___2">#REF!</definedName>
    <definedName name="объем___2___3">#REF!</definedName>
    <definedName name="объем___2___4">#REF!</definedName>
    <definedName name="объем___2___4___0">#REF!</definedName>
    <definedName name="объем___2___4___5">#REF!</definedName>
    <definedName name="объем___2___4_1">#REF!</definedName>
    <definedName name="объем___2___4_3">#REF!</definedName>
    <definedName name="объем___2___4_5">#REF!</definedName>
    <definedName name="объем___2___5">#REF!</definedName>
    <definedName name="объем___2___6">#REF!</definedName>
    <definedName name="объем___2___6___0">#REF!</definedName>
    <definedName name="объем___2___7">#REF!</definedName>
    <definedName name="объем___2___8">#REF!</definedName>
    <definedName name="объем___2___8___0">#REF!</definedName>
    <definedName name="объем___2___9">"$#ССЫЛ!.$M$1:$M$32000"</definedName>
    <definedName name="объем___2_1">#REF!</definedName>
    <definedName name="объем___2_3">#REF!</definedName>
    <definedName name="объем___2_5">#REF!</definedName>
    <definedName name="объем___3">#REF!</definedName>
    <definedName name="объем___3___0">NA()</definedName>
    <definedName name="объем___3___0___0">NA()</definedName>
    <definedName name="объем___3___0___0___0">NA()</definedName>
    <definedName name="объем___3___0___1">NA()</definedName>
    <definedName name="объем___3___0___3">NA()</definedName>
    <definedName name="объем___3___0___5">#REF!</definedName>
    <definedName name="объем___3___0_1">NA()</definedName>
    <definedName name="объем___3___0_3">#REF!</definedName>
    <definedName name="объем___3___0_5">#REF!</definedName>
    <definedName name="объем___3___1">#REF!</definedName>
    <definedName name="объем___3___10">#REF!</definedName>
    <definedName name="объем___3___2">#REF!</definedName>
    <definedName name="объем___3___3">#REF!</definedName>
    <definedName name="объем___3___4">#REF!</definedName>
    <definedName name="объем___3___4___0">#REF!</definedName>
    <definedName name="объем___3___5">#REF!</definedName>
    <definedName name="объем___3___6">#REF!</definedName>
    <definedName name="объем___3___8">#REF!</definedName>
    <definedName name="объем___3___8___0">#REF!</definedName>
    <definedName name="объем___3___9">#REF!</definedName>
    <definedName name="объем___3_1">#REF!</definedName>
    <definedName name="объем___3_3">NA()</definedName>
    <definedName name="объем___3_5">#REF!</definedName>
    <definedName name="объем___4">NA()</definedName>
    <definedName name="объем___4___0">#REF!</definedName>
    <definedName name="объем___4___0___0">#REF!</definedName>
    <definedName name="объем___4___0___0___0">#REF!</definedName>
    <definedName name="объем___4___0___0___0___0">#REF!</definedName>
    <definedName name="объем___4___0___0___1">#REF!</definedName>
    <definedName name="объем___4___0___0___3">#REF!</definedName>
    <definedName name="объем___4___0___0___5">#REF!</definedName>
    <definedName name="объем___4___0___0_1">#REF!</definedName>
    <definedName name="объем___4___0___0_5">#REF!</definedName>
    <definedName name="объем___4___0___1">#REF!</definedName>
    <definedName name="объем___4___0___3">#REF!</definedName>
    <definedName name="объем___4___0___5">NA()</definedName>
    <definedName name="объем___4___0___6">NA()</definedName>
    <definedName name="объем___4___0___7">NA()</definedName>
    <definedName name="объем___4___0___8">NA()</definedName>
    <definedName name="объем___4___0___9">NA()</definedName>
    <definedName name="объем___4___0_1">#REF!</definedName>
    <definedName name="объем___4___0_3">#REF!</definedName>
    <definedName name="объем___4___0_5">NA()</definedName>
    <definedName name="объем___4___1">#REF!</definedName>
    <definedName name="объем___4___10">#REF!</definedName>
    <definedName name="объем___4___12">#REF!</definedName>
    <definedName name="объем___4___2">#REF!</definedName>
    <definedName name="объем___4___3">#REF!</definedName>
    <definedName name="объем___4___3___0">#REF!</definedName>
    <definedName name="объем___4___4">#REF!</definedName>
    <definedName name="объем___4___5">#REF!</definedName>
    <definedName name="объем___4___6">#REF!</definedName>
    <definedName name="объем___4___6___0">#REF!</definedName>
    <definedName name="объем___4___7">#REF!</definedName>
    <definedName name="объем___4___8">#REF!</definedName>
    <definedName name="объем___4___8___0">#REF!</definedName>
    <definedName name="объем___4___9">"$#ССЫЛ!.$M$1:$M$32000"</definedName>
    <definedName name="объем___4_1">#REF!</definedName>
    <definedName name="объем___4_3">#REF!</definedName>
    <definedName name="объем___4_5">#REF!</definedName>
    <definedName name="объем___5">NA()</definedName>
    <definedName name="объем___5___0">#REF!</definedName>
    <definedName name="объем___5___0___0">#REF!</definedName>
    <definedName name="объем___5___0___0___0">#REF!</definedName>
    <definedName name="объем___5___0___0___0___0">#REF!</definedName>
    <definedName name="объем___5___0___1">#REF!</definedName>
    <definedName name="объем___5___0___5">#REF!</definedName>
    <definedName name="объем___5___0_1">#REF!</definedName>
    <definedName name="объем___5___0_3">#REF!</definedName>
    <definedName name="объем___5___0_5">#REF!</definedName>
    <definedName name="объем___5___1">#REF!</definedName>
    <definedName name="объем___5___3">NA()</definedName>
    <definedName name="объем___5___5">NA()</definedName>
    <definedName name="объем___5_1">#REF!</definedName>
    <definedName name="объем___5_3">NA()</definedName>
    <definedName name="объем___5_5">NA()</definedName>
    <definedName name="объем___6">#REF!</definedName>
    <definedName name="объем___6___0">#REF!</definedName>
    <definedName name="объем___6___0___0">#REF!</definedName>
    <definedName name="объем___6___0___0___0">#REF!</definedName>
    <definedName name="объем___6___0___0___0___0">#REF!</definedName>
    <definedName name="объем___6___0___1">#REF!</definedName>
    <definedName name="объем___6___0___3">#REF!</definedName>
    <definedName name="объем___6___0___5">#REF!</definedName>
    <definedName name="объем___6___0_1">#REF!</definedName>
    <definedName name="объем___6___0_3">#REF!</definedName>
    <definedName name="объем___6___0_5">#REF!</definedName>
    <definedName name="объем___6___1">#REF!</definedName>
    <definedName name="объем___6___10">#REF!</definedName>
    <definedName name="объем___6___12">#REF!</definedName>
    <definedName name="объем___6___2">#REF!</definedName>
    <definedName name="объем___6___3">#REF!</definedName>
    <definedName name="объем___6___4">#REF!</definedName>
    <definedName name="объем___6___5">NA()</definedName>
    <definedName name="объем___6___6">#REF!</definedName>
    <definedName name="объем___6___6___0">#REF!</definedName>
    <definedName name="объем___6___7">NA()</definedName>
    <definedName name="объем___6___8">#REF!</definedName>
    <definedName name="объем___6___8___0">#REF!</definedName>
    <definedName name="объем___6___9">"$#ССЫЛ!.$M$1:$M$32000"</definedName>
    <definedName name="объем___6_1">#REF!</definedName>
    <definedName name="объем___6_3">#REF!</definedName>
    <definedName name="объем___6_5">NA()</definedName>
    <definedName name="объем___7">#REF!</definedName>
    <definedName name="объем___7___0">#REF!</definedName>
    <definedName name="объем___7___0___0">#REF!</definedName>
    <definedName name="объем___7___10">#REF!</definedName>
    <definedName name="объем___7___2">#REF!</definedName>
    <definedName name="объем___7___4">#REF!</definedName>
    <definedName name="объем___7___6">#REF!</definedName>
    <definedName name="объем___7___8">#REF!</definedName>
    <definedName name="объем___8">#REF!</definedName>
    <definedName name="объем___8___0">#REF!</definedName>
    <definedName name="объем___8___0___0">#REF!</definedName>
    <definedName name="объем___8___0___0___0">#REF!</definedName>
    <definedName name="объем___8___0___0___0___0">#REF!</definedName>
    <definedName name="объем___8___0___1">#REF!</definedName>
    <definedName name="объем___8___0___5">#REF!</definedName>
    <definedName name="объем___8___0_1">#REF!</definedName>
    <definedName name="объем___8___0_3">#REF!</definedName>
    <definedName name="объем___8___0_5">#REF!</definedName>
    <definedName name="объем___8___1">#REF!</definedName>
    <definedName name="объем___8___10">#REF!</definedName>
    <definedName name="объем___8___12">#REF!</definedName>
    <definedName name="объем___8___2">#REF!</definedName>
    <definedName name="объем___8___4">#REF!</definedName>
    <definedName name="объем___8___5">#REF!</definedName>
    <definedName name="объем___8___6">#REF!</definedName>
    <definedName name="объем___8___6___0">#REF!</definedName>
    <definedName name="объем___8___7">#REF!</definedName>
    <definedName name="объем___8___8">#REF!</definedName>
    <definedName name="объем___8___8___0">#REF!</definedName>
    <definedName name="объем___8___9">"$#ССЫЛ!.$M$1:$M$32000"</definedName>
    <definedName name="объем___8_1">#REF!</definedName>
    <definedName name="объем___8_3">#REF!</definedName>
    <definedName name="объем___8_5">#REF!</definedName>
    <definedName name="объем___9">#REF!</definedName>
    <definedName name="объем___9___0">#REF!</definedName>
    <definedName name="объем___9___0___0">#REF!</definedName>
    <definedName name="объем___9___0___0___0">#REF!</definedName>
    <definedName name="объем___9___0___0___0___0">#REF!</definedName>
    <definedName name="объем___9___0___5">#REF!</definedName>
    <definedName name="объем___9___0_5">#REF!</definedName>
    <definedName name="объем___9___10">#REF!</definedName>
    <definedName name="объем___9___2">#REF!</definedName>
    <definedName name="объем___9___4">#REF!</definedName>
    <definedName name="объем___9___5">#REF!</definedName>
    <definedName name="объем___9___6">#REF!</definedName>
    <definedName name="объем___9___8">#REF!</definedName>
    <definedName name="объем___9_1">#REF!</definedName>
    <definedName name="объем___9_3">#REF!</definedName>
    <definedName name="объем___9_5">#REF!</definedName>
    <definedName name="объем_1">NA()</definedName>
    <definedName name="объем_3">NA()</definedName>
    <definedName name="объем_4">NA()</definedName>
    <definedName name="объем_5">NA()</definedName>
    <definedName name="объем1">#REF!</definedName>
    <definedName name="ОК">'[44]СметаСводная Рыб'!$C$9</definedName>
    <definedName name="окраска_05">[19]окраска!$C$7:$Z$30</definedName>
    <definedName name="окраска_06">[19]окраска!$C$35:$Z$58</definedName>
    <definedName name="окраска_07">[19]окраска!$C$63:$Z$86</definedName>
    <definedName name="окраска_08">[19]окраска!$C$91:$Z$114</definedName>
    <definedName name="окраска_09">[19]окраска!$C$119:$Z$142</definedName>
    <definedName name="окраска_10">[19]окраска!$C$147:$Z$170</definedName>
    <definedName name="окраска_11">[19]окраска!$C$175:$Z$198</definedName>
    <definedName name="окраска_12">[19]окраска!$C$203:$Z$226</definedName>
    <definedName name="окраска_13">[19]окраска!$C$231:$Z$254</definedName>
    <definedName name="окраска_14">[19]окраска!$C$259:$Z$282</definedName>
    <definedName name="окраска_15">[19]окраска!$C$287:$Z$310</definedName>
    <definedName name="омр" localSheetId="0">[5]мсн!#REF!</definedName>
    <definedName name="омр">[5]мсн!#REF!</definedName>
    <definedName name="онао" localSheetId="0">#REF!</definedName>
    <definedName name="онао">#REF!</definedName>
    <definedName name="оо">'[59]свод 2'!$D$10</definedName>
    <definedName name="ооо">[60]СметаСводная!$C$9</definedName>
    <definedName name="оооо" localSheetId="0">[5]мсн!#REF!</definedName>
    <definedName name="оооо">[5]мсн!#REF!</definedName>
    <definedName name="оооооооооо" localSheetId="0">#REF!</definedName>
    <definedName name="оооооооооо">#REF!</definedName>
    <definedName name="Описание_группы_строек" localSheetId="0">#REF!</definedName>
    <definedName name="Описание_группы_строек">#REF!</definedName>
    <definedName name="Описание_локальной_сметы" localSheetId="0">#REF!</definedName>
    <definedName name="Описание_локальной_сметы">#REF!</definedName>
    <definedName name="Описание_объекта" localSheetId="0">#REF!</definedName>
    <definedName name="Описание_объекта">#REF!</definedName>
    <definedName name="Описание_объектной_сметы" localSheetId="0">#REF!</definedName>
    <definedName name="Описание_объектной_сметы">#REF!</definedName>
    <definedName name="Описание_очереди" localSheetId="0">#REF!</definedName>
    <definedName name="Описание_очереди">#REF!</definedName>
    <definedName name="Описание_пускового_комплекса" localSheetId="0">#REF!</definedName>
    <definedName name="Описание_пускового_комплекса">#REF!</definedName>
    <definedName name="Описание_сводного_сметного_расчета" localSheetId="0">#REF!</definedName>
    <definedName name="Описание_сводного_сметного_расчета">#REF!</definedName>
    <definedName name="Описание_стройки" localSheetId="0">#REF!</definedName>
    <definedName name="Описание_стройки">#REF!</definedName>
    <definedName name="опоры" localSheetId="0">#REF!</definedName>
    <definedName name="опоры">#REF!</definedName>
    <definedName name="опрпрпрррррррррр">[61]Таблица!$B$173:$B$180</definedName>
    <definedName name="орп">[62]Смета!#REF!</definedName>
    <definedName name="орпоро">#REF!</definedName>
    <definedName name="ОРУ_по_блочным_и_мостиковым_схемам" localSheetId="0">[30]Таблица!$B$465:$B$476</definedName>
    <definedName name="ОРУ_по_блочным_и_мостиковым_схемам">[31]Таблица!$B$465:$B$476</definedName>
    <definedName name="Основание" localSheetId="0">#REF!</definedName>
    <definedName name="Основание">#REF!</definedName>
    <definedName name="Отвод_земель_ПС_20" localSheetId="0">[30]Таблица!$B$666:$B$672</definedName>
    <definedName name="Отвод_земель_ПС_20">[31]Таблица!$B$666:$B$672</definedName>
    <definedName name="Отвод_земель_ПС_35_220" localSheetId="0">[30]Таблица!$B$675:$B$692</definedName>
    <definedName name="Отвод_земель_ПС_35_220">[31]Таблица!$B$675:$B$692</definedName>
    <definedName name="Открытые_подстанции_35_220_кВ_в_целом__элегазовое_и_зарубежное_оборудование" localSheetId="0">[30]Таблица!$B$388:$B$406</definedName>
    <definedName name="Открытые_подстанции_35_220_кВ_в_целом__элегазовое_и_зарубежное_оборудование">[31]Таблица!$B$388:$B$406</definedName>
    <definedName name="Открытые_подстанции_в_целом" localSheetId="0">[30]Таблица!$B$367:$B$385</definedName>
    <definedName name="Открытые_подстанции_в_целом">[31]Таблица!$B$367:$B$385</definedName>
    <definedName name="Отчетный_период__учет_выполненных_работ" localSheetId="0">#REF!</definedName>
    <definedName name="Отчетный_период__учет_выполненных_работ">#REF!</definedName>
    <definedName name="ОФ_а_с_пц">[19]рабочий!$CI$121:$CY$143</definedName>
    <definedName name="оф_н_а_2003_пц">'[19]Текущие цены'!#REF!</definedName>
    <definedName name="оф_н_а_2004">'[19]Текущие цены'!#REF!</definedName>
    <definedName name="оьпр" localSheetId="0">#REF!</definedName>
    <definedName name="оьпр">#REF!</definedName>
    <definedName name="п" localSheetId="0">#REF!</definedName>
    <definedName name="п">#REF!</definedName>
    <definedName name="п_" localSheetId="0">#REF!</definedName>
    <definedName name="п_">#REF!</definedName>
    <definedName name="па">#REF!</definedName>
    <definedName name="Параметры">[63]Параметры!#REF!</definedName>
    <definedName name="пвап">[64]Таблица!#REF!</definedName>
    <definedName name="Пи">#REF!</definedName>
    <definedName name="Пи_">#REF!</definedName>
    <definedName name="план">[39]топография!#REF!</definedName>
    <definedName name="Площадь">#REF!</definedName>
    <definedName name="Площадь_нелинейных_объектов">#REF!</definedName>
    <definedName name="Площадь_планшетов">#REF!</definedName>
    <definedName name="поа" localSheetId="0">#REF!</definedName>
    <definedName name="поа">#REF!</definedName>
    <definedName name="под">[65]Таблица!#REF!</definedName>
    <definedName name="Под_напр_ВЛ" localSheetId="0">[30]Таблица!$O$30</definedName>
    <definedName name="Под_напр_ВЛ">[31]Таблица!$O$30</definedName>
    <definedName name="Под_напр_КЛ" localSheetId="0">[30]Таблица!$P$30</definedName>
    <definedName name="Под_напр_КЛ">[31]Таблица!$P$30</definedName>
    <definedName name="Подвеска_ВОЛС_на_существующих_опорах" localSheetId="0">[30]Таблица!$B$125:$B$129</definedName>
    <definedName name="Подвеска_ВОЛС_на_существующих_опорах">[31]Таблица!$B$125:$B$129</definedName>
    <definedName name="ПОКАЗАТЕЛИ_ДОЛГОСР.ПРОГНОЗА">'[3]ИПЦ2002-2004'!#REF!</definedName>
    <definedName name="Покупное_ПО">#REF!</definedName>
    <definedName name="Покупные">#REF!</definedName>
    <definedName name="Покупные_изделия">#REF!</definedName>
    <definedName name="Поправочные_коэффициенты_по_письму_Госстроя_от_25.12.90">#N/A</definedName>
    <definedName name="Поправочные_коэффициенты_по_письму_Госстроя_от_25.12.90___0">#REF!</definedName>
    <definedName name="Поправочные_коэффициенты_по_письму_Госстроя_от_25.12.90___0___0">#REF!</definedName>
    <definedName name="Поправочные_коэффициенты_по_письму_Госстроя_от_25.12.90___0___0___0">#REF!</definedName>
    <definedName name="Поправочные_коэффициенты_по_письму_Госстроя_от_25.12.90___0___0___0___0">#REF!</definedName>
    <definedName name="Поправочные_коэффициенты_по_письму_Госстроя_от_25.12.90___0___0___0___0___0">#REF!</definedName>
    <definedName name="Поправочные_коэффициенты_по_письму_Госстроя_от_25.12.90___0___0___0___1">#REF!</definedName>
    <definedName name="Поправочные_коэффициенты_по_письму_Госстроя_от_25.12.90___0___0___0___3">#REF!</definedName>
    <definedName name="Поправочные_коэффициенты_по_письму_Госстроя_от_25.12.90___0___0___0___5">#REF!</definedName>
    <definedName name="Поправочные_коэффициенты_по_письму_Госстроя_от_25.12.90___0___0___0_1">#REF!</definedName>
    <definedName name="Поправочные_коэффициенты_по_письму_Госстроя_от_25.12.90___0___0___0_5">#REF!</definedName>
    <definedName name="Поправочные_коэффициенты_по_письму_Госстроя_от_25.12.90___0___0___1">#REF!</definedName>
    <definedName name="Поправочные_коэффициенты_по_письму_Госстроя_от_25.12.90___0___0___2">#REF!</definedName>
    <definedName name="Поправочные_коэффициенты_по_письму_Госстроя_от_25.12.90___0___0___3">#REF!</definedName>
    <definedName name="Поправочные_коэффициенты_по_письму_Госстроя_от_25.12.90___0___0___4">#REF!</definedName>
    <definedName name="Поправочные_коэффициенты_по_письму_Госстроя_от_25.12.90___0___0___5">#REF!</definedName>
    <definedName name="Поправочные_коэффициенты_по_письму_Госстроя_от_25.12.90___0___0___6">#REF!</definedName>
    <definedName name="Поправочные_коэффициенты_по_письму_Госстроя_от_25.12.90___0___0___7">#REF!</definedName>
    <definedName name="Поправочные_коэффициенты_по_письму_Госстроя_от_25.12.90___0___0___8">#REF!</definedName>
    <definedName name="Поправочные_коэффициенты_по_письму_Госстроя_от_25.12.90___0___0___9">#REF!</definedName>
    <definedName name="Поправочные_коэффициенты_по_письму_Госстроя_от_25.12.90___0___0_1">#REF!</definedName>
    <definedName name="Поправочные_коэффициенты_по_письму_Госстроя_от_25.12.90___0___0_3">#REF!</definedName>
    <definedName name="Поправочные_коэффициенты_по_письму_Госстроя_от_25.12.90___0___0_5">#REF!</definedName>
    <definedName name="Поправочные_коэффициенты_по_письму_Госстроя_от_25.12.90___0___1">#REF!</definedName>
    <definedName name="Поправочные_коэффициенты_по_письму_Госстроя_от_25.12.90___0___1___0">#REF!</definedName>
    <definedName name="Поправочные_коэффициенты_по_письму_Госстроя_от_25.12.90___0___10">#REF!</definedName>
    <definedName name="Поправочные_коэффициенты_по_письму_Госстроя_от_25.12.90___0___12">#REF!</definedName>
    <definedName name="Поправочные_коэффициенты_по_письму_Госстроя_от_25.12.90___0___2">#REF!</definedName>
    <definedName name="Поправочные_коэффициенты_по_письму_Госстроя_от_25.12.90___0___2___0">#REF!</definedName>
    <definedName name="Поправочные_коэффициенты_по_письму_Госстроя_от_25.12.90___0___2___0___0">#REF!</definedName>
    <definedName name="Поправочные_коэффициенты_по_письму_Госстроя_от_25.12.90___0___2___5">#REF!</definedName>
    <definedName name="Поправочные_коэффициенты_по_письму_Госстроя_от_25.12.90___0___2_1">#REF!</definedName>
    <definedName name="Поправочные_коэффициенты_по_письму_Госстроя_от_25.12.90___0___2_3">#REF!</definedName>
    <definedName name="Поправочные_коэффициенты_по_письму_Госстроя_от_25.12.90___0___2_5">#REF!</definedName>
    <definedName name="Поправочные_коэффициенты_по_письму_Госстроя_от_25.12.90___0___3">#REF!</definedName>
    <definedName name="Поправочные_коэффициенты_по_письму_Госстроя_от_25.12.90___0___3___0">#REF!</definedName>
    <definedName name="Поправочные_коэффициенты_по_письму_Госстроя_от_25.12.90___0___3___0___0">#REF!</definedName>
    <definedName name="Поправочные_коэффициенты_по_письму_Госстроя_от_25.12.90___0___3___0___1">#REF!</definedName>
    <definedName name="Поправочные_коэффициенты_по_письму_Госстроя_от_25.12.90___0___3___0___3">#REF!</definedName>
    <definedName name="Поправочные_коэффициенты_по_письму_Госстроя_от_25.12.90___0___3___0___5">#REF!</definedName>
    <definedName name="Поправочные_коэффициенты_по_письму_Госстроя_от_25.12.90___0___3___0_1">#REF!</definedName>
    <definedName name="Поправочные_коэффициенты_по_письму_Госстроя_от_25.12.90___0___3___0_5">#REF!</definedName>
    <definedName name="Поправочные_коэффициенты_по_письму_Госстроя_от_25.12.90___0___3___3">#REF!</definedName>
    <definedName name="Поправочные_коэффициенты_по_письму_Госстроя_от_25.12.90___0___3___5">#REF!</definedName>
    <definedName name="Поправочные_коэффициенты_по_письму_Госстроя_от_25.12.90___0___3_1">#REF!</definedName>
    <definedName name="Поправочные_коэффициенты_по_письму_Госстроя_от_25.12.90___0___3_5">#REF!</definedName>
    <definedName name="Поправочные_коэффициенты_по_письму_Госстроя_от_25.12.90___0___4">#REF!</definedName>
    <definedName name="Поправочные_коэффициенты_по_письму_Госстроя_от_25.12.90___0___4___0">#REF!</definedName>
    <definedName name="Поправочные_коэффициенты_по_письму_Госстроя_от_25.12.90___0___4___5">#REF!</definedName>
    <definedName name="Поправочные_коэффициенты_по_письму_Госстроя_от_25.12.90___0___4_1">#REF!</definedName>
    <definedName name="Поправочные_коэффициенты_по_письму_Госстроя_от_25.12.90___0___4_3">#REF!</definedName>
    <definedName name="Поправочные_коэффициенты_по_письму_Госстроя_от_25.12.90___0___4_5">#REF!</definedName>
    <definedName name="Поправочные_коэффициенты_по_письму_Госстроя_от_25.12.90___0___5">#REF!</definedName>
    <definedName name="Поправочные_коэффициенты_по_письму_Госстроя_от_25.12.90___0___5___0">#REF!</definedName>
    <definedName name="Поправочные_коэффициенты_по_письму_Госстроя_от_25.12.90___0___6">#REF!</definedName>
    <definedName name="Поправочные_коэффициенты_по_письму_Госстроя_от_25.12.90___0___6___0">#REF!</definedName>
    <definedName name="Поправочные_коэффициенты_по_письму_Госстроя_от_25.12.90___0___7">#REF!</definedName>
    <definedName name="Поправочные_коэффициенты_по_письму_Госстроя_от_25.12.90___0___8">#REF!</definedName>
    <definedName name="Поправочные_коэффициенты_по_письму_Госстроя_от_25.12.90___0___8___0">#REF!</definedName>
    <definedName name="Поправочные_коэффициенты_по_письму_Госстроя_от_25.12.90___0___9">"$#ССЫЛ!.$AC$21:$AN$30"</definedName>
    <definedName name="Поправочные_коэффициенты_по_письму_Госстроя_от_25.12.90___0_1">#REF!</definedName>
    <definedName name="Поправочные_коэффициенты_по_письму_Госстроя_от_25.12.90___0_3">#REF!</definedName>
    <definedName name="Поправочные_коэффициенты_по_письму_Госстроя_от_25.12.90___0_5">#REF!</definedName>
    <definedName name="Поправочные_коэффициенты_по_письму_Госстроя_от_25.12.90___1">#REF!</definedName>
    <definedName name="Поправочные_коэффициенты_по_письму_Госстроя_от_25.12.90___1___0">#REF!</definedName>
    <definedName name="Поправочные_коэффициенты_по_письму_Госстроя_от_25.12.90___1___0___0">#REF!</definedName>
    <definedName name="Поправочные_коэффициенты_по_письму_Госстроя_от_25.12.90___1___1">#REF!</definedName>
    <definedName name="Поправочные_коэффициенты_по_письму_Госстроя_от_25.12.90___1___3">#REF!</definedName>
    <definedName name="Поправочные_коэффициенты_по_письму_Госстроя_от_25.12.90___1___3___0">#REF!</definedName>
    <definedName name="Поправочные_коэффициенты_по_письму_Госстроя_от_25.12.90___1___5">#REF!</definedName>
    <definedName name="Поправочные_коэффициенты_по_письму_Госстроя_от_25.12.90___1_1">#REF!</definedName>
    <definedName name="Поправочные_коэффициенты_по_письму_Госстроя_от_25.12.90___1_5">#REF!</definedName>
    <definedName name="Поправочные_коэффициенты_по_письму_Госстроя_от_25.12.90___10">#REF!</definedName>
    <definedName name="Поправочные_коэффициенты_по_письму_Госстроя_от_25.12.90___10___0">NA()</definedName>
    <definedName name="Поправочные_коэффициенты_по_письму_Госстроя_от_25.12.90___10___0___0">#REF!</definedName>
    <definedName name="Поправочные_коэффициенты_по_письму_Госстроя_от_25.12.90___10___0___0___0">#REF!</definedName>
    <definedName name="Поправочные_коэффициенты_по_письму_Госстроя_от_25.12.90___10___0___1">NA()</definedName>
    <definedName name="Поправочные_коэффициенты_по_письму_Госстроя_от_25.12.90___10___0___5">NA()</definedName>
    <definedName name="Поправочные_коэффициенты_по_письму_Госстроя_от_25.12.90___10___0_1">NA()</definedName>
    <definedName name="Поправочные_коэффициенты_по_письму_Госстроя_от_25.12.90___10___0_3">NA()</definedName>
    <definedName name="Поправочные_коэффициенты_по_письму_Госстроя_от_25.12.90___10___0_5">NA()</definedName>
    <definedName name="Поправочные_коэффициенты_по_письму_Госстроя_от_25.12.90___10___1">#REF!</definedName>
    <definedName name="Поправочные_коэффициенты_по_письму_Госстроя_от_25.12.90___10___10">#REF!</definedName>
    <definedName name="Поправочные_коэффициенты_по_письму_Госстроя_от_25.12.90___10___12">#REF!</definedName>
    <definedName name="Поправочные_коэффициенты_по_письму_Госстроя_от_25.12.90___10___2">NA()</definedName>
    <definedName name="Поправочные_коэффициенты_по_письму_Госстроя_от_25.12.90___10___4">NA()</definedName>
    <definedName name="Поправочные_коэффициенты_по_письму_Госстроя_от_25.12.90___10___5">#REF!</definedName>
    <definedName name="Поправочные_коэффициенты_по_письму_Госстроя_от_25.12.90___10___6">NA()</definedName>
    <definedName name="Поправочные_коэффициенты_по_письму_Госстроя_от_25.12.90___10___6___0">NA()</definedName>
    <definedName name="Поправочные_коэффициенты_по_письму_Госстроя_от_25.12.90___10___8">NA()</definedName>
    <definedName name="Поправочные_коэффициенты_по_письму_Госстроя_от_25.12.90___10___8___0">NA()</definedName>
    <definedName name="Поправочные_коэффициенты_по_письму_Госстроя_от_25.12.90___10___9">"$#ССЫЛ!.$AC$21:$AN$30"</definedName>
    <definedName name="Поправочные_коэффициенты_по_письму_Госстроя_от_25.12.90___10_1">NA()</definedName>
    <definedName name="Поправочные_коэффициенты_по_письму_Госстроя_от_25.12.90___10_3">#REF!</definedName>
    <definedName name="Поправочные_коэффициенты_по_письму_Госстроя_от_25.12.90___10_5">#REF!</definedName>
    <definedName name="Поправочные_коэффициенты_по_письму_Госстроя_от_25.12.90___11">#REF!</definedName>
    <definedName name="Поправочные_коэффициенты_по_письму_Госстроя_от_25.12.90___11___0">NA()</definedName>
    <definedName name="Поправочные_коэффициенты_по_письму_Госстроя_от_25.12.90___11___0___0">NA()</definedName>
    <definedName name="Поправочные_коэффициенты_по_письму_Госстроя_от_25.12.90___11___10">#REF!</definedName>
    <definedName name="Поправочные_коэффициенты_по_письму_Госстроя_от_25.12.90___11___2">#REF!</definedName>
    <definedName name="Поправочные_коэффициенты_по_письму_Госстроя_от_25.12.90___11___4">#REF!</definedName>
    <definedName name="Поправочные_коэффициенты_по_письму_Госстроя_от_25.12.90___11___6">#REF!</definedName>
    <definedName name="Поправочные_коэффициенты_по_письму_Госстроя_от_25.12.90___11___6___0">#REF!</definedName>
    <definedName name="Поправочные_коэффициенты_по_письму_Госстроя_от_25.12.90___11___8">#REF!</definedName>
    <definedName name="Поправочные_коэффициенты_по_письму_Госстроя_от_25.12.90___12">NA()</definedName>
    <definedName name="Поправочные_коэффициенты_по_письму_Госстроя_от_25.12.90___2">#REF!</definedName>
    <definedName name="Поправочные_коэффициенты_по_письму_Госстроя_от_25.12.90___2___0">#REF!</definedName>
    <definedName name="Поправочные_коэффициенты_по_письму_Госстроя_от_25.12.90___2___0___0">#REF!</definedName>
    <definedName name="Поправочные_коэффициенты_по_письму_Госстроя_от_25.12.90___2___0___0___0">#REF!</definedName>
    <definedName name="Поправочные_коэффициенты_по_письму_Госстроя_от_25.12.90___2___0___0___0___0">#REF!</definedName>
    <definedName name="Поправочные_коэффициенты_по_письму_Госстроя_от_25.12.90___2___0___0___1">#REF!</definedName>
    <definedName name="Поправочные_коэффициенты_по_письму_Госстроя_от_25.12.90___2___0___0___3">#REF!</definedName>
    <definedName name="Поправочные_коэффициенты_по_письму_Госстроя_от_25.12.90___2___0___0___5">#REF!</definedName>
    <definedName name="Поправочные_коэффициенты_по_письму_Госстроя_от_25.12.90___2___0___0_1">#REF!</definedName>
    <definedName name="Поправочные_коэффициенты_по_письму_Госстроя_от_25.12.90___2___0___0_5">#REF!</definedName>
    <definedName name="Поправочные_коэффициенты_по_письму_Госстроя_от_25.12.90___2___0___1">#REF!</definedName>
    <definedName name="Поправочные_коэффициенты_по_письму_Госстроя_от_25.12.90___2___0___3">#REF!</definedName>
    <definedName name="Поправочные_коэффициенты_по_письму_Госстроя_от_25.12.90___2___0___5">#REF!</definedName>
    <definedName name="Поправочные_коэффициенты_по_письму_Госстроя_от_25.12.90___2___0___6">#REF!</definedName>
    <definedName name="Поправочные_коэффициенты_по_письму_Госстроя_от_25.12.90___2___0___7">#REF!</definedName>
    <definedName name="Поправочные_коэффициенты_по_письму_Госстроя_от_25.12.90___2___0___8">#REF!</definedName>
    <definedName name="Поправочные_коэффициенты_по_письму_Госстроя_от_25.12.90___2___0___9">#REF!</definedName>
    <definedName name="Поправочные_коэффициенты_по_письму_Госстроя_от_25.12.90___2___0_1">#REF!</definedName>
    <definedName name="Поправочные_коэффициенты_по_письму_Госстроя_от_25.12.90___2___0_3">#REF!</definedName>
    <definedName name="Поправочные_коэффициенты_по_письму_Госстроя_от_25.12.90___2___0_5">#REF!</definedName>
    <definedName name="Поправочные_коэффициенты_по_письму_Госстроя_от_25.12.90___2___1">#REF!</definedName>
    <definedName name="Поправочные_коэффициенты_по_письму_Госстроя_от_25.12.90___2___1___0">#REF!</definedName>
    <definedName name="Поправочные_коэффициенты_по_письму_Госстроя_от_25.12.90___2___10">#REF!</definedName>
    <definedName name="Поправочные_коэффициенты_по_письму_Госстроя_от_25.12.90___2___12">#REF!</definedName>
    <definedName name="Поправочные_коэффициенты_по_письму_Госстроя_от_25.12.90___2___2">#REF!</definedName>
    <definedName name="Поправочные_коэффициенты_по_письму_Госстроя_от_25.12.90___2___3">#REF!</definedName>
    <definedName name="Поправочные_коэффициенты_по_письму_Госстроя_от_25.12.90___2___4">#REF!</definedName>
    <definedName name="Поправочные_коэффициенты_по_письму_Госстроя_от_25.12.90___2___4___0">#REF!</definedName>
    <definedName name="Поправочные_коэффициенты_по_письму_Госстроя_от_25.12.90___2___4___5">#REF!</definedName>
    <definedName name="Поправочные_коэффициенты_по_письму_Госстроя_от_25.12.90___2___4_1">#REF!</definedName>
    <definedName name="Поправочные_коэффициенты_по_письму_Госстроя_от_25.12.90___2___4_3">#REF!</definedName>
    <definedName name="Поправочные_коэффициенты_по_письму_Госстроя_от_25.12.90___2___4_5">#REF!</definedName>
    <definedName name="Поправочные_коэффициенты_по_письму_Госстроя_от_25.12.90___2___5">#REF!</definedName>
    <definedName name="Поправочные_коэффициенты_по_письму_Госстроя_от_25.12.90___2___6">#REF!</definedName>
    <definedName name="Поправочные_коэффициенты_по_письму_Госстроя_от_25.12.90___2___6___0">#REF!</definedName>
    <definedName name="Поправочные_коэффициенты_по_письму_Госстроя_от_25.12.90___2___7">#REF!</definedName>
    <definedName name="Поправочные_коэффициенты_по_письму_Госстроя_от_25.12.90___2___8">#REF!</definedName>
    <definedName name="Поправочные_коэффициенты_по_письму_Госстроя_от_25.12.90___2___8___0">#REF!</definedName>
    <definedName name="Поправочные_коэффициенты_по_письму_Госстроя_от_25.12.90___2___9">"$#ССЫЛ!.$AC$21:$AN$30"</definedName>
    <definedName name="Поправочные_коэффициенты_по_письму_Госстроя_от_25.12.90___2_1">#REF!</definedName>
    <definedName name="Поправочные_коэффициенты_по_письму_Госстроя_от_25.12.90___2_3">#REF!</definedName>
    <definedName name="Поправочные_коэффициенты_по_письму_Госстроя_от_25.12.90___2_5">#REF!</definedName>
    <definedName name="Поправочные_коэффициенты_по_письму_Госстроя_от_25.12.90___3">#REF!</definedName>
    <definedName name="Поправочные_коэффициенты_по_письму_Госстроя_от_25.12.90___3___0">NA()</definedName>
    <definedName name="Поправочные_коэффициенты_по_письму_Госстроя_от_25.12.90___3___0___0">#REF!</definedName>
    <definedName name="Поправочные_коэффициенты_по_письму_Госстроя_от_25.12.90___3___0___0___0">#REF!</definedName>
    <definedName name="Поправочные_коэффициенты_по_письму_Госстроя_от_25.12.90___3___0___0___1">#REF!</definedName>
    <definedName name="Поправочные_коэффициенты_по_письму_Госстроя_от_25.12.90___3___0___0___3">#REF!</definedName>
    <definedName name="Поправочные_коэффициенты_по_письму_Госстроя_от_25.12.90___3___0___0___5">NA()</definedName>
    <definedName name="Поправочные_коэффициенты_по_письму_Госстроя_от_25.12.90___3___0___0_1">#REF!</definedName>
    <definedName name="Поправочные_коэффициенты_по_письму_Госстроя_от_25.12.90___3___0___0_5">NA()</definedName>
    <definedName name="Поправочные_коэффициенты_по_письму_Госстроя_от_25.12.90___3___0___1">#REF!</definedName>
    <definedName name="Поправочные_коэффициенты_по_письму_Госстроя_от_25.12.90___3___0___2">#REF!</definedName>
    <definedName name="Поправочные_коэффициенты_по_письму_Госстроя_от_25.12.90___3___0___3">NA()</definedName>
    <definedName name="Поправочные_коэффициенты_по_письму_Госстроя_от_25.12.90___3___0___3___0">NA()</definedName>
    <definedName name="Поправочные_коэффициенты_по_письму_Госстроя_от_25.12.90___3___0___5">#REF!</definedName>
    <definedName name="Поправочные_коэффициенты_по_письму_Госстроя_от_25.12.90___3___0_1">#REF!</definedName>
    <definedName name="Поправочные_коэффициенты_по_письму_Госстроя_от_25.12.90___3___0_3">#REF!</definedName>
    <definedName name="Поправочные_коэффициенты_по_письму_Госстроя_от_25.12.90___3___0_5">#REF!</definedName>
    <definedName name="Поправочные_коэффициенты_по_письму_Госстроя_от_25.12.90___3___1">#REF!</definedName>
    <definedName name="Поправочные_коэффициенты_по_письму_Госстроя_от_25.12.90___3___10">#REF!</definedName>
    <definedName name="Поправочные_коэффициенты_по_письму_Госстроя_от_25.12.90___3___2">#REF!</definedName>
    <definedName name="Поправочные_коэффициенты_по_письму_Госстроя_от_25.12.90___3___3">#REF!</definedName>
    <definedName name="Поправочные_коэффициенты_по_письму_Госстроя_от_25.12.90___3___4">#REF!</definedName>
    <definedName name="Поправочные_коэффициенты_по_письму_Госстроя_от_25.12.90___3___4___0">#REF!</definedName>
    <definedName name="Поправочные_коэффициенты_по_письму_Госстроя_от_25.12.90___3___5">#REF!</definedName>
    <definedName name="Поправочные_коэффициенты_по_письму_Госстроя_от_25.12.90___3___6">#REF!</definedName>
    <definedName name="Поправочные_коэффициенты_по_письму_Госстроя_от_25.12.90___3___8">#REF!</definedName>
    <definedName name="Поправочные_коэффициенты_по_письму_Госстроя_от_25.12.90___3___8___0">#REF!</definedName>
    <definedName name="Поправочные_коэффициенты_по_письму_Госстроя_от_25.12.90___3___9">#REF!</definedName>
    <definedName name="Поправочные_коэффициенты_по_письму_Госстроя_от_25.12.90___3_1">#REF!</definedName>
    <definedName name="Поправочные_коэффициенты_по_письму_Госстроя_от_25.12.90___3_3">NA()</definedName>
    <definedName name="Поправочные_коэффициенты_по_письму_Госстроя_от_25.12.90___3_5">#REF!</definedName>
    <definedName name="Поправочные_коэффициенты_по_письму_Госстроя_от_25.12.90___4">NA()</definedName>
    <definedName name="Поправочные_коэффициенты_по_письму_Госстроя_от_25.12.90___4___0">#REF!</definedName>
    <definedName name="Поправочные_коэффициенты_по_письму_Госстроя_от_25.12.90___4___0___0">#REF!</definedName>
    <definedName name="Поправочные_коэффициенты_по_письму_Госстроя_от_25.12.90___4___0___0___0">#REF!</definedName>
    <definedName name="Поправочные_коэффициенты_по_письму_Госстроя_от_25.12.90___4___0___0___0___0">#REF!</definedName>
    <definedName name="Поправочные_коэффициенты_по_письму_Госстроя_от_25.12.90___4___0___0___1">#REF!</definedName>
    <definedName name="Поправочные_коэффициенты_по_письму_Госстроя_от_25.12.90___4___0___0___3">#REF!</definedName>
    <definedName name="Поправочные_коэффициенты_по_письму_Госстроя_от_25.12.90___4___0___0___5">#REF!</definedName>
    <definedName name="Поправочные_коэффициенты_по_письму_Госстроя_от_25.12.90___4___0___0_1">#REF!</definedName>
    <definedName name="Поправочные_коэффициенты_по_письму_Госстроя_от_25.12.90___4___0___0_5">#REF!</definedName>
    <definedName name="Поправочные_коэффициенты_по_письму_Госстроя_от_25.12.90___4___0___1">#REF!</definedName>
    <definedName name="Поправочные_коэффициенты_по_письму_Госстроя_от_25.12.90___4___0___2">#REF!</definedName>
    <definedName name="Поправочные_коэффициенты_по_письму_Госстроя_от_25.12.90___4___0___3">#REF!</definedName>
    <definedName name="Поправочные_коэффициенты_по_письму_Госстроя_от_25.12.90___4___0___4">#REF!</definedName>
    <definedName name="Поправочные_коэффициенты_по_письму_Госстроя_от_25.12.90___4___0___5">NA()</definedName>
    <definedName name="Поправочные_коэффициенты_по_письму_Госстроя_от_25.12.90___4___0___6">NA()</definedName>
    <definedName name="Поправочные_коэффициенты_по_письму_Госстроя_от_25.12.90___4___0___7">NA()</definedName>
    <definedName name="Поправочные_коэффициенты_по_письму_Госстроя_от_25.12.90___4___0___8">NA()</definedName>
    <definedName name="Поправочные_коэффициенты_по_письму_Госстроя_от_25.12.90___4___0___9">NA()</definedName>
    <definedName name="Поправочные_коэффициенты_по_письму_Госстроя_от_25.12.90___4___0_1">#REF!</definedName>
    <definedName name="Поправочные_коэффициенты_по_письму_Госстроя_от_25.12.90___4___0_3">NA()</definedName>
    <definedName name="Поправочные_коэффициенты_по_письму_Госстроя_от_25.12.90___4___0_5">NA()</definedName>
    <definedName name="Поправочные_коэффициенты_по_письму_Госстроя_от_25.12.90___4___1">NA()</definedName>
    <definedName name="Поправочные_коэффициенты_по_письму_Госстроя_от_25.12.90___4___10">#REF!</definedName>
    <definedName name="Поправочные_коэффициенты_по_письму_Госстроя_от_25.12.90___4___12">#REF!</definedName>
    <definedName name="Поправочные_коэффициенты_по_письму_Госстроя_от_25.12.90___4___2">#REF!</definedName>
    <definedName name="Поправочные_коэффициенты_по_письму_Госстроя_от_25.12.90___4___3">#REF!</definedName>
    <definedName name="Поправочные_коэффициенты_по_письму_Госстроя_от_25.12.90___4___3___0">#REF!</definedName>
    <definedName name="Поправочные_коэффициенты_по_письму_Госстроя_от_25.12.90___4___3___0___0">#REF!</definedName>
    <definedName name="Поправочные_коэффициенты_по_письму_Госстроя_от_25.12.90___4___3___3">#REF!</definedName>
    <definedName name="Поправочные_коэффициенты_по_письму_Госстроя_от_25.12.90___4___3___5">#REF!</definedName>
    <definedName name="Поправочные_коэффициенты_по_письму_Госстроя_от_25.12.90___4___3_1">#REF!</definedName>
    <definedName name="Поправочные_коэффициенты_по_письму_Госстроя_от_25.12.90___4___3_5">#REF!</definedName>
    <definedName name="Поправочные_коэффициенты_по_письму_Госстроя_от_25.12.90___4___4">#REF!</definedName>
    <definedName name="Поправочные_коэффициенты_по_письму_Госстроя_от_25.12.90___4___5">#REF!</definedName>
    <definedName name="Поправочные_коэффициенты_по_письму_Госстроя_от_25.12.90___4___6">#REF!</definedName>
    <definedName name="Поправочные_коэффициенты_по_письму_Госстроя_от_25.12.90___4___6___0">#REF!</definedName>
    <definedName name="Поправочные_коэффициенты_по_письму_Госстроя_от_25.12.90___4___7">#REF!</definedName>
    <definedName name="Поправочные_коэффициенты_по_письму_Госстроя_от_25.12.90___4___8">#REF!</definedName>
    <definedName name="Поправочные_коэффициенты_по_письму_Госстроя_от_25.12.90___4___8___0">#REF!</definedName>
    <definedName name="Поправочные_коэффициенты_по_письму_Госстроя_от_25.12.90___4___9">"$#ССЫЛ!.$AC$21:$AN$30"</definedName>
    <definedName name="Поправочные_коэффициенты_по_письму_Госстроя_от_25.12.90___4_1">NA()</definedName>
    <definedName name="Поправочные_коэффициенты_по_письму_Госстроя_от_25.12.90___4_3">#REF!</definedName>
    <definedName name="Поправочные_коэффициенты_по_письму_Госстроя_от_25.12.90___4_5">#REF!</definedName>
    <definedName name="Поправочные_коэффициенты_по_письму_Госстроя_от_25.12.90___5">NA()</definedName>
    <definedName name="Поправочные_коэффициенты_по_письму_Госстроя_от_25.12.90___5___0">#REF!</definedName>
    <definedName name="Поправочные_коэффициенты_по_письму_Госстроя_от_25.12.90___5___0___0">#REF!</definedName>
    <definedName name="Поправочные_коэффициенты_по_письму_Госстроя_от_25.12.90___5___0___0___0">#REF!</definedName>
    <definedName name="Поправочные_коэффициенты_по_письму_Госстроя_от_25.12.90___5___0___0___0___0">#REF!</definedName>
    <definedName name="Поправочные_коэффициенты_по_письму_Госстроя_от_25.12.90___5___0___1">#REF!</definedName>
    <definedName name="Поправочные_коэффициенты_по_письму_Госстроя_от_25.12.90___5___0___5">#REF!</definedName>
    <definedName name="Поправочные_коэффициенты_по_письму_Госстроя_от_25.12.90___5___0_1">#REF!</definedName>
    <definedName name="Поправочные_коэффициенты_по_письму_Госстроя_от_25.12.90___5___0_3">#REF!</definedName>
    <definedName name="Поправочные_коэффициенты_по_письму_Госстроя_от_25.12.90___5___0_5">#REF!</definedName>
    <definedName name="Поправочные_коэффициенты_по_письму_Госстроя_от_25.12.90___5___1">#REF!</definedName>
    <definedName name="Поправочные_коэффициенты_по_письму_Госстроя_от_25.12.90___5___3">NA()</definedName>
    <definedName name="Поправочные_коэффициенты_по_письму_Госстроя_от_25.12.90___5___5">NA()</definedName>
    <definedName name="Поправочные_коэффициенты_по_письму_Госстроя_от_25.12.90___5_1">#REF!</definedName>
    <definedName name="Поправочные_коэффициенты_по_письму_Госстроя_от_25.12.90___5_3">NA()</definedName>
    <definedName name="Поправочные_коэффициенты_по_письму_Госстроя_от_25.12.90___5_5">NA()</definedName>
    <definedName name="Поправочные_коэффициенты_по_письму_Госстроя_от_25.12.90___6">#REF!</definedName>
    <definedName name="Поправочные_коэффициенты_по_письму_Госстроя_от_25.12.90___6___0">#REF!</definedName>
    <definedName name="Поправочные_коэффициенты_по_письму_Госстроя_от_25.12.90___6___0___0">#REF!</definedName>
    <definedName name="Поправочные_коэффициенты_по_письму_Госстроя_от_25.12.90___6___0___0___0">#REF!</definedName>
    <definedName name="Поправочные_коэффициенты_по_письму_Госстроя_от_25.12.90___6___0___0___0___0">#REF!</definedName>
    <definedName name="Поправочные_коэффициенты_по_письму_Госстроя_от_25.12.90___6___0___1">#REF!</definedName>
    <definedName name="Поправочные_коэффициенты_по_письму_Госстроя_от_25.12.90___6___0___3">#REF!</definedName>
    <definedName name="Поправочные_коэффициенты_по_письму_Госстроя_от_25.12.90___6___0___5">#REF!</definedName>
    <definedName name="Поправочные_коэффициенты_по_письму_Госстроя_от_25.12.90___6___0_1">#REF!</definedName>
    <definedName name="Поправочные_коэффициенты_по_письму_Госстроя_от_25.12.90___6___0_3">#REF!</definedName>
    <definedName name="Поправочные_коэффициенты_по_письму_Госстроя_от_25.12.90___6___0_5">#REF!</definedName>
    <definedName name="Поправочные_коэффициенты_по_письму_Госстроя_от_25.12.90___6___1">#REF!</definedName>
    <definedName name="Поправочные_коэффициенты_по_письму_Госстроя_от_25.12.90___6___10">#REF!</definedName>
    <definedName name="Поправочные_коэффициенты_по_письму_Госстроя_от_25.12.90___6___12">#REF!</definedName>
    <definedName name="Поправочные_коэффициенты_по_письму_Госстроя_от_25.12.90___6___2">#REF!</definedName>
    <definedName name="Поправочные_коэффициенты_по_письму_Госстроя_от_25.12.90___6___3">#REF!</definedName>
    <definedName name="Поправочные_коэффициенты_по_письму_Госстроя_от_25.12.90___6___4">#REF!</definedName>
    <definedName name="Поправочные_коэффициенты_по_письму_Госстроя_от_25.12.90___6___5">NA()</definedName>
    <definedName name="Поправочные_коэффициенты_по_письму_Госстроя_от_25.12.90___6___6">#REF!</definedName>
    <definedName name="Поправочные_коэффициенты_по_письму_Госстроя_от_25.12.90___6___6___0">#REF!</definedName>
    <definedName name="Поправочные_коэффициенты_по_письму_Госстроя_от_25.12.90___6___7">NA()</definedName>
    <definedName name="Поправочные_коэффициенты_по_письму_Госстроя_от_25.12.90___6___8">#REF!</definedName>
    <definedName name="Поправочные_коэффициенты_по_письму_Госстроя_от_25.12.90___6___8___0">#REF!</definedName>
    <definedName name="Поправочные_коэффициенты_по_письму_Госстроя_от_25.12.90___6___9">"$#ССЫЛ!.$AC$21:$AN$30"</definedName>
    <definedName name="Поправочные_коэффициенты_по_письму_Госстроя_от_25.12.90___6_1">#REF!</definedName>
    <definedName name="Поправочные_коэффициенты_по_письму_Госстроя_от_25.12.90___6_3">#REF!</definedName>
    <definedName name="Поправочные_коэффициенты_по_письму_Госстроя_от_25.12.90___6_5">NA()</definedName>
    <definedName name="Поправочные_коэффициенты_по_письму_Госстроя_от_25.12.90___7">#REF!</definedName>
    <definedName name="Поправочные_коэффициенты_по_письму_Госстроя_от_25.12.90___7___0">#REF!</definedName>
    <definedName name="Поправочные_коэффициенты_по_письму_Госстроя_от_25.12.90___7___0___0">#REF!</definedName>
    <definedName name="Поправочные_коэффициенты_по_письму_Госстроя_от_25.12.90___7___10">#REF!</definedName>
    <definedName name="Поправочные_коэффициенты_по_письму_Госстроя_от_25.12.90___7___2">#REF!</definedName>
    <definedName name="Поправочные_коэффициенты_по_письму_Госстроя_от_25.12.90___7___4">#REF!</definedName>
    <definedName name="Поправочные_коэффициенты_по_письму_Госстроя_от_25.12.90___7___6">#REF!</definedName>
    <definedName name="Поправочные_коэффициенты_по_письму_Госстроя_от_25.12.90___7___8">#REF!</definedName>
    <definedName name="Поправочные_коэффициенты_по_письму_Госстроя_от_25.12.90___8">#REF!</definedName>
    <definedName name="Поправочные_коэффициенты_по_письму_Госстроя_от_25.12.90___8___0">#REF!</definedName>
    <definedName name="Поправочные_коэффициенты_по_письму_Госстроя_от_25.12.90___8___0___0">#REF!</definedName>
    <definedName name="Поправочные_коэффициенты_по_письму_Госстроя_от_25.12.90___8___0___0___0">#REF!</definedName>
    <definedName name="Поправочные_коэффициенты_по_письму_Госстроя_от_25.12.90___8___0___0___0___0">#REF!</definedName>
    <definedName name="Поправочные_коэффициенты_по_письму_Госстроя_от_25.12.90___8___0___1">#REF!</definedName>
    <definedName name="Поправочные_коэффициенты_по_письму_Госстроя_от_25.12.90___8___0___5">#REF!</definedName>
    <definedName name="Поправочные_коэффициенты_по_письму_Госстроя_от_25.12.90___8___0_1">#REF!</definedName>
    <definedName name="Поправочные_коэффициенты_по_письму_Госстроя_от_25.12.90___8___0_3">#REF!</definedName>
    <definedName name="Поправочные_коэффициенты_по_письму_Госстроя_от_25.12.90___8___0_5">#REF!</definedName>
    <definedName name="Поправочные_коэффициенты_по_письму_Госстроя_от_25.12.90___8___1">#REF!</definedName>
    <definedName name="Поправочные_коэффициенты_по_письму_Госстроя_от_25.12.90___8___10">#REF!</definedName>
    <definedName name="Поправочные_коэффициенты_по_письму_Госстроя_от_25.12.90___8___12">#REF!</definedName>
    <definedName name="Поправочные_коэффициенты_по_письму_Госстроя_от_25.12.90___8___2">#REF!</definedName>
    <definedName name="Поправочные_коэффициенты_по_письму_Госстроя_от_25.12.90___8___4">#REF!</definedName>
    <definedName name="Поправочные_коэффициенты_по_письму_Госстроя_от_25.12.90___8___5">#REF!</definedName>
    <definedName name="Поправочные_коэффициенты_по_письму_Госстроя_от_25.12.90___8___6">#REF!</definedName>
    <definedName name="Поправочные_коэффициенты_по_письму_Госстроя_от_25.12.90___8___6___0">#REF!</definedName>
    <definedName name="Поправочные_коэффициенты_по_письму_Госстроя_от_25.12.90___8___7">#REF!</definedName>
    <definedName name="Поправочные_коэффициенты_по_письму_Госстроя_от_25.12.90___8___8">#REF!</definedName>
    <definedName name="Поправочные_коэффициенты_по_письму_Госстроя_от_25.12.90___8___8___0">#REF!</definedName>
    <definedName name="Поправочные_коэффициенты_по_письму_Госстроя_от_25.12.90___8___9">"$#ССЫЛ!.$AC$21:$AN$30"</definedName>
    <definedName name="Поправочные_коэффициенты_по_письму_Госстроя_от_25.12.90___8_1">#REF!</definedName>
    <definedName name="Поправочные_коэффициенты_по_письму_Госстроя_от_25.12.90___8_3">#REF!</definedName>
    <definedName name="Поправочные_коэффициенты_по_письму_Госстроя_от_25.12.90___8_5">#REF!</definedName>
    <definedName name="Поправочные_коэффициенты_по_письму_Госстроя_от_25.12.90___9">#REF!</definedName>
    <definedName name="Поправочные_коэффициенты_по_письму_Госстроя_от_25.12.90___9___0">#REF!</definedName>
    <definedName name="Поправочные_коэффициенты_по_письму_Госстроя_от_25.12.90___9___0___0">#REF!</definedName>
    <definedName name="Поправочные_коэффициенты_по_письму_Госстроя_от_25.12.90___9___0___0___0">#REF!</definedName>
    <definedName name="Поправочные_коэффициенты_по_письму_Госстроя_от_25.12.90___9___0___0___0___0">#REF!</definedName>
    <definedName name="Поправочные_коэффициенты_по_письму_Госстроя_от_25.12.90___9___0___5">#REF!</definedName>
    <definedName name="Поправочные_коэффициенты_по_письму_Госстроя_от_25.12.90___9___0_5">#REF!</definedName>
    <definedName name="Поправочные_коэффициенты_по_письму_Госстроя_от_25.12.90___9___10">#REF!</definedName>
    <definedName name="Поправочные_коэффициенты_по_письму_Госстроя_от_25.12.90___9___2">#REF!</definedName>
    <definedName name="Поправочные_коэффициенты_по_письму_Госстроя_от_25.12.90___9___4">#REF!</definedName>
    <definedName name="Поправочные_коэффициенты_по_письму_Госстроя_от_25.12.90___9___5">#REF!</definedName>
    <definedName name="Поправочные_коэффициенты_по_письму_Госстроя_от_25.12.90___9___6">#REF!</definedName>
    <definedName name="Поправочные_коэффициенты_по_письму_Госстроя_от_25.12.90___9___8">#REF!</definedName>
    <definedName name="Поправочные_коэффициенты_по_письму_Госстроя_от_25.12.90___9_1">#REF!</definedName>
    <definedName name="Поправочные_коэффициенты_по_письму_Госстроя_от_25.12.90___9_3">#REF!</definedName>
    <definedName name="Поправочные_коэффициенты_по_письму_Госстроя_от_25.12.90___9_5">#REF!</definedName>
    <definedName name="Поправочные_коэффициенты_по_письму_Госстроя_от_25.12.90_1">#REF!</definedName>
    <definedName name="Поправочные_коэффициенты_по_письму_Госстроя_от_25.12.90_3">NA()</definedName>
    <definedName name="Поправочные_коэффициенты_по_письму_Госстроя_от_25.12.90_4">NA()</definedName>
    <definedName name="Поправочные_коэффициенты_по_письму_Госстроя_от_25.12.90_5">NA()</definedName>
    <definedName name="Постоянная_часть_закрытых_ПС" localSheetId="0">[30]Таблица!$B$445:$B$450</definedName>
    <definedName name="Постоянная_часть_закрытых_ПС">[31]Таблица!$B$445:$B$450</definedName>
    <definedName name="Постоянная_часть_открытых_ПС" localSheetId="0">[30]Таблица!$B$433:$B$442</definedName>
    <definedName name="Постоянная_часть_открытых_ПС">[31]Таблица!$B$433:$B$442</definedName>
    <definedName name="Постоянный_отвод_земель_ВЛ" localSheetId="0">[30]Таблица!$B$88:$B$106</definedName>
    <definedName name="Постоянный_отвод_земель_ВЛ">[31]Таблица!$B$88:$B$106</definedName>
    <definedName name="Постоянный_отвод_земель_под_КЛ" localSheetId="0">[30]Таблица!$B$715:$B$718</definedName>
    <definedName name="Постоянный_отвод_земель_под_КЛ">[31]Таблица!$B$715:$B$718</definedName>
    <definedName name="ПОТР._РЫНОКДП">'[3]1999'!#REF!</definedName>
    <definedName name="Потреб_вып_всего">'[19]Текущие цены'!#REF!</definedName>
    <definedName name="Потреб_вып_оф_н_цпг">'[19]Текущие цены'!#REF!</definedName>
    <definedName name="пп">PROPER(LEFT(INDEX(сот,MOD(TRUNC('[15]Сводник 2012г'!XFD1/10^8),10)+1)&amp;IF(MOD(TRUNC('[15]Сводник 2012г'!XFD1/10^7),10)=1,INDEX(дцать,MOD(TRUNC('[15]Сводник 2012г'!XFD1/10^6),10)+1),INDEX(дес,MOD(TRUNC('[15]Сводник 2012г'!XFD1/10^7),10)))&amp;IF(MOD(TRUNC('[15]Сводник 2012г'!XFD1/10^7),10)&lt;&gt;1,INDEX(ед,MOD(TRUNC('[15]Сводник 2012г'!XFD1/10^6),10)+1),"")&amp;IF(MOD(TRUNC('[15]Сводник 2012г'!XFD1/10^6),1000),IF(MOD(TRUNC('[15]Сводник 2012г'!XFD1/10^7),10)=1,"миллионов ",VLOOKUP(MOD(TRUNC('[15]Сводник 2012г'!XFD1/10^6),10),мил,2)),"")&amp;INDEX(сот,MOD(TRUNC('[15]Сводник 2012г'!XFD1/10^5),10)+1)&amp;IF(MOD(TRUNC('[15]Сводник 2012г'!XFD1/10^4),10)=1,INDEX(дцать,MOD(TRUNC('[15]Сводник 2012г'!XFD1/10^3),10)+1),INDEX(дес,MOD(TRUNC('[15]Сводник 2012г'!XFD1/10^4),10)))&amp;IF(MOD(TRUNC('[15]Сводник 2012г'!XFD1/10^4),10)&lt;&gt;1,INDEX(ед,MOD(TRUNC('[15]Сводник 2012г'!XFD1/1000),10)+1),"")&amp;IF(MOD(TRUNC('[15]Сводник 2012г'!XFD1/1000),1000),IF(MOD(TRUNC('[15]Сводник 2012г'!XFD1/10^4),10)=1,"тысяч ",VLOOKUP(MOD(TRUNC('[15]Сводник 2012г'!XFD1/1000),10),тыс,2)),"")&amp;INDEX(сот,MOD(TRUNC('[15]Сводник 2012г'!XFD1/100),10)+1)&amp;IF(MOD(TRUNC('[15]Сводник 2012г'!XFD1/10),10)=1,INDEX(дцать,MOD(TRUNC('[15]Сводник 2012г'!XFD1),10)+1),INDEX(дес,MOD(TRUNC('[15]Сводник 2012г'!XFD1/10),10)))&amp;IF(TRUNC('[15]Сводник 2012г'!XFD1)=0,"ноль ",IF(MOD(TRUNC('[15]Сводник 2012г'!XFD1/10),10)&lt;&gt;1,INDEX(ед,MOD(TRUNC('[15]Сводник 2012г'!XFD1),10)+1),""))&amp;IF(MOD(TRUNC('[15]Сводник 2012г'!XFD1/10),10)=1,"рублей",VLOOKUP(MOD(TRUNC('[15]Сводник 2012г'!XFD1),10),aa,2))&amp;TEXT(TRUNC(('[15]Сводник 2012г'!XFD1-TRUNC('[15]Сводник 2012г'!XFD1)+0.00001)*100)," 00_ коп.")))&amp;MID(INDEX(сот,MOD(TRUNC('[15]Сводник 2012г'!XFD1/10^8),10)+1)&amp;IF(MOD(TRUNC('[15]Сводник 2012г'!XFD1/10^7),10)=1,INDEX(дцать,MOD(TRUNC('[15]Сводник 2012г'!XFD1/10^6),10)+1),INDEX(дес,MOD(TRUNC('[15]Сводник 2012г'!XFD1/10^7),10)))&amp;IF(MOD(TRUNC('[15]Сводник 2012г'!XFD1/10^7),10)&lt;&gt;1,INDEX(ед,MOD(TRUNC('[15]Сводник 2012г'!XFD1/10^6),10)+1),"")&amp;IF(MOD(TRUNC('[15]Сводник 2012г'!XFD1/10^6),1000),IF(MOD(TRUNC('[15]Сводник 2012г'!XFD1/10^7),10)=1,"миллионов ",VLOOKUP(MOD(TRUNC('[15]Сводник 2012г'!XFD1/10^6),10),мил,2)),"")&amp;INDEX(сот,MOD(TRUNC('[15]Сводник 2012г'!XFD1/10^5),10)+1)&amp;IF(MOD(TRUNC('[15]Сводник 2012г'!XFD1/10^4),10)=1,INDEX(дцать,MOD(TRUNC('[15]Сводник 2012г'!XFD1/10^3),10)+1),INDEX(дес,MOD(TRUNC('[15]Сводник 2012г'!XFD1/10^4),10)))&amp;IF(MOD(TRUNC('[15]Сводник 2012г'!XFD1/10^4),10)&lt;&gt;1,INDEX(ед,MOD(TRUNC('[15]Сводник 2012г'!XFD1/1000),10)+1),"")&amp;IF(MOD(TRUNC('[15]Сводник 2012г'!XFD1/1000),1000),IF(MOD(TRUNC('[15]Сводник 2012г'!XFD1/10^4),10)=1,"тысяч ",VLOOKUP(MOD(TRUNC('[15]Сводник 2012г'!XFD1/1000),10),тыс,2)),"")&amp;INDEX(сот,MOD(TRUNC('[15]Сводник 2012г'!XFD1/100),10)+1)&amp;IF(MOD(TRUNC('[15]Сводник 2012г'!XFD1/10),10)=1,INDEX(дцать,MOD(TRUNC('[15]Сводник 2012г'!XFD1),10)+1),INDEX(дес,MOD(TRUNC('[15]Сводник 2012г'!XFD1/10),10)))&amp;IF(TRUNC('[15]Сводник 2012г'!XFD1)=0,"ноль ",IF(MOD(TRUNC('[15]Сводник 2012г'!XFD1/10),10)&lt;&gt;1,INDEX(ед,MOD(TRUNC('[15]Сводник 2012г'!XFD1),10)+1),""))&amp;IF(MOD(TRUNC('[15]Сводник 2012г'!XFD1/10),10)=1,"рублей",VLOOKUP(MOD(TRUNC('[15]Сводник 2012г'!XFD1),10),aa,2))&amp;TEXT(TRUNC(('[15]Сводник 2012г'!XFD1-TRUNC('[15]Сводник 2012г'!XFD1)+0.00001)*100)," 00_ коп."),2,222)</definedName>
    <definedName name="ппп" localSheetId="0">[5]мсн!#REF!</definedName>
    <definedName name="ппп">[5]мсн!#REF!</definedName>
    <definedName name="пппп">'[66]2002(v1)'!#REF!</definedName>
    <definedName name="пр">#REF!</definedName>
    <definedName name="прапоалад">[67]топография!#REF!</definedName>
    <definedName name="приб">[68]сводная!$E$10</definedName>
    <definedName name="Прикладное_ПО">#REF!</definedName>
    <definedName name="прим">[60]СметаСводная!$C$7</definedName>
    <definedName name="про">#REF!</definedName>
    <definedName name="пробная">#REF!</definedName>
    <definedName name="пробная\">#REF!</definedName>
    <definedName name="Проверил" localSheetId="0">#REF!</definedName>
    <definedName name="Проверил">#REF!</definedName>
    <definedName name="Прогноз_Вып_пц">[19]рабочий!$Y$240:$AP$262</definedName>
    <definedName name="Прогноз_вып_цпг">'[19]Текущие цены'!#REF!</definedName>
    <definedName name="Прогноз97">[69]ПРОГНОЗ_1!#REF!</definedName>
    <definedName name="проект">'[70]СметаСводная павильон'!$D$6</definedName>
    <definedName name="Прокладка_ВОЛС_в_траншее" localSheetId="0">[30]Таблица!$B$361:$B$363</definedName>
    <definedName name="Прокладка_ВОЛС_в_траншее">[31]Таблица!$B$361:$B$363</definedName>
    <definedName name="Противоаварийная_автоматика_ПС" localSheetId="0">[30]Таблица!$B$453:$B$462</definedName>
    <definedName name="Противоаварийная_автоматика_ПС">[31]Таблица!$B$453:$B$462</definedName>
    <definedName name="Прочие_затраты_в_базисных_ценах" localSheetId="0">#REF!</definedName>
    <definedName name="Прочие_затраты_в_базисных_ценах">#REF!</definedName>
    <definedName name="Прочие_затраты_в_текущих_ценах" localSheetId="0">#REF!</definedName>
    <definedName name="Прочие_затраты_в_текущих_ценах">#REF!</definedName>
    <definedName name="Прочие_затраты_в_текущих_ценах_по_ресурсному_расчету" localSheetId="0">#REF!</definedName>
    <definedName name="Прочие_затраты_в_текущих_ценах_по_ресурсному_расчету">#REF!</definedName>
    <definedName name="Прочие_затраты_в_текущих_ценах_после_применения_индексов" localSheetId="0">#REF!</definedName>
    <definedName name="Прочие_затраты_в_текущих_ценах_после_применения_индексов">#REF!</definedName>
    <definedName name="прпр">[21]Коэфф1.!#REF!</definedName>
    <definedName name="прпр_1">#REF!</definedName>
    <definedName name="псков">[71]свод!$E$10</definedName>
    <definedName name="р">#REF!</definedName>
    <definedName name="Разработка">#REF!</definedName>
    <definedName name="Разработка_">#REF!</definedName>
    <definedName name="Районный_к_т_к_ЗП" localSheetId="0">#REF!</definedName>
    <definedName name="Районный_к_т_к_ЗП">#REF!</definedName>
    <definedName name="Районный_к_т_к_ЗП_по_ресурсному_расчету" localSheetId="0">#REF!</definedName>
    <definedName name="Районный_к_т_к_ЗП_по_ресурсному_расчету">#REF!</definedName>
    <definedName name="Расчет_реконструкции" localSheetId="0">[30]Таблица!$M$7:$M$8</definedName>
    <definedName name="Расчет_реконструкции">[31]Таблица!$M$7:$M$8</definedName>
    <definedName name="Расширение_ПС" localSheetId="0">[30]Таблица!$M$9:$M$10</definedName>
    <definedName name="Расширение_ПС">[31]Таблица!$M$9:$M$10</definedName>
    <definedName name="РД">#REF!</definedName>
    <definedName name="Реакторы" localSheetId="0">[30]Таблица!$B$562:$B$609</definedName>
    <definedName name="Реакторы">[31]Таблица!$B$562:$B$609</definedName>
    <definedName name="Регионы" localSheetId="0">[30]Регионы!$B$6:$B$90</definedName>
    <definedName name="Регионы" comment="Наименования регионов РФ">[31]Регионы!$B$6:$B$90</definedName>
    <definedName name="Регионы_таблица">#REF!</definedName>
    <definedName name="регионы2">[61]Регионы!$B$6:$B$91</definedName>
    <definedName name="Регистрационный_номер_группы_строек" localSheetId="0">#REF!</definedName>
    <definedName name="Регистрационный_номер_группы_строек">#REF!</definedName>
    <definedName name="Регистрационный_номер_локальной_сметы" localSheetId="0">#REF!</definedName>
    <definedName name="Регистрационный_номер_локальной_сметы">#REF!</definedName>
    <definedName name="Регистрационный_номер_объекта" localSheetId="0">#REF!</definedName>
    <definedName name="Регистрационный_номер_объекта">#REF!</definedName>
    <definedName name="Регистрационный_номер_объектной_сметы" localSheetId="0">#REF!</definedName>
    <definedName name="Регистрационный_номер_объектной_сметы">#REF!</definedName>
    <definedName name="Регистрационный_номер_очереди" localSheetId="0">#REF!</definedName>
    <definedName name="Регистрационный_номер_очереди">#REF!</definedName>
    <definedName name="Регистрационный_номер_пускового_комплекса" localSheetId="0">#REF!</definedName>
    <definedName name="Регистрационный_номер_пускового_комплекса">#REF!</definedName>
    <definedName name="Регистрационный_номер_сводного_сметного_расчета" localSheetId="0">#REF!</definedName>
    <definedName name="Регистрационный_номер_сводного_сметного_расчета">#REF!</definedName>
    <definedName name="Регистрационный_номер_стройки" localSheetId="0">#REF!</definedName>
    <definedName name="Регистрационный_номер_стройки">#REF!</definedName>
    <definedName name="рига">'[72]СметаСводная снег'!$E$7</definedName>
    <definedName name="рол">[67]топография!#REF!</definedName>
    <definedName name="ролл">#REF!</definedName>
    <definedName name="рпв">#REF!</definedName>
    <definedName name="рппра">{"","стоz","двестиz","тристаz","четырестаz","пятьсотz","шестьсотz","семьсотz","восемьсотz","девятьсотz"}</definedName>
    <definedName name="рр">#REF!</definedName>
    <definedName name="ррп" localSheetId="0">#REF!</definedName>
    <definedName name="ррп">#REF!</definedName>
    <definedName name="ррр" localSheetId="0">#REF!</definedName>
    <definedName name="ррр">#REF!</definedName>
    <definedName name="Руководитель">#REF!</definedName>
    <definedName name="ручей">#REF!</definedName>
    <definedName name="с" localSheetId="0">#REF!</definedName>
    <definedName name="с">#REF!</definedName>
    <definedName name="саве">#REF!</definedName>
    <definedName name="савепр">#REF!</definedName>
    <definedName name="сам">#REF!</definedName>
    <definedName name="Свод">#REF!</definedName>
    <definedName name="свод1">[73]топография!#REF!</definedName>
    <definedName name="сводИИ">[25]топография!#REF!</definedName>
    <definedName name="сводная">#REF!</definedName>
    <definedName name="СводнУТ">[39]топография!#REF!</definedName>
    <definedName name="СводУТ">#REF!</definedName>
    <definedName name="Сегменты">#REF!</definedName>
    <definedName name="Сейсмика_зданий" localSheetId="0">[30]Таблица!$R$26:$R$28</definedName>
    <definedName name="Сейсмика_зданий">[31]Таблица!$R$26:$R$28</definedName>
    <definedName name="Сейсмика_линий" localSheetId="0">[30]Таблица!$O$26:$O$28</definedName>
    <definedName name="Сейсмика_линий">[31]Таблица!$O$26:$O$28</definedName>
    <definedName name="Сервис">#REF!</definedName>
    <definedName name="Сервис_Всего">'[21]Прайс лист'!#REF!</definedName>
    <definedName name="Сервис_Всего_1">#REF!</definedName>
    <definedName name="Сервисное_оборудование">[21]Коэфф1.!#REF!</definedName>
    <definedName name="Сервисное_оборудование_1">#REF!</definedName>
    <definedName name="см">#REF!</definedName>
    <definedName name="см___0">#REF!</definedName>
    <definedName name="См7">#REF!</definedName>
    <definedName name="Смета">'[4]ИД СМР'!#REF!</definedName>
    <definedName name="Сметная_стоимость_в_базисных_ценах" localSheetId="0">#REF!</definedName>
    <definedName name="Сметная_стоимость_в_базисных_ценах">#REF!</definedName>
    <definedName name="Сметная_стоимость_в_текущих_ценах__после_применения_индексов" localSheetId="0">#REF!</definedName>
    <definedName name="Сметная_стоимость_в_текущих_ценах__после_применения_индексов">#REF!</definedName>
    <definedName name="Сметная_стоимость_по_ресурсному_расчету" localSheetId="0">#REF!</definedName>
    <definedName name="Сметная_стоимость_по_ресурсному_расчету">#REF!</definedName>
    <definedName name="сми">#REF!</definedName>
    <definedName name="Снижение_стоимости_двухцепной_ВЛ" localSheetId="0">[30]Таблица!#REF!</definedName>
    <definedName name="Снижение_стоимости_двухцепной_ВЛ">[31]Таблица!#REF!</definedName>
    <definedName name="Согласование">#REF!</definedName>
    <definedName name="Составил" localSheetId="0">#REF!</definedName>
    <definedName name="Составил">#REF!</definedName>
    <definedName name="Составитель">#REF!</definedName>
    <definedName name="сот">{"","сто ","двести ","триста ","четыреста ","пятьсот ","шестьсот ","семьсот ","восемьсот ","девятьсот "}</definedName>
    <definedName name="СП1">[6]Обновление!#REF!</definedName>
    <definedName name="ССР">[65]Таблица!#REF!</definedName>
    <definedName name="ссс">#REF!</definedName>
    <definedName name="Стоимость_по_акту_выполненных_работ_в_базисных_ценах" localSheetId="0">#REF!</definedName>
    <definedName name="Стоимость_по_акту_выполненных_работ_в_базисных_ценах">#REF!</definedName>
    <definedName name="Стоимость_по_акту_выполненных_работ_при_ресурсном_расчете" localSheetId="0">#REF!</definedName>
    <definedName name="Стоимость_по_акту_выполненных_работ_при_ресурсном_расчете">#REF!</definedName>
    <definedName name="Стоимость_специальных_переходов" localSheetId="0">[30]Таблица!$B$344:$B$351</definedName>
    <definedName name="Стоимость_специальных_переходов">[31]Таблица!$B$344:$B$351</definedName>
    <definedName name="Строительная_полоса">#REF!</definedName>
    <definedName name="Строительные_работы_в_базисных_ценах" localSheetId="0">#REF!</definedName>
    <definedName name="Строительные_работы_в_базисных_ценах">#REF!</definedName>
    <definedName name="Строительные_работы_в_текущих_ценах" localSheetId="0">#REF!</definedName>
    <definedName name="Строительные_работы_в_текущих_ценах">#REF!</definedName>
    <definedName name="Строительные_работы_в_текущих_ценах_по_ресурсному_расчету" localSheetId="0">#REF!</definedName>
    <definedName name="Строительные_работы_в_текущих_ценах_по_ресурсному_расчету">#REF!</definedName>
    <definedName name="Строительные_работы_в_текущих_ценах_после_применения_индексов" localSheetId="0">#REF!</definedName>
    <definedName name="Строительные_работы_в_текущих_ценах_после_применения_индексов">#REF!</definedName>
    <definedName name="Сургут">NA()</definedName>
    <definedName name="схема">[8]ПРОГНОЗ_1!#REF!</definedName>
    <definedName name="схема1">'[19]Текущие цены'!#REF!</definedName>
    <definedName name="т">'[41]СметаСводная Рыб'!$C$13</definedName>
    <definedName name="Таблица_индексов" localSheetId="0">[30]Регионы!$B$99:$O$182</definedName>
    <definedName name="Таблица_индексов">[31]Регионы!$B$99:$O$182</definedName>
    <definedName name="Таблица_регионов">#REF!</definedName>
    <definedName name="Территориальная_поправка_к_ТЕР" localSheetId="0">#REF!</definedName>
    <definedName name="Территориальная_поправка_к_ТЕР">#REF!</definedName>
    <definedName name="ТЗ">#REF!</definedName>
    <definedName name="Тип_ПС" localSheetId="0">[30]Таблица!$B$700:$B$701</definedName>
    <definedName name="Тип_ПС">[31]Таблица!$B$700:$B$701</definedName>
    <definedName name="топ1">#REF!</definedName>
    <definedName name="топ2">#REF!</definedName>
    <definedName name="топо">#REF!</definedName>
    <definedName name="топогр">[22]Смета!#REF!</definedName>
    <definedName name="топогр1">#REF!</definedName>
    <definedName name="топограф">#REF!</definedName>
    <definedName name="Трансформаторы" localSheetId="0">[30]Таблица!$B$501:$B$541</definedName>
    <definedName name="Трансформаторы">[31]Таблица!$B$501:$B$541</definedName>
    <definedName name="Труд_механизаторов_по_акту_вып_работ_с_учетом_к_тов" localSheetId="0">#REF!</definedName>
    <definedName name="Труд_механизаторов_по_акту_вып_работ_с_учетом_к_тов">#REF!</definedName>
    <definedName name="Труд_основн_рабочих_по_акту_вып_работ_с_учетом_к_тов" localSheetId="0">#REF!</definedName>
    <definedName name="Труд_основн_рабочих_по_акту_вып_работ_с_учетом_к_тов">#REF!</definedName>
    <definedName name="Трудоемкость_механизаторов_по_акту_выполненных_работ" localSheetId="0">#REF!</definedName>
    <definedName name="Трудоемкость_механизаторов_по_акту_выполненных_работ">#REF!</definedName>
    <definedName name="Трудоемкость_основных_рабочих_по_акту_выполненных_работ" localSheetId="0">#REF!</definedName>
    <definedName name="Трудоемкость_основных_рабочих_по_акту_выполненных_работ">#REF!</definedName>
    <definedName name="ТС1">#REF!</definedName>
    <definedName name="ттт">#REF!</definedName>
    <definedName name="тттттттттттт" localSheetId="0">#REF!</definedName>
    <definedName name="тттттттттттт">#REF!</definedName>
    <definedName name="тывоирва" localSheetId="0">#REF!</definedName>
    <definedName name="тывоирва">#REF!</definedName>
    <definedName name="тыс">{0,"тысяч ";1,"тысяча ";2,"тысячи ";5,"тысяч "}</definedName>
    <definedName name="тьбю">#REF!</definedName>
    <definedName name="тьмтиб">#REF!</definedName>
    <definedName name="у">#REF!</definedName>
    <definedName name="У_п_р_" localSheetId="0">[5]мсн!#REF!</definedName>
    <definedName name="У_п_р_">[5]мсн!#REF!</definedName>
    <definedName name="уа">#REF!</definedName>
    <definedName name="ук">#REF!</definedName>
    <definedName name="Укрупненный_норматив_НР_для_расчета_в_текущих_ценах_и_ценах_2001г." localSheetId="0">#REF!</definedName>
    <definedName name="Укрупненный_норматив_НР_для_расчета_в_текущих_ценах_и_ценах_2001г.">#REF!</definedName>
    <definedName name="Укрупненный_норматив_НР_для_расчета_в_ценах_1984г." localSheetId="0">#REF!</definedName>
    <definedName name="Укрупненный_норматив_НР_для_расчета_в_ценах_1984г.">#REF!</definedName>
    <definedName name="Укрупненный_норматив_СП_для_расчета_в_текущих_ценах_и_ценах_2001г." localSheetId="0">#REF!</definedName>
    <definedName name="Укрупненный_норматив_СП_для_расчета_в_текущих_ценах_и_ценах_2001г.">#REF!</definedName>
    <definedName name="Укрупненный_норматив_СП_для_расчета_в_ценах_1984г." localSheetId="0">#REF!</definedName>
    <definedName name="Укрупненный_норматив_СП_для_расчета_в_ценах_1984г.">#REF!</definedName>
    <definedName name="упр" localSheetId="0">[5]мсн!#REF!</definedName>
    <definedName name="упр">[5]мсн!#REF!</definedName>
    <definedName name="УРС" localSheetId="0">[74]Таблица!#REF!</definedName>
    <definedName name="УРС">[74]Таблица!#REF!</definedName>
    <definedName name="Урс5">[75]Таблица!#REF!</definedName>
    <definedName name="Условия_ВЛ" localSheetId="0">[30]Таблица!$O$13:$O$17</definedName>
    <definedName name="Условия_ВЛ">[31]Таблица!$O$13:$O$17</definedName>
    <definedName name="Условия_КЛ" localSheetId="0">[30]Таблица!$P$15</definedName>
    <definedName name="Условия_КЛ">[31]Таблица!$P$15</definedName>
    <definedName name="уу">'[41]СметаСводная Рыб'!$C$13</definedName>
    <definedName name="уууу" localSheetId="0">[5]мсн!#REF!</definedName>
    <definedName name="уууу">[5]мсн!#REF!</definedName>
    <definedName name="ууууу" localSheetId="0">[5]мсн!#REF!</definedName>
    <definedName name="ууууу">[5]мсн!#REF!</definedName>
    <definedName name="ууууууууууу" localSheetId="0">#REF!</definedName>
    <definedName name="ууууууууууу">#REF!</definedName>
    <definedName name="уцуц">#REF!</definedName>
    <definedName name="Участок">#REF!</definedName>
    <definedName name="уыаау">#REF!</definedName>
    <definedName name="ф">#REF!</definedName>
    <definedName name="Ф_" localSheetId="0">#REF!</definedName>
    <definedName name="Ф_">#REF!</definedName>
    <definedName name="ф1">#REF!</definedName>
    <definedName name="фед">'[27]свод 2'!$C$10</definedName>
    <definedName name="финансирование" localSheetId="0">#REF!</definedName>
    <definedName name="финансирование">#REF!</definedName>
    <definedName name="фо_а_н_пц">[19]рабочий!$AR$240:$BI$263</definedName>
    <definedName name="фо_а_с_пц">[19]рабочий!$AS$202:$BI$224</definedName>
    <definedName name="фо_н_03">[19]рабочий!$X$305:$X$327</definedName>
    <definedName name="фо_н_04">[19]рабочий!$X$335:$X$357</definedName>
    <definedName name="фф">'[76]Гр5(о)'!#REF!</definedName>
    <definedName name="ффф" localSheetId="0">#REF!</definedName>
    <definedName name="ффф">#REF!</definedName>
    <definedName name="фффф" localSheetId="0">#REF!</definedName>
    <definedName name="фффф">#REF!</definedName>
    <definedName name="ффыв">#REF!</definedName>
    <definedName name="фыв">#REF!</definedName>
    <definedName name="х">[6]Обновление!#REF!</definedName>
    <definedName name="хх">#REF!</definedName>
    <definedName name="хххх" localSheetId="0">#REF!</definedName>
    <definedName name="хххх">#REF!</definedName>
    <definedName name="хххххх" localSheetId="0">#REF!</definedName>
    <definedName name="хххххх">#REF!</definedName>
    <definedName name="цена">#N/A</definedName>
    <definedName name="цена___0">#REF!</definedName>
    <definedName name="цена___0___0">#REF!</definedName>
    <definedName name="цена___0___0___0">#REF!</definedName>
    <definedName name="цена___0___0___0___0">#REF!</definedName>
    <definedName name="цена___0___0___0___0___0">#REF!</definedName>
    <definedName name="цена___0___0___0___1">#REF!</definedName>
    <definedName name="цена___0___0___0___3">#REF!</definedName>
    <definedName name="цена___0___0___0___5">#REF!</definedName>
    <definedName name="цена___0___0___0_1">#REF!</definedName>
    <definedName name="цена___0___0___0_5">#REF!</definedName>
    <definedName name="цена___0___0___1">#REF!</definedName>
    <definedName name="цена___0___0___2">#REF!</definedName>
    <definedName name="цена___0___0___3">#REF!</definedName>
    <definedName name="цена___0___0___3___0">#REF!</definedName>
    <definedName name="цена___0___0___4">#REF!</definedName>
    <definedName name="цена___0___0___5">#REF!</definedName>
    <definedName name="цена___0___0___6">#REF!</definedName>
    <definedName name="цена___0___0___7">#REF!</definedName>
    <definedName name="цена___0___0___8">#REF!</definedName>
    <definedName name="цена___0___0___9">#REF!</definedName>
    <definedName name="цена___0___0_1">#REF!</definedName>
    <definedName name="цена___0___0_3">#REF!</definedName>
    <definedName name="цена___0___0_5">#REF!</definedName>
    <definedName name="цена___0___1">#REF!</definedName>
    <definedName name="цена___0___1___0">#REF!</definedName>
    <definedName name="цена___0___10">#REF!</definedName>
    <definedName name="цена___0___12">#REF!</definedName>
    <definedName name="цена___0___2">#REF!</definedName>
    <definedName name="цена___0___2___0">#REF!</definedName>
    <definedName name="цена___0___2___0___0">#REF!</definedName>
    <definedName name="цена___0___2___5">#REF!</definedName>
    <definedName name="цена___0___2_1">#REF!</definedName>
    <definedName name="цена___0___2_3">#REF!</definedName>
    <definedName name="цена___0___2_5">#REF!</definedName>
    <definedName name="цена___0___3">#REF!</definedName>
    <definedName name="цена___0___3___0">#REF!</definedName>
    <definedName name="цена___0___3___3">#REF!</definedName>
    <definedName name="цена___0___3___5">#REF!</definedName>
    <definedName name="цена___0___3_1">#REF!</definedName>
    <definedName name="цена___0___3_5">#REF!</definedName>
    <definedName name="цена___0___4">#REF!</definedName>
    <definedName name="цена___0___4___0">#REF!</definedName>
    <definedName name="цена___0___4___5">#REF!</definedName>
    <definedName name="цена___0___4_1">#REF!</definedName>
    <definedName name="цена___0___4_3">#REF!</definedName>
    <definedName name="цена___0___4_5">#REF!</definedName>
    <definedName name="цена___0___5">#REF!</definedName>
    <definedName name="цена___0___5___0">#REF!</definedName>
    <definedName name="цена___0___6">#REF!</definedName>
    <definedName name="цена___0___6___0">#REF!</definedName>
    <definedName name="цена___0___7">#REF!</definedName>
    <definedName name="цена___0___8">#REF!</definedName>
    <definedName name="цена___0___8___0">#REF!</definedName>
    <definedName name="цена___0___9">"$#ССЫЛ!.$L$1:$L$32000"</definedName>
    <definedName name="цена___0_1">#REF!</definedName>
    <definedName name="цена___0_3">#REF!</definedName>
    <definedName name="цена___0_5">#REF!</definedName>
    <definedName name="цена___1">#REF!</definedName>
    <definedName name="цена___1___0">#REF!</definedName>
    <definedName name="цена___1___0___0">#REF!</definedName>
    <definedName name="цена___1___1">#REF!</definedName>
    <definedName name="цена___1___5">#REF!</definedName>
    <definedName name="цена___1_1">#REF!</definedName>
    <definedName name="цена___1_3">#REF!</definedName>
    <definedName name="цена___1_5">#REF!</definedName>
    <definedName name="цена___10">#REF!</definedName>
    <definedName name="цена___10___0">NA()</definedName>
    <definedName name="цена___10___0___0">#REF!</definedName>
    <definedName name="цена___10___0___0___0">#REF!</definedName>
    <definedName name="цена___10___0___1">NA()</definedName>
    <definedName name="цена___10___0___5">NA()</definedName>
    <definedName name="цена___10___0_1">NA()</definedName>
    <definedName name="цена___10___0_3">NA()</definedName>
    <definedName name="цена___10___0_5">NA()</definedName>
    <definedName name="цена___10___1">#REF!</definedName>
    <definedName name="цена___10___10">#REF!</definedName>
    <definedName name="цена___10___12">#REF!</definedName>
    <definedName name="цена___10___2">NA()</definedName>
    <definedName name="цена___10___4">NA()</definedName>
    <definedName name="цена___10___5">#REF!</definedName>
    <definedName name="цена___10___6">NA()</definedName>
    <definedName name="цена___10___6___0">NA()</definedName>
    <definedName name="цена___10___8">NA()</definedName>
    <definedName name="цена___10___8___0">NA()</definedName>
    <definedName name="цена___10___9">"$#ССЫЛ!.$L$1:$L$32000"</definedName>
    <definedName name="цена___10_1">NA()</definedName>
    <definedName name="цена___10_3">#REF!</definedName>
    <definedName name="цена___10_5">#REF!</definedName>
    <definedName name="цена___11">#REF!</definedName>
    <definedName name="цена___11___0">NA()</definedName>
    <definedName name="цена___11___10">#REF!</definedName>
    <definedName name="цена___11___2">#REF!</definedName>
    <definedName name="цена___11___4">#REF!</definedName>
    <definedName name="цена___11___6">#REF!</definedName>
    <definedName name="цена___11___8">#REF!</definedName>
    <definedName name="цена___12">NA()</definedName>
    <definedName name="цена___2">#REF!</definedName>
    <definedName name="цена___2___0">#REF!</definedName>
    <definedName name="цена___2___0___0">#REF!</definedName>
    <definedName name="цена___2___0___0___0">#REF!</definedName>
    <definedName name="цена___2___0___0___0___0">#REF!</definedName>
    <definedName name="цена___2___0___0___1">#REF!</definedName>
    <definedName name="цена___2___0___0___3">#REF!</definedName>
    <definedName name="цена___2___0___0___5">#REF!</definedName>
    <definedName name="цена___2___0___0_1">#REF!</definedName>
    <definedName name="цена___2___0___0_5">#REF!</definedName>
    <definedName name="цена___2___0___1">#REF!</definedName>
    <definedName name="цена___2___0___3">#REF!</definedName>
    <definedName name="цена___2___0___5">#REF!</definedName>
    <definedName name="цена___2___0___6">#REF!</definedName>
    <definedName name="цена___2___0___7">#REF!</definedName>
    <definedName name="цена___2___0___8">#REF!</definedName>
    <definedName name="цена___2___0___9">#REF!</definedName>
    <definedName name="цена___2___0_1">#REF!</definedName>
    <definedName name="цена___2___0_3">#REF!</definedName>
    <definedName name="цена___2___0_5">#REF!</definedName>
    <definedName name="цена___2___1">#REF!</definedName>
    <definedName name="цена___2___1___0">#REF!</definedName>
    <definedName name="цена___2___10">#REF!</definedName>
    <definedName name="цена___2___12">#REF!</definedName>
    <definedName name="цена___2___2">#REF!</definedName>
    <definedName name="цена___2___3">#REF!</definedName>
    <definedName name="цена___2___4">#REF!</definedName>
    <definedName name="цена___2___4___0">#REF!</definedName>
    <definedName name="цена___2___4___5">#REF!</definedName>
    <definedName name="цена___2___4_1">#REF!</definedName>
    <definedName name="цена___2___4_3">#REF!</definedName>
    <definedName name="цена___2___4_5">#REF!</definedName>
    <definedName name="цена___2___5">#REF!</definedName>
    <definedName name="цена___2___6">#REF!</definedName>
    <definedName name="цена___2___6___0">#REF!</definedName>
    <definedName name="цена___2___7">#REF!</definedName>
    <definedName name="цена___2___8">#REF!</definedName>
    <definedName name="цена___2___8___0">#REF!</definedName>
    <definedName name="цена___2___9">"$#ССЫЛ!.$L$1:$L$32000"</definedName>
    <definedName name="цена___2_1">#REF!</definedName>
    <definedName name="цена___2_3">#REF!</definedName>
    <definedName name="цена___2_5">#REF!</definedName>
    <definedName name="цена___3">#REF!</definedName>
    <definedName name="цена___3___0">NA()</definedName>
    <definedName name="цена___3___0___0">NA()</definedName>
    <definedName name="цена___3___0___0___0">NA()</definedName>
    <definedName name="цена___3___0___1">NA()</definedName>
    <definedName name="цена___3___0___3">NA()</definedName>
    <definedName name="цена___3___0___5">#REF!</definedName>
    <definedName name="цена___3___0_1">NA()</definedName>
    <definedName name="цена___3___0_3">#REF!</definedName>
    <definedName name="цена___3___0_5">#REF!</definedName>
    <definedName name="цена___3___1">#REF!</definedName>
    <definedName name="цена___3___10">#REF!</definedName>
    <definedName name="цена___3___2">#REF!</definedName>
    <definedName name="цена___3___3">#REF!</definedName>
    <definedName name="цена___3___4">#REF!</definedName>
    <definedName name="цена___3___4___0">#REF!</definedName>
    <definedName name="цена___3___5">#REF!</definedName>
    <definedName name="цена___3___6">#REF!</definedName>
    <definedName name="цена___3___8">#REF!</definedName>
    <definedName name="цена___3___8___0">#REF!</definedName>
    <definedName name="цена___3___9">#REF!</definedName>
    <definedName name="цена___3_1">#REF!</definedName>
    <definedName name="цена___3_3">NA()</definedName>
    <definedName name="цена___3_5">#REF!</definedName>
    <definedName name="цена___4">NA()</definedName>
    <definedName name="цена___4___0">#REF!</definedName>
    <definedName name="цена___4___0___0">#REF!</definedName>
    <definedName name="цена___4___0___0___0">#REF!</definedName>
    <definedName name="цена___4___0___0___0___0">#REF!</definedName>
    <definedName name="цена___4___0___0___1">#REF!</definedName>
    <definedName name="цена___4___0___0___3">#REF!</definedName>
    <definedName name="цена___4___0___0___5">#REF!</definedName>
    <definedName name="цена___4___0___0_1">#REF!</definedName>
    <definedName name="цена___4___0___0_5">#REF!</definedName>
    <definedName name="цена___4___0___1">#REF!</definedName>
    <definedName name="цена___4___0___3">#REF!</definedName>
    <definedName name="цена___4___0___5">NA()</definedName>
    <definedName name="цена___4___0___6">NA()</definedName>
    <definedName name="цена___4___0___7">NA()</definedName>
    <definedName name="цена___4___0___8">NA()</definedName>
    <definedName name="цена___4___0___9">NA()</definedName>
    <definedName name="цена___4___0_1">#REF!</definedName>
    <definedName name="цена___4___0_3">#REF!</definedName>
    <definedName name="цена___4___0_5">NA()</definedName>
    <definedName name="цена___4___1">#REF!</definedName>
    <definedName name="цена___4___10">#REF!</definedName>
    <definedName name="цена___4___12">#REF!</definedName>
    <definedName name="цена___4___2">#REF!</definedName>
    <definedName name="цена___4___3">#REF!</definedName>
    <definedName name="цена___4___3___0">#REF!</definedName>
    <definedName name="цена___4___4">#REF!</definedName>
    <definedName name="цена___4___5">#REF!</definedName>
    <definedName name="цена___4___6">#REF!</definedName>
    <definedName name="цена___4___6___0">#REF!</definedName>
    <definedName name="цена___4___7">#REF!</definedName>
    <definedName name="цена___4___8">#REF!</definedName>
    <definedName name="цена___4___8___0">#REF!</definedName>
    <definedName name="цена___4___9">"$#ССЫЛ!.$L$1:$L$32000"</definedName>
    <definedName name="цена___4_1">#REF!</definedName>
    <definedName name="цена___4_3">#REF!</definedName>
    <definedName name="цена___4_5">#REF!</definedName>
    <definedName name="цена___5">NA()</definedName>
    <definedName name="цена___5___0">#REF!</definedName>
    <definedName name="цена___5___0___0">#REF!</definedName>
    <definedName name="цена___5___0___0___0">#REF!</definedName>
    <definedName name="цена___5___0___0___0___0">#REF!</definedName>
    <definedName name="цена___5___0___1">#REF!</definedName>
    <definedName name="цена___5___0___5">#REF!</definedName>
    <definedName name="цена___5___0_1">#REF!</definedName>
    <definedName name="цена___5___0_3">#REF!</definedName>
    <definedName name="цена___5___0_5">#REF!</definedName>
    <definedName name="цена___5___1">#REF!</definedName>
    <definedName name="цена___5___3">NA()</definedName>
    <definedName name="цена___5___5">NA()</definedName>
    <definedName name="цена___5_1">#REF!</definedName>
    <definedName name="цена___5_3">NA()</definedName>
    <definedName name="цена___5_5">NA()</definedName>
    <definedName name="цена___6">#REF!</definedName>
    <definedName name="цена___6___0">#REF!</definedName>
    <definedName name="цена___6___0___0">#REF!</definedName>
    <definedName name="цена___6___0___0___0">#REF!</definedName>
    <definedName name="цена___6___0___0___0___0">#REF!</definedName>
    <definedName name="цена___6___0___1">#REF!</definedName>
    <definedName name="цена___6___0___3">#REF!</definedName>
    <definedName name="цена___6___0___5">#REF!</definedName>
    <definedName name="цена___6___0_1">#REF!</definedName>
    <definedName name="цена___6___0_3">#REF!</definedName>
    <definedName name="цена___6___0_5">#REF!</definedName>
    <definedName name="цена___6___1">#REF!</definedName>
    <definedName name="цена___6___10">#REF!</definedName>
    <definedName name="цена___6___12">#REF!</definedName>
    <definedName name="цена___6___2">#REF!</definedName>
    <definedName name="цена___6___3">#REF!</definedName>
    <definedName name="цена___6___4">#REF!</definedName>
    <definedName name="цена___6___5">NA()</definedName>
    <definedName name="цена___6___6">#REF!</definedName>
    <definedName name="цена___6___6___0">#REF!</definedName>
    <definedName name="цена___6___7">NA()</definedName>
    <definedName name="цена___6___8">#REF!</definedName>
    <definedName name="цена___6___8___0">#REF!</definedName>
    <definedName name="цена___6___9">"$#ССЫЛ!.$L$1:$L$32000"</definedName>
    <definedName name="цена___6_1">#REF!</definedName>
    <definedName name="цена___6_3">#REF!</definedName>
    <definedName name="цена___6_5">NA()</definedName>
    <definedName name="цена___7">#REF!</definedName>
    <definedName name="цена___7___0">#REF!</definedName>
    <definedName name="цена___7___0___0">#REF!</definedName>
    <definedName name="цена___7___10">#REF!</definedName>
    <definedName name="цена___7___2">#REF!</definedName>
    <definedName name="цена___7___4">#REF!</definedName>
    <definedName name="цена___7___6">#REF!</definedName>
    <definedName name="цена___7___8">#REF!</definedName>
    <definedName name="цена___8">#REF!</definedName>
    <definedName name="цена___8___0">#REF!</definedName>
    <definedName name="цена___8___0___0">#REF!</definedName>
    <definedName name="цена___8___0___0___0">#REF!</definedName>
    <definedName name="цена___8___0___0___0___0">#REF!</definedName>
    <definedName name="цена___8___0___1">#REF!</definedName>
    <definedName name="цена___8___0___5">#REF!</definedName>
    <definedName name="цена___8___0_1">#REF!</definedName>
    <definedName name="цена___8___0_3">#REF!</definedName>
    <definedName name="цена___8___0_5">#REF!</definedName>
    <definedName name="цена___8___1">#REF!</definedName>
    <definedName name="цена___8___10">#REF!</definedName>
    <definedName name="цена___8___12">#REF!</definedName>
    <definedName name="цена___8___2">#REF!</definedName>
    <definedName name="цена___8___4">#REF!</definedName>
    <definedName name="цена___8___5">#REF!</definedName>
    <definedName name="цена___8___6">#REF!</definedName>
    <definedName name="цена___8___6___0">#REF!</definedName>
    <definedName name="цена___8___7">#REF!</definedName>
    <definedName name="цена___8___8">#REF!</definedName>
    <definedName name="цена___8___8___0">#REF!</definedName>
    <definedName name="цена___8___9">"$#ССЫЛ!.$L$1:$L$32000"</definedName>
    <definedName name="цена___8_1">#REF!</definedName>
    <definedName name="цена___8_3">#REF!</definedName>
    <definedName name="цена___8_5">#REF!</definedName>
    <definedName name="цена___9">#REF!</definedName>
    <definedName name="цена___9___0">#REF!</definedName>
    <definedName name="цена___9___0___0">#REF!</definedName>
    <definedName name="цена___9___0___0___0">#REF!</definedName>
    <definedName name="цена___9___0___0___0___0">#REF!</definedName>
    <definedName name="цена___9___0___5">#REF!</definedName>
    <definedName name="цена___9___0_5">#REF!</definedName>
    <definedName name="цена___9___10">#REF!</definedName>
    <definedName name="цена___9___2">#REF!</definedName>
    <definedName name="цена___9___4">#REF!</definedName>
    <definedName name="цена___9___5">#REF!</definedName>
    <definedName name="цена___9___6">#REF!</definedName>
    <definedName name="цена___9___8">#REF!</definedName>
    <definedName name="цена___9_1">#REF!</definedName>
    <definedName name="цена___9_3">#REF!</definedName>
    <definedName name="цена___9_5">#REF!</definedName>
    <definedName name="цена_1">NA()</definedName>
    <definedName name="цена_3">NA()</definedName>
    <definedName name="цена_4">NA()</definedName>
    <definedName name="цена_5">NA()</definedName>
    <definedName name="цук">#REF!</definedName>
    <definedName name="цц">#REF!</definedName>
    <definedName name="цы">#REF!</definedName>
    <definedName name="ч">#REF!</definedName>
    <definedName name="чс">#REF!</definedName>
    <definedName name="чть">#REF!</definedName>
    <definedName name="ччччч" localSheetId="0">#REF!</definedName>
    <definedName name="ччччч">#REF!</definedName>
    <definedName name="ЧЧЧЧЧЧ" hidden="1">[11]!Header1-1 &amp; "." &amp; MAX(1,COUNTA(INDEX(#REF!,MATCH([11]!Header1-1,#REF!,FALSE)):#REF!))</definedName>
    <definedName name="ш">#REF!</definedName>
    <definedName name="Шкафы_ТМ">#REF!</definedName>
    <definedName name="шлд">'[77]93-110'!#REF!</definedName>
    <definedName name="шш">#REF!</definedName>
    <definedName name="шшшш" localSheetId="0">#REF!</definedName>
    <definedName name="шшшш">#REF!</definedName>
    <definedName name="шшшшшшш" localSheetId="0">[5]мсн!#REF!</definedName>
    <definedName name="шшшшшшш">[5]мсн!#REF!</definedName>
    <definedName name="шщззхъх">#REF!</definedName>
    <definedName name="щ">#REF!</definedName>
    <definedName name="щщ">#REF!</definedName>
    <definedName name="щщщщ" localSheetId="0">#REF!</definedName>
    <definedName name="щщщщ">#REF!</definedName>
    <definedName name="щщщщщщщщщщщщщ" localSheetId="0">#REF!</definedName>
    <definedName name="щщщщщщщщщщщщщ">#REF!</definedName>
    <definedName name="ъхз">#REF!</definedName>
    <definedName name="ы">#REF!</definedName>
    <definedName name="ЫВGGGGGGGGGGGGGGG">#REF!</definedName>
    <definedName name="ыы">[78]свод!$A$7</definedName>
    <definedName name="ыыы">{0,"рублей";1,"рубль";2,"рубля";5,"рублей"}</definedName>
    <definedName name="ыыыы" localSheetId="0">[5]мсн!#REF!</definedName>
    <definedName name="ыыыы">[5]мсн!#REF!</definedName>
    <definedName name="ь">#REF!</definedName>
    <definedName name="ььь">#REF!</definedName>
    <definedName name="э">#REF!</definedName>
    <definedName name="эд">#REF!</definedName>
    <definedName name="эк">#REF!</definedName>
    <definedName name="эк1">#REF!</definedName>
    <definedName name="эко">#REF!</definedName>
    <definedName name="эко___0">#REF!</definedName>
    <definedName name="эко___4">#REF!</definedName>
    <definedName name="эко___5">#REF!</definedName>
    <definedName name="эко___6">#REF!</definedName>
    <definedName name="эко___7">#REF!</definedName>
    <definedName name="эко___8">#REF!</definedName>
    <definedName name="эко___9">#REF!</definedName>
    <definedName name="эко_5">#REF!</definedName>
    <definedName name="эко1">#REF!</definedName>
    <definedName name="экол.1">[67]топография!#REF!</definedName>
    <definedName name="экол1">#REF!</definedName>
    <definedName name="экол2">#REF!</definedName>
    <definedName name="эколог">#REF!</definedName>
    <definedName name="экология">NA()</definedName>
    <definedName name="ЭлеСи">[79]Коэфф1.!$E$7</definedName>
    <definedName name="ЭлеСи_1">#REF!</definedName>
    <definedName name="ЭЛСИ_Т">#REF!</definedName>
    <definedName name="эээ" localSheetId="0">[5]мсн!#REF!</definedName>
    <definedName name="эээ">[5]мсн!#REF!</definedName>
    <definedName name="ю_" localSheetId="0">#REF!</definedName>
    <definedName name="ю_">#REF!</definedName>
    <definedName name="юж" localSheetId="0">#REF!</definedName>
    <definedName name="юж">#REF!</definedName>
    <definedName name="юююю">#REF!</definedName>
    <definedName name="я">#REF!</definedName>
    <definedName name="яя" localSheetId="0">#REF!</definedName>
    <definedName name="яя">#REF!</definedName>
    <definedName name="яяя" localSheetId="0">#REF!</definedName>
    <definedName name="яяя">#REF!</definedName>
    <definedName name="ЯЯЯЯ">#N/A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40" i="225" l="1"/>
  <c r="C35" i="225"/>
  <c r="G30" i="225"/>
  <c r="G29" i="225"/>
  <c r="G27" i="225"/>
  <c r="G26" i="225"/>
  <c r="G25" i="225"/>
  <c r="G31" i="225" s="1"/>
  <c r="D39" i="225" s="1"/>
  <c r="G24" i="225"/>
  <c r="A17" i="225"/>
  <c r="G44" i="224"/>
  <c r="G40" i="224"/>
  <c r="J39" i="224"/>
  <c r="B38" i="224"/>
  <c r="G38" i="224" s="1"/>
  <c r="N36" i="224" s="1"/>
  <c r="G33" i="224"/>
  <c r="G31" i="224"/>
  <c r="G30" i="224"/>
  <c r="J29" i="224"/>
  <c r="J28" i="224"/>
  <c r="G28" i="224"/>
  <c r="B26" i="224"/>
  <c r="G27" i="224" s="1"/>
  <c r="A18" i="224"/>
  <c r="E41" i="223"/>
  <c r="E40" i="223"/>
  <c r="E42" i="223" s="1"/>
  <c r="E25" i="223"/>
  <c r="E26" i="223" s="1"/>
  <c r="D31" i="223" s="1"/>
  <c r="A18" i="223"/>
  <c r="E35" i="222"/>
  <c r="E34" i="222"/>
  <c r="E33" i="222"/>
  <c r="E29" i="222"/>
  <c r="E28" i="222"/>
  <c r="A17" i="222"/>
  <c r="L57" i="219"/>
  <c r="N46" i="219"/>
  <c r="N57" i="219" s="1"/>
  <c r="F39" i="225" l="1"/>
  <c r="G39" i="225" s="1"/>
  <c r="G40" i="225" s="1"/>
  <c r="F40" i="225"/>
  <c r="D40" i="225"/>
  <c r="E39" i="225"/>
  <c r="E40" i="225" s="1"/>
  <c r="D25" i="224"/>
  <c r="N25" i="224"/>
  <c r="N45" i="224" s="1"/>
  <c r="N47" i="224" s="1"/>
  <c r="N48" i="224" s="1"/>
  <c r="D36" i="224"/>
  <c r="E43" i="223"/>
  <c r="D43" i="223"/>
  <c r="E28" i="223"/>
  <c r="D30" i="223" s="1"/>
  <c r="E32" i="223"/>
  <c r="D29" i="223"/>
  <c r="E31" i="223"/>
  <c r="D28" i="223"/>
  <c r="D32" i="223"/>
  <c r="E30" i="222"/>
  <c r="E32" i="222" s="1"/>
  <c r="D30" i="222"/>
  <c r="G42" i="225" l="1"/>
  <c r="G41" i="225"/>
  <c r="G43" i="225" s="1"/>
  <c r="G45" i="225" s="1"/>
  <c r="G47" i="225" s="1"/>
  <c r="E30" i="223"/>
  <c r="E29" i="223"/>
  <c r="E33" i="223" s="1"/>
  <c r="D34" i="223" s="1"/>
  <c r="E34" i="223"/>
  <c r="E35" i="223" s="1"/>
  <c r="D31" i="222"/>
  <c r="E31" i="222"/>
  <c r="E36" i="222" s="1"/>
  <c r="D37" i="222" s="1"/>
  <c r="D32" i="222"/>
  <c r="L41" i="99"/>
  <c r="L42" i="99"/>
  <c r="G41" i="99"/>
  <c r="G42" i="99"/>
  <c r="D36" i="223" l="1"/>
  <c r="E36" i="223"/>
  <c r="E45" i="223" s="1"/>
  <c r="E37" i="222"/>
  <c r="E38" i="222" s="1"/>
  <c r="E39" i="222" s="1"/>
  <c r="E41" i="222" s="1"/>
  <c r="G61" i="99"/>
  <c r="K53" i="99"/>
  <c r="D39" i="222" l="1"/>
  <c r="L61" i="99"/>
  <c r="J45" i="99" l="1"/>
  <c r="K45" i="99"/>
  <c r="I45" i="99"/>
  <c r="E45" i="99"/>
  <c r="F45" i="99"/>
  <c r="D45" i="99"/>
  <c r="L53" i="99" l="1"/>
  <c r="H43" i="99"/>
  <c r="M43" i="99" l="1"/>
  <c r="H41" i="99" l="1"/>
  <c r="H42" i="99" l="1"/>
  <c r="H40" i="99"/>
  <c r="M41" i="99" l="1"/>
  <c r="M42" i="99"/>
  <c r="M40" i="99"/>
  <c r="I48" i="99" l="1"/>
  <c r="J48" i="99"/>
  <c r="L77" i="99"/>
  <c r="L70" i="99"/>
  <c r="K64" i="99"/>
  <c r="J64" i="99"/>
  <c r="I64" i="99"/>
  <c r="F64" i="99"/>
  <c r="E64" i="99"/>
  <c r="D64" i="99"/>
  <c r="M63" i="99"/>
  <c r="H63" i="99"/>
  <c r="M62" i="99"/>
  <c r="H62" i="99"/>
  <c r="M61" i="99"/>
  <c r="H61" i="99"/>
  <c r="K58" i="99"/>
  <c r="J58" i="99"/>
  <c r="I58" i="99"/>
  <c r="F58" i="99"/>
  <c r="E58" i="99"/>
  <c r="D58" i="99"/>
  <c r="G53" i="99"/>
  <c r="F53" i="99"/>
  <c r="H51" i="99"/>
  <c r="L48" i="99"/>
  <c r="L49" i="99" s="1"/>
  <c r="G48" i="99"/>
  <c r="F48" i="99"/>
  <c r="E48" i="99"/>
  <c r="D48" i="99"/>
  <c r="K48" i="99"/>
  <c r="H47" i="99"/>
  <c r="I44" i="99"/>
  <c r="H44" i="99"/>
  <c r="P41" i="99"/>
  <c r="O41" i="99"/>
  <c r="Q40" i="99"/>
  <c r="P40" i="99"/>
  <c r="O40" i="99"/>
  <c r="M39" i="99"/>
  <c r="M38" i="99"/>
  <c r="H38" i="99"/>
  <c r="O38" i="99" s="1"/>
  <c r="F54" i="99" l="1"/>
  <c r="F59" i="99" s="1"/>
  <c r="P39" i="99"/>
  <c r="H64" i="99"/>
  <c r="M64" i="99"/>
  <c r="J49" i="99"/>
  <c r="M48" i="99"/>
  <c r="P38" i="99"/>
  <c r="Q41" i="99"/>
  <c r="D49" i="99"/>
  <c r="I49" i="99"/>
  <c r="H48" i="99"/>
  <c r="E49" i="99"/>
  <c r="L54" i="99"/>
  <c r="Q38" i="99"/>
  <c r="Q39" i="99"/>
  <c r="M44" i="99"/>
  <c r="K49" i="99"/>
  <c r="K54" i="99" s="1"/>
  <c r="M47" i="99"/>
  <c r="F49" i="99"/>
  <c r="M51" i="99"/>
  <c r="M70" i="99"/>
  <c r="G70" i="99"/>
  <c r="F65" i="99" l="1"/>
  <c r="K65" i="99"/>
  <c r="K59" i="99"/>
  <c r="M49" i="99"/>
  <c r="H70" i="99"/>
  <c r="F72" i="99" l="1"/>
  <c r="F68" i="99"/>
  <c r="F71" i="99" s="1"/>
  <c r="K68" i="99"/>
  <c r="F74" i="99" l="1"/>
  <c r="F75" i="99" s="1"/>
  <c r="K71" i="99"/>
  <c r="K72" i="99" s="1"/>
  <c r="M57" i="99"/>
  <c r="G58" i="99"/>
  <c r="H56" i="99"/>
  <c r="H57" i="99"/>
  <c r="K74" i="99" l="1"/>
  <c r="L58" i="99"/>
  <c r="M56" i="99"/>
  <c r="M58" i="99" s="1"/>
  <c r="H58" i="99"/>
  <c r="K75" i="99" l="1"/>
  <c r="L59" i="99"/>
  <c r="L65" i="99"/>
  <c r="L68" i="99" l="1"/>
  <c r="H67" i="99"/>
  <c r="L71" i="99" l="1"/>
  <c r="L72" i="99" s="1"/>
  <c r="M67" i="99"/>
  <c r="L74" i="99" l="1"/>
  <c r="L75" i="99" l="1"/>
  <c r="H39" i="99" l="1"/>
  <c r="O39" i="99" l="1"/>
  <c r="G54" i="99"/>
  <c r="G49" i="99"/>
  <c r="H49" i="99" s="1"/>
  <c r="G59" i="99" l="1"/>
  <c r="G65" i="99"/>
  <c r="G72" i="99" l="1"/>
  <c r="G68" i="99"/>
  <c r="G74" i="99" l="1"/>
  <c r="G71" i="99"/>
  <c r="G75" i="99" l="1"/>
  <c r="I53" i="99" l="1"/>
  <c r="E53" i="99"/>
  <c r="E54" i="99" s="1"/>
  <c r="D53" i="99"/>
  <c r="H52" i="99" l="1"/>
  <c r="D54" i="99"/>
  <c r="H53" i="99"/>
  <c r="J53" i="99"/>
  <c r="J54" i="99" s="1"/>
  <c r="M52" i="99"/>
  <c r="I54" i="99"/>
  <c r="E65" i="99"/>
  <c r="E59" i="99"/>
  <c r="J59" i="99" l="1"/>
  <c r="J65" i="99"/>
  <c r="M53" i="99"/>
  <c r="E72" i="99"/>
  <c r="E68" i="99"/>
  <c r="E71" i="99" s="1"/>
  <c r="I59" i="99"/>
  <c r="M54" i="99"/>
  <c r="I65" i="99"/>
  <c r="D65" i="99"/>
  <c r="D59" i="99"/>
  <c r="H54" i="99"/>
  <c r="H59" i="99" s="1"/>
  <c r="E74" i="99" l="1"/>
  <c r="J68" i="99"/>
  <c r="J71" i="99" s="1"/>
  <c r="J72" i="99" s="1"/>
  <c r="D68" i="99"/>
  <c r="D72" i="99"/>
  <c r="H65" i="99"/>
  <c r="I68" i="99"/>
  <c r="M65" i="99"/>
  <c r="M59" i="99"/>
  <c r="J74" i="99" l="1"/>
  <c r="D74" i="99"/>
  <c r="M68" i="99"/>
  <c r="M71" i="99" s="1"/>
  <c r="I71" i="99"/>
  <c r="I72" i="99" s="1"/>
  <c r="H68" i="99"/>
  <c r="H71" i="99" s="1"/>
  <c r="H72" i="99"/>
  <c r="E75" i="99"/>
  <c r="D71" i="99"/>
  <c r="J75" i="99" l="1"/>
  <c r="H74" i="99"/>
  <c r="I74" i="99"/>
  <c r="M72" i="99"/>
  <c r="D75" i="99"/>
  <c r="M74" i="99" l="1"/>
  <c r="H75" i="99"/>
  <c r="I75" i="99"/>
  <c r="O74" i="99"/>
  <c r="M75" i="99" l="1"/>
  <c r="P74" i="99"/>
  <c r="O75" i="99"/>
  <c r="D6" i="99"/>
  <c r="I6" i="99" l="1"/>
  <c r="P75" i="99"/>
  <c r="Q74" i="99" l="1"/>
  <c r="Q75" i="99" l="1"/>
</calcChain>
</file>

<file path=xl/sharedStrings.xml><?xml version="1.0" encoding="utf-8"?>
<sst xmlns="http://schemas.openxmlformats.org/spreadsheetml/2006/main" count="1605" uniqueCount="609">
  <si>
    <t>№ п/п</t>
  </si>
  <si>
    <t>Номера сметных расчетов и смет</t>
  </si>
  <si>
    <t>Оборудование</t>
  </si>
  <si>
    <t>Наименование работ и затрат</t>
  </si>
  <si>
    <t>Стоимость, руб.</t>
  </si>
  <si>
    <t>5</t>
  </si>
  <si>
    <t>4</t>
  </si>
  <si>
    <t xml:space="preserve">№ </t>
  </si>
  <si>
    <t>природно-эконом особенности</t>
  </si>
  <si>
    <t>Сборник ОНЗТ 1996 г. табл. №75</t>
  </si>
  <si>
    <t>Смета № 2.1-01</t>
  </si>
  <si>
    <t>СОГЛАСОВАНО:</t>
  </si>
  <si>
    <t>УТВЕРЖДАЮ:</t>
  </si>
  <si>
    <t>1</t>
  </si>
  <si>
    <t>Проектные работы</t>
  </si>
  <si>
    <t>2</t>
  </si>
  <si>
    <t>3</t>
  </si>
  <si>
    <t>"Утвержден" «    »________________2017 г.</t>
  </si>
  <si>
    <t xml:space="preserve">Сводный сметный расчет в ценах 2001г в сумме </t>
  </si>
  <si>
    <t>руб.</t>
  </si>
  <si>
    <t>в тек.ценах:</t>
  </si>
  <si>
    <t>в ценах 4 кв. 2012г:</t>
  </si>
  <si>
    <t xml:space="preserve">В том числе возвратных сумм </t>
  </si>
  <si>
    <t>(ссылка на документ об утверждении)</t>
  </si>
  <si>
    <t>(наименование стройки)</t>
  </si>
  <si>
    <t>ПНР, прочие</t>
  </si>
  <si>
    <t>Кадастровые работы</t>
  </si>
  <si>
    <t>№ пп</t>
  </si>
  <si>
    <t>Наименование глав, объектов, работ и затрат</t>
  </si>
  <si>
    <t>Общая сметная стоимость, руб.</t>
  </si>
  <si>
    <t>строитель-
ных работ</t>
  </si>
  <si>
    <t>монтажных работ</t>
  </si>
  <si>
    <t>оборудования, мебели, инвентаря</t>
  </si>
  <si>
    <t>прочих</t>
  </si>
  <si>
    <t>Глава 1. Подготовка территории строительства</t>
  </si>
  <si>
    <t>Итого по Главе 1</t>
  </si>
  <si>
    <t>Глава 2. Основные объекты строительства</t>
  </si>
  <si>
    <t>Итого по Главе 2</t>
  </si>
  <si>
    <t>Итого по Главам 1-7</t>
  </si>
  <si>
    <t>Глава 9. Прочие работы и затраты</t>
  </si>
  <si>
    <t>Производство работ в зимнее время - 2,9%</t>
  </si>
  <si>
    <t>Итого по Главе 9</t>
  </si>
  <si>
    <t>Итого по Главам 1-9</t>
  </si>
  <si>
    <t>Глава 10. Содержание службы заказчика. Строительный контроль</t>
  </si>
  <si>
    <t>МДС 81-35.2004 п.4.87 Постановление Правительства РФ от 21.06.2010 № 468</t>
  </si>
  <si>
    <t>Строительный контроль (при стоимости стр-ва в баз.уровне цен по состоянию 1 января 2000г до 30 млн.рублей)-2,14%</t>
  </si>
  <si>
    <t>Р-МРСК-17-2338.01-17</t>
  </si>
  <si>
    <t>Итого по Главе 10</t>
  </si>
  <si>
    <t>Итого по Главам 1-10</t>
  </si>
  <si>
    <t>Глава 12. Публичный технологический и ценовой аудит, проектные и изыскательские работы</t>
  </si>
  <si>
    <t>Итого по Главе 12</t>
  </si>
  <si>
    <t>Итого по Главам 1-12</t>
  </si>
  <si>
    <t>Непредвиденные затраты</t>
  </si>
  <si>
    <t>Непредвиденные затраты - 3 %</t>
  </si>
  <si>
    <t>Итого с непредвиденными</t>
  </si>
  <si>
    <t>Дополнительные затраты в текущих ценах</t>
  </si>
  <si>
    <t>Ориентировочный расчет возмещения ущерба вырубки зелёных насаждений</t>
  </si>
  <si>
    <t>Налоги и обязательные платежи</t>
  </si>
  <si>
    <t>НДС - 20%</t>
  </si>
  <si>
    <t>Обоснование</t>
  </si>
  <si>
    <t>Итоги по смете:</t>
  </si>
  <si>
    <t xml:space="preserve">  ВСЕГО по смете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</si>
  <si>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</si>
  <si>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</si>
  <si>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</si>
  <si>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</si>
  <si>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</si>
  <si>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</si>
  <si>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</si>
  <si>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</si>
  <si>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</si>
  <si>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</si>
  <si>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</si>
  <si>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</si>
  <si>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</si>
  <si>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</si>
  <si>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</si>
  <si>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шт</t>
  </si>
  <si>
    <t>Содержание службы заказчика - 2,48%</t>
  </si>
  <si>
    <t>Вынос трассы в натуру/инж-геод.изыск</t>
  </si>
  <si>
    <t/>
  </si>
  <si>
    <t xml:space="preserve">Итого </t>
  </si>
  <si>
    <t>Основание</t>
  </si>
  <si>
    <t>Инженерно-геодезические изыскания</t>
  </si>
  <si>
    <t>Раздел 1. Пусконаладочные работы</t>
  </si>
  <si>
    <t>км</t>
  </si>
  <si>
    <t>Контрольная геодезческая съемка построенного объекта</t>
  </si>
  <si>
    <t>ЛС №2.1-05</t>
  </si>
  <si>
    <t>ЛС № 2.2-01</t>
  </si>
  <si>
    <t>ЛС № 2.9-01</t>
  </si>
  <si>
    <t>1 км</t>
  </si>
  <si>
    <t>заземление опоры</t>
  </si>
  <si>
    <t>т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</si>
  <si>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</si>
  <si>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</si>
  <si>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</si>
  <si>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</si>
  <si>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</si>
  <si>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</si>
  <si>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</si>
  <si>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</si>
  <si>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</si>
  <si>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</si>
  <si>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</si>
  <si>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</si>
  <si>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</si>
  <si>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</si>
  <si>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</si>
  <si>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</si>
  <si>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</si>
  <si>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</si>
  <si>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</si>
  <si>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</si>
  <si>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</si>
  <si>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</si>
  <si>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</si>
  <si>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</si>
  <si>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</si>
  <si>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</si>
  <si>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</si>
  <si>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</si>
  <si>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</si>
  <si>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</si>
  <si>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Измерение сопротивления растеканию тока заземлителя (ЗАЗЕМЛИТЕЛЬ СТАЛЬЮ 18 ММ2)</t>
  </si>
  <si>
    <t>Проверка наличия цепи между заземлителями и заземленными элементами</t>
  </si>
  <si>
    <t>Вырубка  просеки</t>
  </si>
  <si>
    <t>Развозка конструкций и материалов опор ВЛ 0,38-10 кВ по трассе: одностоечных железобетонных опор</t>
  </si>
  <si>
    <t>Количество</t>
  </si>
  <si>
    <t>ЛС №2.1-02</t>
  </si>
  <si>
    <t xml:space="preserve">Предпроектные работы </t>
  </si>
  <si>
    <t>Методика определения сметной стоимости строительства (Приказ Минстроя от 04.08.2020 N 421/пр)</t>
  </si>
  <si>
    <t>Вынос центров опор ВЛ-10 кВ в натуру</t>
  </si>
  <si>
    <t>ПНР ВЛ-10 кВ</t>
  </si>
  <si>
    <t>Смета № 1.7 изм.1</t>
  </si>
  <si>
    <t>Сметная стоимость в ценах 2000г, руб.</t>
  </si>
  <si>
    <t>СМР/ Индексы на элементам затрат</t>
  </si>
  <si>
    <t>Приложение № 2</t>
  </si>
  <si>
    <t>Утверждено приказом № 421 от 4 августа 2020 г. Минстроя РФ</t>
  </si>
  <si>
    <t xml:space="preserve">Наименование редакции сметных нормативов  </t>
  </si>
  <si>
    <t>Наименование программного продукта</t>
  </si>
  <si>
    <t>(наименование объекта капитального строительства)</t>
  </si>
  <si>
    <t>Вынос центров опор в натуру ВЛ-10 кВ</t>
  </si>
  <si>
    <t>(наименование конструктивного решения)</t>
  </si>
  <si>
    <t xml:space="preserve">Составлен </t>
  </si>
  <si>
    <t>базисно-индексным</t>
  </si>
  <si>
    <t>методом</t>
  </si>
  <si>
    <t>(проектная и (или) иная техническая документация)</t>
  </si>
  <si>
    <t xml:space="preserve">Составлен(а) в текущем (базисном) уровне цен </t>
  </si>
  <si>
    <t xml:space="preserve">Сметная стоимость </t>
  </si>
  <si>
    <t>тыс.руб.</t>
  </si>
  <si>
    <t>в том числе:</t>
  </si>
  <si>
    <t>строительных работ</t>
  </si>
  <si>
    <t>(0)</t>
  </si>
  <si>
    <t>Средства на оплату труда рабочих</t>
  </si>
  <si>
    <t>Нормативные затраты труда рабочих</t>
  </si>
  <si>
    <t>чел.час.</t>
  </si>
  <si>
    <t>оборудования</t>
  </si>
  <si>
    <t>Нормативные затраты труда машинистов</t>
  </si>
  <si>
    <t>прочих затрат</t>
  </si>
  <si>
    <t xml:space="preserve">Расчетный измеритель конструктивного решения  </t>
  </si>
  <si>
    <t>Единица измерения</t>
  </si>
  <si>
    <t>Сметная стоимость в базисном уровне цен (в текущем уровне цен (гр. 8) для ресурсов, отсутствующих в СНБ), руб.</t>
  </si>
  <si>
    <t>Индексы</t>
  </si>
  <si>
    <t>Сметная стоимость в текущем уровне цен, руб.</t>
  </si>
  <si>
    <t>на единицу</t>
  </si>
  <si>
    <t>коэффициенты</t>
  </si>
  <si>
    <t>всего с учетом коэффициентов</t>
  </si>
  <si>
    <t>всего</t>
  </si>
  <si>
    <t>СБЦИ5-16-7-1</t>
  </si>
  <si>
    <t>Определение и закрепление мест установки опор по трассам ВЛ 3-20 кВ и магистральных линий связи: категория сложности 1</t>
  </si>
  <si>
    <t>прим.1_При длине трассы до 5 км ПЗ=1,2</t>
  </si>
  <si>
    <t>СБЦИ5 п.13 ОУ примеч.1.</t>
  </si>
  <si>
    <t>Организация и ликвидация работ для изысканий со сметной стоимостью до 30 тыс. руб. применяется К=2,5: 6%*2,5=15% ПЗ=15%</t>
  </si>
  <si>
    <t xml:space="preserve">     Итого прямые затраты (справочно)</t>
  </si>
  <si>
    <t xml:space="preserve">          в том числе:</t>
  </si>
  <si>
    <t xml:space="preserve">               Материалы</t>
  </si>
  <si>
    <t xml:space="preserve">     Прочие затраты</t>
  </si>
  <si>
    <t xml:space="preserve">               в том числе:</t>
  </si>
  <si>
    <t>Составил:</t>
  </si>
  <si>
    <t>[должность, подпись (инициалы, фамилия)]</t>
  </si>
  <si>
    <t>Проверил:</t>
  </si>
  <si>
    <t>Изменения в сметные нормы, федеральные единичные расценки и отдельные составляющие к ним, включенные в федеральный реестр сметных нормативов приказами Минстроя России от 26 декабря 2019 г. № 871/пр, 872/пр, 873/пр, 874/пр, 875/пр, 876/пр (в ред. приказов от 30.03.2020 № 171/пр, 172/пр, от 01.06.2020 № 294/пр, 295/пр, от 30.06.2020 № 352/пр, 353/пр, от 20.10.2020  № 635/пр, 636/пр, от 09.02.2021 № 50/пр, 51/пр, от 24.05.2021 № 320/пр, 321/пр, от 24.06.2021 № 407/пр, 408/пр)</t>
  </si>
  <si>
    <t>Раздел 1. Развозка конструкций по трассе для строительства ВЛ-10кВ</t>
  </si>
  <si>
    <t>ФЕР33-04-016-02</t>
  </si>
  <si>
    <t>ОТ</t>
  </si>
  <si>
    <t>ЭМ</t>
  </si>
  <si>
    <t>в т.ч. ОТм</t>
  </si>
  <si>
    <t>ЗТ</t>
  </si>
  <si>
    <t>чел.-ч</t>
  </si>
  <si>
    <t>ЗТм</t>
  </si>
  <si>
    <t>Итого по расценке</t>
  </si>
  <si>
    <t>ФОТ</t>
  </si>
  <si>
    <t>НР Линии электропередачи</t>
  </si>
  <si>
    <t>%</t>
  </si>
  <si>
    <t>СП Линии электропередачи</t>
  </si>
  <si>
    <t>Всего по позиции</t>
  </si>
  <si>
    <t>ФЕР33-04-016-05</t>
  </si>
  <si>
    <t>ФЕР33-04-016-06</t>
  </si>
  <si>
    <t xml:space="preserve">               Оплата труда рабочих</t>
  </si>
  <si>
    <t xml:space="preserve">               Эксплуатация машин</t>
  </si>
  <si>
    <t xml:space="preserve">                    в том числе оплата труда машинистов (Отм)</t>
  </si>
  <si>
    <t xml:space="preserve">     Строительные работы</t>
  </si>
  <si>
    <t>ФЕРм08-02-305-04</t>
  </si>
  <si>
    <t>Траверса на опоре</t>
  </si>
  <si>
    <t>М</t>
  </si>
  <si>
    <t>НР Электротехнические установки на других объектах</t>
  </si>
  <si>
    <t>СП Электротехнические установки на других объектах</t>
  </si>
  <si>
    <t xml:space="preserve">     Монтажные работы</t>
  </si>
  <si>
    <t>ФЕР33-04-003-02
КОРРЕКТИРОВКА РАСЦЕНКИ В СВЯЗИ С БУРЕНИЕМ СВЫШЕ 2 М</t>
  </si>
  <si>
    <t>Установка железобетонных опор ВЛ 0,38; 6-10 кВ с траверсами без приставок: одностоечных с одним подкосом</t>
  </si>
  <si>
    <t>ФЕР33-03-004-01</t>
  </si>
  <si>
    <t>Забивка вертикальных заземлителей механизированная на глубину до 5 м</t>
  </si>
  <si>
    <t>Сталь арматурная, горячекатаная, гладкая, класс А-I, диаметр 16-18 мм</t>
  </si>
  <si>
    <t>Изолятор линейный штыревой фарфоровый ШФ 20-Г</t>
  </si>
  <si>
    <t>Монтаж ПЗУ</t>
  </si>
  <si>
    <t>ФЕРм08-02-308-05
применительно</t>
  </si>
  <si>
    <t>Дужка дополнительная длиной 2,5 м</t>
  </si>
  <si>
    <t>ОП п.1.8.3_При производстве работ на высоте свыше расстояний, указанных в общих положениях к разделам сборника: при высоте св. 2 до 8 м ОЗП=1,05; ТЗ=1,05</t>
  </si>
  <si>
    <t>Провод неизолированный для воздушных линий электропередачи АС 50/8</t>
  </si>
  <si>
    <t>Изолятор подвесной стеклянный ПСД-70Е</t>
  </si>
  <si>
    <t>Ушко: однолапчатое У1-7-16</t>
  </si>
  <si>
    <t>Зажим соединительный: плашечный ПС-2-1</t>
  </si>
  <si>
    <t>Зажим: плашечный соединительный ПА 2-2</t>
  </si>
  <si>
    <t>Вязка спиральная для провода сечением 35-50 мм2 ПВС 35/50-20</t>
  </si>
  <si>
    <t>ФЕРп01-11-010-01</t>
  </si>
  <si>
    <t>измерение</t>
  </si>
  <si>
    <t>Пусконаладочные работы "вхолостую" ПЗ=0,8 (ОЗП=0,8; ЭМ=0,8; ЗПМ=0,8; МАТ=0,8)</t>
  </si>
  <si>
    <t>Приказ Минстроя России № 812/пр от 21.12.2020 Прил. п.83</t>
  </si>
  <si>
    <t>НР Пусконаладочные работы: 'вхолостую' - 80%, 'под нагрузкой' - 20%</t>
  </si>
  <si>
    <t>Приказ Минстроя России № 774/пр от 11.12.2020 Прил. п.83</t>
  </si>
  <si>
    <t>СП Пусконаладочные работы: 'вхолостую' - 80%, 'под нагрузкой' - 20%</t>
  </si>
  <si>
    <t>ФЕРп01-11-011-01</t>
  </si>
  <si>
    <t>100 измерений</t>
  </si>
  <si>
    <t>Стойка опоры СВ 110-5</t>
  </si>
  <si>
    <t>Зажим натяжной болтовой НБ-2-6</t>
  </si>
  <si>
    <t>Хомут Х42</t>
  </si>
  <si>
    <t>Кронштейн У4</t>
  </si>
  <si>
    <t>Болт Б5</t>
  </si>
  <si>
    <t>Заземляющий проводник ЗП 1(L=2м)</t>
  </si>
  <si>
    <t>Подготовка сведений о границах охранных зон для внесения в документы государственного кадастрового учета  (в целом по объекту )</t>
  </si>
  <si>
    <t>Оформление публичного сервитута земельного участка и получение ТУ при пересечении коммуникаций</t>
  </si>
  <si>
    <t>СБЦИ5 табл.4 п.1.</t>
  </si>
  <si>
    <t>ФЕР33-04-009-02</t>
  </si>
  <si>
    <t>Подвеска проводов ВЛ 6-10 кВ в ненаселенной местности сечением: свыше 35 мм2 с помощью механизмов, (3 провода) при 10 опорах на км линии</t>
  </si>
  <si>
    <t>ФЕР33-04-009-10</t>
  </si>
  <si>
    <t>Смета № 1.6 (УРС, Договор №2230-000833 от 21.02.2022г.)</t>
  </si>
  <si>
    <t>стальные конструкции</t>
  </si>
  <si>
    <t>Приказ Минстроя РФ от 25 мая 2021 года № 325/пр Прил.№1 п.50 Прил.№4 п.61</t>
  </si>
  <si>
    <t>Развозка конструкций и материалов опор ВЛ 0,38-10 кВ по трассе: материалов оснастки сложных опор</t>
  </si>
  <si>
    <t>Итого по разделу 1 Развозка конструкций по трассе для строительства ВЛ-10кВ</t>
  </si>
  <si>
    <t>"Приказ от 04.09.2019 № 519/пр прил.2 табл.1 п.4"</t>
  </si>
  <si>
    <t>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безопасности. ОЗП=1,2; ЭМ=1,2 к расх.; ЗПМ=1,2; ТЗ=1,2; ТЗМ=1,2</t>
  </si>
  <si>
    <t>ТЦ_048_01.01.05.03.21_22.04.2022</t>
  </si>
  <si>
    <t>ТЦ_017_01.01.06.02_22.04.2022</t>
  </si>
  <si>
    <t>ТЦ_144_01.01.06.07_22.04.2022</t>
  </si>
  <si>
    <t>ТЦ_137_01.01.06.07_22.04.2022</t>
  </si>
  <si>
    <t>ТЦ_167_01.01.06.07_22.04.2022</t>
  </si>
  <si>
    <t>ТЦ_207_04.02.09_22.04.2022</t>
  </si>
  <si>
    <t>ТЦ_244_04.02.09_22.04.2022</t>
  </si>
  <si>
    <t>ФССЦ-08.4.03.02-0006</t>
  </si>
  <si>
    <t>пусконаладочные работы  ВЛ- 10кВ</t>
  </si>
  <si>
    <t>ТЦ_205_04.02.09_22.04.2022</t>
  </si>
  <si>
    <t>ГРАНД-Смета, версия 2022.1</t>
  </si>
  <si>
    <t>Общая сметная стоимость в текущем уровне цен 3 кв. 2022г, руб.</t>
  </si>
  <si>
    <t>Сметная стоимость в текущем уровне цен 3кв.2022 г., руб.</t>
  </si>
  <si>
    <t>Индексы перевода в текущий уровень цен 3 квартала 2022 года</t>
  </si>
  <si>
    <t>3 квартал 2022г</t>
  </si>
  <si>
    <t>3 квартал 2022г.</t>
  </si>
  <si>
    <t>Приказ № 812/пр от 21.12.2020 Прил. п.27</t>
  </si>
  <si>
    <t>Приказ № 774/пр от 11.12.2020 Прил. п.27</t>
  </si>
  <si>
    <t>Приказ № 812/пр от 21.12.2020 Прил. п.49.3</t>
  </si>
  <si>
    <t>Приказ № 774/пр от 11.12.2020 Прил. п.49.3</t>
  </si>
  <si>
    <t>Траверса ТМ6</t>
  </si>
  <si>
    <t>Смета №1.1 (Договор)</t>
  </si>
  <si>
    <t>Расходы по внутреннему транспорту при расстоянии от базы изыск. организации, партии, отряда до участка изысканий  до 5 км, при сметной стоимости полевых изыскательских работ до 75 тыс. руб. ПЗ=8,75%</t>
  </si>
  <si>
    <t>СБЦИ5 табл.5 п.1.</t>
  </si>
  <si>
    <t>Расходы по внешнему транспорту в обоих направлениях при расстоянии проезда и перевозки в одном направлении от 25 до 100 км, при экспедиционных условиях продолжительностью до 1 мес. ПЗ=14%</t>
  </si>
  <si>
    <t>Итого прямые затраты по смете в базисных ценах</t>
  </si>
  <si>
    <t xml:space="preserve">     Отдельные виды затрат, относимые на стоимость прочих работ:</t>
  </si>
  <si>
    <t xml:space="preserve">          Итого Поз. 1</t>
  </si>
  <si>
    <t xml:space="preserve">     Итого</t>
  </si>
  <si>
    <t xml:space="preserve">     Всего с учетом "Индексы перевода в текущий уровень цен 3 квартала 2022г (Письмо Минстрой России от 05.08.2022г. №39010-ИФ/09 ) СМР=5,12"</t>
  </si>
  <si>
    <t>ТЦ_005_04.02.09_31.08.2022</t>
  </si>
  <si>
    <t>линейная арматура</t>
  </si>
  <si>
    <t>ОТ-26,75;ЭМ-10,4; М-7,96</t>
  </si>
  <si>
    <t xml:space="preserve"> Смета затрат по описанию границ публичного сервитута на период строительства </t>
  </si>
  <si>
    <t xml:space="preserve"> Смета затрат по подготовке пакета документов необходимого для получения публичного сервитута на период строительства</t>
  </si>
  <si>
    <r>
      <rPr>
        <b/>
        <sz val="12"/>
        <rFont val="Times New Roman"/>
        <family val="1"/>
        <charset val="204"/>
      </rPr>
      <t>УТВЕРЖДЕНО:</t>
    </r>
    <r>
      <rPr>
        <sz val="12"/>
        <rFont val="Times New Roman"/>
        <family val="1"/>
        <charset val="204"/>
      </rPr>
      <t xml:space="preserve">
Заместитель генерального  директора –  директор филиала ПАО «Россети Волга» - «Самарские распределительные сети» 
_____________________/К.Н. Санаев
"____" _______________ 2022 г.</t>
    </r>
  </si>
  <si>
    <t>Строительство ВЛ-10 кВ (L=0,16км)</t>
  </si>
  <si>
    <t>Строительство ВЛ-10 кВ.  (L=0,160км)</t>
  </si>
  <si>
    <t>Реконструкция ВЛ-10 кВ Ф-2 ПС Черкассы в части переустройства участка опор №Ч 200/220 - Ч 200/223"</t>
  </si>
  <si>
    <t>"____" ________________ 2022 года</t>
  </si>
  <si>
    <t>Справочник базовых цен на проектные работы в строительстве «Инженерно-геодезические изыскания при строительстве и эксплуатации зданий и сооружений» (2006 г.)</t>
  </si>
  <si>
    <t>Реконструкция ВЛ-10 кВ Ф-2 ПС Черкассы в части переустройства участка опор №Ч 200/220 - Ч 200/223</t>
  </si>
  <si>
    <t>04.09.2022-ЭС</t>
  </si>
  <si>
    <t>(0,08)</t>
  </si>
  <si>
    <t>Раздел 1. Вынос трассы в натуру L=0,16км</t>
  </si>
  <si>
    <t xml:space="preserve">          Справочно, в базисных ценах:</t>
  </si>
  <si>
    <t xml:space="preserve">            Материалы</t>
  </si>
  <si>
    <t>ЛОКАЛЬНЫЙ СМЕТНЫЙ РАСЧЕТ (СМЕТА) № 2-01</t>
  </si>
  <si>
    <t>(0,83)</t>
  </si>
  <si>
    <t>Развозка конструкций и материалов опор ВЛ 0,38-10 кВ по трассе: материалов оснастки одностоечных опор+СУЩ.ОП.</t>
  </si>
  <si>
    <t>Доставка до объекта</t>
  </si>
  <si>
    <t>ФССЦпг-01-01-01-003</t>
  </si>
  <si>
    <t>Погрузо-разгрузочные работы при автомобильных перевозках: Погрузка изделий из сборного железобетона, бетона, керамзитобетона массой до 3 т</t>
  </si>
  <si>
    <t>1 т груза</t>
  </si>
  <si>
    <t>ФССЦпг-01-01-01-004</t>
  </si>
  <si>
    <t>Погрузо-разгрузочные работы при автомобильных перевозках: Погрузка изделий из сборного железобетона, бетона, керамзитобетона массой от 3 до 6 т</t>
  </si>
  <si>
    <t>ФССЦпг-03-01-01-100</t>
  </si>
  <si>
    <t>Перевозка грузов автомобилями бортовыми грузоподъемностью до 15 т на расстояние: I класс груза до 100 км</t>
  </si>
  <si>
    <t>ФССЦпг-01-01-02-003</t>
  </si>
  <si>
    <t>Погрузо-разгрузочные работы при автомобильных перевозках: Разгрузка изделий из сборного железобетона, бетона, керамзитобетона массой до 3 т</t>
  </si>
  <si>
    <t>ФССЦпг-01-01-02-004</t>
  </si>
  <si>
    <t>Погрузо-разгрузочные работы при автомобильных перевозках: Разгрузка изделий из сборного железобетона, бетона, керамзитобетона массой от 3 до 6 т</t>
  </si>
  <si>
    <t>Раздел 2. Демонтажные работы</t>
  </si>
  <si>
    <t>ФЕР33-04-040-03</t>
  </si>
  <si>
    <t>Демонтаж: 3-х проводов ВЛ 6-10 кВ с одной опоры</t>
  </si>
  <si>
    <t>ФЕР33-04-042-01</t>
  </si>
  <si>
    <t>Демонтаж опор ВЛ 0,38-10 кВ: без приставок одностоечных</t>
  </si>
  <si>
    <t>Демонтаж ПЗ=0,8 (ОЗП=0,8; ЭМ=0,8 к расх.; ЗПМ=0,8; МАТ=0 к расх.; ТЗ=0,8; ТЗМ=0,8)</t>
  </si>
  <si>
    <t>ФССЦпг-01-01-01-015</t>
  </si>
  <si>
    <t>Погрузо-разгрузочные работы при автомобильных перевозках: Погрузка металлических конструкций массой до 1 т</t>
  </si>
  <si>
    <t>ФССЦпг-03-02-01-015</t>
  </si>
  <si>
    <t>Перевозка грузов автомобилями бортовыми грузоподъемностью до 5 т на расстояние: I класс груза до 15 км</t>
  </si>
  <si>
    <t>ФССЦпг-01-01-02-015</t>
  </si>
  <si>
    <t>Погрузо-разгрузочные работы при автомобильных перевозках: Разгрузка металлических конструкций массой до 1 т</t>
  </si>
  <si>
    <t>ФССЦпг-03-01-01-015</t>
  </si>
  <si>
    <t>Перевозка грузов автомобилями бортовыми грузоподъемностью до 15 т на расстояние: I класс груза до 15 км</t>
  </si>
  <si>
    <t>Итого по разделу 2 Демонтажные работы</t>
  </si>
  <si>
    <t>Раздел 3. Монтаж траверс на существующих опорах</t>
  </si>
  <si>
    <t>Итого по разделу 3 Монтаж траверс на существующих опорах</t>
  </si>
  <si>
    <t>Раздел 4. Установка опор</t>
  </si>
  <si>
    <t>ФЕР33-04-004-01
применительно</t>
  </si>
  <si>
    <t>Установка одностоечных промежуточных опор ВЛ 35 кВ с железобетонными вибрированными стойками длиной 16,4 м: без тросостойки</t>
  </si>
  <si>
    <t>Итого по разделу 4 Установка опор</t>
  </si>
  <si>
    <t>Раздел 5. Заземление опор ВЛ-10 кВ</t>
  </si>
  <si>
    <t>Итого по разделу 5 Заземление опор ВЛ-10 кВ</t>
  </si>
  <si>
    <t>Раздел 6. Установка  ПЗУ</t>
  </si>
  <si>
    <t>Итого по разделу 6 Установка  ПЗУ</t>
  </si>
  <si>
    <t>Раздел 7. Подвес провода АС 50/8</t>
  </si>
  <si>
    <t>При увеличении количества опор на 1 км ВЛ добавлять: к расценке 33-04-009-02 с учетом  сущ. опор</t>
  </si>
  <si>
    <t>ФЕР33-04-011-04</t>
  </si>
  <si>
    <t>Подвеска проводов ВЛ 10 кВ на переходах через препятствия: автомобильные дороги 2 и 3 категории с двумя линиями связи</t>
  </si>
  <si>
    <t>переход</t>
  </si>
  <si>
    <t>Итого по разделу 7 Подвес провода АС 50/8</t>
  </si>
  <si>
    <t>Раздел 8. Материалы (с учетом доставки до объекта)</t>
  </si>
  <si>
    <t>Цена=16872/1,2/7,96</t>
  </si>
  <si>
    <t>ТЦ_001_01.01.09.01_31.08.2022</t>
  </si>
  <si>
    <t>Стойка опоры СВ 164-20</t>
  </si>
  <si>
    <t>Цена=144552/1,2/7,96</t>
  </si>
  <si>
    <t>Цена=614092,10/1,2/7,96</t>
  </si>
  <si>
    <t>Цена=1443,81/1.2/7,96</t>
  </si>
  <si>
    <t>Траверса ТМ2</t>
  </si>
  <si>
    <t>Цена=16186,5/1.2/7,96</t>
  </si>
  <si>
    <t>Цена=12545,94/1.2/7,96</t>
  </si>
  <si>
    <t>Траверса ТМ13</t>
  </si>
  <si>
    <t>Цена=4500/1.2/7,96</t>
  </si>
  <si>
    <t>Оговолок ОГ2</t>
  </si>
  <si>
    <t>Цена=2318.01/1.2/7,96</t>
  </si>
  <si>
    <t>Оговолок  ОГ5</t>
  </si>
  <si>
    <t>Цена=653,79/1.2/7,96</t>
  </si>
  <si>
    <t>ТЦ_003_04.02.09_31.08.2022</t>
  </si>
  <si>
    <t>Оговолок ОГ7</t>
  </si>
  <si>
    <t>Цена=1200/1.2/7,96</t>
  </si>
  <si>
    <t>ТЦ_004_01.01.06.07_31.08.2022</t>
  </si>
  <si>
    <t>Цена=218,40/1.2/7,96</t>
  </si>
  <si>
    <t>Цена=604,26/1.2/7,96</t>
  </si>
  <si>
    <t>Хомут Х33</t>
  </si>
  <si>
    <t>Цена=260/1.2/7,96</t>
  </si>
  <si>
    <t>ТЦ_006_04.02.09_31.08.2022</t>
  </si>
  <si>
    <t>Хомут Х34</t>
  </si>
  <si>
    <t>Цена=280/1.2/7,96</t>
  </si>
  <si>
    <t>Цена=980,70/1,2/7,96</t>
  </si>
  <si>
    <t>Цена=1938,24/1,2/7,96</t>
  </si>
  <si>
    <t>Цена=629,64/1,2/7,96</t>
  </si>
  <si>
    <t>Цена=1615,68/1,2/7,96</t>
  </si>
  <si>
    <t>Цена=810,98/1,2/7,96</t>
  </si>
  <si>
    <t>ТЦ_160_01.01.06.02_22.04.2022</t>
  </si>
  <si>
    <t>Колпачки полиэтиленовые К 9</t>
  </si>
  <si>
    <t>Цена=21,12/1,2/7,96</t>
  </si>
  <si>
    <t>Цена=208,56/1,2/7,96</t>
  </si>
  <si>
    <t>Цена=213,84/1,2/7,96</t>
  </si>
  <si>
    <t>Цена=341,9/1,2/7,96</t>
  </si>
  <si>
    <t>Птицезащитное устройство ПЗУ-6-10кВ-line</t>
  </si>
  <si>
    <t>Цена=1500/1.2/7,96</t>
  </si>
  <si>
    <t>Птицезащитное устройство ПЗУ-6-10кВ-НБ</t>
  </si>
  <si>
    <t>Цена=1000/1,2/7,96</t>
  </si>
  <si>
    <t>Итого по разделу 8 Материалы (с учетом доставки до объекта)</t>
  </si>
  <si>
    <t xml:space="preserve">               оплата труда</t>
  </si>
  <si>
    <t xml:space="preserve">               эксплуатация машин и механизмов</t>
  </si>
  <si>
    <t xml:space="preserve">                    в том числе оплата труда машинистов (ОТм)</t>
  </si>
  <si>
    <t xml:space="preserve">               материалы</t>
  </si>
  <si>
    <t xml:space="preserve">               накладные расходы</t>
  </si>
  <si>
    <t xml:space="preserve">               сметная прибыль</t>
  </si>
  <si>
    <t xml:space="preserve">     Итого ФОТ (справочно)</t>
  </si>
  <si>
    <t xml:space="preserve">     Итого накладные расходы (справочно)</t>
  </si>
  <si>
    <t xml:space="preserve">     Итого сметная прибыль (справочно)</t>
  </si>
  <si>
    <t>ЛОКАЛЬНЫЙ СМЕТНЫЙ РАСЧЕТ (СМЕТА) № 9-01</t>
  </si>
  <si>
    <t>(0,1)</t>
  </si>
  <si>
    <t>(0,05)</t>
  </si>
  <si>
    <t xml:space="preserve">          Пусконаладочные работы</t>
  </si>
  <si>
    <t xml:space="preserve">                    оплата труда</t>
  </si>
  <si>
    <t xml:space="preserve">                    накладные расходы</t>
  </si>
  <si>
    <t xml:space="preserve">                    сметная прибыль</t>
  </si>
  <si>
    <t>ЛОКАЛЬНЫЙ СМЕТНЫЙ РАСЧЕТ (СМЕТА) № 1-02</t>
  </si>
  <si>
    <t>Генеральный  директор АО «Энергосервис Волги»</t>
  </si>
  <si>
    <t>В.А. Решетников</t>
  </si>
  <si>
    <t>Итого с дополнительными затратами в текущих ценах</t>
  </si>
  <si>
    <t>Генеральный директор АО "Энергосервис Волги"</t>
  </si>
  <si>
    <t>Ведущий специалист:                           Л. Г. Лейба</t>
  </si>
  <si>
    <t>Главный инженер:               В. Б. Минаев</t>
  </si>
  <si>
    <t>Ведущий специалист               Л. Г. Лейба</t>
  </si>
  <si>
    <t>Главный инженер              В. Б. Минаев</t>
  </si>
  <si>
    <t xml:space="preserve">                                СВОДНЫЙ СМЕТНЫЙ РАСЧЕТ №</t>
  </si>
  <si>
    <t>УТВЕРЖДЕНО:
Генеральный директор АО "Энергосервис Волги"
_____________________В. А. Решетников
"____" _______________ 2022 г.</t>
  </si>
  <si>
    <t>Ведущий специалист:                     Л. Г. Лейба</t>
  </si>
  <si>
    <t>Главный инженер:                   В. Б. Минаев</t>
  </si>
  <si>
    <t>Поставка Заказчика</t>
  </si>
  <si>
    <r>
      <rPr>
        <b/>
        <sz val="12"/>
        <rFont val="Times New Roman"/>
        <family val="1"/>
        <charset val="204"/>
      </rPr>
      <t>СОГЛАСОВАНО:</t>
    </r>
    <r>
      <rPr>
        <sz val="12"/>
        <rFont val="Times New Roman"/>
        <family val="1"/>
        <charset val="204"/>
      </rPr>
      <t xml:space="preserve">
_____________________//
"____" _______________ 2022 г.</t>
    </r>
  </si>
  <si>
    <t>Составил:  Ведущий специалист________________________ Л. Г. Лейба</t>
  </si>
  <si>
    <t>Проверил: Главный инженер  ________________________  В. Б. Минаев</t>
  </si>
  <si>
    <t>Всего по сводному расчету:</t>
  </si>
  <si>
    <t>на выполнение работ «под ключ»</t>
  </si>
  <si>
    <t>Генеральный  директор</t>
  </si>
  <si>
    <t>АО «Энергосервис Волги»</t>
  </si>
  <si>
    <t>__________________/В.А. Решетников</t>
  </si>
  <si>
    <t>С М Е Т А № 1.1</t>
  </si>
  <si>
    <t>на изыскательские работы</t>
  </si>
  <si>
    <t xml:space="preserve">Наименование предприятия, здания, сооружения, стадия проектирования этапа, вида проектных изыскательских работ: </t>
  </si>
  <si>
    <r>
      <t xml:space="preserve">Наименование проектной организации: </t>
    </r>
    <r>
      <rPr>
        <u/>
        <sz val="11"/>
        <rFont val="Arial Cyr"/>
        <family val="2"/>
        <charset val="204"/>
      </rPr>
      <t/>
    </r>
  </si>
  <si>
    <t>Наименование организации Заказчика: ПАО "Россети Волга"</t>
  </si>
  <si>
    <t>№ п.п.</t>
  </si>
  <si>
    <t>Характеристика предприятия, здания, сооружения
или виды работ</t>
  </si>
  <si>
    <t>Номер частей, глав, таблиц, процентов, параграфов и пунктов указаний к разделу Справочника базовых цен на проектные и изыскательские работы для строительства</t>
  </si>
  <si>
    <t>Расчет стоимости:
(а + bx) х Ki,
или (объем СМР) х 
проц./100%
или кол-во х цену</t>
  </si>
  <si>
    <t>СБЦ Инженерно-геодезические изыскания 2004г.</t>
  </si>
  <si>
    <t>Инженерно-топографические планы М 1:500. Застроенная территория. I категория сложности   ВЛ 6-10кВ - 0,15км</t>
  </si>
  <si>
    <t>Табл. 9, §4, Табл.10, § 1</t>
  </si>
  <si>
    <t>2233*0,30*1,4*1,55</t>
  </si>
  <si>
    <t>К1=1,55 – съемка подземных коммуникаций с помощью приборов поиска (прим. 4 к табл. 9)
К2=1,75 – общ.указ. п.15 е</t>
  </si>
  <si>
    <t>737*0,30*1,55*1,75</t>
  </si>
  <si>
    <t>Инженерно-топографические планы М 1:500. Застроенная территория. I категория сложности ВЛ10кВ - 0,6км, ВЛ0,4кВ - 1,27км</t>
  </si>
  <si>
    <t>Табл. 15, §6, О.П. п.4, К=0,4 - прим.</t>
  </si>
  <si>
    <t>1918*1,87*1,2</t>
  </si>
  <si>
    <t>К=1,75 – общ.указ. п.15 е</t>
  </si>
  <si>
    <t>882*1,87*1,75</t>
  </si>
  <si>
    <t>ИТОГО ПОЛЕВЫХ РАБОТ</t>
  </si>
  <si>
    <t>ИТОГО КАМЕРАЛЬНЫХ РАБОТ</t>
  </si>
  <si>
    <t xml:space="preserve">Расходы  по  внутреннему транспорту  </t>
  </si>
  <si>
    <t>Общ.указ. п.9 т.4 - 8,75%</t>
  </si>
  <si>
    <t>Расходы  по  внешнему транспорту</t>
  </si>
  <si>
    <t>Общ.указ. п.10 т.5 -14%</t>
  </si>
  <si>
    <t xml:space="preserve">Расходы на организацию и ликвидацию работ </t>
  </si>
  <si>
    <t>Общ.указ. п.13 т.6 - 6%, прим.1 - К=2,5</t>
  </si>
  <si>
    <t>Получение во временное пользование материалов топографических съемок (планшетов)</t>
  </si>
  <si>
    <t>Гл. 9 т. 81 § 1</t>
  </si>
  <si>
    <t>235*2</t>
  </si>
  <si>
    <t>Получение исходных координат (пункт)</t>
  </si>
  <si>
    <t>Гл. 9 т. 81 § 2</t>
  </si>
  <si>
    <t>80*1</t>
  </si>
  <si>
    <t>Получение исходных высот (пункт)</t>
  </si>
  <si>
    <t>Гл. 9 т. 81 § 3</t>
  </si>
  <si>
    <t>ИТОГО</t>
  </si>
  <si>
    <t>Непредвиденные расходы</t>
  </si>
  <si>
    <t>Общ.указ. п.18 - 10%</t>
  </si>
  <si>
    <t>Пересчет в текущие цены на 1 кв 2022г. К=4,89 (письмо № 4153-ИФ/09 от 07.02.2022г. Минстрой России "Об индексах изменения сметной стоимости на 1 квартал 2022 г.")</t>
  </si>
  <si>
    <t>Всего в текущем уровне цен:</t>
  </si>
  <si>
    <t>№ от ____   ___________2022г</t>
  </si>
  <si>
    <t>Приложение №    к договору подряда</t>
  </si>
  <si>
    <t>"____"_____________2022 г.</t>
  </si>
  <si>
    <t>Составил: Ведущий специалист          Л. Г. Лейба</t>
  </si>
  <si>
    <t>Проверил: Главный инженер                  В. Б. Минаев</t>
  </si>
  <si>
    <t>С М Е Т А № 1.2</t>
  </si>
  <si>
    <t>на проектные работы</t>
  </si>
  <si>
    <t>Характеристика предприятия, здания, сооружения или виды работ</t>
  </si>
  <si>
    <t>Предпроектные работы СБЦ Инженерно-геодезические изыскания при строительстве и эксплуатации зданий и сооружений 2006г.</t>
  </si>
  <si>
    <t>Обмеры с составлением внемасштабных эскизов действующей схемы электро-снабжения. Нанесение на генплан подстанций и трасс электросетей</t>
  </si>
  <si>
    <t>Табл. 33, §1</t>
  </si>
  <si>
    <t>Общ.указ. п.10 т.5 - 14%</t>
  </si>
  <si>
    <t>Составление программы для технического отчета</t>
  </si>
  <si>
    <t xml:space="preserve">Табл. 67 §1 - 3,4% </t>
  </si>
  <si>
    <t>Составление технического отчета</t>
  </si>
  <si>
    <t xml:space="preserve">Табл. 68 §1 - 6,6% </t>
  </si>
  <si>
    <t>Справочник базовых цен на проектные работы в строительстве "Коммунальные инженерные сети и сооружения"</t>
  </si>
  <si>
    <t xml:space="preserve">ВЛ 6/10кВ - 0,15км
</t>
  </si>
  <si>
    <t>Табл.18, п.7 
К до 1,3 - реконструкция</t>
  </si>
  <si>
    <t>9,09*1,1*1000</t>
  </si>
  <si>
    <t>Линейная автоматика электрических сетей напряжением до 20 кВ</t>
  </si>
  <si>
    <t>Табл.39, п.1</t>
  </si>
  <si>
    <t>2,82*1000</t>
  </si>
  <si>
    <t>Расчет токов КЗ электрических сетей напряжением до 20 кВ</t>
  </si>
  <si>
    <t>Табл.40, п.1</t>
  </si>
  <si>
    <t>1,23*1000</t>
  </si>
  <si>
    <t>Пересчет в текущие цены на 1 кв 2022г. К=4,83 (письмо № 4153-ИФ/09 от 07.02.2022г. Минстрой России "Об индексах изменения сметной стоимости на 1 квартал 2022 г.")</t>
  </si>
  <si>
    <t>Приложение №   к договору подряда</t>
  </si>
  <si>
    <t>№       от ____   ___________2022г</t>
  </si>
  <si>
    <t>________________</t>
  </si>
  <si>
    <t>"____"______________2022 г.</t>
  </si>
  <si>
    <t>Проверил: Главный инженер              В. Б. Минаев</t>
  </si>
  <si>
    <t>С М Е Т А № 1.3</t>
  </si>
  <si>
    <r>
      <t>Наименование проектной организации:</t>
    </r>
    <r>
      <rPr>
        <sz val="12"/>
        <rFont val="Times New Roman"/>
        <family val="1"/>
        <charset val="204"/>
      </rPr>
      <t xml:space="preserve"> </t>
    </r>
    <r>
      <rPr>
        <u/>
        <sz val="11"/>
        <rFont val="Arial Cyr"/>
        <family val="2"/>
        <charset val="204"/>
      </rPr>
      <t/>
    </r>
  </si>
  <si>
    <t>Исходные данные для расчёта</t>
  </si>
  <si>
    <t>Расчет стоимости и коэффициенты</t>
  </si>
  <si>
    <t>Промеж расчет коэф</t>
  </si>
  <si>
    <t>ед. измерения</t>
  </si>
  <si>
    <t>Стоимость</t>
  </si>
  <si>
    <t>Наименование</t>
  </si>
  <si>
    <t>Расчет</t>
  </si>
  <si>
    <t>Значение</t>
  </si>
  <si>
    <t>I_1</t>
  </si>
  <si>
    <t>Подготовка землеустроительного дела по отводу земель (СРЗУ)</t>
  </si>
  <si>
    <t>а</t>
  </si>
  <si>
    <t>нет</t>
  </si>
  <si>
    <t>в</t>
  </si>
  <si>
    <t>Сборник ОНЗТ 1996 г., табл. №73</t>
  </si>
  <si>
    <t>объект - 100 км трассы</t>
  </si>
  <si>
    <t>100 км трассы</t>
  </si>
  <si>
    <t>Ка1</t>
  </si>
  <si>
    <t>1,0 + 0,20(n - 1)</t>
  </si>
  <si>
    <t>Кв1</t>
  </si>
  <si>
    <t>км. Удаленности объекта</t>
  </si>
  <si>
    <t>Ка2</t>
  </si>
  <si>
    <t>1,0 - 0,90(1 - n)</t>
  </si>
  <si>
    <t>Кв2</t>
  </si>
  <si>
    <t>Ка3</t>
  </si>
  <si>
    <t>1,0 - 0,01(30 - n)</t>
  </si>
  <si>
    <t>Кв3</t>
  </si>
  <si>
    <t>количество точек с геоданными в расчете на 1 км границы</t>
  </si>
  <si>
    <t>Ка4</t>
  </si>
  <si>
    <t>Кв4</t>
  </si>
  <si>
    <t>1,0 + 0,01(n - 5)</t>
  </si>
  <si>
    <t>количество посторонних землепользователей или количество хозяйств, входящих в группу, по которым составляется единый план</t>
  </si>
  <si>
    <t>Ка5</t>
  </si>
  <si>
    <t>1,0 + 0,60(n - 1)</t>
  </si>
  <si>
    <t>Кв5</t>
  </si>
  <si>
    <t>Ка6</t>
  </si>
  <si>
    <t>1,0 + 0,10(n - 1)</t>
  </si>
  <si>
    <t>Кв6</t>
  </si>
  <si>
    <t>количество учреждений (инстанций), с которыми производится согласование дела по отводу земель</t>
  </si>
  <si>
    <t>Ка7</t>
  </si>
  <si>
    <t>Кв7</t>
  </si>
  <si>
    <t>Ка8</t>
  </si>
  <si>
    <t>Кв8</t>
  </si>
  <si>
    <t>Ка10</t>
  </si>
  <si>
    <t>Кв10</t>
  </si>
  <si>
    <t>II</t>
  </si>
  <si>
    <t>Камеральные работы</t>
  </si>
  <si>
    <t>II_1</t>
  </si>
  <si>
    <t>Составление и вычерчивание плана границ землепользования (СРЗУ)</t>
  </si>
  <si>
    <t>объект - 1 тыс.га территории</t>
  </si>
  <si>
    <t>количество обособленных массивов</t>
  </si>
  <si>
    <t>1,0 + 0,15(n - 1)</t>
  </si>
  <si>
    <t>тыс.га территории</t>
  </si>
  <si>
    <t>1,0 - 0,45(2 - n)</t>
  </si>
  <si>
    <t>1,0 + 0,10(n - 5)</t>
  </si>
  <si>
    <t>1,0 + 0,05n</t>
  </si>
  <si>
    <t>1,0 + 0,10n</t>
  </si>
  <si>
    <t>количество организаций (инстанций), с которыми производится согласование и утверждение проектного плана</t>
  </si>
  <si>
    <t>Итого</t>
  </si>
  <si>
    <t xml:space="preserve">Пересчет в текущие цены К=15,55675601  – повышающий коэфф-т 2020 г. к Сборнику цен и ОНЗТ (М., Роскомзем, 1996 г.) </t>
  </si>
  <si>
    <t xml:space="preserve">Всего в текущем уровне цен на 2022 г : </t>
  </si>
  <si>
    <t>№    от ____   ___________2022г</t>
  </si>
  <si>
    <t>Приложение №  к договору подряда</t>
  </si>
  <si>
    <t>"_____"_________2022 г.</t>
  </si>
  <si>
    <t>С М Е Т А № 1.4</t>
  </si>
  <si>
    <t xml:space="preserve">Наименование проектной организации: </t>
  </si>
  <si>
    <t>Таблица № 1. Расчет количества человеко-дней</t>
  </si>
  <si>
    <t>Виды работ</t>
  </si>
  <si>
    <t>Кол-во ИТР</t>
  </si>
  <si>
    <t>Кол-во дней</t>
  </si>
  <si>
    <t>Кол-во чел.-дн.</t>
  </si>
  <si>
    <t>Направление в орган местного самоуправления сельского поселения документации по планировке территории (проектов планировки территории и проектов межевания территории):</t>
  </si>
  <si>
    <t>1.1. подготовка заявления о направлении документации по планировке территории в органы местного самоуправления поселения</t>
  </si>
  <si>
    <t>1.2. подготовка проектов заключений о проверке документации по планировке территории</t>
  </si>
  <si>
    <t>1.3. сопровождение работ о проверке документации по планировке территории</t>
  </si>
  <si>
    <t>1.4. защита документации по планировке территории (проектов планировки территории и проектов межевания территории) в органах местного самоуправления поселения и муниципального района</t>
  </si>
  <si>
    <t>Организация работ по принятию решения об утверждении документации по планировке территории:</t>
  </si>
  <si>
    <t>2.1. подготовка проектов  решений об утверждении документации по планировке территории</t>
  </si>
  <si>
    <t>2.2. сопровождение работ по принятию решения об утверждении документации по планировке территории</t>
  </si>
  <si>
    <t>ИТОГО:</t>
  </si>
  <si>
    <t>Таблица № 2. Расчет стоимости</t>
  </si>
  <si>
    <t>Стоимость 1 чел.-дня в ценах 2000 г., руб. без НДС</t>
  </si>
  <si>
    <t>Стоимость 1 чел.-часа в ценах 2000 г., руб. без НДС</t>
  </si>
  <si>
    <t>П</t>
  </si>
  <si>
    <t>Характеристика вида работ и обоснование</t>
  </si>
  <si>
    <t>Количество специалистов</t>
  </si>
  <si>
    <t>Количество чел-дн.</t>
  </si>
  <si>
    <t>Количество чел.-час.</t>
  </si>
  <si>
    <t>Стоимость 1 чел.-часа, руб. без НДС</t>
  </si>
  <si>
    <t>Всего, руб.</t>
  </si>
  <si>
    <t>Проектные работы:</t>
  </si>
  <si>
    <t>- главный специалист</t>
  </si>
  <si>
    <t>Итого, по п. 1</t>
  </si>
  <si>
    <t>Накладные расходы 95% от ФОТ</t>
  </si>
  <si>
    <t>Сметная прибыль 50% от ФОТ</t>
  </si>
  <si>
    <t>ВСЕГО ПО СМЕТЕ</t>
  </si>
  <si>
    <t>Пересчет в текущие цены 2022г. К ФОТ=24,54  (письмо № № 53335-ИФ/09 от 06.12.2021г. Минстрой России "Об индексах изменения сметной стоимости на 4 квартал 2021 г.")</t>
  </si>
  <si>
    <t xml:space="preserve">Всего в уровне цен на 2022 г: </t>
  </si>
  <si>
    <t>"_____"___________2022 г.</t>
  </si>
  <si>
    <t>Приложение №     к договору подряда</t>
  </si>
  <si>
    <t>Составил: Ведущий специалист        Л. Г. Лейба</t>
  </si>
  <si>
    <t>Проверил: Главный инженер                 В. Б. Минаев</t>
  </si>
  <si>
    <t xml:space="preserve">Смета № 1.3 </t>
  </si>
  <si>
    <t xml:space="preserve">Смета № 1.4 </t>
  </si>
  <si>
    <t xml:space="preserve">Смета №1.2  </t>
  </si>
  <si>
    <t xml:space="preserve">Смета №1.3  </t>
  </si>
  <si>
    <t>(48,22)</t>
  </si>
  <si>
    <t>(47,8)</t>
  </si>
  <si>
    <t>(0,41)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</si>
</sst>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8">
    <numFmt numFmtId="43" formatCode="_-* #,##0.00_-;\-* #,##0.00_-;_-* &quot;-&quot;??_-;_-@_-"/>
    <numFmt numFmtId="164" formatCode="_-* #,##0.00\ _₽_-;\-* #,##0.00\ _₽_-;_-* &quot;-&quot;??\ _₽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00"/>
    <numFmt numFmtId="168" formatCode="0.000"/>
    <numFmt numFmtId="169" formatCode="0.0_)"/>
    <numFmt numFmtId="170" formatCode="_(* #,##0.00_);_(* \(#,##0.00\);_(* &quot;-&quot;??_);_(@_)"/>
    <numFmt numFmtId="171" formatCode="&quot;$&quot;#,##0_);[Red]\(&quot;$&quot;#,##0\)"/>
    <numFmt numFmtId="172" formatCode="_(&quot;$&quot;* #,##0.00_);_(&quot;$&quot;* \(#,##0.00\);_(&quot;$&quot;* &quot;-&quot;??_);_(@_)"/>
    <numFmt numFmtId="173" formatCode="General_)"/>
    <numFmt numFmtId="174" formatCode="_-* #,##0.00[$€-1]_-;\-* #,##0.00[$€-1]_-;_-* &quot;-&quot;??[$€-1]_-"/>
    <numFmt numFmtId="175" formatCode="#,##0_);\(#,##0\);&quot;- &quot;;&quot;  &quot;@"/>
    <numFmt numFmtId="176" formatCode="_-* #,##0\ _d_._-;\-* #,##0\ _d_._-;_-* &quot;-&quot;\ _d_._-;_-@_-"/>
    <numFmt numFmtId="177" formatCode="_-* #,##0.00\ _d_._-;\-* #,##0.00\ _d_._-;_-* &quot;-&quot;??\ _d_._-;_-@_-"/>
    <numFmt numFmtId="178" formatCode="#,##0&quot; DM&quot;;\-#,##0&quot; DM&quot;"/>
    <numFmt numFmtId="179" formatCode="[$$-409]#,##0"/>
    <numFmt numFmtId="180" formatCode="_(&quot;$&quot;* #,##0_);_(&quot;$&quot;* \(#,##0\);_(&quot;$&quot;* &quot;-&quot;_);_(@_)"/>
    <numFmt numFmtId="181" formatCode="&quot;$&quot;#,##0.00_);[Red]\(&quot;$&quot;#,##0.00\)"/>
    <numFmt numFmtId="182" formatCode="#,##0_);[Red]\(#,##0\)"/>
    <numFmt numFmtId="183" formatCode="_-* #,##0\ _р_._-;\-* #,##0\ _р_._-;_-* &quot;-&quot;\ _р_._-;_-@_-"/>
    <numFmt numFmtId="184" formatCode="_-* #,##0.00\ _р_._-;\-* #,##0.00\ _р_._-;_-* &quot;-&quot;??\ _р_._-;_-@_-"/>
    <numFmt numFmtId="185" formatCode="0.0000"/>
    <numFmt numFmtId="186" formatCode="_-* #,##0&quot;р.&quot;_-;\-* #,##0&quot;р.&quot;_-;_-* &quot;-&quot;&quot;р.&quot;_-;_-@_-"/>
    <numFmt numFmtId="187" formatCode="0.0"/>
    <numFmt numFmtId="188" formatCode="0.000000"/>
    <numFmt numFmtId="189" formatCode="#,##0.00_р_."/>
    <numFmt numFmtId="190" formatCode="#,##0.00000_ ;\-#,##0.00000\ "/>
  </numFmts>
  <fonts count="128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i/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sz val="10"/>
      <name val="Helv"/>
      <charset val="204"/>
    </font>
    <font>
      <sz val="10"/>
      <name val="Helv"/>
    </font>
    <font>
      <sz val="10"/>
      <name val="Arial Cyr"/>
      <family val="2"/>
      <charset val="204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color indexed="8"/>
      <name val="Arial Cyr"/>
      <family val="2"/>
      <charset val="204"/>
    </font>
    <font>
      <sz val="11"/>
      <color indexed="9"/>
      <name val="Calibri"/>
      <family val="2"/>
      <charset val="204"/>
    </font>
    <font>
      <sz val="10"/>
      <color indexed="9"/>
      <name val="Arial Cyr"/>
      <family val="2"/>
      <charset val="204"/>
    </font>
    <font>
      <sz val="10"/>
      <name val="Courier New"/>
      <family val="3"/>
      <charset val="204"/>
    </font>
    <font>
      <sz val="10"/>
      <name val="MS Sans Serif"/>
      <family val="2"/>
      <charset val="204"/>
    </font>
    <font>
      <sz val="10"/>
      <name val="Arial"/>
      <family val="2"/>
      <charset val="204"/>
    </font>
    <font>
      <sz val="10"/>
      <name val="Hebar"/>
    </font>
    <font>
      <sz val="10"/>
      <color indexed="22"/>
      <name val="Arial"/>
      <family val="2"/>
      <charset val="204"/>
    </font>
    <font>
      <b/>
      <sz val="10"/>
      <name val="Palatino"/>
      <family val="1"/>
    </font>
    <font>
      <i/>
      <sz val="10"/>
      <name val="Arial"/>
      <family val="2"/>
      <charset val="204"/>
    </font>
    <font>
      <sz val="10"/>
      <name val="Times New Roman CE"/>
    </font>
    <font>
      <sz val="10"/>
      <name val="Times New Roman"/>
      <family val="1"/>
      <charset val="204"/>
    </font>
    <font>
      <u/>
      <sz val="11"/>
      <color indexed="36"/>
      <name val="Times New Roman Cyr"/>
      <charset val="204"/>
    </font>
    <font>
      <sz val="10"/>
      <color indexed="12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u/>
      <sz val="10"/>
      <color indexed="12"/>
      <name val="Arial Cyr"/>
      <charset val="204"/>
    </font>
    <font>
      <u/>
      <sz val="11"/>
      <color indexed="12"/>
      <name val="Times New Roman Cyr"/>
      <charset val="204"/>
    </font>
    <font>
      <b/>
      <u/>
      <sz val="10"/>
      <name val="Palatino"/>
      <family val="1"/>
    </font>
    <font>
      <sz val="10"/>
      <name val="Arial"/>
      <family val="2"/>
    </font>
    <font>
      <sz val="8"/>
      <name val="Arial Cyr"/>
      <charset val="204"/>
    </font>
    <font>
      <sz val="8"/>
      <name val="Helv"/>
      <charset val="204"/>
    </font>
    <font>
      <sz val="10"/>
      <name val="Arial CE"/>
      <charset val="238"/>
    </font>
    <font>
      <sz val="8"/>
      <name val="Arial CE"/>
    </font>
    <font>
      <sz val="10"/>
      <name val="Times New Roman Cyr"/>
      <charset val="204"/>
    </font>
    <font>
      <sz val="8"/>
      <name val="Helv"/>
    </font>
    <font>
      <sz val="10"/>
      <name val="Courier"/>
      <family val="1"/>
      <charset val="204"/>
    </font>
    <font>
      <b/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sz val="10"/>
      <color indexed="62"/>
      <name val="Arial Cyr"/>
      <family val="2"/>
      <charset val="204"/>
    </font>
    <font>
      <b/>
      <sz val="11"/>
      <color indexed="63"/>
      <name val="Calibri"/>
      <family val="2"/>
      <charset val="204"/>
    </font>
    <font>
      <b/>
      <sz val="10"/>
      <color indexed="63"/>
      <name val="Arial Cyr"/>
      <family val="2"/>
      <charset val="204"/>
    </font>
    <font>
      <b/>
      <sz val="11"/>
      <color indexed="52"/>
      <name val="Calibri"/>
      <family val="2"/>
      <charset val="204"/>
    </font>
    <font>
      <b/>
      <sz val="10"/>
      <color indexed="52"/>
      <name val="Arial Cyr"/>
      <family val="2"/>
      <charset val="204"/>
    </font>
    <font>
      <b/>
      <sz val="15"/>
      <color indexed="56"/>
      <name val="Calibri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Calibri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56"/>
      <name val="Arial Cyr"/>
      <family val="2"/>
      <charset val="204"/>
    </font>
    <font>
      <b/>
      <sz val="10"/>
      <color indexed="12"/>
      <name val="Arial Cyr"/>
      <family val="2"/>
      <charset val="204"/>
    </font>
    <font>
      <b/>
      <sz val="11"/>
      <color indexed="8"/>
      <name val="Calibri"/>
      <family val="2"/>
      <charset val="204"/>
    </font>
    <font>
      <b/>
      <sz val="10"/>
      <color indexed="8"/>
      <name val="Arial Cyr"/>
      <family val="2"/>
      <charset val="204"/>
    </font>
    <font>
      <b/>
      <sz val="10"/>
      <color indexed="9"/>
      <name val="Arial Cyr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0"/>
      <color indexed="60"/>
      <name val="Arial Cyr"/>
      <family val="2"/>
      <charset val="204"/>
    </font>
    <font>
      <sz val="10"/>
      <color theme="1"/>
      <name val="Times New Roman"/>
      <family val="2"/>
      <charset val="204"/>
    </font>
    <font>
      <sz val="8"/>
      <name val="Arial"/>
      <family val="2"/>
      <charset val="204"/>
    </font>
    <font>
      <sz val="12"/>
      <name val="Times New Roman Cyr"/>
      <charset val="204"/>
    </font>
    <font>
      <sz val="13"/>
      <name val="Times New Roman Cyr"/>
      <charset val="204"/>
    </font>
    <font>
      <sz val="8"/>
      <color theme="1"/>
      <name val="Arial"/>
      <family val="2"/>
      <charset val="204"/>
    </font>
    <font>
      <sz val="12"/>
      <color theme="1"/>
      <name val="Times New Roman"/>
      <family val="2"/>
      <charset val="204"/>
    </font>
    <font>
      <sz val="12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0"/>
      <color indexed="20"/>
      <name val="Arial Cyr"/>
      <family val="2"/>
      <charset val="204"/>
    </font>
    <font>
      <i/>
      <sz val="11"/>
      <color indexed="23"/>
      <name val="Calibri"/>
      <family val="2"/>
      <charset val="204"/>
    </font>
    <font>
      <i/>
      <sz val="10"/>
      <color indexed="23"/>
      <name val="Arial Cyr"/>
      <family val="2"/>
      <charset val="204"/>
    </font>
    <font>
      <sz val="11"/>
      <color indexed="52"/>
      <name val="Calibri"/>
      <family val="2"/>
      <charset val="204"/>
    </font>
    <font>
      <sz val="10"/>
      <color indexed="52"/>
      <name val="Arial Cyr"/>
      <family val="2"/>
      <charset val="204"/>
    </font>
    <font>
      <sz val="11"/>
      <name val="Times New Roman Cyr"/>
      <charset val="204"/>
    </font>
    <font>
      <sz val="11"/>
      <color indexed="10"/>
      <name val="Calibri"/>
      <family val="2"/>
      <charset val="204"/>
    </font>
    <font>
      <sz val="10"/>
      <color indexed="10"/>
      <name val="Arial Cyr"/>
      <family val="2"/>
      <charset val="204"/>
    </font>
    <font>
      <sz val="8"/>
      <color indexed="8"/>
      <name val="Arial"/>
      <family val="2"/>
      <charset val="204"/>
    </font>
    <font>
      <sz val="11"/>
      <color indexed="17"/>
      <name val="Calibri"/>
      <family val="2"/>
      <charset val="204"/>
    </font>
    <font>
      <sz val="10"/>
      <color indexed="17"/>
      <name val="Arial Cyr"/>
      <family val="2"/>
      <charset val="204"/>
    </font>
    <font>
      <b/>
      <sz val="12"/>
      <name val="Times New Roman"/>
      <family val="1"/>
      <charset val="204"/>
    </font>
    <font>
      <sz val="9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color rgb="FFC00000"/>
      <name val="Times New Roman"/>
      <family val="1"/>
      <charset val="204"/>
    </font>
    <font>
      <i/>
      <sz val="10"/>
      <name val="Times New Roman"/>
      <family val="1"/>
      <charset val="204"/>
    </font>
    <font>
      <sz val="14"/>
      <name val="Times New Roman"/>
      <family val="1"/>
      <charset val="204"/>
    </font>
    <font>
      <sz val="12"/>
      <name val="Times New Roman"/>
      <family val="2"/>
      <charset val="204"/>
    </font>
    <font>
      <b/>
      <sz val="18"/>
      <name val="Times New Roman"/>
      <family val="1"/>
      <charset val="204"/>
    </font>
    <font>
      <b/>
      <u/>
      <sz val="14"/>
      <name val="Times New Roman"/>
      <family val="1"/>
      <charset val="204"/>
    </font>
    <font>
      <sz val="12"/>
      <color theme="0"/>
      <name val="Times New Roman"/>
      <family val="1"/>
      <charset val="204"/>
    </font>
    <font>
      <sz val="11"/>
      <name val="Arial"/>
      <family val="1"/>
    </font>
    <font>
      <i/>
      <sz val="10"/>
      <color rgb="FFFF0000"/>
      <name val="Times New Roman"/>
      <family val="1"/>
      <charset val="204"/>
    </font>
    <font>
      <i/>
      <sz val="1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u/>
      <sz val="10"/>
      <color theme="10"/>
      <name val="Arial Cyr"/>
      <family val="2"/>
      <charset val="204"/>
    </font>
    <font>
      <sz val="11"/>
      <color rgb="FF000000"/>
      <name val="Calibri"/>
      <family val="2"/>
      <charset val="204"/>
    </font>
    <font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9"/>
      <color rgb="FF000000"/>
      <name val="Arial"/>
      <family val="2"/>
      <charset val="204"/>
    </font>
    <font>
      <sz val="11"/>
      <color rgb="FF000000"/>
      <name val="Calibri"/>
      <family val="2"/>
      <charset val="204"/>
    </font>
    <font>
      <sz val="12"/>
      <color indexed="8"/>
      <name val="Times New Roman"/>
      <family val="2"/>
      <charset val="204"/>
    </font>
    <font>
      <sz val="11"/>
      <color rgb="FF000000"/>
      <name val="Calibri"/>
      <family val="2"/>
      <charset val="204"/>
    </font>
    <font>
      <sz val="11"/>
      <color rgb="FF000000"/>
      <name val="Calibri"/>
      <charset val="204"/>
    </font>
    <font>
      <b/>
      <sz val="12"/>
      <color rgb="FF7030A0"/>
      <name val="Times New Roman"/>
      <family val="1"/>
      <charset val="204"/>
    </font>
    <font>
      <b/>
      <i/>
      <sz val="8"/>
      <color rgb="FF000000"/>
      <name val="Arial"/>
      <family val="2"/>
      <charset val="204"/>
    </font>
    <font>
      <sz val="11"/>
      <color rgb="FF1F2326"/>
      <name val="Segoe UI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9"/>
      <color rgb="FF000000"/>
      <name val="Arial"/>
      <family val="2"/>
      <charset val="204"/>
    </font>
    <font>
      <sz val="16"/>
      <color rgb="FF000000"/>
      <name val="Arial"/>
      <family val="2"/>
      <charset val="204"/>
    </font>
    <font>
      <b/>
      <sz val="16"/>
      <color rgb="FF000000"/>
      <name val="Arial"/>
      <family val="2"/>
      <charset val="204"/>
    </font>
    <font>
      <i/>
      <sz val="16"/>
      <color rgb="FF000000"/>
      <name val="Arial"/>
      <family val="2"/>
      <charset val="204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0"/>
      <name val="Arial"/>
      <family val="2"/>
      <charset val="204"/>
    </font>
    <font>
      <b/>
      <u/>
      <sz val="10"/>
      <name val="Times New Roman"/>
      <family val="1"/>
      <charset val="204"/>
    </font>
    <font>
      <u/>
      <sz val="11"/>
      <name val="Arial Cyr"/>
      <family val="2"/>
      <charset val="204"/>
    </font>
    <font>
      <b/>
      <u/>
      <sz val="12"/>
      <name val="Times New Roman"/>
      <family val="1"/>
      <charset val="204"/>
    </font>
    <font>
      <sz val="12"/>
      <color rgb="FF0061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i/>
      <sz val="11"/>
      <name val="Times New Roman"/>
      <family val="1"/>
      <charset val="204"/>
    </font>
  </fonts>
  <fills count="3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2"/>
      </patternFill>
    </fill>
    <fill>
      <patternFill patternType="solid">
        <fgColor indexed="27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A5A5A5"/>
      </patternFill>
    </fill>
    <fill>
      <patternFill patternType="solid">
        <fgColor rgb="FFFFFF00"/>
        <bgColor indexed="64"/>
      </patternFill>
    </fill>
  </fills>
  <borders count="10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auto="1"/>
      </top>
      <bottom/>
      <diagonal/>
    </border>
    <border>
      <left/>
      <right/>
      <top style="double">
        <color rgb="FF3F3F3F"/>
      </top>
      <bottom style="double">
        <color rgb="FF3F3F3F"/>
      </bottom>
      <diagonal/>
    </border>
    <border>
      <left/>
      <right/>
      <top style="double">
        <color rgb="FF3F3F3F"/>
      </top>
      <bottom style="thin">
        <color indexed="64"/>
      </bottom>
      <diagonal/>
    </border>
    <border>
      <left style="medium">
        <color indexed="64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rgb="FF3F3F3F"/>
      </left>
      <right style="medium">
        <color indexed="64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indexed="64"/>
      </right>
      <top style="double">
        <color rgb="FF3F3F3F"/>
      </top>
      <bottom/>
      <diagonal/>
    </border>
    <border>
      <left style="thin">
        <color indexed="64"/>
      </left>
      <right style="medium">
        <color indexed="64"/>
      </right>
      <top style="double">
        <color rgb="FF3F3F3F"/>
      </top>
      <bottom/>
      <diagonal/>
    </border>
    <border>
      <left style="thin">
        <color rgb="FF3F3F3F"/>
      </left>
      <right style="thin">
        <color indexed="64"/>
      </right>
      <top/>
      <bottom/>
      <diagonal/>
    </border>
    <border>
      <left style="thin">
        <color rgb="FF3F3F3F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41538">
    <xf numFmtId="0" fontId="0" fillId="0" borderId="0"/>
    <xf numFmtId="0" fontId="6" fillId="0" borderId="0"/>
    <xf numFmtId="0" fontId="8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9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9" fillId="0" borderId="0"/>
    <xf numFmtId="165" fontId="11" fillId="0" borderId="0">
      <protection locked="0"/>
    </xf>
    <xf numFmtId="165" fontId="11" fillId="0" borderId="0">
      <protection locked="0"/>
    </xf>
    <xf numFmtId="165" fontId="11" fillId="0" borderId="0">
      <protection locked="0"/>
    </xf>
    <xf numFmtId="0" fontId="12" fillId="0" borderId="0">
      <protection locked="0"/>
    </xf>
    <xf numFmtId="0" fontId="12" fillId="0" borderId="0">
      <protection locked="0"/>
    </xf>
    <xf numFmtId="0" fontId="11" fillId="0" borderId="4">
      <protection locked="0"/>
    </xf>
    <xf numFmtId="0" fontId="13" fillId="0" borderId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5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5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5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5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5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5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5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5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5" fillId="11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5" fillId="6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5" fillId="9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5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7" fillId="13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7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7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7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7" fillId="16" borderId="0" applyNumberFormat="0" applyBorder="0" applyAlignment="0" applyProtection="0"/>
    <xf numFmtId="169" fontId="18" fillId="0" borderId="0">
      <alignment horizontal="left"/>
    </xf>
    <xf numFmtId="38" fontId="19" fillId="0" borderId="0" applyFont="0" applyFill="0" applyBorder="0" applyAlignment="0" applyProtection="0"/>
    <xf numFmtId="170" fontId="20" fillId="0" borderId="0" applyFont="0" applyFill="0" applyBorder="0" applyAlignment="0" applyProtection="0"/>
    <xf numFmtId="0" fontId="21" fillId="0" borderId="0" applyFont="0" applyFill="0" applyBorder="0" applyAlignment="0" applyProtection="0"/>
    <xf numFmtId="3" fontId="22" fillId="0" borderId="0" applyFont="0" applyFill="0" applyBorder="0" applyAlignment="0" applyProtection="0"/>
    <xf numFmtId="171" fontId="19" fillId="0" borderId="0" applyFont="0" applyFill="0" applyBorder="0" applyAlignment="0" applyProtection="0"/>
    <xf numFmtId="172" fontId="20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3" fillId="0" borderId="0">
      <alignment horizontal="left"/>
    </xf>
    <xf numFmtId="173" fontId="24" fillId="0" borderId="0">
      <alignment horizontal="center"/>
    </xf>
    <xf numFmtId="38" fontId="19" fillId="0" borderId="0" applyFont="0" applyFill="0" applyBorder="0" applyAlignment="0" applyProtection="0"/>
    <xf numFmtId="0" fontId="25" fillId="0" borderId="0" applyFont="0" applyFill="0" applyBorder="0" applyAlignment="0" applyProtection="0"/>
    <xf numFmtId="174" fontId="26" fillId="0" borderId="0" applyFon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175" fontId="28" fillId="0" borderId="0" applyNumberFormat="0" applyFill="0" applyBorder="0" applyAlignment="0" applyProtection="0"/>
    <xf numFmtId="38" fontId="29" fillId="17" borderId="0" applyNumberFormat="0" applyBorder="0" applyAlignment="0" applyProtection="0"/>
    <xf numFmtId="0" fontId="30" fillId="0" borderId="5" applyNumberFormat="0" applyAlignment="0" applyProtection="0">
      <alignment horizontal="left" vertical="center"/>
    </xf>
    <xf numFmtId="0" fontId="30" fillId="0" borderId="6">
      <alignment horizontal="left" vertical="center"/>
    </xf>
    <xf numFmtId="0" fontId="30" fillId="0" borderId="6">
      <alignment horizontal="left" vertical="center"/>
    </xf>
    <xf numFmtId="0" fontId="30" fillId="0" borderId="6">
      <alignment horizontal="left" vertical="center"/>
    </xf>
    <xf numFmtId="0" fontId="31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13" fillId="0" borderId="0"/>
    <xf numFmtId="10" fontId="29" fillId="18" borderId="1" applyNumberFormat="0" applyBorder="0" applyAlignment="0" applyProtection="0"/>
    <xf numFmtId="10" fontId="29" fillId="18" borderId="1" applyNumberFormat="0" applyBorder="0" applyAlignment="0" applyProtection="0"/>
    <xf numFmtId="0" fontId="33" fillId="0" borderId="0">
      <alignment horizontal="left"/>
    </xf>
    <xf numFmtId="0" fontId="20" fillId="0" borderId="0"/>
    <xf numFmtId="0" fontId="20" fillId="0" borderId="0"/>
    <xf numFmtId="0" fontId="34" fillId="0" borderId="0"/>
    <xf numFmtId="0" fontId="20" fillId="0" borderId="0"/>
    <xf numFmtId="0" fontId="13" fillId="0" borderId="0"/>
    <xf numFmtId="0" fontId="35" fillId="0" borderId="0"/>
    <xf numFmtId="0" fontId="5" fillId="0" borderId="0"/>
    <xf numFmtId="0" fontId="5" fillId="0" borderId="0"/>
    <xf numFmtId="0" fontId="34" fillId="0" borderId="0"/>
    <xf numFmtId="0" fontId="36" fillId="0" borderId="0"/>
    <xf numFmtId="0" fontId="37" fillId="0" borderId="0"/>
    <xf numFmtId="0" fontId="38" fillId="0" borderId="0"/>
    <xf numFmtId="0" fontId="9" fillId="0" borderId="0"/>
    <xf numFmtId="176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6" fontId="39" fillId="0" borderId="0" applyFont="0" applyFill="0" applyBorder="0" applyAlignment="0" applyProtection="0"/>
    <xf numFmtId="177" fontId="39" fillId="0" borderId="0" applyFont="0" applyFill="0" applyBorder="0" applyAlignment="0" applyProtection="0"/>
    <xf numFmtId="10" fontId="20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40" fillId="0" borderId="0" applyNumberFormat="0">
      <alignment horizontal="left"/>
    </xf>
    <xf numFmtId="178" fontId="9" fillId="0" borderId="0"/>
    <xf numFmtId="0" fontId="9" fillId="0" borderId="0"/>
    <xf numFmtId="0" fontId="41" fillId="0" borderId="0"/>
    <xf numFmtId="0" fontId="34" fillId="0" borderId="0"/>
    <xf numFmtId="179" fontId="20" fillId="17" borderId="0" applyFill="0"/>
    <xf numFmtId="180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0" fontId="26" fillId="0" borderId="1">
      <alignment horizontal="center"/>
    </xf>
    <xf numFmtId="0" fontId="26" fillId="0" borderId="1">
      <alignment horizontal="center"/>
    </xf>
    <xf numFmtId="0" fontId="13" fillId="0" borderId="0">
      <alignment vertical="top"/>
    </xf>
    <xf numFmtId="0" fontId="13" fillId="0" borderId="0">
      <alignment vertical="top"/>
    </xf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7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7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7" fillId="21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7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7" fillId="15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7" fillId="22" borderId="0" applyNumberFormat="0" applyBorder="0" applyAlignment="0" applyProtection="0"/>
    <xf numFmtId="173" fontId="10" fillId="0" borderId="7">
      <protection locked="0"/>
    </xf>
    <xf numFmtId="0" fontId="42" fillId="23" borderId="8"/>
    <xf numFmtId="0" fontId="43" fillId="8" borderId="9" applyNumberFormat="0" applyAlignment="0" applyProtection="0"/>
    <xf numFmtId="0" fontId="43" fillId="8" borderId="9" applyNumberFormat="0" applyAlignment="0" applyProtection="0"/>
    <xf numFmtId="0" fontId="43" fillId="8" borderId="9" applyNumberFormat="0" applyAlignment="0" applyProtection="0"/>
    <xf numFmtId="0" fontId="43" fillId="8" borderId="9" applyNumberFormat="0" applyAlignment="0" applyProtection="0"/>
    <xf numFmtId="0" fontId="43" fillId="8" borderId="9" applyNumberFormat="0" applyAlignment="0" applyProtection="0"/>
    <xf numFmtId="0" fontId="43" fillId="8" borderId="9" applyNumberFormat="0" applyAlignment="0" applyProtection="0"/>
    <xf numFmtId="0" fontId="44" fillId="8" borderId="9" applyNumberFormat="0" applyAlignment="0" applyProtection="0"/>
    <xf numFmtId="0" fontId="44" fillId="8" borderId="9" applyNumberFormat="0" applyAlignment="0" applyProtection="0"/>
    <xf numFmtId="0" fontId="44" fillId="8" borderId="9" applyNumberFormat="0" applyAlignment="0" applyProtection="0"/>
    <xf numFmtId="0" fontId="26" fillId="0" borderId="1">
      <alignment horizontal="center"/>
    </xf>
    <xf numFmtId="0" fontId="26" fillId="0" borderId="1">
      <alignment horizontal="center"/>
    </xf>
    <xf numFmtId="0" fontId="26" fillId="0" borderId="0">
      <alignment vertical="top"/>
    </xf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49" fillId="0" borderId="11" applyNumberFormat="0" applyFill="0" applyAlignment="0" applyProtection="0"/>
    <xf numFmtId="0" fontId="49" fillId="0" borderId="11" applyNumberFormat="0" applyFill="0" applyAlignment="0" applyProtection="0"/>
    <xf numFmtId="0" fontId="50" fillId="0" borderId="11" applyNumberFormat="0" applyFill="0" applyAlignment="0" applyProtection="0"/>
    <xf numFmtId="0" fontId="51" fillId="0" borderId="12" applyNumberFormat="0" applyFill="0" applyAlignment="0" applyProtection="0"/>
    <xf numFmtId="0" fontId="51" fillId="0" borderId="12" applyNumberFormat="0" applyFill="0" applyAlignment="0" applyProtection="0"/>
    <xf numFmtId="0" fontId="52" fillId="0" borderId="12" applyNumberFormat="0" applyFill="0" applyAlignment="0" applyProtection="0"/>
    <xf numFmtId="0" fontId="53" fillId="0" borderId="13" applyNumberFormat="0" applyFill="0" applyAlignment="0" applyProtection="0"/>
    <xf numFmtId="0" fontId="53" fillId="0" borderId="13" applyNumberFormat="0" applyFill="0" applyAlignment="0" applyProtection="0"/>
    <xf numFmtId="0" fontId="54" fillId="0" borderId="13" applyNumberFormat="0" applyFill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73" fontId="55" fillId="25" borderId="7"/>
    <xf numFmtId="0" fontId="13" fillId="0" borderId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26" fillId="0" borderId="0">
      <alignment horizontal="right" vertical="top" wrapText="1"/>
    </xf>
    <xf numFmtId="0" fontId="26" fillId="0" borderId="0"/>
    <xf numFmtId="0" fontId="13" fillId="0" borderId="0"/>
    <xf numFmtId="0" fontId="13" fillId="0" borderId="0"/>
    <xf numFmtId="0" fontId="26" fillId="0" borderId="0"/>
    <xf numFmtId="0" fontId="26" fillId="0" borderId="0"/>
    <xf numFmtId="0" fontId="13" fillId="0" borderId="0"/>
    <xf numFmtId="0" fontId="13" fillId="0" borderId="0"/>
    <xf numFmtId="0" fontId="26" fillId="0" borderId="0"/>
    <xf numFmtId="0" fontId="42" fillId="23" borderId="8" applyNumberFormat="0" applyAlignment="0" applyProtection="0"/>
    <xf numFmtId="0" fontId="42" fillId="23" borderId="8" applyNumberFormat="0" applyAlignment="0" applyProtection="0"/>
    <xf numFmtId="0" fontId="58" fillId="23" borderId="8" applyNumberFormat="0" applyAlignment="0" applyProtection="0"/>
    <xf numFmtId="0" fontId="26" fillId="0" borderId="1">
      <alignment horizontal="center" wrapText="1"/>
    </xf>
    <xf numFmtId="0" fontId="26" fillId="0" borderId="1">
      <alignment horizontal="center" wrapText="1"/>
    </xf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26" borderId="0" applyNumberFormat="0" applyBorder="0" applyAlignment="0" applyProtection="0"/>
    <xf numFmtId="0" fontId="60" fillId="26" borderId="0" applyNumberFormat="0" applyBorder="0" applyAlignment="0" applyProtection="0"/>
    <xf numFmtId="0" fontId="61" fillId="2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2" fillId="0" borderId="0"/>
    <xf numFmtId="0" fontId="63" fillId="0" borderId="0">
      <alignment horizontal="left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13" fillId="0" borderId="0"/>
    <xf numFmtId="0" fontId="64" fillId="0" borderId="0"/>
    <xf numFmtId="0" fontId="35" fillId="0" borderId="0"/>
    <xf numFmtId="0" fontId="64" fillId="0" borderId="0"/>
    <xf numFmtId="0" fontId="13" fillId="0" borderId="0"/>
    <xf numFmtId="0" fontId="35" fillId="0" borderId="0"/>
    <xf numFmtId="0" fontId="20" fillId="0" borderId="0"/>
    <xf numFmtId="0" fontId="13" fillId="0" borderId="0"/>
    <xf numFmtId="0" fontId="13" fillId="0" borderId="0"/>
    <xf numFmtId="0" fontId="65" fillId="0" borderId="0"/>
    <xf numFmtId="0" fontId="65" fillId="0" borderId="0"/>
    <xf numFmtId="0" fontId="20" fillId="0" borderId="0"/>
    <xf numFmtId="0" fontId="65" fillId="0" borderId="0"/>
    <xf numFmtId="0" fontId="65" fillId="0" borderId="0"/>
    <xf numFmtId="0" fontId="13" fillId="0" borderId="0"/>
    <xf numFmtId="0" fontId="34" fillId="0" borderId="0">
      <alignment vertical="center"/>
    </xf>
    <xf numFmtId="0" fontId="66" fillId="0" borderId="0"/>
    <xf numFmtId="0" fontId="20" fillId="0" borderId="0"/>
    <xf numFmtId="0" fontId="13" fillId="0" borderId="0"/>
    <xf numFmtId="0" fontId="14" fillId="0" borderId="0"/>
    <xf numFmtId="0" fontId="65" fillId="0" borderId="0"/>
    <xf numFmtId="0" fontId="34" fillId="0" borderId="0">
      <alignment vertical="center"/>
    </xf>
    <xf numFmtId="0" fontId="13" fillId="0" borderId="0"/>
    <xf numFmtId="0" fontId="5" fillId="0" borderId="0"/>
    <xf numFmtId="0" fontId="13" fillId="0" borderId="0"/>
    <xf numFmtId="0" fontId="67" fillId="0" borderId="0"/>
    <xf numFmtId="0" fontId="5" fillId="0" borderId="0"/>
    <xf numFmtId="0" fontId="67" fillId="0" borderId="0"/>
    <xf numFmtId="0" fontId="5" fillId="0" borderId="0"/>
    <xf numFmtId="0" fontId="67" fillId="0" borderId="0"/>
    <xf numFmtId="0" fontId="5" fillId="0" borderId="0"/>
    <xf numFmtId="0" fontId="5" fillId="0" borderId="0"/>
    <xf numFmtId="0" fontId="20" fillId="0" borderId="0"/>
    <xf numFmtId="0" fontId="20" fillId="0" borderId="0"/>
    <xf numFmtId="0" fontId="7" fillId="0" borderId="0"/>
    <xf numFmtId="0" fontId="20" fillId="0" borderId="0"/>
    <xf numFmtId="0" fontId="67" fillId="0" borderId="0"/>
    <xf numFmtId="0" fontId="5" fillId="0" borderId="0"/>
    <xf numFmtId="0" fontId="5" fillId="0" borderId="0"/>
    <xf numFmtId="0" fontId="13" fillId="0" borderId="0"/>
    <xf numFmtId="0" fontId="68" fillId="0" borderId="0"/>
    <xf numFmtId="0" fontId="6" fillId="0" borderId="0"/>
    <xf numFmtId="0" fontId="67" fillId="0" borderId="0"/>
    <xf numFmtId="0" fontId="67" fillId="0" borderId="0"/>
    <xf numFmtId="0" fontId="20" fillId="0" borderId="0"/>
    <xf numFmtId="0" fontId="67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6" fillId="0" borderId="0"/>
    <xf numFmtId="0" fontId="26" fillId="0" borderId="1">
      <alignment horizontal="center" wrapText="1"/>
    </xf>
    <xf numFmtId="0" fontId="26" fillId="0" borderId="1">
      <alignment horizontal="center" wrapText="1"/>
    </xf>
    <xf numFmtId="0" fontId="69" fillId="4" borderId="0" applyNumberFormat="0" applyBorder="0" applyAlignment="0" applyProtection="0"/>
    <xf numFmtId="0" fontId="69" fillId="4" borderId="0" applyNumberFormat="0" applyBorder="0" applyAlignment="0" applyProtection="0"/>
    <xf numFmtId="0" fontId="70" fillId="4" borderId="0" applyNumberFormat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5" fillId="0" borderId="0" applyFont="0" applyFill="0" applyBorder="0" applyAlignment="0" applyProtection="0"/>
    <xf numFmtId="0" fontId="26" fillId="0" borderId="1">
      <alignment horizontal="center"/>
    </xf>
    <xf numFmtId="0" fontId="26" fillId="0" borderId="1">
      <alignment horizontal="center"/>
    </xf>
    <xf numFmtId="0" fontId="13" fillId="0" borderId="0"/>
    <xf numFmtId="0" fontId="26" fillId="0" borderId="1">
      <alignment horizontal="center" wrapText="1"/>
    </xf>
    <xf numFmtId="0" fontId="26" fillId="0" borderId="1">
      <alignment horizontal="center" wrapText="1"/>
    </xf>
    <xf numFmtId="0" fontId="13" fillId="0" borderId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4" fillId="0" borderId="16" applyNumberFormat="0" applyFill="0" applyAlignment="0" applyProtection="0"/>
    <xf numFmtId="0" fontId="75" fillId="0" borderId="0" applyNumberFormat="0" applyFont="0" applyBorder="0" applyAlignment="0">
      <alignment horizontal="center"/>
    </xf>
    <xf numFmtId="0" fontId="10" fillId="0" borderId="0"/>
    <xf numFmtId="0" fontId="9" fillId="0" borderId="0"/>
    <xf numFmtId="0" fontId="9" fillId="0" borderId="0"/>
    <xf numFmtId="182" fontId="63" fillId="0" borderId="0">
      <alignment vertical="top"/>
    </xf>
    <xf numFmtId="0" fontId="10" fillId="0" borderId="0"/>
    <xf numFmtId="0" fontId="9" fillId="0" borderId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26" fillId="0" borderId="0">
      <alignment horizontal="center"/>
    </xf>
    <xf numFmtId="183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8" fillId="0" borderId="0" applyFont="0" applyFill="0" applyBorder="0" applyAlignment="0" applyProtection="0"/>
    <xf numFmtId="166" fontId="34" fillId="0" borderId="0" applyFont="0" applyFill="0" applyBorder="0" applyAlignment="0" applyProtection="0">
      <alignment vertical="center"/>
    </xf>
    <xf numFmtId="166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26" fillId="0" borderId="0">
      <alignment horizontal="left" vertical="top"/>
    </xf>
    <xf numFmtId="0" fontId="79" fillId="5" borderId="0" applyNumberFormat="0" applyBorder="0" applyAlignment="0" applyProtection="0"/>
    <xf numFmtId="0" fontId="79" fillId="5" borderId="0" applyNumberFormat="0" applyBorder="0" applyAlignment="0" applyProtection="0"/>
    <xf numFmtId="0" fontId="80" fillId="5" borderId="0" applyNumberFormat="0" applyBorder="0" applyAlignment="0" applyProtection="0"/>
    <xf numFmtId="0" fontId="13" fillId="0" borderId="0"/>
    <xf numFmtId="165" fontId="11" fillId="0" borderId="0">
      <protection locked="0"/>
    </xf>
    <xf numFmtId="0" fontId="26" fillId="0" borderId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43" fillId="8" borderId="9" applyNumberFormat="0" applyAlignment="0" applyProtection="0"/>
    <xf numFmtId="0" fontId="43" fillId="8" borderId="9" applyNumberFormat="0" applyAlignment="0" applyProtection="0"/>
    <xf numFmtId="0" fontId="43" fillId="8" borderId="9" applyNumberFormat="0" applyAlignment="0" applyProtection="0"/>
    <xf numFmtId="0" fontId="69" fillId="4" borderId="0" applyNumberFormat="0" applyBorder="0" applyAlignment="0" applyProtection="0"/>
    <xf numFmtId="0" fontId="16" fillId="19" borderId="0" applyNumberFormat="0" applyBorder="0" applyAlignment="0" applyProtection="0"/>
    <xf numFmtId="0" fontId="59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9" fillId="0" borderId="11" applyNumberFormat="0" applyFill="0" applyAlignment="0" applyProtection="0"/>
    <xf numFmtId="0" fontId="14" fillId="3" borderId="0" applyNumberFormat="0" applyBorder="0" applyAlignment="0" applyProtection="0"/>
    <xf numFmtId="0" fontId="73" fillId="0" borderId="16" applyNumberFormat="0" applyFill="0" applyAlignment="0" applyProtection="0"/>
    <xf numFmtId="0" fontId="42" fillId="23" borderId="8" applyNumberFormat="0" applyAlignment="0" applyProtection="0"/>
    <xf numFmtId="0" fontId="76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13" fillId="0" borderId="0"/>
    <xf numFmtId="0" fontId="6" fillId="0" borderId="0"/>
    <xf numFmtId="0" fontId="13" fillId="0" borderId="0"/>
    <xf numFmtId="0" fontId="5" fillId="0" borderId="0"/>
    <xf numFmtId="174" fontId="67" fillId="0" borderId="0"/>
    <xf numFmtId="164" fontId="6" fillId="0" borderId="0" applyFont="0" applyFill="0" applyBorder="0" applyAlignment="0" applyProtection="0"/>
    <xf numFmtId="0" fontId="5" fillId="0" borderId="0"/>
    <xf numFmtId="0" fontId="67" fillId="0" borderId="0"/>
    <xf numFmtId="0" fontId="5" fillId="0" borderId="0"/>
    <xf numFmtId="174" fontId="34" fillId="0" borderId="0">
      <alignment vertical="center"/>
    </xf>
    <xf numFmtId="0" fontId="5" fillId="0" borderId="0"/>
    <xf numFmtId="0" fontId="5" fillId="0" borderId="0"/>
    <xf numFmtId="0" fontId="13" fillId="0" borderId="0"/>
    <xf numFmtId="0" fontId="6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174" fontId="5" fillId="0" borderId="0"/>
    <xf numFmtId="0" fontId="5" fillId="0" borderId="0"/>
    <xf numFmtId="0" fontId="13" fillId="0" borderId="0"/>
    <xf numFmtId="166" fontId="5" fillId="0" borderId="0" applyFont="0" applyFill="0" applyBorder="0" applyAlignment="0" applyProtection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93" fillId="0" borderId="0"/>
    <xf numFmtId="0" fontId="13" fillId="0" borderId="0"/>
    <xf numFmtId="0" fontId="13" fillId="0" borderId="0"/>
    <xf numFmtId="0" fontId="5" fillId="0" borderId="0"/>
    <xf numFmtId="0" fontId="5" fillId="0" borderId="0"/>
    <xf numFmtId="0" fontId="13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166" fontId="5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4" fillId="0" borderId="0">
      <alignment vertical="center"/>
    </xf>
    <xf numFmtId="0" fontId="5" fillId="0" borderId="0"/>
    <xf numFmtId="0" fontId="93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0" fontId="30" fillId="0" borderId="38">
      <alignment horizontal="left" vertical="center"/>
    </xf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10" fontId="29" fillId="18" borderId="37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4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43" fillId="8" borderId="39" applyNumberFormat="0" applyAlignment="0" applyProtection="0"/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26" fillId="0" borderId="37">
      <alignment horizontal="center"/>
    </xf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6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5" fillId="24" borderId="10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8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7" fillId="24" borderId="9" applyNumberFormat="0" applyAlignment="0" applyProtection="0"/>
    <xf numFmtId="0" fontId="49" fillId="0" borderId="11" applyNumberFormat="0" applyFill="0" applyAlignment="0" applyProtection="0"/>
    <xf numFmtId="0" fontId="49" fillId="0" borderId="11" applyNumberFormat="0" applyFill="0" applyAlignment="0" applyProtection="0"/>
    <xf numFmtId="0" fontId="51" fillId="0" borderId="12" applyNumberFormat="0" applyFill="0" applyAlignment="0" applyProtection="0"/>
    <xf numFmtId="0" fontId="51" fillId="0" borderId="12" applyNumberFormat="0" applyFill="0" applyAlignment="0" applyProtection="0"/>
    <xf numFmtId="0" fontId="53" fillId="0" borderId="40" applyNumberFormat="0" applyFill="0" applyAlignment="0" applyProtection="0"/>
    <xf numFmtId="0" fontId="53" fillId="0" borderId="40" applyNumberFormat="0" applyFill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42" fillId="23" borderId="8" applyNumberFormat="0" applyAlignment="0" applyProtection="0"/>
    <xf numFmtId="0" fontId="42" fillId="23" borderId="8" applyNumberFormat="0" applyAlignment="0" applyProtection="0"/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26" borderId="0" applyNumberFormat="0" applyBorder="0" applyAlignment="0" applyProtection="0"/>
    <xf numFmtId="0" fontId="60" fillId="2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3" fillId="0" borderId="0">
      <alignment horizontal="left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6" fillId="0" borderId="0"/>
    <xf numFmtId="0" fontId="5" fillId="0" borderId="0"/>
    <xf numFmtId="0" fontId="6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69" fillId="4" borderId="0" applyNumberFormat="0" applyBorder="0" applyAlignment="0" applyProtection="0"/>
    <xf numFmtId="0" fontId="69" fillId="4" borderId="0" applyNumberFormat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13" fillId="27" borderId="15" applyNumberFormat="0" applyFont="0" applyAlignment="0" applyProtection="0"/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26" fillId="0" borderId="36">
      <alignment horizontal="center" wrapText="1"/>
    </xf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38" fontId="63" fillId="0" borderId="0">
      <alignment vertical="top"/>
    </xf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79" fillId="5" borderId="0" applyNumberFormat="0" applyBorder="0" applyAlignment="0" applyProtection="0"/>
    <xf numFmtId="0" fontId="79" fillId="5" borderId="0" applyNumberFormat="0" applyBorder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56" fillId="0" borderId="41" applyNumberFormat="0" applyFill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3" fillId="8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47" fillId="24" borderId="42" applyNumberFormat="0" applyAlignment="0" applyProtection="0"/>
    <xf numFmtId="0" fontId="14" fillId="3" borderId="0" applyNumberFormat="0" applyBorder="0" applyAlignment="0" applyProtection="0"/>
    <xf numFmtId="0" fontId="93" fillId="0" borderId="0"/>
    <xf numFmtId="0" fontId="97" fillId="0" borderId="0" applyNumberFormat="0" applyFill="0" applyBorder="0" applyAlignment="0" applyProtection="0"/>
    <xf numFmtId="186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67" fillId="0" borderId="0"/>
    <xf numFmtId="0" fontId="6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5" fillId="0" borderId="0"/>
    <xf numFmtId="0" fontId="65" fillId="0" borderId="0"/>
    <xf numFmtId="0" fontId="5" fillId="0" borderId="0"/>
    <xf numFmtId="0" fontId="5" fillId="0" borderId="0"/>
    <xf numFmtId="0" fontId="13" fillId="0" borderId="0"/>
    <xf numFmtId="0" fontId="67" fillId="0" borderId="0"/>
    <xf numFmtId="0" fontId="67" fillId="0" borderId="0"/>
    <xf numFmtId="0" fontId="7" fillId="0" borderId="0">
      <alignment horizontal="left" vertical="center"/>
    </xf>
    <xf numFmtId="0" fontId="65" fillId="0" borderId="0"/>
    <xf numFmtId="0" fontId="5" fillId="0" borderId="0"/>
    <xf numFmtId="0" fontId="5" fillId="0" borderId="0"/>
    <xf numFmtId="0" fontId="5" fillId="0" borderId="0"/>
    <xf numFmtId="174" fontId="6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98" fillId="0" borderId="0"/>
    <xf numFmtId="0" fontId="102" fillId="0" borderId="0"/>
    <xf numFmtId="0" fontId="98" fillId="0" borderId="0"/>
    <xf numFmtId="0" fontId="98" fillId="0" borderId="0"/>
    <xf numFmtId="0" fontId="5" fillId="0" borderId="0"/>
    <xf numFmtId="43" fontId="20" fillId="0" borderId="0" applyFont="0" applyFill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10" fontId="29" fillId="18" borderId="50" applyNumberFormat="0" applyBorder="0" applyAlignment="0" applyProtection="0"/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26" fillId="0" borderId="50">
      <alignment horizontal="center" wrapText="1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02" fillId="0" borderId="0"/>
    <xf numFmtId="0" fontId="102" fillId="0" borderId="0"/>
    <xf numFmtId="0" fontId="102" fillId="0" borderId="0"/>
    <xf numFmtId="166" fontId="103" fillId="0" borderId="0" applyFont="0" applyFill="0" applyBorder="0" applyAlignment="0" applyProtection="0"/>
    <xf numFmtId="0" fontId="102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98" fillId="0" borderId="0"/>
    <xf numFmtId="0" fontId="98" fillId="0" borderId="0"/>
    <xf numFmtId="0" fontId="104" fillId="0" borderId="0"/>
    <xf numFmtId="0" fontId="104" fillId="0" borderId="0"/>
    <xf numFmtId="0" fontId="5" fillId="0" borderId="0"/>
    <xf numFmtId="0" fontId="98" fillId="0" borderId="0"/>
    <xf numFmtId="0" fontId="98" fillId="0" borderId="0"/>
    <xf numFmtId="0" fontId="98" fillId="0" borderId="0"/>
    <xf numFmtId="0" fontId="105" fillId="0" borderId="0"/>
    <xf numFmtId="0" fontId="98" fillId="0" borderId="0"/>
    <xf numFmtId="0" fontId="98" fillId="0" borderId="0"/>
    <xf numFmtId="0" fontId="98" fillId="0" borderId="0"/>
    <xf numFmtId="0" fontId="105" fillId="0" borderId="0"/>
    <xf numFmtId="0" fontId="10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6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6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6" fontId="14" fillId="0" borderId="0" applyFont="0" applyFill="0" applyBorder="0" applyAlignment="0" applyProtection="0"/>
    <xf numFmtId="0" fontId="13" fillId="0" borderId="0"/>
    <xf numFmtId="9" fontId="93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105" fillId="0" borderId="0"/>
    <xf numFmtId="0" fontId="105" fillId="0" borderId="0"/>
    <xf numFmtId="0" fontId="98" fillId="0" borderId="0"/>
    <xf numFmtId="0" fontId="98" fillId="0" borderId="0"/>
    <xf numFmtId="0" fontId="98" fillId="0" borderId="0"/>
    <xf numFmtId="0" fontId="114" fillId="28" borderId="0" applyNumberFormat="0" applyBorder="0" applyAlignment="0" applyProtection="0"/>
    <xf numFmtId="0" fontId="115" fillId="29" borderId="0" applyNumberFormat="0" applyBorder="0" applyAlignment="0" applyProtection="0"/>
    <xf numFmtId="0" fontId="116" fillId="30" borderId="82" applyNumberFormat="0" applyAlignment="0" applyProtection="0"/>
    <xf numFmtId="0" fontId="7" fillId="0" borderId="0">
      <alignment horizontal="left" vertical="center"/>
    </xf>
  </cellStyleXfs>
  <cellXfs count="654">
    <xf numFmtId="0" fontId="0" fillId="0" borderId="0" xfId="0"/>
    <xf numFmtId="0" fontId="7" fillId="2" borderId="0" xfId="0" applyFont="1" applyFill="1" applyAlignment="1">
      <alignment horizontal="center" vertical="top"/>
    </xf>
    <xf numFmtId="49" fontId="7" fillId="2" borderId="0" xfId="0" applyNumberFormat="1" applyFont="1" applyFill="1" applyAlignment="1">
      <alignment horizontal="left" vertical="top"/>
    </xf>
    <xf numFmtId="0" fontId="7" fillId="2" borderId="0" xfId="0" applyFont="1" applyFill="1" applyAlignment="1">
      <alignment horizontal="right" vertical="top"/>
    </xf>
    <xf numFmtId="0" fontId="89" fillId="2" borderId="0" xfId="0" applyFont="1" applyFill="1"/>
    <xf numFmtId="0" fontId="3" fillId="2" borderId="0" xfId="0" applyFont="1" applyFill="1" applyAlignment="1">
      <alignment horizontal="center" vertical="top"/>
    </xf>
    <xf numFmtId="0" fontId="7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4" fontId="81" fillId="2" borderId="0" xfId="0" applyNumberFormat="1" applyFont="1" applyFill="1" applyAlignment="1">
      <alignment horizontal="center" vertical="center"/>
    </xf>
    <xf numFmtId="0" fontId="81" fillId="2" borderId="0" xfId="0" applyFont="1" applyFill="1" applyAlignment="1">
      <alignment horizontal="right" vertical="center"/>
    </xf>
    <xf numFmtId="49" fontId="7" fillId="2" borderId="19" xfId="0" applyNumberFormat="1" applyFont="1" applyFill="1" applyBorder="1" applyAlignment="1">
      <alignment horizontal="left" vertical="top"/>
    </xf>
    <xf numFmtId="0" fontId="7" fillId="2" borderId="19" xfId="0" applyFont="1" applyFill="1" applyBorder="1" applyAlignment="1">
      <alignment horizontal="center" vertical="center"/>
    </xf>
    <xf numFmtId="0" fontId="7" fillId="2" borderId="19" xfId="0" applyFont="1" applyFill="1" applyBorder="1" applyAlignment="1">
      <alignment horizontal="right" vertical="top"/>
    </xf>
    <xf numFmtId="0" fontId="7" fillId="2" borderId="0" xfId="0" applyFont="1" applyFill="1" applyAlignment="1">
      <alignment horizontal="right" vertical="center"/>
    </xf>
    <xf numFmtId="49" fontId="81" fillId="2" borderId="0" xfId="0" applyNumberFormat="1" applyFont="1" applyFill="1" applyAlignment="1">
      <alignment horizontal="left" vertical="top"/>
    </xf>
    <xf numFmtId="2" fontId="7" fillId="2" borderId="35" xfId="0" applyNumberFormat="1" applyFont="1" applyFill="1" applyBorder="1" applyAlignment="1">
      <alignment horizontal="right" vertical="center"/>
    </xf>
    <xf numFmtId="174" fontId="7" fillId="2" borderId="0" xfId="0" applyNumberFormat="1" applyFont="1" applyFill="1" applyAlignment="1">
      <alignment horizontal="center" vertical="center"/>
    </xf>
    <xf numFmtId="0" fontId="7" fillId="2" borderId="35" xfId="0" applyFont="1" applyFill="1" applyBorder="1" applyAlignment="1">
      <alignment horizontal="right" vertical="center"/>
    </xf>
    <xf numFmtId="0" fontId="84" fillId="2" borderId="0" xfId="0" applyFont="1" applyFill="1"/>
    <xf numFmtId="0" fontId="7" fillId="2" borderId="0" xfId="0" applyFont="1" applyFill="1"/>
    <xf numFmtId="2" fontId="7" fillId="2" borderId="0" xfId="0" applyNumberFormat="1" applyFont="1" applyFill="1"/>
    <xf numFmtId="0" fontId="81" fillId="2" borderId="0" xfId="0" applyFont="1" applyFill="1"/>
    <xf numFmtId="4" fontId="7" fillId="2" borderId="0" xfId="0" applyNumberFormat="1" applyFont="1" applyFill="1"/>
    <xf numFmtId="4" fontId="7" fillId="2" borderId="0" xfId="0" applyNumberFormat="1" applyFont="1" applyFill="1" applyAlignment="1">
      <alignment horizontal="right" vertical="top"/>
    </xf>
    <xf numFmtId="4" fontId="89" fillId="2" borderId="0" xfId="0" applyNumberFormat="1" applyFont="1" applyFill="1"/>
    <xf numFmtId="0" fontId="7" fillId="2" borderId="0" xfId="323" applyFont="1" applyFill="1"/>
    <xf numFmtId="0" fontId="88" fillId="0" borderId="0" xfId="323" applyFont="1"/>
    <xf numFmtId="0" fontId="94" fillId="2" borderId="0" xfId="0" applyFont="1" applyFill="1" applyAlignment="1">
      <alignment vertical="top"/>
    </xf>
    <xf numFmtId="0" fontId="88" fillId="2" borderId="0" xfId="0" applyFont="1" applyFill="1" applyAlignment="1">
      <alignment horizontal="right" vertical="center"/>
    </xf>
    <xf numFmtId="0" fontId="85" fillId="2" borderId="0" xfId="0" applyFont="1" applyFill="1" applyAlignment="1">
      <alignment horizontal="right" vertical="top"/>
    </xf>
    <xf numFmtId="4" fontId="92" fillId="2" borderId="0" xfId="0" applyNumberFormat="1" applyFont="1" applyFill="1" applyAlignment="1">
      <alignment horizontal="right" vertical="top"/>
    </xf>
    <xf numFmtId="0" fontId="7" fillId="2" borderId="0" xfId="0" applyFont="1" applyFill="1" applyAlignment="1">
      <alignment horizontal="left" vertical="center"/>
    </xf>
    <xf numFmtId="0" fontId="7" fillId="2" borderId="44" xfId="0" applyFont="1" applyFill="1" applyBorder="1" applyAlignment="1">
      <alignment horizontal="left" vertical="top" wrapText="1"/>
    </xf>
    <xf numFmtId="174" fontId="7" fillId="2" borderId="43" xfId="489" applyFont="1" applyFill="1" applyBorder="1" applyAlignment="1">
      <alignment horizontal="center"/>
    </xf>
    <xf numFmtId="4" fontId="81" fillId="2" borderId="44" xfId="0" applyNumberFormat="1" applyFont="1" applyFill="1" applyBorder="1" applyAlignment="1">
      <alignment horizontal="center" vertical="top"/>
    </xf>
    <xf numFmtId="4" fontId="7" fillId="2" borderId="43" xfId="0" applyNumberFormat="1" applyFont="1" applyFill="1" applyBorder="1" applyAlignment="1">
      <alignment horizontal="center" vertical="top" wrapText="1"/>
    </xf>
    <xf numFmtId="4" fontId="81" fillId="2" borderId="44" xfId="0" applyNumberFormat="1" applyFont="1" applyFill="1" applyBorder="1" applyAlignment="1">
      <alignment horizontal="center" vertical="top" wrapText="1"/>
    </xf>
    <xf numFmtId="4" fontId="81" fillId="2" borderId="43" xfId="0" applyNumberFormat="1" applyFont="1" applyFill="1" applyBorder="1" applyAlignment="1">
      <alignment horizontal="center" vertical="top" wrapText="1"/>
    </xf>
    <xf numFmtId="0" fontId="7" fillId="2" borderId="43" xfId="0" applyFont="1" applyFill="1" applyBorder="1" applyAlignment="1">
      <alignment horizontal="left" vertical="top" wrapText="1"/>
    </xf>
    <xf numFmtId="0" fontId="7" fillId="2" borderId="43" xfId="0" applyFont="1" applyFill="1" applyBorder="1" applyAlignment="1">
      <alignment horizontal="center" vertical="top"/>
    </xf>
    <xf numFmtId="4" fontId="7" fillId="2" borderId="43" xfId="0" applyNumberFormat="1" applyFont="1" applyFill="1" applyBorder="1" applyAlignment="1">
      <alignment horizontal="center" vertical="center" wrapText="1"/>
    </xf>
    <xf numFmtId="4" fontId="7" fillId="2" borderId="43" xfId="0" applyNumberFormat="1" applyFont="1" applyFill="1" applyBorder="1" applyAlignment="1">
      <alignment horizontal="right" vertical="top" wrapText="1"/>
    </xf>
    <xf numFmtId="4" fontId="81" fillId="2" borderId="43" xfId="0" applyNumberFormat="1" applyFont="1" applyFill="1" applyBorder="1" applyAlignment="1">
      <alignment horizontal="center" vertical="top"/>
    </xf>
    <xf numFmtId="4" fontId="7" fillId="2" borderId="43" xfId="0" applyNumberFormat="1" applyFont="1" applyFill="1" applyBorder="1" applyAlignment="1">
      <alignment horizontal="right" vertical="top"/>
    </xf>
    <xf numFmtId="4" fontId="81" fillId="2" borderId="43" xfId="0" applyNumberFormat="1" applyFont="1" applyFill="1" applyBorder="1" applyAlignment="1">
      <alignment horizontal="right" vertical="top"/>
    </xf>
    <xf numFmtId="4" fontId="81" fillId="2" borderId="43" xfId="0" applyNumberFormat="1" applyFont="1" applyFill="1" applyBorder="1" applyAlignment="1">
      <alignment horizontal="right" vertical="top" wrapText="1"/>
    </xf>
    <xf numFmtId="4" fontId="7" fillId="2" borderId="43" xfId="0" applyNumberFormat="1" applyFont="1" applyFill="1" applyBorder="1" applyAlignment="1">
      <alignment horizontal="right" vertical="center" wrapText="1"/>
    </xf>
    <xf numFmtId="4" fontId="81" fillId="2" borderId="43" xfId="0" applyNumberFormat="1" applyFont="1" applyFill="1" applyBorder="1" applyAlignment="1">
      <alignment horizontal="right" vertical="center" wrapText="1"/>
    </xf>
    <xf numFmtId="4" fontId="81" fillId="2" borderId="45" xfId="0" applyNumberFormat="1" applyFont="1" applyFill="1" applyBorder="1" applyAlignment="1">
      <alignment horizontal="right" vertical="top" wrapText="1"/>
    </xf>
    <xf numFmtId="4" fontId="81" fillId="2" borderId="46" xfId="0" applyNumberFormat="1" applyFont="1" applyFill="1" applyBorder="1" applyAlignment="1">
      <alignment horizontal="right" vertical="top" wrapText="1"/>
    </xf>
    <xf numFmtId="4" fontId="81" fillId="2" borderId="47" xfId="0" applyNumberFormat="1" applyFont="1" applyFill="1" applyBorder="1" applyAlignment="1">
      <alignment horizontal="right" vertical="top" wrapText="1"/>
    </xf>
    <xf numFmtId="2" fontId="7" fillId="2" borderId="35" xfId="0" applyNumberFormat="1" applyFont="1" applyFill="1" applyBorder="1" applyAlignment="1">
      <alignment horizontal="right" vertical="center" wrapText="1"/>
    </xf>
    <xf numFmtId="4" fontId="81" fillId="2" borderId="0" xfId="0" applyNumberFormat="1" applyFont="1" applyFill="1" applyAlignment="1">
      <alignment horizontal="right" vertical="top" wrapText="1"/>
    </xf>
    <xf numFmtId="4" fontId="81" fillId="2" borderId="43" xfId="751" applyNumberFormat="1" applyFont="1" applyFill="1" applyBorder="1" applyAlignment="1">
      <alignment horizontal="right" vertical="top" wrapText="1"/>
    </xf>
    <xf numFmtId="0" fontId="7" fillId="2" borderId="0" xfId="751" applyFont="1" applyFill="1"/>
    <xf numFmtId="4" fontId="96" fillId="2" borderId="0" xfId="751" applyNumberFormat="1" applyFont="1" applyFill="1"/>
    <xf numFmtId="4" fontId="7" fillId="2" borderId="51" xfId="0" applyNumberFormat="1" applyFont="1" applyFill="1" applyBorder="1" applyAlignment="1">
      <alignment horizontal="center" vertical="top" wrapText="1"/>
    </xf>
    <xf numFmtId="4" fontId="81" fillId="2" borderId="51" xfId="0" applyNumberFormat="1" applyFont="1" applyFill="1" applyBorder="1" applyAlignment="1">
      <alignment horizontal="center" vertical="top"/>
    </xf>
    <xf numFmtId="4" fontId="81" fillId="2" borderId="51" xfId="0" applyNumberFormat="1" applyFont="1" applyFill="1" applyBorder="1" applyAlignment="1">
      <alignment horizontal="center" vertical="top" wrapText="1"/>
    </xf>
    <xf numFmtId="0" fontId="7" fillId="2" borderId="51" xfId="0" applyFont="1" applyFill="1" applyBorder="1" applyAlignment="1">
      <alignment horizontal="left" vertical="top" wrapText="1"/>
    </xf>
    <xf numFmtId="4" fontId="7" fillId="2" borderId="51" xfId="0" applyNumberFormat="1" applyFont="1" applyFill="1" applyBorder="1" applyAlignment="1">
      <alignment horizontal="center" vertical="center" wrapText="1"/>
    </xf>
    <xf numFmtId="4" fontId="7" fillId="2" borderId="51" xfId="0" applyNumberFormat="1" applyFont="1" applyFill="1" applyBorder="1" applyAlignment="1">
      <alignment horizontal="right" vertical="top" wrapText="1"/>
    </xf>
    <xf numFmtId="4" fontId="81" fillId="2" borderId="51" xfId="0" applyNumberFormat="1" applyFont="1" applyFill="1" applyBorder="1" applyAlignment="1">
      <alignment horizontal="right" vertical="top" wrapText="1"/>
    </xf>
    <xf numFmtId="4" fontId="81" fillId="2" borderId="51" xfId="0" applyNumberFormat="1" applyFont="1" applyFill="1" applyBorder="1" applyAlignment="1">
      <alignment horizontal="right" vertical="center" wrapText="1"/>
    </xf>
    <xf numFmtId="0" fontId="106" fillId="2" borderId="0" xfId="0" applyFont="1" applyFill="1"/>
    <xf numFmtId="4" fontId="106" fillId="2" borderId="0" xfId="0" applyNumberFormat="1" applyFont="1" applyFill="1" applyAlignment="1">
      <alignment horizontal="center"/>
    </xf>
    <xf numFmtId="4" fontId="106" fillId="2" borderId="48" xfId="0" applyNumberFormat="1" applyFont="1" applyFill="1" applyBorder="1" applyAlignment="1">
      <alignment horizontal="center"/>
    </xf>
    <xf numFmtId="4" fontId="106" fillId="2" borderId="30" xfId="0" applyNumberFormat="1" applyFont="1" applyFill="1" applyBorder="1" applyAlignment="1">
      <alignment horizontal="center"/>
    </xf>
    <xf numFmtId="4" fontId="106" fillId="2" borderId="31" xfId="0" applyNumberFormat="1" applyFont="1" applyFill="1" applyBorder="1" applyAlignment="1">
      <alignment horizontal="center"/>
    </xf>
    <xf numFmtId="4" fontId="106" fillId="2" borderId="33" xfId="0" applyNumberFormat="1" applyFont="1" applyFill="1" applyBorder="1" applyAlignment="1">
      <alignment horizontal="center"/>
    </xf>
    <xf numFmtId="4" fontId="86" fillId="2" borderId="32" xfId="0" applyNumberFormat="1" applyFont="1" applyFill="1" applyBorder="1" applyAlignment="1">
      <alignment horizontal="center"/>
    </xf>
    <xf numFmtId="0" fontId="7" fillId="2" borderId="43" xfId="0" applyFont="1" applyFill="1" applyBorder="1" applyAlignment="1">
      <alignment horizontal="center" vertical="center" wrapText="1"/>
    </xf>
    <xf numFmtId="4" fontId="7" fillId="2" borderId="57" xfId="0" applyNumberFormat="1" applyFont="1" applyFill="1" applyBorder="1" applyAlignment="1">
      <alignment horizontal="center" vertical="center" wrapText="1"/>
    </xf>
    <xf numFmtId="4" fontId="81" fillId="2" borderId="57" xfId="0" applyNumberFormat="1" applyFont="1" applyFill="1" applyBorder="1" applyAlignment="1">
      <alignment horizontal="right" vertical="center" wrapText="1"/>
    </xf>
    <xf numFmtId="4" fontId="7" fillId="2" borderId="0" xfId="0" applyNumberFormat="1" applyFont="1" applyFill="1" applyAlignment="1">
      <alignment horizontal="center" vertical="center" wrapText="1"/>
    </xf>
    <xf numFmtId="4" fontId="81" fillId="2" borderId="0" xfId="0" applyNumberFormat="1" applyFont="1" applyFill="1" applyAlignment="1">
      <alignment horizontal="right" vertical="center" wrapText="1"/>
    </xf>
    <xf numFmtId="0" fontId="84" fillId="2" borderId="60" xfId="0" applyFont="1" applyFill="1" applyBorder="1" applyAlignment="1">
      <alignment horizontal="center" vertical="center"/>
    </xf>
    <xf numFmtId="0" fontId="84" fillId="2" borderId="61" xfId="0" applyFont="1" applyFill="1" applyBorder="1" applyAlignment="1">
      <alignment horizontal="center" vertical="center"/>
    </xf>
    <xf numFmtId="0" fontId="84" fillId="2" borderId="62" xfId="0" applyFont="1" applyFill="1" applyBorder="1" applyAlignment="1">
      <alignment horizontal="center" vertical="center"/>
    </xf>
    <xf numFmtId="0" fontId="84" fillId="2" borderId="63" xfId="0" applyFont="1" applyFill="1" applyBorder="1" applyAlignment="1">
      <alignment horizontal="center" vertical="center"/>
    </xf>
    <xf numFmtId="0" fontId="81" fillId="2" borderId="44" xfId="0" applyFont="1" applyFill="1" applyBorder="1" applyAlignment="1">
      <alignment vertical="top"/>
    </xf>
    <xf numFmtId="0" fontId="7" fillId="2" borderId="64" xfId="0" applyFont="1" applyFill="1" applyBorder="1" applyAlignment="1">
      <alignment vertical="top"/>
    </xf>
    <xf numFmtId="0" fontId="7" fillId="2" borderId="64" xfId="0" applyFont="1" applyFill="1" applyBorder="1" applyAlignment="1">
      <alignment horizontal="left" vertical="top" wrapText="1"/>
    </xf>
    <xf numFmtId="0" fontId="7" fillId="2" borderId="65" xfId="0" applyFont="1" applyFill="1" applyBorder="1" applyAlignment="1">
      <alignment horizontal="left" vertical="top" wrapText="1"/>
    </xf>
    <xf numFmtId="49" fontId="7" fillId="2" borderId="54" xfId="0" applyNumberFormat="1" applyFont="1" applyFill="1" applyBorder="1" applyAlignment="1">
      <alignment horizontal="left" vertical="top" wrapText="1"/>
    </xf>
    <xf numFmtId="4" fontId="7" fillId="2" borderId="54" xfId="0" applyNumberFormat="1" applyFont="1" applyFill="1" applyBorder="1" applyAlignment="1">
      <alignment horizontal="center" vertical="top" wrapText="1"/>
    </xf>
    <xf numFmtId="2" fontId="7" fillId="2" borderId="54" xfId="0" applyNumberFormat="1" applyFont="1" applyFill="1" applyBorder="1" applyAlignment="1">
      <alignment horizontal="center" vertical="top"/>
    </xf>
    <xf numFmtId="2" fontId="7" fillId="2" borderId="57" xfId="0" applyNumberFormat="1" applyFont="1" applyFill="1" applyBorder="1" applyAlignment="1">
      <alignment horizontal="center" vertical="top" wrapText="1"/>
    </xf>
    <xf numFmtId="4" fontId="7" fillId="2" borderId="57" xfId="0" applyNumberFormat="1" applyFont="1" applyFill="1" applyBorder="1" applyAlignment="1">
      <alignment horizontal="center" vertical="top" wrapText="1"/>
    </xf>
    <xf numFmtId="2" fontId="7" fillId="2" borderId="54" xfId="0" applyNumberFormat="1" applyFont="1" applyFill="1" applyBorder="1" applyAlignment="1">
      <alignment horizontal="center" vertical="top" wrapText="1"/>
    </xf>
    <xf numFmtId="174" fontId="7" fillId="2" borderId="54" xfId="489" applyFont="1" applyFill="1" applyBorder="1" applyAlignment="1">
      <alignment horizontal="center"/>
    </xf>
    <xf numFmtId="164" fontId="7" fillId="2" borderId="54" xfId="490" applyFont="1" applyFill="1" applyBorder="1" applyAlignment="1">
      <alignment horizontal="center" vertical="center"/>
    </xf>
    <xf numFmtId="164" fontId="7" fillId="2" borderId="57" xfId="490" applyFont="1" applyFill="1" applyBorder="1" applyAlignment="1">
      <alignment horizontal="center" vertical="center"/>
    </xf>
    <xf numFmtId="0" fontId="81" fillId="2" borderId="43" xfId="0" applyFont="1" applyFill="1" applyBorder="1" applyAlignment="1">
      <alignment horizontal="center" vertical="top"/>
    </xf>
    <xf numFmtId="49" fontId="81" fillId="2" borderId="54" xfId="0" applyNumberFormat="1" applyFont="1" applyFill="1" applyBorder="1" applyAlignment="1">
      <alignment horizontal="left" vertical="top"/>
    </xf>
    <xf numFmtId="49" fontId="81" fillId="2" borderId="54" xfId="0" applyNumberFormat="1" applyFont="1" applyFill="1" applyBorder="1" applyAlignment="1">
      <alignment horizontal="left" vertical="top" wrapText="1"/>
    </xf>
    <xf numFmtId="4" fontId="81" fillId="2" borderId="57" xfId="0" applyNumberFormat="1" applyFont="1" applyFill="1" applyBorder="1" applyAlignment="1">
      <alignment horizontal="center" vertical="top"/>
    </xf>
    <xf numFmtId="4" fontId="81" fillId="2" borderId="54" xfId="0" applyNumberFormat="1" applyFont="1" applyFill="1" applyBorder="1" applyAlignment="1">
      <alignment horizontal="center" vertical="top"/>
    </xf>
    <xf numFmtId="4" fontId="81" fillId="2" borderId="65" xfId="0" applyNumberFormat="1" applyFont="1" applyFill="1" applyBorder="1" applyAlignment="1">
      <alignment horizontal="center" vertical="top"/>
    </xf>
    <xf numFmtId="0" fontId="7" fillId="2" borderId="66" xfId="0" applyFont="1" applyFill="1" applyBorder="1" applyAlignment="1">
      <alignment vertical="top"/>
    </xf>
    <xf numFmtId="0" fontId="7" fillId="2" borderId="43" xfId="0" applyFont="1" applyFill="1" applyBorder="1" applyAlignment="1">
      <alignment horizontal="center" vertical="top" wrapText="1"/>
    </xf>
    <xf numFmtId="4" fontId="7" fillId="2" borderId="57" xfId="0" applyNumberFormat="1" applyFont="1" applyFill="1" applyBorder="1" applyAlignment="1">
      <alignment horizontal="center" vertical="top"/>
    </xf>
    <xf numFmtId="4" fontId="7" fillId="2" borderId="54" xfId="0" applyNumberFormat="1" applyFont="1" applyFill="1" applyBorder="1" applyAlignment="1">
      <alignment horizontal="center" vertical="top"/>
    </xf>
    <xf numFmtId="49" fontId="7" fillId="2" borderId="54" xfId="0" applyNumberFormat="1" applyFont="1" applyFill="1" applyBorder="1" applyAlignment="1">
      <alignment horizontal="left" vertical="top"/>
    </xf>
    <xf numFmtId="4" fontId="81" fillId="2" borderId="54" xfId="0" applyNumberFormat="1" applyFont="1" applyFill="1" applyBorder="1" applyAlignment="1">
      <alignment horizontal="center" vertical="top" wrapText="1"/>
    </xf>
    <xf numFmtId="4" fontId="81" fillId="2" borderId="57" xfId="0" applyNumberFormat="1" applyFont="1" applyFill="1" applyBorder="1" applyAlignment="1">
      <alignment horizontal="center" vertical="top" wrapText="1"/>
    </xf>
    <xf numFmtId="4" fontId="81" fillId="2" borderId="59" xfId="0" applyNumberFormat="1" applyFont="1" applyFill="1" applyBorder="1" applyAlignment="1">
      <alignment horizontal="center" vertical="top" wrapText="1"/>
    </xf>
    <xf numFmtId="0" fontId="7" fillId="2" borderId="57" xfId="0" applyFont="1" applyFill="1" applyBorder="1" applyAlignment="1">
      <alignment vertical="top"/>
    </xf>
    <xf numFmtId="0" fontId="7" fillId="2" borderId="54" xfId="0" applyFont="1" applyFill="1" applyBorder="1" applyAlignment="1">
      <alignment horizontal="left" vertical="top" wrapText="1"/>
    </xf>
    <xf numFmtId="0" fontId="7" fillId="2" borderId="54" xfId="0" applyFont="1" applyFill="1" applyBorder="1" applyAlignment="1">
      <alignment horizontal="left" vertical="center" wrapText="1"/>
    </xf>
    <xf numFmtId="0" fontId="7" fillId="2" borderId="54" xfId="0" applyFont="1" applyFill="1" applyBorder="1" applyAlignment="1">
      <alignment horizontal="center" vertical="top"/>
    </xf>
    <xf numFmtId="4" fontId="7" fillId="2" borderId="54" xfId="0" applyNumberFormat="1" applyFont="1" applyFill="1" applyBorder="1" applyAlignment="1">
      <alignment horizontal="center" vertical="center" wrapText="1"/>
    </xf>
    <xf numFmtId="4" fontId="7" fillId="2" borderId="57" xfId="0" applyNumberFormat="1" applyFont="1" applyFill="1" applyBorder="1" applyAlignment="1">
      <alignment horizontal="right" vertical="top" wrapText="1"/>
    </xf>
    <xf numFmtId="4" fontId="7" fillId="2" borderId="54" xfId="0" applyNumberFormat="1" applyFont="1" applyFill="1" applyBorder="1" applyAlignment="1">
      <alignment horizontal="right" vertical="top" wrapText="1"/>
    </xf>
    <xf numFmtId="0" fontId="81" fillId="2" borderId="56" xfId="0" applyFont="1" applyFill="1" applyBorder="1" applyAlignment="1">
      <alignment vertical="top"/>
    </xf>
    <xf numFmtId="0" fontId="7" fillId="2" borderId="49" xfId="0" applyFont="1" applyFill="1" applyBorder="1" applyAlignment="1">
      <alignment vertical="top"/>
    </xf>
    <xf numFmtId="3" fontId="7" fillId="2" borderId="54" xfId="0" applyNumberFormat="1" applyFont="1" applyFill="1" applyBorder="1" applyAlignment="1">
      <alignment horizontal="right" vertical="top"/>
    </xf>
    <xf numFmtId="4" fontId="7" fillId="2" borderId="54" xfId="0" applyNumberFormat="1" applyFont="1" applyFill="1" applyBorder="1" applyAlignment="1">
      <alignment horizontal="right" vertical="top"/>
    </xf>
    <xf numFmtId="4" fontId="81" fillId="2" borderId="54" xfId="0" applyNumberFormat="1" applyFont="1" applyFill="1" applyBorder="1" applyAlignment="1">
      <alignment horizontal="right" vertical="top"/>
    </xf>
    <xf numFmtId="4" fontId="81" fillId="2" borderId="57" xfId="0" applyNumberFormat="1" applyFont="1" applyFill="1" applyBorder="1" applyAlignment="1">
      <alignment horizontal="right" vertical="top" wrapText="1"/>
    </xf>
    <xf numFmtId="4" fontId="81" fillId="2" borderId="54" xfId="0" applyNumberFormat="1" applyFont="1" applyFill="1" applyBorder="1" applyAlignment="1">
      <alignment horizontal="right" vertical="top" wrapText="1"/>
    </xf>
    <xf numFmtId="0" fontId="81" fillId="2" borderId="67" xfId="0" applyFont="1" applyFill="1" applyBorder="1" applyAlignment="1">
      <alignment horizontal="left" vertical="top"/>
    </xf>
    <xf numFmtId="49" fontId="7" fillId="2" borderId="66" xfId="0" applyNumberFormat="1" applyFont="1" applyFill="1" applyBorder="1" applyAlignment="1">
      <alignment horizontal="left" vertical="top"/>
    </xf>
    <xf numFmtId="49" fontId="81" fillId="2" borderId="66" xfId="0" applyNumberFormat="1" applyFont="1" applyFill="1" applyBorder="1" applyAlignment="1">
      <alignment horizontal="left" vertical="top" wrapText="1"/>
    </xf>
    <xf numFmtId="4" fontId="81" fillId="2" borderId="66" xfId="0" applyNumberFormat="1" applyFont="1" applyFill="1" applyBorder="1" applyAlignment="1">
      <alignment horizontal="right" vertical="top" wrapText="1"/>
    </xf>
    <xf numFmtId="0" fontId="7" fillId="2" borderId="43" xfId="0" applyFont="1" applyFill="1" applyBorder="1" applyAlignment="1">
      <alignment horizontal="left" vertical="center"/>
    </xf>
    <xf numFmtId="49" fontId="7" fillId="2" borderId="54" xfId="0" applyNumberFormat="1" applyFont="1" applyFill="1" applyBorder="1" applyAlignment="1">
      <alignment horizontal="left" vertical="center"/>
    </xf>
    <xf numFmtId="49" fontId="7" fillId="2" borderId="54" xfId="0" applyNumberFormat="1" applyFont="1" applyFill="1" applyBorder="1" applyAlignment="1">
      <alignment horizontal="left" vertical="center" wrapText="1"/>
    </xf>
    <xf numFmtId="4" fontId="7" fillId="2" borderId="54" xfId="0" applyNumberFormat="1" applyFont="1" applyFill="1" applyBorder="1" applyAlignment="1">
      <alignment horizontal="right" vertical="center" wrapText="1"/>
    </xf>
    <xf numFmtId="4" fontId="7" fillId="2" borderId="57" xfId="0" applyNumberFormat="1" applyFont="1" applyFill="1" applyBorder="1" applyAlignment="1">
      <alignment horizontal="right" vertical="center" wrapText="1"/>
    </xf>
    <xf numFmtId="0" fontId="81" fillId="2" borderId="43" xfId="0" applyFont="1" applyFill="1" applyBorder="1" applyAlignment="1">
      <alignment horizontal="left" vertical="center"/>
    </xf>
    <xf numFmtId="49" fontId="81" fillId="2" borderId="54" xfId="0" applyNumberFormat="1" applyFont="1" applyFill="1" applyBorder="1" applyAlignment="1">
      <alignment horizontal="left" vertical="center"/>
    </xf>
    <xf numFmtId="49" fontId="81" fillId="2" borderId="54" xfId="0" applyNumberFormat="1" applyFont="1" applyFill="1" applyBorder="1" applyAlignment="1">
      <alignment horizontal="left" vertical="center" wrapText="1"/>
    </xf>
    <xf numFmtId="4" fontId="81" fillId="2" borderId="54" xfId="0" applyNumberFormat="1" applyFont="1" applyFill="1" applyBorder="1" applyAlignment="1">
      <alignment horizontal="right" vertical="center" wrapText="1"/>
    </xf>
    <xf numFmtId="0" fontId="7" fillId="2" borderId="43" xfId="751" applyFont="1" applyFill="1" applyBorder="1" applyAlignment="1">
      <alignment horizontal="center" vertical="top"/>
    </xf>
    <xf numFmtId="49" fontId="7" fillId="2" borderId="54" xfId="751" applyNumberFormat="1" applyFont="1" applyFill="1" applyBorder="1" applyAlignment="1">
      <alignment horizontal="left" vertical="top"/>
    </xf>
    <xf numFmtId="49" fontId="81" fillId="2" borderId="54" xfId="751" applyNumberFormat="1" applyFont="1" applyFill="1" applyBorder="1" applyAlignment="1">
      <alignment horizontal="left" vertical="top" wrapText="1"/>
    </xf>
    <xf numFmtId="4" fontId="81" fillId="2" borderId="54" xfId="751" applyNumberFormat="1" applyFont="1" applyFill="1" applyBorder="1" applyAlignment="1">
      <alignment horizontal="right" vertical="top" wrapText="1"/>
    </xf>
    <xf numFmtId="4" fontId="81" fillId="2" borderId="51" xfId="751" applyNumberFormat="1" applyFont="1" applyFill="1" applyBorder="1" applyAlignment="1">
      <alignment horizontal="right" vertical="top" wrapText="1"/>
    </xf>
    <xf numFmtId="49" fontId="26" fillId="2" borderId="54" xfId="323" applyNumberFormat="1" applyFont="1" applyFill="1" applyBorder="1" applyAlignment="1">
      <alignment horizontal="left" vertical="top" wrapText="1"/>
    </xf>
    <xf numFmtId="174" fontId="7" fillId="2" borderId="45" xfId="0" applyNumberFormat="1" applyFont="1" applyFill="1" applyBorder="1" applyAlignment="1">
      <alignment horizontal="center" vertical="top"/>
    </xf>
    <xf numFmtId="49" fontId="7" fillId="2" borderId="46" xfId="0" applyNumberFormat="1" applyFont="1" applyFill="1" applyBorder="1" applyAlignment="1">
      <alignment horizontal="left" vertical="top"/>
    </xf>
    <xf numFmtId="49" fontId="81" fillId="2" borderId="46" xfId="0" applyNumberFormat="1" applyFont="1" applyFill="1" applyBorder="1" applyAlignment="1">
      <alignment horizontal="left" vertical="top" wrapText="1"/>
    </xf>
    <xf numFmtId="49" fontId="99" fillId="0" borderId="0" xfId="39586" applyNumberFormat="1" applyFont="1"/>
    <xf numFmtId="0" fontId="99" fillId="0" borderId="0" xfId="39586" applyFont="1"/>
    <xf numFmtId="0" fontId="99" fillId="0" borderId="0" xfId="39586" applyFont="1" applyAlignment="1">
      <alignment wrapText="1"/>
    </xf>
    <xf numFmtId="0" fontId="107" fillId="0" borderId="0" xfId="39586" applyFont="1"/>
    <xf numFmtId="0" fontId="101" fillId="0" borderId="0" xfId="39586" applyFont="1" applyAlignment="1">
      <alignment wrapText="1"/>
    </xf>
    <xf numFmtId="0" fontId="100" fillId="0" borderId="0" xfId="39586" applyFont="1" applyAlignment="1">
      <alignment wrapText="1"/>
    </xf>
    <xf numFmtId="0" fontId="108" fillId="0" borderId="0" xfId="39586" applyFont="1"/>
    <xf numFmtId="0" fontId="100" fillId="0" borderId="0" xfId="39586" applyFont="1" applyAlignment="1">
      <alignment vertical="top" wrapText="1"/>
    </xf>
    <xf numFmtId="0" fontId="98" fillId="0" borderId="0" xfId="39586"/>
    <xf numFmtId="0" fontId="110" fillId="0" borderId="0" xfId="39586" applyFont="1" applyAlignment="1">
      <alignment horizontal="right"/>
    </xf>
    <xf numFmtId="0" fontId="111" fillId="0" borderId="0" xfId="39586" applyFont="1"/>
    <xf numFmtId="0" fontId="111" fillId="0" borderId="0" xfId="39586" applyFont="1" applyAlignment="1">
      <alignment horizontal="right"/>
    </xf>
    <xf numFmtId="0" fontId="112" fillId="0" borderId="0" xfId="39586" applyFont="1" applyAlignment="1">
      <alignment vertical="top"/>
    </xf>
    <xf numFmtId="0" fontId="111" fillId="0" borderId="0" xfId="39586" applyFont="1" applyAlignment="1">
      <alignment horizontal="left" vertical="top"/>
    </xf>
    <xf numFmtId="0" fontId="111" fillId="0" borderId="0" xfId="39586" applyFont="1" applyAlignment="1">
      <alignment wrapText="1"/>
    </xf>
    <xf numFmtId="0" fontId="111" fillId="0" borderId="0" xfId="39586" applyFont="1" applyAlignment="1">
      <alignment horizontal="left" vertical="top" wrapText="1"/>
    </xf>
    <xf numFmtId="49" fontId="111" fillId="0" borderId="49" xfId="39586" applyNumberFormat="1" applyFont="1" applyBorder="1"/>
    <xf numFmtId="0" fontId="111" fillId="0" borderId="49" xfId="39586" applyFont="1" applyBorder="1" applyAlignment="1">
      <alignment horizontal="right"/>
    </xf>
    <xf numFmtId="0" fontId="111" fillId="0" borderId="49" xfId="39586" applyFont="1" applyBorder="1"/>
    <xf numFmtId="49" fontId="111" fillId="0" borderId="0" xfId="39586" applyNumberFormat="1" applyFont="1"/>
    <xf numFmtId="0" fontId="111" fillId="0" borderId="0" xfId="39586" applyFont="1" applyAlignment="1">
      <alignment vertical="top"/>
    </xf>
    <xf numFmtId="0" fontId="112" fillId="0" borderId="0" xfId="39586" applyFont="1" applyAlignment="1">
      <alignment horizontal="center"/>
    </xf>
    <xf numFmtId="49" fontId="111" fillId="0" borderId="0" xfId="39586" applyNumberFormat="1" applyFont="1" applyAlignment="1">
      <alignment horizontal="left" vertical="top"/>
    </xf>
    <xf numFmtId="49" fontId="111" fillId="0" borderId="0" xfId="39586" applyNumberFormat="1" applyFont="1" applyAlignment="1">
      <alignment horizontal="left"/>
    </xf>
    <xf numFmtId="0" fontId="111" fillId="0" borderId="49" xfId="39586" applyFont="1" applyBorder="1" applyAlignment="1">
      <alignment vertical="top"/>
    </xf>
    <xf numFmtId="49" fontId="113" fillId="0" borderId="0" xfId="39586" applyNumberFormat="1" applyFont="1" applyAlignment="1">
      <alignment horizontal="center" vertical="top"/>
    </xf>
    <xf numFmtId="0" fontId="113" fillId="0" borderId="0" xfId="39586" applyFont="1" applyAlignment="1">
      <alignment horizontal="center" vertical="top"/>
    </xf>
    <xf numFmtId="49" fontId="112" fillId="0" borderId="0" xfId="39586" applyNumberFormat="1" applyFont="1" applyAlignment="1">
      <alignment horizontal="center"/>
    </xf>
    <xf numFmtId="0" fontId="111" fillId="0" borderId="49" xfId="39586" applyFont="1" applyBorder="1" applyAlignment="1">
      <alignment horizontal="center"/>
    </xf>
    <xf numFmtId="0" fontId="113" fillId="0" borderId="0" xfId="39586" applyFont="1"/>
    <xf numFmtId="3" fontId="111" fillId="0" borderId="0" xfId="39586" applyNumberFormat="1" applyFont="1" applyAlignment="1">
      <alignment horizontal="right" vertical="top"/>
    </xf>
    <xf numFmtId="0" fontId="113" fillId="0" borderId="0" xfId="39586" applyFont="1" applyAlignment="1">
      <alignment horizontal="center"/>
    </xf>
    <xf numFmtId="49" fontId="112" fillId="0" borderId="0" xfId="39586" applyNumberFormat="1" applyFont="1" applyAlignment="1">
      <alignment horizontal="left"/>
    </xf>
    <xf numFmtId="0" fontId="111" fillId="0" borderId="0" xfId="39586" applyFont="1" applyAlignment="1">
      <alignment horizontal="center"/>
    </xf>
    <xf numFmtId="2" fontId="111" fillId="0" borderId="49" xfId="39586" applyNumberFormat="1" applyFont="1" applyBorder="1"/>
    <xf numFmtId="49" fontId="111" fillId="0" borderId="49" xfId="39586" applyNumberFormat="1" applyFont="1" applyBorder="1" applyAlignment="1">
      <alignment horizontal="right"/>
    </xf>
    <xf numFmtId="0" fontId="111" fillId="0" borderId="0" xfId="39586" applyFont="1" applyAlignment="1">
      <alignment horizontal="left"/>
    </xf>
    <xf numFmtId="0" fontId="111" fillId="0" borderId="0" xfId="39586" applyFont="1" applyAlignment="1">
      <alignment vertical="center" wrapText="1"/>
    </xf>
    <xf numFmtId="2" fontId="111" fillId="0" borderId="0" xfId="39586" applyNumberFormat="1" applyFont="1"/>
    <xf numFmtId="49" fontId="111" fillId="0" borderId="0" xfId="39586" applyNumberFormat="1" applyFont="1" applyAlignment="1">
      <alignment horizontal="right"/>
    </xf>
    <xf numFmtId="49" fontId="111" fillId="0" borderId="69" xfId="39586" applyNumberFormat="1" applyFont="1" applyBorder="1" applyAlignment="1">
      <alignment horizontal="right"/>
    </xf>
    <xf numFmtId="49" fontId="111" fillId="0" borderId="0" xfId="39586" applyNumberFormat="1" applyFont="1" applyAlignment="1">
      <alignment vertical="center"/>
    </xf>
    <xf numFmtId="0" fontId="111" fillId="0" borderId="70" xfId="39586" applyFont="1" applyBorder="1" applyAlignment="1">
      <alignment horizontal="center" vertical="center" wrapText="1"/>
    </xf>
    <xf numFmtId="49" fontId="111" fillId="0" borderId="70" xfId="39586" applyNumberFormat="1" applyFont="1" applyBorder="1" applyAlignment="1">
      <alignment horizontal="center" vertical="center"/>
    </xf>
    <xf numFmtId="0" fontId="111" fillId="0" borderId="70" xfId="39586" applyFont="1" applyBorder="1" applyAlignment="1">
      <alignment horizontal="center" vertical="center"/>
    </xf>
    <xf numFmtId="49" fontId="112" fillId="0" borderId="73" xfId="39586" applyNumberFormat="1" applyFont="1" applyBorder="1" applyAlignment="1">
      <alignment horizontal="center" vertical="top" wrapText="1"/>
    </xf>
    <xf numFmtId="0" fontId="112" fillId="0" borderId="68" xfId="39586" applyFont="1" applyBorder="1" applyAlignment="1">
      <alignment horizontal="left" vertical="top" wrapText="1"/>
    </xf>
    <xf numFmtId="0" fontId="112" fillId="0" borderId="68" xfId="39586" applyFont="1" applyBorder="1" applyAlignment="1">
      <alignment horizontal="center" vertical="top" wrapText="1"/>
    </xf>
    <xf numFmtId="1" fontId="112" fillId="0" borderId="68" xfId="39586" applyNumberFormat="1" applyFont="1" applyBorder="1" applyAlignment="1">
      <alignment horizontal="center" vertical="top" wrapText="1"/>
    </xf>
    <xf numFmtId="0" fontId="112" fillId="0" borderId="68" xfId="39586" applyFont="1" applyBorder="1" applyAlignment="1">
      <alignment horizontal="right" vertical="top" wrapText="1"/>
    </xf>
    <xf numFmtId="0" fontId="112" fillId="0" borderId="74" xfId="39586" applyFont="1" applyBorder="1" applyAlignment="1">
      <alignment horizontal="right" vertical="top" wrapText="1"/>
    </xf>
    <xf numFmtId="49" fontId="111" fillId="0" borderId="17" xfId="39586" applyNumberFormat="1" applyFont="1" applyBorder="1" applyAlignment="1">
      <alignment horizontal="center" vertical="center" wrapText="1"/>
    </xf>
    <xf numFmtId="1" fontId="111" fillId="0" borderId="0" xfId="39586" applyNumberFormat="1" applyFont="1" applyAlignment="1">
      <alignment horizontal="right" vertical="top" wrapText="1"/>
    </xf>
    <xf numFmtId="0" fontId="111" fillId="0" borderId="0" xfId="39586" applyFont="1" applyAlignment="1">
      <alignment horizontal="center" vertical="top" wrapText="1"/>
    </xf>
    <xf numFmtId="2" fontId="111" fillId="0" borderId="0" xfId="39586" applyNumberFormat="1" applyFont="1" applyAlignment="1">
      <alignment horizontal="right" vertical="top" wrapText="1"/>
    </xf>
    <xf numFmtId="2" fontId="111" fillId="0" borderId="0" xfId="39586" applyNumberFormat="1" applyFont="1" applyAlignment="1">
      <alignment horizontal="center" vertical="top" wrapText="1"/>
    </xf>
    <xf numFmtId="2" fontId="111" fillId="0" borderId="18" xfId="39586" applyNumberFormat="1" applyFont="1" applyBorder="1" applyAlignment="1">
      <alignment horizontal="right" vertical="top" wrapText="1"/>
    </xf>
    <xf numFmtId="187" fontId="111" fillId="0" borderId="0" xfId="39586" applyNumberFormat="1" applyFont="1" applyAlignment="1">
      <alignment horizontal="center" vertical="top" wrapText="1"/>
    </xf>
    <xf numFmtId="4" fontId="111" fillId="0" borderId="18" xfId="39586" applyNumberFormat="1" applyFont="1" applyBorder="1" applyAlignment="1">
      <alignment horizontal="right" vertical="top" wrapText="1"/>
    </xf>
    <xf numFmtId="0" fontId="111" fillId="0" borderId="0" xfId="39586" applyFont="1" applyAlignment="1">
      <alignment horizontal="right" vertical="top" wrapText="1"/>
    </xf>
    <xf numFmtId="0" fontId="111" fillId="0" borderId="18" xfId="39586" applyFont="1" applyBorder="1" applyAlignment="1">
      <alignment horizontal="right" vertical="top" wrapText="1"/>
    </xf>
    <xf numFmtId="0" fontId="111" fillId="0" borderId="68" xfId="39586" applyFont="1" applyBorder="1" applyAlignment="1">
      <alignment horizontal="center" vertical="top" wrapText="1"/>
    </xf>
    <xf numFmtId="2" fontId="111" fillId="0" borderId="68" xfId="39586" applyNumberFormat="1" applyFont="1" applyBorder="1" applyAlignment="1">
      <alignment horizontal="right" vertical="top" wrapText="1"/>
    </xf>
    <xf numFmtId="0" fontId="111" fillId="0" borderId="74" xfId="39586" applyFont="1" applyBorder="1" applyAlignment="1">
      <alignment horizontal="right" vertical="top" wrapText="1"/>
    </xf>
    <xf numFmtId="1" fontId="111" fillId="0" borderId="0" xfId="39586" applyNumberFormat="1" applyFont="1" applyAlignment="1">
      <alignment horizontal="center" vertical="top" wrapText="1"/>
    </xf>
    <xf numFmtId="49" fontId="112" fillId="0" borderId="17" xfId="39586" applyNumberFormat="1" applyFont="1" applyBorder="1" applyAlignment="1">
      <alignment horizontal="center" vertical="top" wrapText="1"/>
    </xf>
    <xf numFmtId="0" fontId="112" fillId="0" borderId="0" xfId="39586" applyFont="1" applyAlignment="1">
      <alignment horizontal="left" vertical="top" wrapText="1"/>
    </xf>
    <xf numFmtId="2" fontId="112" fillId="0" borderId="68" xfId="39586" applyNumberFormat="1" applyFont="1" applyBorder="1" applyAlignment="1">
      <alignment horizontal="right" vertical="top" wrapText="1"/>
    </xf>
    <xf numFmtId="4" fontId="112" fillId="0" borderId="74" xfId="39586" applyNumberFormat="1" applyFont="1" applyBorder="1" applyAlignment="1">
      <alignment horizontal="right" vertical="top" wrapText="1"/>
    </xf>
    <xf numFmtId="2" fontId="112" fillId="0" borderId="74" xfId="39586" applyNumberFormat="1" applyFont="1" applyBorder="1" applyAlignment="1">
      <alignment horizontal="right" vertical="top" wrapText="1"/>
    </xf>
    <xf numFmtId="187" fontId="112" fillId="0" borderId="68" xfId="39586" applyNumberFormat="1" applyFont="1" applyBorder="1" applyAlignment="1">
      <alignment horizontal="center" vertical="top" wrapText="1"/>
    </xf>
    <xf numFmtId="2" fontId="112" fillId="0" borderId="68" xfId="39586" applyNumberFormat="1" applyFont="1" applyBorder="1" applyAlignment="1">
      <alignment horizontal="center" vertical="top" wrapText="1"/>
    </xf>
    <xf numFmtId="49" fontId="112" fillId="0" borderId="0" xfId="39586" applyNumberFormat="1" applyFont="1" applyAlignment="1">
      <alignment horizontal="center" vertical="top" wrapText="1"/>
    </xf>
    <xf numFmtId="0" fontId="112" fillId="0" borderId="0" xfId="39586" applyFont="1" applyAlignment="1">
      <alignment horizontal="center" vertical="top" wrapText="1"/>
    </xf>
    <xf numFmtId="0" fontId="112" fillId="0" borderId="0" xfId="39586" applyFont="1" applyAlignment="1">
      <alignment horizontal="right" vertical="top" wrapText="1"/>
    </xf>
    <xf numFmtId="49" fontId="111" fillId="0" borderId="73" xfId="39586" applyNumberFormat="1" applyFont="1" applyBorder="1"/>
    <xf numFmtId="4" fontId="112" fillId="0" borderId="68" xfId="39586" applyNumberFormat="1" applyFont="1" applyBorder="1" applyAlignment="1">
      <alignment horizontal="right" vertical="top"/>
    </xf>
    <xf numFmtId="0" fontId="112" fillId="0" borderId="68" xfId="39586" applyFont="1" applyBorder="1" applyAlignment="1">
      <alignment horizontal="center" vertical="top"/>
    </xf>
    <xf numFmtId="4" fontId="112" fillId="0" borderId="74" xfId="39586" applyNumberFormat="1" applyFont="1" applyBorder="1" applyAlignment="1">
      <alignment horizontal="right" vertical="top"/>
    </xf>
    <xf numFmtId="49" fontId="111" fillId="0" borderId="17" xfId="39586" applyNumberFormat="1" applyFont="1" applyBorder="1" applyAlignment="1">
      <alignment vertical="center" wrapText="1"/>
    </xf>
    <xf numFmtId="168" fontId="111" fillId="0" borderId="0" xfId="39586" applyNumberFormat="1" applyFont="1" applyAlignment="1">
      <alignment horizontal="center" vertical="top" wrapText="1"/>
    </xf>
    <xf numFmtId="2" fontId="112" fillId="0" borderId="68" xfId="39586" applyNumberFormat="1" applyFont="1" applyBorder="1" applyAlignment="1">
      <alignment horizontal="right" vertical="top"/>
    </xf>
    <xf numFmtId="4" fontId="111" fillId="0" borderId="68" xfId="39586" applyNumberFormat="1" applyFont="1" applyBorder="1" applyAlignment="1">
      <alignment horizontal="right" vertical="top" wrapText="1"/>
    </xf>
    <xf numFmtId="4" fontId="112" fillId="0" borderId="68" xfId="39586" applyNumberFormat="1" applyFont="1" applyBorder="1" applyAlignment="1">
      <alignment horizontal="right" vertical="top" wrapText="1"/>
    </xf>
    <xf numFmtId="185" fontId="112" fillId="0" borderId="68" xfId="39586" applyNumberFormat="1" applyFont="1" applyBorder="1" applyAlignment="1">
      <alignment horizontal="center" vertical="top" wrapText="1"/>
    </xf>
    <xf numFmtId="4" fontId="111" fillId="0" borderId="0" xfId="39586" applyNumberFormat="1" applyFont="1" applyAlignment="1">
      <alignment horizontal="right" vertical="top" wrapText="1"/>
    </xf>
    <xf numFmtId="167" fontId="111" fillId="0" borderId="0" xfId="39586" applyNumberFormat="1" applyFont="1" applyAlignment="1">
      <alignment horizontal="center" vertical="top" wrapText="1"/>
    </xf>
    <xf numFmtId="49" fontId="111" fillId="0" borderId="17" xfId="39586" applyNumberFormat="1" applyFont="1" applyBorder="1" applyAlignment="1">
      <alignment horizontal="center" vertical="top" wrapText="1"/>
    </xf>
    <xf numFmtId="168" fontId="112" fillId="0" borderId="68" xfId="39586" applyNumberFormat="1" applyFont="1" applyBorder="1" applyAlignment="1">
      <alignment horizontal="center" vertical="top" wrapText="1"/>
    </xf>
    <xf numFmtId="0" fontId="112" fillId="0" borderId="68" xfId="39586" applyFont="1" applyBorder="1" applyAlignment="1">
      <alignment horizontal="right" vertical="top"/>
    </xf>
    <xf numFmtId="0" fontId="112" fillId="0" borderId="74" xfId="39586" applyFont="1" applyBorder="1" applyAlignment="1">
      <alignment horizontal="right" vertical="top"/>
    </xf>
    <xf numFmtId="49" fontId="111" fillId="0" borderId="17" xfId="39586" applyNumberFormat="1" applyFont="1" applyBorder="1"/>
    <xf numFmtId="0" fontId="111" fillId="0" borderId="0" xfId="39586" applyFont="1" applyAlignment="1">
      <alignment horizontal="center" vertical="top"/>
    </xf>
    <xf numFmtId="4" fontId="111" fillId="0" borderId="18" xfId="39586" applyNumberFormat="1" applyFont="1" applyBorder="1" applyAlignment="1">
      <alignment horizontal="right" vertical="top"/>
    </xf>
    <xf numFmtId="0" fontId="111" fillId="0" borderId="0" xfId="39586" applyFont="1" applyAlignment="1">
      <alignment horizontal="right" vertical="top"/>
    </xf>
    <xf numFmtId="0" fontId="111" fillId="0" borderId="18" xfId="39586" applyFont="1" applyBorder="1" applyAlignment="1">
      <alignment horizontal="right" vertical="top"/>
    </xf>
    <xf numFmtId="2" fontId="111" fillId="0" borderId="0" xfId="39586" applyNumberFormat="1" applyFont="1" applyAlignment="1">
      <alignment horizontal="right" vertical="top"/>
    </xf>
    <xf numFmtId="2" fontId="111" fillId="0" borderId="18" xfId="39586" applyNumberFormat="1" applyFont="1" applyBorder="1" applyAlignment="1">
      <alignment horizontal="right" vertical="top"/>
    </xf>
    <xf numFmtId="4" fontId="112" fillId="0" borderId="0" xfId="39586" applyNumberFormat="1" applyFont="1" applyAlignment="1">
      <alignment horizontal="right" vertical="top"/>
    </xf>
    <xf numFmtId="0" fontId="112" fillId="0" borderId="0" xfId="39586" applyFont="1" applyAlignment="1">
      <alignment horizontal="center" vertical="top"/>
    </xf>
    <xf numFmtId="4" fontId="112" fillId="0" borderId="18" xfId="39586" applyNumberFormat="1" applyFont="1" applyBorder="1" applyAlignment="1">
      <alignment horizontal="right" vertical="top"/>
    </xf>
    <xf numFmtId="2" fontId="112" fillId="0" borderId="0" xfId="39586" applyNumberFormat="1" applyFont="1" applyAlignment="1">
      <alignment horizontal="center" vertical="top"/>
    </xf>
    <xf numFmtId="0" fontId="112" fillId="0" borderId="0" xfId="39586" applyFont="1" applyAlignment="1">
      <alignment horizontal="right" vertical="top"/>
    </xf>
    <xf numFmtId="49" fontId="111" fillId="0" borderId="68" xfId="39586" applyNumberFormat="1" applyFont="1" applyBorder="1"/>
    <xf numFmtId="0" fontId="111" fillId="0" borderId="68" xfId="39586" applyFont="1" applyBorder="1"/>
    <xf numFmtId="0" fontId="112" fillId="0" borderId="49" xfId="39586" applyFont="1" applyBorder="1"/>
    <xf numFmtId="0" fontId="112" fillId="0" borderId="0" xfId="39586" applyFont="1"/>
    <xf numFmtId="0" fontId="112" fillId="0" borderId="0" xfId="39586" applyFont="1" applyAlignment="1">
      <alignment horizontal="right"/>
    </xf>
    <xf numFmtId="0" fontId="90" fillId="2" borderId="0" xfId="0" applyFont="1" applyFill="1" applyAlignment="1">
      <alignment vertical="center"/>
    </xf>
    <xf numFmtId="0" fontId="91" fillId="2" borderId="0" xfId="0" applyFont="1" applyFill="1" applyAlignment="1">
      <alignment vertical="top"/>
    </xf>
    <xf numFmtId="0" fontId="87" fillId="2" borderId="0" xfId="0" applyFont="1" applyFill="1" applyAlignment="1">
      <alignment vertical="top"/>
    </xf>
    <xf numFmtId="185" fontId="111" fillId="0" borderId="0" xfId="39586" applyNumberFormat="1" applyFont="1" applyAlignment="1">
      <alignment horizontal="center" vertical="top" wrapText="1"/>
    </xf>
    <xf numFmtId="2" fontId="112" fillId="0" borderId="0" xfId="39586" applyNumberFormat="1" applyFont="1" applyAlignment="1">
      <alignment horizontal="right" vertical="top"/>
    </xf>
    <xf numFmtId="4" fontId="111" fillId="0" borderId="0" xfId="41530" applyNumberFormat="1" applyFont="1" applyAlignment="1">
      <alignment horizontal="right" vertical="top"/>
    </xf>
    <xf numFmtId="0" fontId="111" fillId="0" borderId="0" xfId="41530" applyFont="1" applyAlignment="1">
      <alignment horizontal="center" vertical="top"/>
    </xf>
    <xf numFmtId="4" fontId="111" fillId="0" borderId="18" xfId="41530" applyNumberFormat="1" applyFont="1" applyBorder="1" applyAlignment="1">
      <alignment horizontal="right" vertical="top"/>
    </xf>
    <xf numFmtId="2" fontId="111" fillId="0" borderId="0" xfId="41531" applyNumberFormat="1" applyFont="1" applyAlignment="1">
      <alignment horizontal="right" vertical="top"/>
    </xf>
    <xf numFmtId="0" fontId="111" fillId="0" borderId="0" xfId="41531" applyFont="1" applyAlignment="1">
      <alignment horizontal="center" vertical="top"/>
    </xf>
    <xf numFmtId="4" fontId="111" fillId="0" borderId="18" xfId="41531" applyNumberFormat="1" applyFont="1" applyBorder="1" applyAlignment="1">
      <alignment horizontal="right" vertical="top"/>
    </xf>
    <xf numFmtId="4" fontId="111" fillId="0" borderId="0" xfId="41531" applyNumberFormat="1" applyFont="1" applyAlignment="1">
      <alignment horizontal="right" vertical="top"/>
    </xf>
    <xf numFmtId="2" fontId="111" fillId="0" borderId="0" xfId="41532" applyNumberFormat="1" applyFont="1" applyAlignment="1">
      <alignment horizontal="right" vertical="top"/>
    </xf>
    <xf numFmtId="0" fontId="111" fillId="0" borderId="0" xfId="41532" applyFont="1" applyAlignment="1">
      <alignment horizontal="center" vertical="top"/>
    </xf>
    <xf numFmtId="4" fontId="111" fillId="0" borderId="18" xfId="41532" applyNumberFormat="1" applyFont="1" applyBorder="1" applyAlignment="1">
      <alignment horizontal="right" vertical="top"/>
    </xf>
    <xf numFmtId="4" fontId="111" fillId="0" borderId="0" xfId="41532" applyNumberFormat="1" applyFont="1" applyAlignment="1">
      <alignment horizontal="right" vertical="top"/>
    </xf>
    <xf numFmtId="2" fontId="111" fillId="0" borderId="0" xfId="41533" applyNumberFormat="1" applyFont="1" applyAlignment="1">
      <alignment horizontal="right" vertical="top"/>
    </xf>
    <xf numFmtId="0" fontId="111" fillId="0" borderId="0" xfId="41533" applyFont="1" applyAlignment="1">
      <alignment horizontal="center" vertical="top"/>
    </xf>
    <xf numFmtId="4" fontId="111" fillId="0" borderId="18" xfId="41533" applyNumberFormat="1" applyFont="1" applyBorder="1" applyAlignment="1">
      <alignment horizontal="right" vertical="top"/>
    </xf>
    <xf numFmtId="4" fontId="111" fillId="0" borderId="0" xfId="41533" applyNumberFormat="1" applyFont="1" applyAlignment="1">
      <alignment horizontal="right" vertical="top"/>
    </xf>
    <xf numFmtId="0" fontId="111" fillId="0" borderId="0" xfId="41533" applyFont="1" applyAlignment="1">
      <alignment horizontal="right" vertical="top"/>
    </xf>
    <xf numFmtId="0" fontId="111" fillId="0" borderId="18" xfId="41533" applyFont="1" applyBorder="1" applyAlignment="1">
      <alignment horizontal="right" vertical="top"/>
    </xf>
    <xf numFmtId="2" fontId="111" fillId="0" borderId="18" xfId="41533" applyNumberFormat="1" applyFont="1" applyBorder="1" applyAlignment="1">
      <alignment horizontal="right" vertical="top"/>
    </xf>
    <xf numFmtId="4" fontId="112" fillId="0" borderId="0" xfId="41533" applyNumberFormat="1" applyFont="1" applyAlignment="1">
      <alignment horizontal="right" vertical="top"/>
    </xf>
    <xf numFmtId="0" fontId="112" fillId="0" borderId="0" xfId="41533" applyFont="1" applyAlignment="1">
      <alignment horizontal="center" vertical="top"/>
    </xf>
    <xf numFmtId="4" fontId="112" fillId="0" borderId="18" xfId="41533" applyNumberFormat="1" applyFont="1" applyBorder="1" applyAlignment="1">
      <alignment horizontal="right" vertical="top"/>
    </xf>
    <xf numFmtId="0" fontId="112" fillId="0" borderId="18" xfId="39586" applyFont="1" applyBorder="1" applyAlignment="1">
      <alignment horizontal="right" vertical="top"/>
    </xf>
    <xf numFmtId="0" fontId="26" fillId="0" borderId="0" xfId="323" applyFont="1"/>
    <xf numFmtId="0" fontId="117" fillId="0" borderId="0" xfId="745" applyFont="1" applyAlignment="1">
      <alignment horizontal="left"/>
    </xf>
    <xf numFmtId="0" fontId="118" fillId="0" borderId="0" xfId="745" applyFont="1"/>
    <xf numFmtId="0" fontId="117" fillId="0" borderId="0" xfId="745" applyFont="1" applyAlignment="1">
      <alignment horizontal="right"/>
    </xf>
    <xf numFmtId="0" fontId="118" fillId="0" borderId="0" xfId="745" applyFont="1" applyAlignment="1">
      <alignment horizontal="right"/>
    </xf>
    <xf numFmtId="0" fontId="83" fillId="0" borderId="0" xfId="41526" applyFont="1" applyAlignment="1">
      <alignment horizontal="left"/>
    </xf>
    <xf numFmtId="49" fontId="119" fillId="0" borderId="0" xfId="41526" applyNumberFormat="1" applyFont="1" applyAlignment="1">
      <alignment horizontal="left" vertical="top"/>
    </xf>
    <xf numFmtId="0" fontId="120" fillId="0" borderId="0" xfId="414" applyFont="1" applyFill="1" applyAlignment="1">
      <alignment horizontal="left" vertical="top"/>
    </xf>
    <xf numFmtId="0" fontId="20" fillId="0" borderId="0" xfId="41526" applyFont="1"/>
    <xf numFmtId="0" fontId="119" fillId="0" borderId="0" xfId="414" applyFont="1" applyFill="1" applyAlignment="1">
      <alignment horizontal="left" vertical="top"/>
    </xf>
    <xf numFmtId="0" fontId="20" fillId="0" borderId="0" xfId="30210" applyFont="1"/>
    <xf numFmtId="0" fontId="20" fillId="0" borderId="0" xfId="414" applyFont="1" applyFill="1" applyAlignment="1">
      <alignment horizontal="right"/>
    </xf>
    <xf numFmtId="0" fontId="26" fillId="0" borderId="0" xfId="323" applyFont="1" applyAlignment="1">
      <alignment horizontal="right"/>
    </xf>
    <xf numFmtId="0" fontId="26" fillId="0" borderId="0" xfId="323" applyFont="1" applyAlignment="1">
      <alignment horizontal="left"/>
    </xf>
    <xf numFmtId="0" fontId="26" fillId="0" borderId="70" xfId="323" applyFont="1" applyBorder="1" applyAlignment="1">
      <alignment vertical="center" wrapText="1"/>
    </xf>
    <xf numFmtId="0" fontId="26" fillId="0" borderId="70" xfId="323" applyFont="1" applyBorder="1" applyAlignment="1">
      <alignment horizontal="center" vertical="center" wrapText="1"/>
    </xf>
    <xf numFmtId="0" fontId="26" fillId="0" borderId="70" xfId="323" applyFont="1" applyBorder="1" applyAlignment="1">
      <alignment horizontal="center" vertical="top" wrapText="1"/>
    </xf>
    <xf numFmtId="1" fontId="26" fillId="0" borderId="81" xfId="323" applyNumberFormat="1" applyFont="1" applyBorder="1" applyAlignment="1">
      <alignment horizontal="center" vertical="center" wrapText="1"/>
    </xf>
    <xf numFmtId="0" fontId="26" fillId="0" borderId="81" xfId="745" applyFont="1" applyBorder="1" applyAlignment="1">
      <alignment horizontal="left" vertical="top" wrapText="1"/>
    </xf>
    <xf numFmtId="0" fontId="118" fillId="0" borderId="2" xfId="745" applyFont="1" applyBorder="1" applyAlignment="1">
      <alignment horizontal="left" vertical="top" wrapText="1"/>
    </xf>
    <xf numFmtId="4" fontId="26" fillId="0" borderId="2" xfId="745" applyNumberFormat="1" applyFont="1" applyBorder="1" applyAlignment="1">
      <alignment horizontal="right" vertical="top" wrapText="1"/>
    </xf>
    <xf numFmtId="1" fontId="26" fillId="0" borderId="2" xfId="323" applyNumberFormat="1" applyFont="1" applyBorder="1" applyAlignment="1">
      <alignment horizontal="center" vertical="center" wrapText="1"/>
    </xf>
    <xf numFmtId="0" fontId="26" fillId="0" borderId="2" xfId="745" applyFont="1" applyBorder="1" applyAlignment="1">
      <alignment horizontal="left" vertical="top" wrapText="1"/>
    </xf>
    <xf numFmtId="1" fontId="26" fillId="0" borderId="29" xfId="323" applyNumberFormat="1" applyFont="1" applyBorder="1" applyAlignment="1">
      <alignment horizontal="center" vertical="center" wrapText="1"/>
    </xf>
    <xf numFmtId="0" fontId="26" fillId="0" borderId="49" xfId="323" applyFont="1" applyBorder="1" applyAlignment="1">
      <alignment horizontal="left" vertical="top" wrapText="1"/>
    </xf>
    <xf numFmtId="0" fontId="84" fillId="0" borderId="49" xfId="323" applyFont="1" applyBorder="1" applyAlignment="1">
      <alignment horizontal="left" vertical="top" wrapText="1"/>
    </xf>
    <xf numFmtId="0" fontId="84" fillId="0" borderId="34" xfId="323" applyFont="1" applyBorder="1" applyAlignment="1">
      <alignment horizontal="left" vertical="top" wrapText="1"/>
    </xf>
    <xf numFmtId="4" fontId="26" fillId="0" borderId="2" xfId="323" applyNumberFormat="1" applyFont="1" applyBorder="1" applyAlignment="1">
      <alignment horizontal="right" vertical="top" wrapText="1"/>
    </xf>
    <xf numFmtId="1" fontId="26" fillId="0" borderId="77" xfId="323" applyNumberFormat="1" applyFont="1" applyBorder="1" applyAlignment="1">
      <alignment horizontal="center" vertical="center" wrapText="1"/>
    </xf>
    <xf numFmtId="0" fontId="26" fillId="0" borderId="76" xfId="323" applyFont="1" applyBorder="1" applyAlignment="1">
      <alignment horizontal="left" vertical="top" wrapText="1"/>
    </xf>
    <xf numFmtId="0" fontId="84" fillId="0" borderId="76" xfId="323" applyFont="1" applyBorder="1" applyAlignment="1">
      <alignment horizontal="left" vertical="top" wrapText="1"/>
    </xf>
    <xf numFmtId="0" fontId="26" fillId="0" borderId="2" xfId="323" applyFont="1" applyBorder="1" applyAlignment="1">
      <alignment horizontal="left" vertical="top" wrapText="1"/>
    </xf>
    <xf numFmtId="4" fontId="26" fillId="0" borderId="70" xfId="323" applyNumberFormat="1" applyFont="1" applyBorder="1" applyAlignment="1">
      <alignment horizontal="right" vertical="top" wrapText="1"/>
    </xf>
    <xf numFmtId="1" fontId="26" fillId="0" borderId="70" xfId="323" applyNumberFormat="1" applyFont="1" applyBorder="1" applyAlignment="1">
      <alignment horizontal="center" vertical="center" wrapText="1"/>
    </xf>
    <xf numFmtId="0" fontId="26" fillId="0" borderId="70" xfId="323" applyFont="1" applyBorder="1" applyAlignment="1">
      <alignment horizontal="left" vertical="top" wrapText="1"/>
    </xf>
    <xf numFmtId="4" fontId="84" fillId="0" borderId="70" xfId="323" applyNumberFormat="1" applyFont="1" applyBorder="1" applyAlignment="1">
      <alignment horizontal="right" vertical="top" wrapText="1"/>
    </xf>
    <xf numFmtId="1" fontId="26" fillId="0" borderId="76" xfId="323" applyNumberFormat="1" applyFont="1" applyBorder="1" applyAlignment="1">
      <alignment horizontal="center" vertical="center" wrapText="1"/>
    </xf>
    <xf numFmtId="4" fontId="26" fillId="0" borderId="76" xfId="323" applyNumberFormat="1" applyFont="1" applyBorder="1" applyAlignment="1">
      <alignment horizontal="right" vertical="top" wrapText="1"/>
    </xf>
    <xf numFmtId="2" fontId="26" fillId="0" borderId="77" xfId="323" applyNumberFormat="1" applyFont="1" applyBorder="1"/>
    <xf numFmtId="4" fontId="84" fillId="0" borderId="70" xfId="323" applyNumberFormat="1" applyFont="1" applyBorder="1" applyAlignment="1">
      <alignment horizontal="right"/>
    </xf>
    <xf numFmtId="0" fontId="120" fillId="0" borderId="0" xfId="41526" applyFont="1"/>
    <xf numFmtId="0" fontId="81" fillId="0" borderId="0" xfId="323" applyFont="1" applyAlignment="1">
      <alignment horizontal="right"/>
    </xf>
    <xf numFmtId="0" fontId="82" fillId="0" borderId="70" xfId="323" applyFont="1" applyBorder="1" applyAlignment="1">
      <alignment vertical="top" wrapText="1"/>
    </xf>
    <xf numFmtId="2" fontId="26" fillId="0" borderId="70" xfId="323" applyNumberFormat="1" applyFont="1" applyBorder="1" applyAlignment="1">
      <alignment horizontal="right" vertical="top" wrapText="1"/>
    </xf>
    <xf numFmtId="0" fontId="26" fillId="0" borderId="70" xfId="745" applyFont="1" applyBorder="1" applyAlignment="1">
      <alignment horizontal="left" vertical="top" wrapText="1"/>
    </xf>
    <xf numFmtId="4" fontId="26" fillId="0" borderId="70" xfId="745" applyNumberFormat="1" applyFont="1" applyBorder="1" applyAlignment="1">
      <alignment horizontal="right" vertical="top" wrapText="1"/>
    </xf>
    <xf numFmtId="0" fontId="26" fillId="0" borderId="81" xfId="323" applyFont="1" applyBorder="1" applyAlignment="1">
      <alignment horizontal="left" vertical="top" wrapText="1"/>
    </xf>
    <xf numFmtId="4" fontId="26" fillId="0" borderId="81" xfId="323" applyNumberFormat="1" applyFont="1" applyBorder="1" applyAlignment="1">
      <alignment horizontal="right" vertical="top" wrapText="1"/>
    </xf>
    <xf numFmtId="0" fontId="117" fillId="0" borderId="0" xfId="745" applyFont="1"/>
    <xf numFmtId="0" fontId="20" fillId="0" borderId="0" xfId="414" applyFont="1" applyFill="1" applyAlignment="1">
      <alignment horizontal="left" vertical="top"/>
    </xf>
    <xf numFmtId="0" fontId="1" fillId="2" borderId="0" xfId="30042" applyFont="1" applyFill="1"/>
    <xf numFmtId="0" fontId="7" fillId="2" borderId="0" xfId="41526" applyFont="1" applyFill="1"/>
    <xf numFmtId="39" fontId="7" fillId="2" borderId="0" xfId="41526" applyNumberFormat="1" applyFont="1" applyFill="1" applyAlignment="1">
      <alignment horizontal="right"/>
    </xf>
    <xf numFmtId="0" fontId="1" fillId="2" borderId="0" xfId="30042" applyFont="1" applyFill="1" applyAlignment="1">
      <alignment horizontal="right"/>
    </xf>
    <xf numFmtId="0" fontId="7" fillId="2" borderId="0" xfId="41526" applyFont="1" applyFill="1" applyAlignment="1">
      <alignment horizontal="center"/>
    </xf>
    <xf numFmtId="0" fontId="1" fillId="2" borderId="0" xfId="30042" applyFont="1" applyFill="1" applyAlignment="1">
      <alignment horizontal="left"/>
    </xf>
    <xf numFmtId="39" fontId="7" fillId="2" borderId="58" xfId="41535" applyNumberFormat="1" applyFont="1" applyFill="1" applyBorder="1" applyAlignment="1">
      <alignment horizontal="center" vertical="center" wrapText="1"/>
    </xf>
    <xf numFmtId="0" fontId="7" fillId="2" borderId="70" xfId="41526" applyFont="1" applyFill="1" applyBorder="1" applyAlignment="1">
      <alignment horizontal="center" vertical="center" wrapText="1"/>
    </xf>
    <xf numFmtId="39" fontId="7" fillId="2" borderId="17" xfId="41535" applyNumberFormat="1" applyFont="1" applyFill="1" applyBorder="1" applyAlignment="1">
      <alignment horizontal="center" vertical="center" wrapText="1"/>
    </xf>
    <xf numFmtId="0" fontId="7" fillId="2" borderId="45" xfId="41526" applyFont="1" applyFill="1" applyBorder="1" applyAlignment="1">
      <alignment horizontal="center"/>
    </xf>
    <xf numFmtId="0" fontId="7" fillId="2" borderId="46" xfId="41526" applyFont="1" applyFill="1" applyBorder="1" applyAlignment="1">
      <alignment horizontal="center"/>
    </xf>
    <xf numFmtId="37" fontId="7" fillId="2" borderId="23" xfId="41535" applyNumberFormat="1" applyFont="1" applyFill="1" applyBorder="1" applyAlignment="1">
      <alignment horizontal="center"/>
    </xf>
    <xf numFmtId="0" fontId="7" fillId="2" borderId="47" xfId="41534" applyFont="1" applyFill="1" applyBorder="1" applyAlignment="1">
      <alignment horizontal="center"/>
    </xf>
    <xf numFmtId="0" fontId="7" fillId="0" borderId="60" xfId="41535" applyFont="1" applyFill="1" applyBorder="1" applyAlignment="1">
      <alignment horizontal="center" vertical="center" wrapText="1"/>
    </xf>
    <xf numFmtId="0" fontId="7" fillId="0" borderId="75" xfId="41535" applyFont="1" applyFill="1" applyBorder="1" applyAlignment="1">
      <alignment horizontal="center" vertical="top" wrapText="1"/>
    </xf>
    <xf numFmtId="0" fontId="7" fillId="0" borderId="81" xfId="41535" applyFont="1" applyFill="1" applyBorder="1" applyAlignment="1">
      <alignment horizontal="left" vertical="center" wrapText="1"/>
    </xf>
    <xf numFmtId="0" fontId="3" fillId="31" borderId="81" xfId="41535" applyFont="1" applyFill="1" applyBorder="1" applyAlignment="1">
      <alignment horizontal="left" vertical="top" wrapText="1"/>
    </xf>
    <xf numFmtId="0" fontId="3" fillId="31" borderId="81" xfId="41526" applyFont="1" applyFill="1" applyBorder="1" applyAlignment="1">
      <alignment horizontal="left" vertical="top" wrapText="1"/>
    </xf>
    <xf numFmtId="37" fontId="7" fillId="0" borderId="90" xfId="41535" applyNumberFormat="1" applyFont="1" applyFill="1" applyBorder="1" applyAlignment="1">
      <alignment horizontal="center"/>
    </xf>
    <xf numFmtId="0" fontId="7" fillId="0" borderId="25" xfId="41535" applyFont="1" applyFill="1" applyBorder="1" applyAlignment="1">
      <alignment horizontal="center" vertical="center" wrapText="1"/>
    </xf>
    <xf numFmtId="0" fontId="7" fillId="31" borderId="0" xfId="41526" applyFont="1" applyFill="1" applyAlignment="1">
      <alignment horizontal="center" wrapText="1"/>
    </xf>
    <xf numFmtId="0" fontId="4" fillId="0" borderId="3" xfId="41526" applyFont="1" applyBorder="1" applyAlignment="1">
      <alignment vertical="top" wrapText="1"/>
    </xf>
    <xf numFmtId="0" fontId="7" fillId="31" borderId="3" xfId="41535" applyFont="1" applyFill="1" applyBorder="1" applyAlignment="1">
      <alignment horizontal="left" vertical="center" wrapText="1"/>
    </xf>
    <xf numFmtId="0" fontId="3" fillId="31" borderId="3" xfId="41535" applyFont="1" applyFill="1" applyBorder="1" applyAlignment="1">
      <alignment horizontal="left" vertical="top" wrapText="1"/>
    </xf>
    <xf numFmtId="0" fontId="3" fillId="31" borderId="3" xfId="41526" applyFont="1" applyFill="1" applyBorder="1" applyAlignment="1">
      <alignment horizontal="left" vertical="top" wrapText="1"/>
    </xf>
    <xf numFmtId="0" fontId="7" fillId="31" borderId="3" xfId="41535" applyFont="1" applyFill="1" applyBorder="1" applyAlignment="1">
      <alignment horizontal="left" vertical="top" wrapText="1"/>
    </xf>
    <xf numFmtId="0" fontId="7" fillId="31" borderId="3" xfId="41526" applyFont="1" applyFill="1" applyBorder="1" applyAlignment="1">
      <alignment vertical="top"/>
    </xf>
    <xf numFmtId="0" fontId="7" fillId="31" borderId="3" xfId="41526" applyFont="1" applyFill="1" applyBorder="1" applyAlignment="1">
      <alignment horizontal="left" vertical="top"/>
    </xf>
    <xf numFmtId="0" fontId="7" fillId="31" borderId="3" xfId="41526" applyFont="1" applyFill="1" applyBorder="1" applyAlignment="1">
      <alignment horizontal="center" wrapText="1"/>
    </xf>
    <xf numFmtId="0" fontId="4" fillId="0" borderId="3" xfId="41526" applyFont="1" applyBorder="1" applyAlignment="1">
      <alignment wrapText="1"/>
    </xf>
    <xf numFmtId="0" fontId="7" fillId="31" borderId="3" xfId="41526" applyFont="1" applyFill="1" applyBorder="1" applyAlignment="1">
      <alignment horizontal="center" vertical="top" wrapText="1"/>
    </xf>
    <xf numFmtId="1" fontId="7" fillId="31" borderId="3" xfId="41526" applyNumberFormat="1" applyFont="1" applyFill="1" applyBorder="1" applyAlignment="1">
      <alignment horizontal="center" wrapText="1"/>
    </xf>
    <xf numFmtId="0" fontId="7" fillId="31" borderId="3" xfId="41526" applyFont="1" applyFill="1" applyBorder="1" applyAlignment="1">
      <alignment horizontal="left" vertical="top" wrapText="1"/>
    </xf>
    <xf numFmtId="0" fontId="7" fillId="31" borderId="17" xfId="41535" applyFont="1" applyFill="1" applyBorder="1" applyAlignment="1">
      <alignment horizontal="left" vertical="top" wrapText="1"/>
    </xf>
    <xf numFmtId="37" fontId="7" fillId="0" borderId="91" xfId="41535" applyNumberFormat="1" applyFont="1" applyFill="1" applyBorder="1" applyAlignment="1">
      <alignment horizontal="center"/>
    </xf>
    <xf numFmtId="37" fontId="7" fillId="0" borderId="0" xfId="41535" applyNumberFormat="1" applyFont="1" applyFill="1" applyBorder="1" applyAlignment="1">
      <alignment horizontal="center"/>
    </xf>
    <xf numFmtId="0" fontId="81" fillId="30" borderId="92" xfId="41536" applyFont="1" applyBorder="1" applyAlignment="1">
      <alignment horizontal="center" vertical="center" wrapText="1"/>
    </xf>
    <xf numFmtId="9" fontId="81" fillId="30" borderId="82" xfId="41536" applyNumberFormat="1" applyFont="1" applyAlignment="1">
      <alignment horizontal="left" vertical="center"/>
    </xf>
    <xf numFmtId="9" fontId="81" fillId="30" borderId="82" xfId="41536" applyNumberFormat="1" applyFont="1" applyAlignment="1">
      <alignment horizontal="center"/>
    </xf>
    <xf numFmtId="9" fontId="81" fillId="30" borderId="82" xfId="41536" applyNumberFormat="1" applyFont="1" applyAlignment="1">
      <alignment horizontal="center" vertical="top"/>
    </xf>
    <xf numFmtId="9" fontId="81" fillId="30" borderId="93" xfId="41536" applyNumberFormat="1" applyFont="1" applyBorder="1" applyAlignment="1">
      <alignment horizontal="center"/>
    </xf>
    <xf numFmtId="0" fontId="7" fillId="0" borderId="60" xfId="41526" applyFont="1" applyBorder="1" applyAlignment="1">
      <alignment horizontal="center" vertical="top" wrapText="1"/>
    </xf>
    <xf numFmtId="0" fontId="7" fillId="31" borderId="79" xfId="41526" applyFont="1" applyFill="1" applyBorder="1" applyAlignment="1">
      <alignment vertical="top" wrapText="1"/>
    </xf>
    <xf numFmtId="0" fontId="7" fillId="0" borderId="94" xfId="41526" applyFont="1" applyBorder="1" applyAlignment="1">
      <alignment vertical="justify" wrapText="1"/>
    </xf>
    <xf numFmtId="0" fontId="7" fillId="31" borderId="81" xfId="41526" applyFont="1" applyFill="1" applyBorder="1" applyAlignment="1">
      <alignment horizontal="left" vertical="center" wrapText="1"/>
    </xf>
    <xf numFmtId="0" fontId="7" fillId="0" borderId="25" xfId="41526" applyFont="1" applyBorder="1" applyAlignment="1">
      <alignment horizontal="center" vertical="top" wrapText="1"/>
    </xf>
    <xf numFmtId="0" fontId="7" fillId="31" borderId="17" xfId="41526" applyFont="1" applyFill="1" applyBorder="1" applyAlignment="1">
      <alignment horizontal="center" wrapText="1"/>
    </xf>
    <xf numFmtId="0" fontId="4" fillId="0" borderId="96" xfId="41526" applyFont="1" applyBorder="1" applyAlignment="1">
      <alignment wrapText="1"/>
    </xf>
    <xf numFmtId="0" fontId="3" fillId="31" borderId="0" xfId="41526" applyFont="1" applyFill="1" applyAlignment="1">
      <alignment vertical="top"/>
    </xf>
    <xf numFmtId="0" fontId="3" fillId="31" borderId="3" xfId="41526" applyFont="1" applyFill="1" applyBorder="1" applyAlignment="1">
      <alignment horizontal="left" vertical="top"/>
    </xf>
    <xf numFmtId="0" fontId="7" fillId="0" borderId="25" xfId="41526" applyFont="1" applyBorder="1" applyAlignment="1">
      <alignment horizontal="center" wrapText="1"/>
    </xf>
    <xf numFmtId="188" fontId="7" fillId="31" borderId="17" xfId="41526" applyNumberFormat="1" applyFont="1" applyFill="1" applyBorder="1" applyAlignment="1">
      <alignment horizontal="center" wrapText="1"/>
    </xf>
    <xf numFmtId="0" fontId="7" fillId="31" borderId="0" xfId="41526" applyFont="1" applyFill="1"/>
    <xf numFmtId="0" fontId="7" fillId="0" borderId="25" xfId="41526" applyFont="1" applyBorder="1" applyAlignment="1">
      <alignment wrapText="1"/>
    </xf>
    <xf numFmtId="0" fontId="13" fillId="31" borderId="0" xfId="41526" applyFill="1"/>
    <xf numFmtId="0" fontId="7" fillId="31" borderId="0" xfId="41526" applyFont="1" applyFill="1" applyAlignment="1">
      <alignment horizontal="left" vertical="top"/>
    </xf>
    <xf numFmtId="0" fontId="7" fillId="31" borderId="0" xfId="41526" applyFont="1" applyFill="1" applyAlignment="1">
      <alignment vertical="top"/>
    </xf>
    <xf numFmtId="1" fontId="7" fillId="31" borderId="17" xfId="41526" applyNumberFormat="1" applyFont="1" applyFill="1" applyBorder="1" applyAlignment="1">
      <alignment horizontal="center" wrapText="1"/>
    </xf>
    <xf numFmtId="0" fontId="7" fillId="31" borderId="17" xfId="41526" applyFont="1" applyFill="1" applyBorder="1" applyAlignment="1">
      <alignment horizontal="center" vertical="top" wrapText="1"/>
    </xf>
    <xf numFmtId="0" fontId="4" fillId="0" borderId="97" xfId="41526" applyFont="1" applyBorder="1" applyAlignment="1">
      <alignment vertical="top" wrapText="1"/>
    </xf>
    <xf numFmtId="0" fontId="7" fillId="0" borderId="43" xfId="41526" applyFont="1" applyBorder="1" applyAlignment="1">
      <alignment horizontal="center"/>
    </xf>
    <xf numFmtId="0" fontId="7" fillId="0" borderId="70" xfId="41526" applyFont="1" applyBorder="1"/>
    <xf numFmtId="0" fontId="81" fillId="0" borderId="70" xfId="41526" applyFont="1" applyBorder="1" applyAlignment="1">
      <alignment vertical="justify" wrapText="1"/>
    </xf>
    <xf numFmtId="0" fontId="81" fillId="0" borderId="70" xfId="41526" applyFont="1" applyBorder="1" applyAlignment="1">
      <alignment vertical="center"/>
    </xf>
    <xf numFmtId="4" fontId="7" fillId="0" borderId="70" xfId="41535" applyNumberFormat="1" applyFont="1" applyFill="1" applyBorder="1" applyAlignment="1">
      <alignment vertical="justify"/>
    </xf>
    <xf numFmtId="189" fontId="81" fillId="0" borderId="51" xfId="41528" applyNumberFormat="1" applyFont="1" applyFill="1" applyBorder="1" applyAlignment="1">
      <alignment horizontal="right"/>
    </xf>
    <xf numFmtId="0" fontId="7" fillId="2" borderId="20" xfId="41526" applyFont="1" applyFill="1" applyBorder="1" applyAlignment="1">
      <alignment horizontal="center"/>
    </xf>
    <xf numFmtId="0" fontId="7" fillId="2" borderId="21" xfId="41526" applyFont="1" applyFill="1" applyBorder="1"/>
    <xf numFmtId="190" fontId="7" fillId="2" borderId="21" xfId="41526" applyNumberFormat="1" applyFont="1" applyFill="1" applyBorder="1" applyAlignment="1">
      <alignment horizontal="right"/>
    </xf>
    <xf numFmtId="166" fontId="7" fillId="2" borderId="22" xfId="35087" applyFont="1" applyFill="1" applyBorder="1" applyAlignment="1">
      <alignment horizontal="right"/>
    </xf>
    <xf numFmtId="0" fontId="7" fillId="2" borderId="43" xfId="41526" applyFont="1" applyFill="1" applyBorder="1" applyAlignment="1">
      <alignment horizontal="center"/>
    </xf>
    <xf numFmtId="0" fontId="7" fillId="2" borderId="70" xfId="41526" applyFont="1" applyFill="1" applyBorder="1"/>
    <xf numFmtId="39" fontId="7" fillId="2" borderId="70" xfId="41526" applyNumberFormat="1" applyFont="1" applyFill="1" applyBorder="1" applyAlignment="1">
      <alignment horizontal="right"/>
    </xf>
    <xf numFmtId="166" fontId="81" fillId="2" borderId="51" xfId="35087" applyFont="1" applyFill="1" applyBorder="1" applyAlignment="1">
      <alignment horizontal="right"/>
    </xf>
    <xf numFmtId="0" fontId="1" fillId="0" borderId="0" xfId="29976" applyFont="1"/>
    <xf numFmtId="0" fontId="5" fillId="0" borderId="0" xfId="29976"/>
    <xf numFmtId="0" fontId="7" fillId="0" borderId="0" xfId="41526" applyFont="1" applyAlignment="1">
      <alignment horizontal="center"/>
    </xf>
    <xf numFmtId="0" fontId="7" fillId="0" borderId="0" xfId="41526" applyFont="1"/>
    <xf numFmtId="0" fontId="7" fillId="0" borderId="0" xfId="323" applyFont="1" applyAlignment="1">
      <alignment horizontal="left"/>
    </xf>
    <xf numFmtId="0" fontId="1" fillId="0" borderId="0" xfId="29976" applyFont="1" applyAlignment="1">
      <alignment horizontal="left"/>
    </xf>
    <xf numFmtId="0" fontId="5" fillId="0" borderId="0" xfId="29976" applyAlignment="1">
      <alignment horizontal="center" vertical="center"/>
    </xf>
    <xf numFmtId="0" fontId="117" fillId="0" borderId="0" xfId="29976" applyFont="1" applyAlignment="1">
      <alignment horizontal="left" vertical="center"/>
    </xf>
    <xf numFmtId="0" fontId="117" fillId="0" borderId="20" xfId="29976" applyFont="1" applyBorder="1" applyAlignment="1">
      <alignment horizontal="center" vertical="center" wrapText="1"/>
    </xf>
    <xf numFmtId="0" fontId="117" fillId="0" borderId="21" xfId="29976" applyFont="1" applyBorder="1" applyAlignment="1">
      <alignment horizontal="center" vertical="center" wrapText="1"/>
    </xf>
    <xf numFmtId="0" fontId="117" fillId="0" borderId="22" xfId="29976" applyFont="1" applyBorder="1" applyAlignment="1">
      <alignment horizontal="center" vertical="center" wrapText="1"/>
    </xf>
    <xf numFmtId="0" fontId="125" fillId="0" borderId="60" xfId="29976" applyFont="1" applyBorder="1" applyAlignment="1">
      <alignment horizontal="center" vertical="center"/>
    </xf>
    <xf numFmtId="0" fontId="117" fillId="0" borderId="70" xfId="29976" applyFont="1" applyBorder="1" applyAlignment="1">
      <alignment horizontal="center" vertical="center"/>
    </xf>
    <xf numFmtId="0" fontId="117" fillId="0" borderId="51" xfId="29976" applyFont="1" applyBorder="1" applyAlignment="1">
      <alignment horizontal="center" vertical="center"/>
    </xf>
    <xf numFmtId="0" fontId="125" fillId="0" borderId="25" xfId="29976" applyFont="1" applyBorder="1" applyAlignment="1">
      <alignment horizontal="center" vertical="center"/>
    </xf>
    <xf numFmtId="0" fontId="125" fillId="0" borderId="27" xfId="29976" applyFont="1" applyBorder="1" applyAlignment="1">
      <alignment horizontal="center" vertical="center"/>
    </xf>
    <xf numFmtId="0" fontId="117" fillId="0" borderId="25" xfId="29976" applyFont="1" applyBorder="1" applyAlignment="1">
      <alignment horizontal="center" vertical="center"/>
    </xf>
    <xf numFmtId="0" fontId="117" fillId="0" borderId="27" xfId="29976" applyFont="1" applyBorder="1" applyAlignment="1">
      <alignment horizontal="center" vertical="center"/>
    </xf>
    <xf numFmtId="0" fontId="117" fillId="0" borderId="45" xfId="29976" applyFont="1" applyBorder="1" applyAlignment="1">
      <alignment horizontal="center" vertical="center"/>
    </xf>
    <xf numFmtId="0" fontId="117" fillId="0" borderId="46" xfId="29976" applyFont="1" applyBorder="1" applyAlignment="1">
      <alignment horizontal="center" vertical="center"/>
    </xf>
    <xf numFmtId="0" fontId="125" fillId="0" borderId="47" xfId="29976" applyFont="1" applyBorder="1" applyAlignment="1">
      <alignment horizontal="center" vertical="center"/>
    </xf>
    <xf numFmtId="0" fontId="117" fillId="0" borderId="100" xfId="29976" applyFont="1" applyBorder="1" applyAlignment="1">
      <alignment horizontal="center" vertical="center"/>
    </xf>
    <xf numFmtId="0" fontId="117" fillId="0" borderId="0" xfId="29976" applyFont="1" applyAlignment="1">
      <alignment horizontal="center" vertical="center"/>
    </xf>
    <xf numFmtId="0" fontId="117" fillId="0" borderId="33" xfId="29976" applyFont="1" applyBorder="1" applyAlignment="1">
      <alignment horizontal="center" vertical="center"/>
    </xf>
    <xf numFmtId="0" fontId="117" fillId="0" borderId="100" xfId="29976" applyFont="1" applyBorder="1" applyAlignment="1">
      <alignment horizontal="left" vertical="center"/>
    </xf>
    <xf numFmtId="0" fontId="119" fillId="0" borderId="100" xfId="29976" applyFont="1" applyBorder="1" applyAlignment="1">
      <alignment horizontal="center" vertical="center"/>
    </xf>
    <xf numFmtId="0" fontId="117" fillId="0" borderId="43" xfId="29976" applyFont="1" applyBorder="1" applyAlignment="1">
      <alignment horizontal="center" vertical="center" wrapText="1"/>
    </xf>
    <xf numFmtId="2" fontId="126" fillId="0" borderId="51" xfId="29976" applyNumberFormat="1" applyFont="1" applyBorder="1" applyAlignment="1">
      <alignment horizontal="center" vertical="center"/>
    </xf>
    <xf numFmtId="2" fontId="117" fillId="0" borderId="0" xfId="29976" applyNumberFormat="1" applyFont="1" applyAlignment="1">
      <alignment horizontal="center" vertical="center"/>
    </xf>
    <xf numFmtId="2" fontId="117" fillId="0" borderId="33" xfId="29976" applyNumberFormat="1" applyFont="1" applyBorder="1" applyAlignment="1">
      <alignment horizontal="center" vertical="center"/>
    </xf>
    <xf numFmtId="0" fontId="117" fillId="0" borderId="45" xfId="29976" applyFont="1" applyBorder="1" applyAlignment="1">
      <alignment horizontal="center" vertical="center" wrapText="1"/>
    </xf>
    <xf numFmtId="2" fontId="117" fillId="0" borderId="47" xfId="29976" applyNumberFormat="1" applyFont="1" applyBorder="1" applyAlignment="1">
      <alignment horizontal="center" vertical="center"/>
    </xf>
    <xf numFmtId="0" fontId="119" fillId="0" borderId="83" xfId="29976" applyFont="1" applyBorder="1" applyAlignment="1">
      <alignment horizontal="center" vertical="center"/>
    </xf>
    <xf numFmtId="0" fontId="117" fillId="0" borderId="86" xfId="29976" applyFont="1" applyBorder="1" applyAlignment="1">
      <alignment horizontal="center" vertical="center" wrapText="1"/>
    </xf>
    <xf numFmtId="2" fontId="117" fillId="0" borderId="86" xfId="29976" applyNumberFormat="1" applyFont="1" applyBorder="1" applyAlignment="1">
      <alignment horizontal="center" vertical="center" wrapText="1"/>
    </xf>
    <xf numFmtId="2" fontId="117" fillId="0" borderId="89" xfId="29976" applyNumberFormat="1" applyFont="1" applyBorder="1" applyAlignment="1">
      <alignment horizontal="center" vertical="center" wrapText="1"/>
    </xf>
    <xf numFmtId="0" fontId="127" fillId="0" borderId="85" xfId="29976" applyFont="1" applyBorder="1" applyAlignment="1">
      <alignment horizontal="center" vertical="center"/>
    </xf>
    <xf numFmtId="0" fontId="117" fillId="0" borderId="85" xfId="29976" applyFont="1" applyBorder="1" applyAlignment="1">
      <alignment horizontal="center" vertical="center"/>
    </xf>
    <xf numFmtId="2" fontId="117" fillId="0" borderId="85" xfId="29976" applyNumberFormat="1" applyFont="1" applyBorder="1" applyAlignment="1">
      <alignment horizontal="center" vertical="center"/>
    </xf>
    <xf numFmtId="2" fontId="117" fillId="0" borderId="31" xfId="29976" applyNumberFormat="1" applyFont="1" applyBorder="1" applyAlignment="1">
      <alignment horizontal="center" vertical="center"/>
    </xf>
    <xf numFmtId="0" fontId="119" fillId="0" borderId="25" xfId="29976" applyFont="1" applyBorder="1" applyAlignment="1">
      <alignment horizontal="center" vertical="center"/>
    </xf>
    <xf numFmtId="49" fontId="117" fillId="0" borderId="18" xfId="29976" applyNumberFormat="1" applyFont="1" applyBorder="1" applyAlignment="1">
      <alignment horizontal="center" vertical="center"/>
    </xf>
    <xf numFmtId="0" fontId="117" fillId="0" borderId="18" xfId="29976" applyFont="1" applyBorder="1" applyAlignment="1">
      <alignment horizontal="center" vertical="center"/>
    </xf>
    <xf numFmtId="2" fontId="117" fillId="0" borderId="18" xfId="29976" applyNumberFormat="1" applyFont="1" applyBorder="1" applyAlignment="1">
      <alignment horizontal="center" vertical="center"/>
    </xf>
    <xf numFmtId="2" fontId="117" fillId="0" borderId="18" xfId="29976" applyNumberFormat="1" applyFont="1" applyBorder="1" applyAlignment="1" applyProtection="1">
      <alignment horizontal="center" vertical="center"/>
      <protection locked="0"/>
    </xf>
    <xf numFmtId="2" fontId="117" fillId="0" borderId="33" xfId="29976" applyNumberFormat="1" applyFont="1" applyBorder="1" applyAlignment="1">
      <alignment horizontal="right" vertical="center"/>
    </xf>
    <xf numFmtId="0" fontId="119" fillId="0" borderId="101" xfId="29976" applyFont="1" applyBorder="1" applyAlignment="1">
      <alignment horizontal="center" vertical="center"/>
    </xf>
    <xf numFmtId="49" fontId="83" fillId="0" borderId="102" xfId="29976" applyNumberFormat="1" applyFont="1" applyBorder="1" applyAlignment="1">
      <alignment horizontal="center" vertical="center"/>
    </xf>
    <xf numFmtId="1" fontId="83" fillId="0" borderId="102" xfId="29976" applyNumberFormat="1" applyFont="1" applyBorder="1" applyAlignment="1">
      <alignment horizontal="center" vertical="center"/>
    </xf>
    <xf numFmtId="2" fontId="83" fillId="0" borderId="102" xfId="29976" applyNumberFormat="1" applyFont="1" applyBorder="1" applyAlignment="1">
      <alignment horizontal="center" vertical="center"/>
    </xf>
    <xf numFmtId="2" fontId="83" fillId="0" borderId="102" xfId="29976" applyNumberFormat="1" applyFont="1" applyBorder="1" applyAlignment="1" applyProtection="1">
      <alignment horizontal="center" vertical="center"/>
      <protection locked="0"/>
    </xf>
    <xf numFmtId="2" fontId="117" fillId="0" borderId="102" xfId="29976" applyNumberFormat="1" applyFont="1" applyBorder="1" applyAlignment="1">
      <alignment horizontal="center" vertical="center"/>
    </xf>
    <xf numFmtId="2" fontId="83" fillId="0" borderId="103" xfId="29976" applyNumberFormat="1" applyFont="1" applyBorder="1" applyAlignment="1">
      <alignment horizontal="right" vertical="center"/>
    </xf>
    <xf numFmtId="2" fontId="83" fillId="0" borderId="21" xfId="29976" applyNumberFormat="1" applyFont="1" applyBorder="1" applyAlignment="1">
      <alignment horizontal="center" vertical="center"/>
    </xf>
    <xf numFmtId="2" fontId="83" fillId="0" borderId="21" xfId="29976" applyNumberFormat="1" applyFont="1" applyBorder="1" applyAlignment="1" applyProtection="1">
      <alignment horizontal="center" vertical="center"/>
      <protection locked="0"/>
    </xf>
    <xf numFmtId="2" fontId="83" fillId="0" borderId="33" xfId="29976" applyNumberFormat="1" applyFont="1" applyBorder="1" applyAlignment="1">
      <alignment horizontal="right" vertical="center"/>
    </xf>
    <xf numFmtId="0" fontId="119" fillId="0" borderId="43" xfId="29976" applyFont="1" applyBorder="1" applyAlignment="1">
      <alignment horizontal="center" vertical="center"/>
    </xf>
    <xf numFmtId="2" fontId="83" fillId="0" borderId="2" xfId="29976" applyNumberFormat="1" applyFont="1" applyBorder="1" applyAlignment="1">
      <alignment horizontal="center" vertical="center"/>
    </xf>
    <xf numFmtId="2" fontId="83" fillId="0" borderId="70" xfId="29976" applyNumberFormat="1" applyFont="1" applyBorder="1" applyAlignment="1" applyProtection="1">
      <alignment horizontal="center" vertical="center"/>
      <protection locked="0"/>
    </xf>
    <xf numFmtId="2" fontId="117" fillId="0" borderId="70" xfId="29976" applyNumberFormat="1" applyFont="1" applyBorder="1" applyAlignment="1">
      <alignment horizontal="center" vertical="center"/>
    </xf>
    <xf numFmtId="2" fontId="83" fillId="0" borderId="51" xfId="29976" applyNumberFormat="1" applyFont="1" applyBorder="1" applyAlignment="1">
      <alignment horizontal="right" vertical="center"/>
    </xf>
    <xf numFmtId="0" fontId="95" fillId="0" borderId="43" xfId="29976" applyFont="1" applyBorder="1" applyAlignment="1">
      <alignment horizontal="center" vertical="center"/>
    </xf>
    <xf numFmtId="0" fontId="127" fillId="0" borderId="76" xfId="29976" applyFont="1" applyBorder="1" applyAlignment="1">
      <alignment horizontal="center" vertical="center"/>
    </xf>
    <xf numFmtId="2" fontId="127" fillId="0" borderId="76" xfId="29976" applyNumberFormat="1" applyFont="1" applyBorder="1" applyAlignment="1">
      <alignment horizontal="center" vertical="center"/>
    </xf>
    <xf numFmtId="2" fontId="127" fillId="0" borderId="78" xfId="29976" applyNumberFormat="1" applyFont="1" applyBorder="1" applyAlignment="1">
      <alignment horizontal="center" vertical="center"/>
    </xf>
    <xf numFmtId="2" fontId="127" fillId="0" borderId="65" xfId="29976" applyNumberFormat="1" applyFont="1" applyBorder="1" applyAlignment="1">
      <alignment horizontal="right" vertical="center"/>
    </xf>
    <xf numFmtId="0" fontId="95" fillId="0" borderId="67" xfId="29976" applyFont="1" applyBorder="1" applyAlignment="1">
      <alignment horizontal="center" vertical="center"/>
    </xf>
    <xf numFmtId="0" fontId="127" fillId="0" borderId="75" xfId="29976" applyFont="1" applyBorder="1" applyAlignment="1">
      <alignment horizontal="center" vertical="center"/>
    </xf>
    <xf numFmtId="2" fontId="127" fillId="0" borderId="75" xfId="29976" applyNumberFormat="1" applyFont="1" applyBorder="1" applyAlignment="1">
      <alignment horizontal="center" vertical="center"/>
    </xf>
    <xf numFmtId="2" fontId="127" fillId="0" borderId="80" xfId="29976" applyNumberFormat="1" applyFont="1" applyBorder="1" applyAlignment="1">
      <alignment horizontal="center" vertical="center"/>
    </xf>
    <xf numFmtId="2" fontId="127" fillId="0" borderId="98" xfId="29976" applyNumberFormat="1" applyFont="1" applyBorder="1" applyAlignment="1">
      <alignment horizontal="right" vertical="center"/>
    </xf>
    <xf numFmtId="0" fontId="26" fillId="0" borderId="67" xfId="29976" applyFont="1" applyBorder="1" applyAlignment="1">
      <alignment horizontal="center" vertical="center" wrapText="1"/>
    </xf>
    <xf numFmtId="166" fontId="119" fillId="0" borderId="63" xfId="35088" applyFont="1" applyBorder="1" applyAlignment="1">
      <alignment horizontal="right" vertical="center" wrapText="1"/>
    </xf>
    <xf numFmtId="0" fontId="26" fillId="0" borderId="104" xfId="29976" applyFont="1" applyBorder="1" applyAlignment="1">
      <alignment horizontal="center" vertical="center" wrapText="1"/>
    </xf>
    <xf numFmtId="0" fontId="109" fillId="0" borderId="0" xfId="29976" applyFont="1"/>
    <xf numFmtId="0" fontId="2" fillId="0" borderId="0" xfId="29976" applyFont="1" applyAlignment="1">
      <alignment horizontal="right"/>
    </xf>
    <xf numFmtId="166" fontId="119" fillId="0" borderId="22" xfId="35088" applyFont="1" applyBorder="1" applyAlignment="1">
      <alignment horizontal="right" vertical="center" wrapText="1"/>
    </xf>
    <xf numFmtId="174" fontId="7" fillId="2" borderId="52" xfId="0" applyNumberFormat="1" applyFont="1" applyFill="1" applyBorder="1" applyAlignment="1">
      <alignment horizontal="left" vertical="top" wrapText="1"/>
    </xf>
    <xf numFmtId="174" fontId="7" fillId="2" borderId="53" xfId="0" applyNumberFormat="1" applyFont="1" applyFill="1" applyBorder="1" applyAlignment="1">
      <alignment horizontal="left" vertical="top" wrapText="1"/>
    </xf>
    <xf numFmtId="174" fontId="7" fillId="2" borderId="52" xfId="0" applyNumberFormat="1" applyFont="1" applyFill="1" applyBorder="1" applyAlignment="1">
      <alignment horizontal="left" vertical="top"/>
    </xf>
    <xf numFmtId="174" fontId="7" fillId="2" borderId="53" xfId="0" applyNumberFormat="1" applyFont="1" applyFill="1" applyBorder="1" applyAlignment="1">
      <alignment horizontal="left" vertical="top"/>
    </xf>
    <xf numFmtId="0" fontId="7" fillId="2" borderId="22" xfId="0" applyFont="1" applyFill="1" applyBorder="1" applyAlignment="1">
      <alignment horizontal="center" vertical="center" wrapText="1"/>
    </xf>
    <xf numFmtId="0" fontId="7" fillId="2" borderId="51" xfId="0" applyFont="1" applyFill="1" applyBorder="1" applyAlignment="1">
      <alignment horizontal="center" vertical="center" wrapText="1"/>
    </xf>
    <xf numFmtId="0" fontId="7" fillId="2" borderId="20" xfId="0" applyFont="1" applyFill="1" applyBorder="1" applyAlignment="1">
      <alignment horizontal="center" vertical="center" wrapText="1"/>
    </xf>
    <xf numFmtId="0" fontId="7" fillId="2" borderId="43" xfId="0" applyFont="1" applyFill="1" applyBorder="1" applyAlignment="1">
      <alignment horizontal="center" vertical="center" wrapText="1"/>
    </xf>
    <xf numFmtId="49" fontId="7" fillId="2" borderId="21" xfId="0" applyNumberFormat="1" applyFont="1" applyFill="1" applyBorder="1" applyAlignment="1">
      <alignment horizontal="center" vertical="center" wrapText="1"/>
    </xf>
    <xf numFmtId="49" fontId="7" fillId="2" borderId="54" xfId="0" applyNumberFormat="1" applyFont="1" applyFill="1" applyBorder="1" applyAlignment="1">
      <alignment horizontal="center" vertical="center" wrapText="1"/>
    </xf>
    <xf numFmtId="0" fontId="81" fillId="2" borderId="21" xfId="0" applyFont="1" applyFill="1" applyBorder="1" applyAlignment="1">
      <alignment horizontal="center" vertical="center"/>
    </xf>
    <xf numFmtId="0" fontId="81" fillId="2" borderId="58" xfId="0" applyFont="1" applyFill="1" applyBorder="1" applyAlignment="1">
      <alignment horizontal="center" vertical="center"/>
    </xf>
    <xf numFmtId="0" fontId="7" fillId="2" borderId="58" xfId="0" applyFont="1" applyFill="1" applyBorder="1" applyAlignment="1">
      <alignment horizontal="center" vertical="center" wrapText="1"/>
    </xf>
    <xf numFmtId="0" fontId="7" fillId="2" borderId="55" xfId="0" applyFont="1" applyFill="1" applyBorder="1" applyAlignment="1">
      <alignment horizontal="center" vertical="center" wrapText="1"/>
    </xf>
    <xf numFmtId="0" fontId="7" fillId="2" borderId="57" xfId="0" applyFont="1" applyFill="1" applyBorder="1" applyAlignment="1">
      <alignment horizontal="center" vertical="center" wrapText="1"/>
    </xf>
    <xf numFmtId="0" fontId="7" fillId="2" borderId="54" xfId="0" applyFont="1" applyFill="1" applyBorder="1" applyAlignment="1">
      <alignment horizontal="center" vertical="center" wrapText="1"/>
    </xf>
    <xf numFmtId="0" fontId="81" fillId="2" borderId="20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 vertical="top" wrapText="1"/>
    </xf>
    <xf numFmtId="0" fontId="95" fillId="2" borderId="0" xfId="0" applyFont="1" applyFill="1" applyAlignment="1">
      <alignment horizontal="center" vertical="top"/>
    </xf>
    <xf numFmtId="0" fontId="91" fillId="2" borderId="0" xfId="0" applyFont="1" applyFill="1" applyAlignment="1">
      <alignment horizontal="center" vertical="top" wrapText="1"/>
    </xf>
    <xf numFmtId="0" fontId="90" fillId="2" borderId="0" xfId="0" applyFont="1" applyFill="1" applyAlignment="1">
      <alignment horizontal="center" vertical="center"/>
    </xf>
    <xf numFmtId="0" fontId="87" fillId="2" borderId="0" xfId="0" applyFont="1" applyFill="1" applyAlignment="1">
      <alignment horizontal="center" vertical="top"/>
    </xf>
    <xf numFmtId="0" fontId="81" fillId="2" borderId="0" xfId="0" applyFont="1" applyFill="1" applyAlignment="1">
      <alignment horizontal="left" vertical="top" wrapText="1"/>
    </xf>
    <xf numFmtId="0" fontId="26" fillId="0" borderId="81" xfId="745" applyFont="1" applyBorder="1" applyAlignment="1">
      <alignment horizontal="left" vertical="top" wrapText="1"/>
    </xf>
    <xf numFmtId="0" fontId="26" fillId="0" borderId="2" xfId="745" applyFont="1" applyBorder="1" applyAlignment="1">
      <alignment horizontal="left" vertical="top" wrapText="1"/>
    </xf>
    <xf numFmtId="0" fontId="84" fillId="0" borderId="77" xfId="323" applyFont="1" applyBorder="1" applyAlignment="1">
      <alignment horizontal="left" vertical="top" wrapText="1"/>
    </xf>
    <xf numFmtId="0" fontId="84" fillId="0" borderId="78" xfId="323" applyFont="1" applyBorder="1" applyAlignment="1">
      <alignment horizontal="left" vertical="top" wrapText="1"/>
    </xf>
    <xf numFmtId="0" fontId="84" fillId="0" borderId="77" xfId="323" applyFont="1" applyBorder="1" applyAlignment="1">
      <alignment horizontal="left" wrapText="1"/>
    </xf>
    <xf numFmtId="0" fontId="84" fillId="0" borderId="76" xfId="323" applyFont="1" applyBorder="1" applyAlignment="1">
      <alignment horizontal="left" wrapText="1"/>
    </xf>
    <xf numFmtId="0" fontId="84" fillId="0" borderId="78" xfId="323" applyFont="1" applyBorder="1" applyAlignment="1">
      <alignment horizontal="left" wrapText="1"/>
    </xf>
    <xf numFmtId="0" fontId="0" fillId="0" borderId="0" xfId="0" applyAlignment="1">
      <alignment horizontal="center"/>
    </xf>
    <xf numFmtId="0" fontId="7" fillId="0" borderId="0" xfId="323" applyFont="1" applyAlignment="1">
      <alignment horizontal="center"/>
    </xf>
    <xf numFmtId="0" fontId="84" fillId="0" borderId="0" xfId="323" applyFont="1" applyAlignment="1">
      <alignment horizontal="center"/>
    </xf>
    <xf numFmtId="0" fontId="26" fillId="0" borderId="0" xfId="323" applyFont="1" applyAlignment="1">
      <alignment horizontal="center" wrapText="1"/>
    </xf>
    <xf numFmtId="0" fontId="121" fillId="0" borderId="0" xfId="323" applyFont="1" applyAlignment="1">
      <alignment horizontal="left" vertical="top" wrapText="1"/>
    </xf>
    <xf numFmtId="0" fontId="84" fillId="0" borderId="77" xfId="323" applyFont="1" applyBorder="1" applyAlignment="1">
      <alignment horizontal="center" wrapText="1"/>
    </xf>
    <xf numFmtId="0" fontId="84" fillId="0" borderId="76" xfId="323" applyFont="1" applyBorder="1" applyAlignment="1">
      <alignment horizontal="center" wrapText="1"/>
    </xf>
    <xf numFmtId="0" fontId="84" fillId="0" borderId="78" xfId="323" applyFont="1" applyBorder="1" applyAlignment="1">
      <alignment horizontal="center" wrapText="1"/>
    </xf>
    <xf numFmtId="0" fontId="84" fillId="2" borderId="77" xfId="323" applyFont="1" applyFill="1" applyBorder="1" applyAlignment="1">
      <alignment horizontal="center" wrapText="1"/>
    </xf>
    <xf numFmtId="0" fontId="84" fillId="2" borderId="76" xfId="323" applyFont="1" applyFill="1" applyBorder="1" applyAlignment="1">
      <alignment horizontal="center" wrapText="1"/>
    </xf>
    <xf numFmtId="0" fontId="84" fillId="2" borderId="78" xfId="323" applyFont="1" applyFill="1" applyBorder="1" applyAlignment="1">
      <alignment horizontal="center" wrapText="1"/>
    </xf>
    <xf numFmtId="0" fontId="26" fillId="0" borderId="0" xfId="323" applyFont="1" applyAlignment="1">
      <alignment horizontal="center"/>
    </xf>
    <xf numFmtId="0" fontId="111" fillId="0" borderId="49" xfId="39586" applyFont="1" applyBorder="1" applyAlignment="1">
      <alignment horizontal="center" vertical="top"/>
    </xf>
    <xf numFmtId="0" fontId="113" fillId="0" borderId="68" xfId="39586" applyFont="1" applyBorder="1" applyAlignment="1">
      <alignment horizontal="center" vertical="center"/>
    </xf>
    <xf numFmtId="0" fontId="111" fillId="0" borderId="0" xfId="39586" applyFont="1" applyAlignment="1">
      <alignment horizontal="left" vertical="top" wrapText="1"/>
    </xf>
    <xf numFmtId="0" fontId="112" fillId="0" borderId="0" xfId="39586" applyFont="1" applyAlignment="1">
      <alignment horizontal="left" vertical="top" wrapText="1"/>
    </xf>
    <xf numFmtId="0" fontId="111" fillId="0" borderId="70" xfId="39586" applyFont="1" applyBorder="1" applyAlignment="1">
      <alignment horizontal="center" vertical="center" wrapText="1"/>
    </xf>
    <xf numFmtId="0" fontId="111" fillId="0" borderId="70" xfId="39586" applyFont="1" applyBorder="1" applyAlignment="1">
      <alignment horizontal="center" vertical="center"/>
    </xf>
    <xf numFmtId="0" fontId="112" fillId="0" borderId="71" xfId="39586" applyFont="1" applyBorder="1" applyAlignment="1">
      <alignment horizontal="left" vertical="center" wrapText="1"/>
    </xf>
    <xf numFmtId="0" fontId="112" fillId="0" borderId="69" xfId="39586" applyFont="1" applyBorder="1" applyAlignment="1">
      <alignment horizontal="left" vertical="center" wrapText="1"/>
    </xf>
    <xf numFmtId="0" fontId="112" fillId="0" borderId="72" xfId="39586" applyFont="1" applyBorder="1" applyAlignment="1">
      <alignment horizontal="left" vertical="center" wrapText="1"/>
    </xf>
    <xf numFmtId="0" fontId="112" fillId="0" borderId="68" xfId="39586" applyFont="1" applyBorder="1" applyAlignment="1">
      <alignment horizontal="left" vertical="top" wrapText="1"/>
    </xf>
    <xf numFmtId="0" fontId="111" fillId="0" borderId="18" xfId="39586" applyFont="1" applyBorder="1" applyAlignment="1">
      <alignment horizontal="left" vertical="top" wrapText="1"/>
    </xf>
    <xf numFmtId="0" fontId="111" fillId="0" borderId="69" xfId="39586" applyFont="1" applyBorder="1" applyAlignment="1">
      <alignment horizontal="center"/>
    </xf>
    <xf numFmtId="49" fontId="111" fillId="0" borderId="70" xfId="39586" applyNumberFormat="1" applyFont="1" applyBorder="1" applyAlignment="1">
      <alignment horizontal="center" vertical="center" wrapText="1"/>
    </xf>
    <xf numFmtId="2" fontId="111" fillId="0" borderId="69" xfId="39586" applyNumberFormat="1" applyFont="1" applyBorder="1" applyAlignment="1">
      <alignment horizontal="right"/>
    </xf>
    <xf numFmtId="0" fontId="112" fillId="0" borderId="0" xfId="39586" applyFont="1" applyAlignment="1">
      <alignment horizontal="center" wrapText="1"/>
    </xf>
    <xf numFmtId="0" fontId="113" fillId="0" borderId="68" xfId="39586" applyFont="1" applyBorder="1" applyAlignment="1">
      <alignment horizontal="center" vertical="top"/>
    </xf>
    <xf numFmtId="0" fontId="111" fillId="0" borderId="0" xfId="39586" applyFont="1" applyAlignment="1">
      <alignment horizontal="center" wrapText="1"/>
    </xf>
    <xf numFmtId="0" fontId="112" fillId="0" borderId="0" xfId="39586" applyFont="1" applyAlignment="1">
      <alignment horizontal="center"/>
    </xf>
    <xf numFmtId="0" fontId="112" fillId="0" borderId="49" xfId="39586" applyFont="1" applyBorder="1" applyAlignment="1">
      <alignment horizontal="center" wrapText="1"/>
    </xf>
    <xf numFmtId="0" fontId="111" fillId="0" borderId="49" xfId="39586" applyFont="1" applyBorder="1" applyAlignment="1">
      <alignment horizontal="center" wrapText="1"/>
    </xf>
    <xf numFmtId="0" fontId="113" fillId="0" borderId="68" xfId="39586" applyFont="1" applyBorder="1" applyAlignment="1">
      <alignment horizontal="center"/>
    </xf>
    <xf numFmtId="0" fontId="112" fillId="0" borderId="0" xfId="39586" applyFont="1" applyAlignment="1">
      <alignment horizontal="left" vertical="top"/>
    </xf>
    <xf numFmtId="0" fontId="112" fillId="0" borderId="49" xfId="39586" applyFont="1" applyBorder="1" applyAlignment="1">
      <alignment horizontal="center"/>
    </xf>
    <xf numFmtId="0" fontId="113" fillId="0" borderId="75" xfId="39586" applyFont="1" applyBorder="1" applyAlignment="1">
      <alignment horizontal="center" vertical="center"/>
    </xf>
    <xf numFmtId="0" fontId="112" fillId="0" borderId="77" xfId="39586" applyFont="1" applyBorder="1" applyAlignment="1">
      <alignment horizontal="left" vertical="center" wrapText="1"/>
    </xf>
    <xf numFmtId="0" fontId="112" fillId="0" borderId="76" xfId="39586" applyFont="1" applyBorder="1" applyAlignment="1">
      <alignment horizontal="left" vertical="center" wrapText="1"/>
    </xf>
    <xf numFmtId="0" fontId="112" fillId="0" borderId="78" xfId="39586" applyFont="1" applyBorder="1" applyAlignment="1">
      <alignment horizontal="left" vertical="center" wrapText="1"/>
    </xf>
    <xf numFmtId="0" fontId="112" fillId="0" borderId="76" xfId="39586" applyFont="1" applyBorder="1" applyAlignment="1">
      <alignment horizontal="left" vertical="top" wrapText="1"/>
    </xf>
    <xf numFmtId="0" fontId="112" fillId="0" borderId="75" xfId="39586" applyFont="1" applyBorder="1" applyAlignment="1">
      <alignment horizontal="left" vertical="top" wrapText="1"/>
    </xf>
    <xf numFmtId="0" fontId="111" fillId="0" borderId="49" xfId="39586" applyFont="1" applyBorder="1" applyAlignment="1">
      <alignment horizontal="left" vertical="top" wrapText="1"/>
    </xf>
    <xf numFmtId="0" fontId="111" fillId="0" borderId="34" xfId="39586" applyFont="1" applyBorder="1" applyAlignment="1">
      <alignment horizontal="left" vertical="top" wrapText="1"/>
    </xf>
    <xf numFmtId="0" fontId="111" fillId="0" borderId="75" xfId="39586" applyFont="1" applyBorder="1" applyAlignment="1">
      <alignment horizontal="left" vertical="top" wrapText="1"/>
    </xf>
    <xf numFmtId="0" fontId="111" fillId="0" borderId="0" xfId="39586" applyFont="1" applyAlignment="1">
      <alignment horizontal="left" vertical="top"/>
    </xf>
    <xf numFmtId="0" fontId="111" fillId="0" borderId="0" xfId="39586" applyFont="1" applyAlignment="1">
      <alignment horizontal="left" wrapText="1"/>
    </xf>
    <xf numFmtId="0" fontId="112" fillId="0" borderId="0" xfId="39586" applyFont="1" applyAlignment="1">
      <alignment horizontal="left" wrapText="1"/>
    </xf>
    <xf numFmtId="0" fontId="113" fillId="0" borderId="75" xfId="39586" applyFont="1" applyBorder="1" applyAlignment="1">
      <alignment horizontal="center" vertical="top"/>
    </xf>
    <xf numFmtId="2" fontId="111" fillId="0" borderId="76" xfId="39586" applyNumberFormat="1" applyFont="1" applyBorder="1" applyAlignment="1">
      <alignment horizontal="right"/>
    </xf>
    <xf numFmtId="0" fontId="111" fillId="0" borderId="81" xfId="39586" applyFont="1" applyBorder="1" applyAlignment="1">
      <alignment horizontal="center" vertical="center" wrapText="1"/>
    </xf>
    <xf numFmtId="0" fontId="111" fillId="0" borderId="3" xfId="39586" applyFont="1" applyBorder="1" applyAlignment="1">
      <alignment horizontal="center" vertical="center" wrapText="1"/>
    </xf>
    <xf numFmtId="0" fontId="111" fillId="0" borderId="2" xfId="39586" applyFont="1" applyBorder="1" applyAlignment="1">
      <alignment horizontal="center" vertical="center" wrapText="1"/>
    </xf>
    <xf numFmtId="0" fontId="111" fillId="0" borderId="77" xfId="39586" applyFont="1" applyBorder="1" applyAlignment="1">
      <alignment horizontal="center" vertical="center"/>
    </xf>
    <xf numFmtId="0" fontId="111" fillId="0" borderId="76" xfId="39586" applyFont="1" applyBorder="1" applyAlignment="1">
      <alignment horizontal="center" vertical="center"/>
    </xf>
    <xf numFmtId="0" fontId="111" fillId="0" borderId="78" xfId="39586" applyFont="1" applyBorder="1" applyAlignment="1">
      <alignment horizontal="center" vertical="center"/>
    </xf>
    <xf numFmtId="0" fontId="113" fillId="0" borderId="75" xfId="39586" applyFont="1" applyBorder="1" applyAlignment="1">
      <alignment horizontal="center"/>
    </xf>
    <xf numFmtId="0" fontId="111" fillId="0" borderId="76" xfId="39586" applyFont="1" applyBorder="1" applyAlignment="1">
      <alignment horizontal="center"/>
    </xf>
    <xf numFmtId="49" fontId="111" fillId="0" borderId="81" xfId="39586" applyNumberFormat="1" applyFont="1" applyBorder="1" applyAlignment="1">
      <alignment horizontal="center" vertical="center" wrapText="1"/>
    </xf>
    <xf numFmtId="49" fontId="111" fillId="0" borderId="3" xfId="39586" applyNumberFormat="1" applyFont="1" applyBorder="1" applyAlignment="1">
      <alignment horizontal="center" vertical="center" wrapText="1"/>
    </xf>
    <xf numFmtId="49" fontId="111" fillId="0" borderId="2" xfId="39586" applyNumberFormat="1" applyFont="1" applyBorder="1" applyAlignment="1">
      <alignment horizontal="center" vertical="center" wrapText="1"/>
    </xf>
    <xf numFmtId="0" fontId="111" fillId="0" borderId="79" xfId="39586" applyFont="1" applyBorder="1" applyAlignment="1">
      <alignment horizontal="center" vertical="center" wrapText="1"/>
    </xf>
    <xf numFmtId="0" fontId="111" fillId="0" borderId="75" xfId="39586" applyFont="1" applyBorder="1" applyAlignment="1">
      <alignment horizontal="center" vertical="center" wrapText="1"/>
    </xf>
    <xf numFmtId="0" fontId="111" fillId="0" borderId="80" xfId="39586" applyFont="1" applyBorder="1" applyAlignment="1">
      <alignment horizontal="center" vertical="center" wrapText="1"/>
    </xf>
    <xf numFmtId="0" fontId="111" fillId="0" borderId="17" xfId="39586" applyFont="1" applyBorder="1" applyAlignment="1">
      <alignment horizontal="center" vertical="center" wrapText="1"/>
    </xf>
    <xf numFmtId="0" fontId="111" fillId="0" borderId="0" xfId="39586" applyFont="1" applyAlignment="1">
      <alignment horizontal="center" vertical="center" wrapText="1"/>
    </xf>
    <xf numFmtId="0" fontId="111" fillId="0" borderId="18" xfId="39586" applyFont="1" applyBorder="1" applyAlignment="1">
      <alignment horizontal="center" vertical="center" wrapText="1"/>
    </xf>
    <xf numFmtId="0" fontId="111" fillId="0" borderId="29" xfId="39586" applyFont="1" applyBorder="1" applyAlignment="1">
      <alignment horizontal="center" vertical="center" wrapText="1"/>
    </xf>
    <xf numFmtId="0" fontId="111" fillId="0" borderId="49" xfId="39586" applyFont="1" applyBorder="1" applyAlignment="1">
      <alignment horizontal="center" vertical="center" wrapText="1"/>
    </xf>
    <xf numFmtId="0" fontId="111" fillId="0" borderId="34" xfId="39586" applyFont="1" applyBorder="1" applyAlignment="1">
      <alignment horizontal="center" vertical="center" wrapText="1"/>
    </xf>
    <xf numFmtId="0" fontId="111" fillId="0" borderId="68" xfId="39586" applyFont="1" applyBorder="1" applyAlignment="1">
      <alignment horizontal="left" vertical="top" wrapText="1"/>
    </xf>
    <xf numFmtId="0" fontId="7" fillId="2" borderId="67" xfId="41526" applyFont="1" applyFill="1" applyBorder="1" applyAlignment="1">
      <alignment horizontal="center"/>
    </xf>
    <xf numFmtId="0" fontId="7" fillId="2" borderId="75" xfId="41526" applyFont="1" applyFill="1" applyBorder="1" applyAlignment="1">
      <alignment horizontal="center"/>
    </xf>
    <xf numFmtId="0" fontId="7" fillId="2" borderId="98" xfId="41526" applyFont="1" applyFill="1" applyBorder="1" applyAlignment="1">
      <alignment horizontal="center"/>
    </xf>
    <xf numFmtId="0" fontId="7" fillId="2" borderId="58" xfId="41526" applyFont="1" applyFill="1" applyBorder="1" applyAlignment="1">
      <alignment horizontal="left"/>
    </xf>
    <xf numFmtId="0" fontId="7" fillId="2" borderId="87" xfId="41526" applyFont="1" applyFill="1" applyBorder="1" applyAlignment="1">
      <alignment horizontal="left"/>
    </xf>
    <xf numFmtId="0" fontId="7" fillId="2" borderId="88" xfId="41526" applyFont="1" applyFill="1" applyBorder="1" applyAlignment="1">
      <alignment horizontal="left"/>
    </xf>
    <xf numFmtId="0" fontId="81" fillId="2" borderId="77" xfId="41526" applyFont="1" applyFill="1" applyBorder="1" applyAlignment="1">
      <alignment horizontal="left"/>
    </xf>
    <xf numFmtId="0" fontId="81" fillId="2" borderId="76" xfId="41526" applyFont="1" applyFill="1" applyBorder="1" applyAlignment="1">
      <alignment horizontal="left"/>
    </xf>
    <xf numFmtId="0" fontId="81" fillId="2" borderId="78" xfId="41526" applyFont="1" applyFill="1" applyBorder="1" applyAlignment="1">
      <alignment horizontal="left"/>
    </xf>
    <xf numFmtId="0" fontId="83" fillId="0" borderId="0" xfId="41526" applyFont="1" applyAlignment="1">
      <alignment horizontal="center"/>
    </xf>
    <xf numFmtId="2" fontId="7" fillId="31" borderId="86" xfId="41535" applyNumberFormat="1" applyFont="1" applyFill="1" applyBorder="1" applyAlignment="1">
      <alignment horizontal="center" vertical="center" wrapText="1"/>
    </xf>
    <xf numFmtId="2" fontId="7" fillId="31" borderId="3" xfId="41535" applyNumberFormat="1" applyFont="1" applyFill="1" applyBorder="1" applyAlignment="1">
      <alignment horizontal="center" vertical="center" wrapText="1"/>
    </xf>
    <xf numFmtId="0" fontId="7" fillId="0" borderId="81" xfId="41526" applyFont="1" applyBorder="1" applyAlignment="1">
      <alignment horizontal="center" vertical="center" wrapText="1"/>
    </xf>
    <xf numFmtId="0" fontId="7" fillId="0" borderId="3" xfId="41526" applyFont="1" applyBorder="1" applyAlignment="1">
      <alignment horizontal="center" vertical="center" wrapText="1"/>
    </xf>
    <xf numFmtId="4" fontId="7" fillId="0" borderId="79" xfId="41535" applyNumberFormat="1" applyFont="1" applyFill="1" applyBorder="1" applyAlignment="1">
      <alignment horizontal="right" vertical="center" wrapText="1"/>
    </xf>
    <xf numFmtId="4" fontId="7" fillId="0" borderId="17" xfId="41535" applyNumberFormat="1" applyFont="1" applyFill="1" applyBorder="1" applyAlignment="1">
      <alignment horizontal="right" vertical="center" wrapText="1"/>
    </xf>
    <xf numFmtId="2" fontId="7" fillId="0" borderId="95" xfId="41535" applyNumberFormat="1" applyFont="1" applyFill="1" applyBorder="1" applyAlignment="1">
      <alignment horizontal="center" vertical="center" wrapText="1"/>
    </xf>
    <xf numFmtId="2" fontId="7" fillId="0" borderId="26" xfId="41535" applyNumberFormat="1" applyFont="1" applyFill="1" applyBorder="1" applyAlignment="1">
      <alignment horizontal="center" vertical="center" wrapText="1"/>
    </xf>
    <xf numFmtId="0" fontId="4" fillId="0" borderId="96" xfId="41526" applyFont="1" applyBorder="1" applyAlignment="1">
      <alignment horizontal="left" wrapText="1"/>
    </xf>
    <xf numFmtId="0" fontId="124" fillId="2" borderId="89" xfId="41534" applyFont="1" applyFill="1" applyBorder="1" applyAlignment="1">
      <alignment horizontal="center" vertical="center" wrapText="1"/>
    </xf>
    <xf numFmtId="0" fontId="124" fillId="2" borderId="28" xfId="41534" applyFont="1" applyFill="1" applyBorder="1" applyAlignment="1">
      <alignment horizontal="center" vertical="center" wrapText="1"/>
    </xf>
    <xf numFmtId="0" fontId="7" fillId="2" borderId="23" xfId="41526" applyFont="1" applyFill="1" applyBorder="1" applyAlignment="1">
      <alignment horizontal="center"/>
    </xf>
    <xf numFmtId="0" fontId="7" fillId="2" borderId="24" xfId="41526" applyFont="1" applyFill="1" applyBorder="1" applyAlignment="1">
      <alignment horizontal="center"/>
    </xf>
    <xf numFmtId="0" fontId="7" fillId="31" borderId="86" xfId="41535" applyFont="1" applyFill="1" applyBorder="1" applyAlignment="1">
      <alignment horizontal="left" vertical="center" wrapText="1"/>
    </xf>
    <xf numFmtId="0" fontId="7" fillId="31" borderId="3" xfId="41535" applyFont="1" applyFill="1" applyBorder="1" applyAlignment="1">
      <alignment horizontal="left" vertical="center" wrapText="1"/>
    </xf>
    <xf numFmtId="0" fontId="7" fillId="0" borderId="79" xfId="41535" applyFont="1" applyFill="1" applyBorder="1" applyAlignment="1">
      <alignment horizontal="center" vertical="center" wrapText="1"/>
    </xf>
    <xf numFmtId="0" fontId="7" fillId="0" borderId="17" xfId="41535" applyFont="1" applyFill="1" applyBorder="1" applyAlignment="1">
      <alignment horizontal="center" vertical="center" wrapText="1"/>
    </xf>
    <xf numFmtId="2" fontId="7" fillId="0" borderId="63" xfId="41535" applyNumberFormat="1" applyFont="1" applyFill="1" applyBorder="1" applyAlignment="1">
      <alignment horizontal="center" vertical="center" wrapText="1"/>
    </xf>
    <xf numFmtId="0" fontId="4" fillId="0" borderId="18" xfId="41526" applyFont="1" applyBorder="1" applyAlignment="1">
      <alignment horizontal="left" wrapText="1"/>
    </xf>
    <xf numFmtId="0" fontId="4" fillId="0" borderId="3" xfId="41526" applyFont="1" applyBorder="1" applyAlignment="1">
      <alignment horizontal="left" vertical="top" wrapText="1"/>
    </xf>
    <xf numFmtId="0" fontId="7" fillId="2" borderId="0" xfId="30042" applyFont="1" applyFill="1" applyAlignment="1">
      <alignment horizontal="center"/>
    </xf>
    <xf numFmtId="0" fontId="81" fillId="2" borderId="0" xfId="30042" applyFont="1" applyFill="1" applyAlignment="1">
      <alignment horizontal="center" vertical="top" wrapText="1"/>
    </xf>
    <xf numFmtId="0" fontId="123" fillId="2" borderId="0" xfId="29976" applyFont="1" applyFill="1" applyAlignment="1">
      <alignment horizontal="left" vertical="top" wrapText="1"/>
    </xf>
    <xf numFmtId="0" fontId="7" fillId="2" borderId="0" xfId="41526" applyFont="1" applyFill="1" applyAlignment="1">
      <alignment horizontal="center" wrapText="1"/>
    </xf>
    <xf numFmtId="0" fontId="7" fillId="2" borderId="0" xfId="41526" applyFont="1" applyFill="1" applyAlignment="1">
      <alignment horizontal="center"/>
    </xf>
    <xf numFmtId="0" fontId="124" fillId="2" borderId="83" xfId="41534" applyFont="1" applyFill="1" applyBorder="1" applyAlignment="1">
      <alignment horizontal="center" vertical="center" wrapText="1"/>
    </xf>
    <xf numFmtId="0" fontId="124" fillId="2" borderId="27" xfId="41534" applyFont="1" applyFill="1" applyBorder="1" applyAlignment="1">
      <alignment horizontal="center" vertical="center" wrapText="1"/>
    </xf>
    <xf numFmtId="0" fontId="124" fillId="2" borderId="84" xfId="41534" applyFont="1" applyFill="1" applyBorder="1" applyAlignment="1">
      <alignment horizontal="center" vertical="center" wrapText="1"/>
    </xf>
    <xf numFmtId="0" fontId="124" fillId="2" borderId="85" xfId="41534" applyFont="1" applyFill="1" applyBorder="1" applyAlignment="1">
      <alignment horizontal="center" vertical="center" wrapText="1"/>
    </xf>
    <xf numFmtId="0" fontId="124" fillId="2" borderId="29" xfId="41534" applyFont="1" applyFill="1" applyBorder="1" applyAlignment="1">
      <alignment horizontal="center" vertical="center" wrapText="1"/>
    </xf>
    <xf numFmtId="0" fontId="124" fillId="2" borderId="34" xfId="41534" applyFont="1" applyFill="1" applyBorder="1" applyAlignment="1">
      <alignment horizontal="center" vertical="center" wrapText="1"/>
    </xf>
    <xf numFmtId="0" fontId="124" fillId="2" borderId="86" xfId="41534" applyFont="1" applyFill="1" applyBorder="1" applyAlignment="1">
      <alignment horizontal="center" vertical="center" wrapText="1"/>
    </xf>
    <xf numFmtId="0" fontId="124" fillId="2" borderId="2" xfId="41534" applyFont="1" applyFill="1" applyBorder="1" applyAlignment="1">
      <alignment horizontal="center" vertical="center" wrapText="1"/>
    </xf>
    <xf numFmtId="0" fontId="7" fillId="2" borderId="58" xfId="41526" applyFont="1" applyFill="1" applyBorder="1" applyAlignment="1">
      <alignment horizontal="center" vertical="center" wrapText="1"/>
    </xf>
    <xf numFmtId="0" fontId="7" fillId="2" borderId="87" xfId="41526" applyFont="1" applyFill="1" applyBorder="1" applyAlignment="1">
      <alignment horizontal="center" vertical="center" wrapText="1"/>
    </xf>
    <xf numFmtId="0" fontId="7" fillId="2" borderId="88" xfId="41526" applyFont="1" applyFill="1" applyBorder="1" applyAlignment="1">
      <alignment horizontal="center" vertical="center" wrapText="1"/>
    </xf>
    <xf numFmtId="0" fontId="83" fillId="0" borderId="58" xfId="29976" applyFont="1" applyBorder="1" applyAlignment="1">
      <alignment horizontal="left" vertical="center"/>
    </xf>
    <xf numFmtId="0" fontId="83" fillId="0" borderId="87" xfId="29976" applyFont="1" applyBorder="1" applyAlignment="1">
      <alignment horizontal="left" vertical="center"/>
    </xf>
    <xf numFmtId="0" fontId="83" fillId="0" borderId="88" xfId="29976" applyFont="1" applyBorder="1" applyAlignment="1">
      <alignment horizontal="left" vertical="center"/>
    </xf>
    <xf numFmtId="0" fontId="117" fillId="0" borderId="77" xfId="29976" applyFont="1" applyBorder="1" applyAlignment="1">
      <alignment horizontal="left" vertical="center" wrapText="1"/>
    </xf>
    <xf numFmtId="0" fontId="117" fillId="0" borderId="76" xfId="29976" applyFont="1" applyBorder="1" applyAlignment="1">
      <alignment horizontal="left" vertical="center" wrapText="1"/>
    </xf>
    <xf numFmtId="0" fontId="117" fillId="0" borderId="78" xfId="29976" applyFont="1" applyBorder="1" applyAlignment="1">
      <alignment horizontal="left" vertical="center" wrapText="1"/>
    </xf>
    <xf numFmtId="0" fontId="125" fillId="0" borderId="23" xfId="29976" applyFont="1" applyBorder="1" applyAlignment="1">
      <alignment horizontal="left" vertical="center"/>
    </xf>
    <xf numFmtId="0" fontId="125" fillId="0" borderId="99" xfId="29976" applyFont="1" applyBorder="1" applyAlignment="1">
      <alignment horizontal="left" vertical="center"/>
    </xf>
    <xf numFmtId="0" fontId="125" fillId="0" borderId="24" xfId="29976" applyFont="1" applyBorder="1" applyAlignment="1">
      <alignment horizontal="left" vertical="center"/>
    </xf>
    <xf numFmtId="49" fontId="83" fillId="0" borderId="58" xfId="29976" applyNumberFormat="1" applyFont="1" applyBorder="1" applyAlignment="1">
      <alignment horizontal="left" vertical="center"/>
    </xf>
    <xf numFmtId="49" fontId="83" fillId="0" borderId="88" xfId="29976" applyNumberFormat="1" applyFont="1" applyBorder="1" applyAlignment="1">
      <alignment horizontal="left" vertical="center"/>
    </xf>
    <xf numFmtId="49" fontId="83" fillId="0" borderId="29" xfId="29976" applyNumberFormat="1" applyFont="1" applyBorder="1" applyAlignment="1">
      <alignment horizontal="left" vertical="center"/>
    </xf>
    <xf numFmtId="49" fontId="83" fillId="0" borderId="34" xfId="29976" applyNumberFormat="1" applyFont="1" applyBorder="1" applyAlignment="1">
      <alignment horizontal="left" vertical="center"/>
    </xf>
    <xf numFmtId="0" fontId="119" fillId="0" borderId="77" xfId="29976" applyFont="1" applyBorder="1" applyAlignment="1">
      <alignment horizontal="left" vertical="center" wrapText="1"/>
    </xf>
    <xf numFmtId="0" fontId="119" fillId="0" borderId="76" xfId="29976" applyFont="1" applyBorder="1" applyAlignment="1">
      <alignment horizontal="left" vertical="center" wrapText="1"/>
    </xf>
    <xf numFmtId="0" fontId="119" fillId="0" borderId="78" xfId="29976" applyFont="1" applyBorder="1" applyAlignment="1">
      <alignment horizontal="left" vertical="center" wrapText="1"/>
    </xf>
    <xf numFmtId="0" fontId="119" fillId="0" borderId="79" xfId="29976" applyFont="1" applyBorder="1" applyAlignment="1">
      <alignment horizontal="center" vertical="center"/>
    </xf>
    <xf numFmtId="0" fontId="119" fillId="0" borderId="75" xfId="29976" applyFont="1" applyBorder="1" applyAlignment="1">
      <alignment horizontal="center" vertical="center"/>
    </xf>
    <xf numFmtId="0" fontId="119" fillId="0" borderId="80" xfId="29976" applyFont="1" applyBorder="1" applyAlignment="1">
      <alignment horizontal="center" vertical="center"/>
    </xf>
    <xf numFmtId="0" fontId="125" fillId="0" borderId="77" xfId="29976" applyFont="1" applyBorder="1" applyAlignment="1">
      <alignment horizontal="left" vertical="center" wrapText="1"/>
    </xf>
    <xf numFmtId="0" fontId="125" fillId="0" borderId="76" xfId="29976" applyFont="1" applyBorder="1" applyAlignment="1">
      <alignment horizontal="left" vertical="center" wrapText="1"/>
    </xf>
    <xf numFmtId="0" fontId="125" fillId="0" borderId="78" xfId="29976" applyFont="1" applyBorder="1" applyAlignment="1">
      <alignment horizontal="left" vertical="center" wrapText="1"/>
    </xf>
    <xf numFmtId="0" fontId="7" fillId="0" borderId="0" xfId="29976" applyFont="1" applyAlignment="1">
      <alignment horizontal="center"/>
    </xf>
    <xf numFmtId="0" fontId="83" fillId="0" borderId="0" xfId="29976" applyFont="1" applyAlignment="1">
      <alignment horizontal="center" vertical="center" wrapText="1"/>
    </xf>
    <xf numFmtId="0" fontId="123" fillId="2" borderId="0" xfId="41537" applyFont="1" applyFill="1" applyAlignment="1">
      <alignment horizontal="left" vertical="top" wrapText="1"/>
    </xf>
    <xf numFmtId="0" fontId="119" fillId="0" borderId="0" xfId="29976" applyFont="1" applyAlignment="1">
      <alignment horizontal="left" vertical="center" wrapText="1"/>
    </xf>
    <xf numFmtId="0" fontId="117" fillId="0" borderId="58" xfId="29976" applyFont="1" applyBorder="1" applyAlignment="1">
      <alignment horizontal="center" vertical="center" wrapText="1"/>
    </xf>
    <xf numFmtId="0" fontId="117" fillId="0" borderId="87" xfId="29976" applyFont="1" applyBorder="1" applyAlignment="1">
      <alignment horizontal="center" vertical="center" wrapText="1"/>
    </xf>
    <xf numFmtId="0" fontId="117" fillId="0" borderId="88" xfId="29976" applyFont="1" applyBorder="1" applyAlignment="1">
      <alignment horizontal="center" vertical="center" wrapText="1"/>
    </xf>
  </cellXfs>
  <cellStyles count="41538">
    <cellStyle name=" 1" xfId="2" xr:uid="{00000000-0005-0000-0000-000000000000}"/>
    <cellStyle name=" 1 2" xfId="3" xr:uid="{00000000-0005-0000-0000-000001000000}"/>
    <cellStyle name="]_x000d__x000a_Zoomed=1_x000d__x000a_Row=0_x000d__x000a_Column=0_x000d__x000a_Height=0_x000d__x000a_Width=0_x000d__x000a_FontName=FoxFont_x000d__x000a_FontStyle=0_x000d__x000a_FontSize=9_x000d__x000a_PrtFontName=FoxPrin" xfId="508" xr:uid="{00000000-0005-0000-0000-000002000000}"/>
    <cellStyle name="_2005_БЮДЖЕТ В4 ==11.11.==  КР Дороги, Мосты" xfId="4" xr:uid="{00000000-0005-0000-0000-000003000000}"/>
    <cellStyle name="_2006_06_28_MGRES_inventories_request" xfId="5" xr:uid="{00000000-0005-0000-0000-000004000000}"/>
    <cellStyle name="_3 СБОР Приложение 25 а 1 полуг" xfId="6" xr:uid="{00000000-0005-0000-0000-000005000000}"/>
    <cellStyle name="_3541F2C0" xfId="7" xr:uid="{00000000-0005-0000-0000-000006000000}"/>
    <cellStyle name="_Copy of Смета на пуско-наладку" xfId="8" xr:uid="{00000000-0005-0000-0000-000007000000}"/>
    <cellStyle name="_kom" xfId="9" xr:uid="{00000000-0005-0000-0000-000008000000}"/>
    <cellStyle name="_NOVOSIB6" xfId="10" xr:uid="{00000000-0005-0000-0000-000009000000}"/>
    <cellStyle name="_smr_rostov (1)" xfId="11" xr:uid="{00000000-0005-0000-0000-00000A000000}"/>
    <cellStyle name="_Анализ КТП_регионы" xfId="12" xr:uid="{00000000-0005-0000-0000-00000B000000}"/>
    <cellStyle name="_ВЭС" xfId="13" xr:uid="{00000000-0005-0000-0000-00000C000000}"/>
    <cellStyle name="_Затратный СШГЭС  14 11 2004" xfId="14" xr:uid="{00000000-0005-0000-0000-00000D000000}"/>
    <cellStyle name="_Индексация исторических затрат" xfId="15" xr:uid="{00000000-0005-0000-0000-00000E000000}"/>
    <cellStyle name="_Книга1" xfId="16" xr:uid="{00000000-0005-0000-0000-00000F000000}"/>
    <cellStyle name="_ЛВС корп А 25 06_NEW" xfId="17" xr:uid="{00000000-0005-0000-0000-000010000000}"/>
    <cellStyle name="_Миша (2)" xfId="18" xr:uid="{00000000-0005-0000-0000-000011000000}"/>
    <cellStyle name="_ОТЧЕТ МРСК ОКС по нов форме-3мес-08" xfId="19" xr:uid="{00000000-0005-0000-0000-000012000000}"/>
    <cellStyle name="_ОТЧЕТ МРСК ОКС-2мес-08" xfId="20" xr:uid="{00000000-0005-0000-0000-000013000000}"/>
    <cellStyle name="_Отчет по лизингу- Приобретение оборудования" xfId="21" xr:uid="{00000000-0005-0000-0000-000014000000}"/>
    <cellStyle name="_ОТЧЕТ по МРСК -12-1мес" xfId="22" xr:uid="{00000000-0005-0000-0000-000015000000}"/>
    <cellStyle name="_ОТЧЕТ по МРСК1" xfId="23" xr:uid="{00000000-0005-0000-0000-000016000000}"/>
    <cellStyle name="_перегруппировка ИПР2010-2015 гг. 31_01" xfId="24" xr:uid="{00000000-0005-0000-0000-000017000000}"/>
    <cellStyle name="_Перегруппировка_нов формат" xfId="25" xr:uid="{00000000-0005-0000-0000-000018000000}"/>
    <cellStyle name="_Плановая протяженность Января" xfId="26" xr:uid="{00000000-0005-0000-0000-000019000000}"/>
    <cellStyle name="_ПЛОЩАДКА 4" xfId="27" xr:uid="{00000000-0005-0000-0000-00001A000000}"/>
    <cellStyle name="_ПНР" xfId="28" xr:uid="{00000000-0005-0000-0000-00001B000000}"/>
    <cellStyle name="_Покупка ОС и безхоз получ за 1 квартал 2008" xfId="29" xr:uid="{00000000-0005-0000-0000-00001C000000}"/>
    <cellStyle name="_Приложение 3" xfId="30" xr:uid="{00000000-0005-0000-0000-00001D000000}"/>
    <cellStyle name="_Приложение 7 отчет год" xfId="31" xr:uid="{00000000-0005-0000-0000-00001E000000}"/>
    <cellStyle name="_Приложение №6" xfId="32" xr:uid="{00000000-0005-0000-0000-00001F000000}"/>
    <cellStyle name="_Производств-е показатели ЮНГ на 2005 на 49700 для согласования" xfId="33" xr:uid="{00000000-0005-0000-0000-000020000000}"/>
    <cellStyle name="_Расчет ВВ подстанций" xfId="34" xr:uid="{00000000-0005-0000-0000-000021000000}"/>
    <cellStyle name="_Расчет ВЛ таб.формата 12 рыба" xfId="35" xr:uid="{00000000-0005-0000-0000-000022000000}"/>
    <cellStyle name="_Расчет стоимости 1км трубопровода" xfId="36" xr:uid="{00000000-0005-0000-0000-000023000000}"/>
    <cellStyle name="_Расширенное правление к 24 октября." xfId="37" xr:uid="{00000000-0005-0000-0000-000024000000}"/>
    <cellStyle name="_Селектор к 24 декабря" xfId="38" xr:uid="{00000000-0005-0000-0000-000025000000}"/>
    <cellStyle name="_Сергееву_тех х-ки_18.11" xfId="39" xr:uid="{00000000-0005-0000-0000-000026000000}"/>
    <cellStyle name="_Смета (последняя)" xfId="40" xr:uid="{00000000-0005-0000-0000-000027000000}"/>
    <cellStyle name="_Смета 1461К-ТЦН-05" xfId="41" xr:uid="{00000000-0005-0000-0000-000028000000}"/>
    <cellStyle name="_Смета на пуско-наладку" xfId="42" xr:uid="{00000000-0005-0000-0000-000029000000}"/>
    <cellStyle name="_СМЕТА ПИБ ПНР-ВОЛГОГР-06.12.04" xfId="43" xr:uid="{00000000-0005-0000-0000-00002A000000}"/>
    <cellStyle name="_СМР-UPS+ПОЖАРКА+ТАРИФИКАЦИЯ-3" xfId="44" xr:uid="{00000000-0005-0000-0000-00002B000000}"/>
    <cellStyle name="_СМР-АТС-ЛВС" xfId="45" xr:uid="{00000000-0005-0000-0000-00002C000000}"/>
    <cellStyle name="_Спецификация" xfId="46" xr:uid="{00000000-0005-0000-0000-00002D000000}"/>
    <cellStyle name="_Справка 2007 года" xfId="47" xr:uid="{00000000-0005-0000-0000-00002E000000}"/>
    <cellStyle name="_тех.присоединение 2008-1кв" xfId="48" xr:uid="{00000000-0005-0000-0000-00002F000000}"/>
    <cellStyle name="_Узлы учета_10.08" xfId="49" xr:uid="{00000000-0005-0000-0000-000030000000}"/>
    <cellStyle name="_филиалам_перегруппировка ИПР2010-2015 гг " xfId="50" xr:uid="{00000000-0005-0000-0000-000031000000}"/>
    <cellStyle name="_Фин-е август" xfId="51" xr:uid="{00000000-0005-0000-0000-000032000000}"/>
    <cellStyle name="_форма для бизнес плана" xfId="52" xr:uid="{00000000-0005-0000-0000-000033000000}"/>
    <cellStyle name="_Форма исх." xfId="53" xr:uid="{00000000-0005-0000-0000-000034000000}"/>
    <cellStyle name="_Форма2" xfId="54" xr:uid="{00000000-0005-0000-0000-000035000000}"/>
    <cellStyle name="”ќђќ‘ћ‚›‰" xfId="55" xr:uid="{00000000-0005-0000-0000-000036000000}"/>
    <cellStyle name="”љ‘ђћ‚ђќќ›‰" xfId="56" xr:uid="{00000000-0005-0000-0000-000037000000}"/>
    <cellStyle name="„…ќ…†ќ›‰" xfId="57" xr:uid="{00000000-0005-0000-0000-000038000000}"/>
    <cellStyle name="‡ђѓћ‹ћ‚ћљ1" xfId="58" xr:uid="{00000000-0005-0000-0000-000039000000}"/>
    <cellStyle name="‡ђѓћ‹ћ‚ћљ2" xfId="59" xr:uid="{00000000-0005-0000-0000-00003A000000}"/>
    <cellStyle name="’ћѓћ‚›‰" xfId="60" xr:uid="{00000000-0005-0000-0000-00003B000000}"/>
    <cellStyle name="0,0_x000d__x000a_NA_x000d__x000a__#10#Budget#2011" xfId="61" xr:uid="{00000000-0005-0000-0000-00003C000000}"/>
    <cellStyle name="20% - Акцент1 2" xfId="62" xr:uid="{00000000-0005-0000-0000-00003D000000}"/>
    <cellStyle name="20% - Акцент1 2 2" xfId="63" xr:uid="{00000000-0005-0000-0000-00003E000000}"/>
    <cellStyle name="20% - Акцент1 2 2 2" xfId="752" xr:uid="{00000000-0005-0000-0000-00003F000000}"/>
    <cellStyle name="20% - Акцент1 2 3" xfId="753" xr:uid="{00000000-0005-0000-0000-000040000000}"/>
    <cellStyle name="20% - Акцент1 3" xfId="64" xr:uid="{00000000-0005-0000-0000-000041000000}"/>
    <cellStyle name="20% - Акцент1 3 2" xfId="65" xr:uid="{00000000-0005-0000-0000-000042000000}"/>
    <cellStyle name="20% - Акцент1 3 2 2" xfId="754" xr:uid="{00000000-0005-0000-0000-000043000000}"/>
    <cellStyle name="20% - Акцент1 3 3" xfId="755" xr:uid="{00000000-0005-0000-0000-000044000000}"/>
    <cellStyle name="20% - Акцент1 4" xfId="66" xr:uid="{00000000-0005-0000-0000-000045000000}"/>
    <cellStyle name="20% - Акцент1 4 2" xfId="67" xr:uid="{00000000-0005-0000-0000-000046000000}"/>
    <cellStyle name="20% - Акцент1 4 2 2" xfId="756" xr:uid="{00000000-0005-0000-0000-000047000000}"/>
    <cellStyle name="20% - Акцент1 4 3" xfId="757" xr:uid="{00000000-0005-0000-0000-000048000000}"/>
    <cellStyle name="20% - Акцент1 5" xfId="68" xr:uid="{00000000-0005-0000-0000-000049000000}"/>
    <cellStyle name="20% - Акцент1 6" xfId="758" xr:uid="{00000000-0005-0000-0000-00004A000000}"/>
    <cellStyle name="20% - Акцент2 2" xfId="69" xr:uid="{00000000-0005-0000-0000-00004B000000}"/>
    <cellStyle name="20% - Акцент2 2 2" xfId="70" xr:uid="{00000000-0005-0000-0000-00004C000000}"/>
    <cellStyle name="20% - Акцент2 2 2 2" xfId="759" xr:uid="{00000000-0005-0000-0000-00004D000000}"/>
    <cellStyle name="20% - Акцент2 2 3" xfId="760" xr:uid="{00000000-0005-0000-0000-00004E000000}"/>
    <cellStyle name="20% - Акцент2 3" xfId="71" xr:uid="{00000000-0005-0000-0000-00004F000000}"/>
    <cellStyle name="20% - Акцент2 3 2" xfId="72" xr:uid="{00000000-0005-0000-0000-000050000000}"/>
    <cellStyle name="20% - Акцент2 3 2 2" xfId="761" xr:uid="{00000000-0005-0000-0000-000051000000}"/>
    <cellStyle name="20% - Акцент2 3 3" xfId="762" xr:uid="{00000000-0005-0000-0000-000052000000}"/>
    <cellStyle name="20% - Акцент2 4" xfId="73" xr:uid="{00000000-0005-0000-0000-000053000000}"/>
    <cellStyle name="20% - Акцент2 4 2" xfId="74" xr:uid="{00000000-0005-0000-0000-000054000000}"/>
    <cellStyle name="20% - Акцент2 4 2 2" xfId="763" xr:uid="{00000000-0005-0000-0000-000055000000}"/>
    <cellStyle name="20% - Акцент2 4 3" xfId="764" xr:uid="{00000000-0005-0000-0000-000056000000}"/>
    <cellStyle name="20% - Акцент2 5" xfId="75" xr:uid="{00000000-0005-0000-0000-000057000000}"/>
    <cellStyle name="20% - Акцент2 6" xfId="765" xr:uid="{00000000-0005-0000-0000-000058000000}"/>
    <cellStyle name="20% - Акцент3 2" xfId="76" xr:uid="{00000000-0005-0000-0000-000059000000}"/>
    <cellStyle name="20% - Акцент3 2 2" xfId="77" xr:uid="{00000000-0005-0000-0000-00005A000000}"/>
    <cellStyle name="20% - Акцент3 2 2 2" xfId="766" xr:uid="{00000000-0005-0000-0000-00005B000000}"/>
    <cellStyle name="20% - Акцент3 2 3" xfId="767" xr:uid="{00000000-0005-0000-0000-00005C000000}"/>
    <cellStyle name="20% - Акцент3 3" xfId="78" xr:uid="{00000000-0005-0000-0000-00005D000000}"/>
    <cellStyle name="20% - Акцент3 3 2" xfId="79" xr:uid="{00000000-0005-0000-0000-00005E000000}"/>
    <cellStyle name="20% - Акцент3 3 2 2" xfId="768" xr:uid="{00000000-0005-0000-0000-00005F000000}"/>
    <cellStyle name="20% - Акцент3 3 3" xfId="769" xr:uid="{00000000-0005-0000-0000-000060000000}"/>
    <cellStyle name="20% - Акцент3 4" xfId="80" xr:uid="{00000000-0005-0000-0000-000061000000}"/>
    <cellStyle name="20% - Акцент3 4 2" xfId="81" xr:uid="{00000000-0005-0000-0000-000062000000}"/>
    <cellStyle name="20% - Акцент3 4 2 2" xfId="770" xr:uid="{00000000-0005-0000-0000-000063000000}"/>
    <cellStyle name="20% - Акцент3 4 3" xfId="771" xr:uid="{00000000-0005-0000-0000-000064000000}"/>
    <cellStyle name="20% - Акцент3 5" xfId="82" xr:uid="{00000000-0005-0000-0000-000065000000}"/>
    <cellStyle name="20% - Акцент3 6" xfId="772" xr:uid="{00000000-0005-0000-0000-000066000000}"/>
    <cellStyle name="20% - Акцент4 2" xfId="83" xr:uid="{00000000-0005-0000-0000-000067000000}"/>
    <cellStyle name="20% - Акцент4 2 2" xfId="84" xr:uid="{00000000-0005-0000-0000-000068000000}"/>
    <cellStyle name="20% - Акцент4 2 2 2" xfId="773" xr:uid="{00000000-0005-0000-0000-000069000000}"/>
    <cellStyle name="20% - Акцент4 2 3" xfId="774" xr:uid="{00000000-0005-0000-0000-00006A000000}"/>
    <cellStyle name="20% - Акцент4 3" xfId="85" xr:uid="{00000000-0005-0000-0000-00006B000000}"/>
    <cellStyle name="20% - Акцент4 3 2" xfId="86" xr:uid="{00000000-0005-0000-0000-00006C000000}"/>
    <cellStyle name="20% - Акцент4 3 2 2" xfId="775" xr:uid="{00000000-0005-0000-0000-00006D000000}"/>
    <cellStyle name="20% - Акцент4 3 3" xfId="776" xr:uid="{00000000-0005-0000-0000-00006E000000}"/>
    <cellStyle name="20% - Акцент4 4" xfId="87" xr:uid="{00000000-0005-0000-0000-00006F000000}"/>
    <cellStyle name="20% - Акцент4 4 2" xfId="88" xr:uid="{00000000-0005-0000-0000-000070000000}"/>
    <cellStyle name="20% - Акцент4 4 2 2" xfId="777" xr:uid="{00000000-0005-0000-0000-000071000000}"/>
    <cellStyle name="20% - Акцент4 4 3" xfId="778" xr:uid="{00000000-0005-0000-0000-000072000000}"/>
    <cellStyle name="20% - Акцент4 5" xfId="89" xr:uid="{00000000-0005-0000-0000-000073000000}"/>
    <cellStyle name="20% - Акцент4 6" xfId="779" xr:uid="{00000000-0005-0000-0000-000074000000}"/>
    <cellStyle name="20% - Акцент5 2" xfId="90" xr:uid="{00000000-0005-0000-0000-000075000000}"/>
    <cellStyle name="20% - Акцент5 2 2" xfId="91" xr:uid="{00000000-0005-0000-0000-000076000000}"/>
    <cellStyle name="20% - Акцент5 2 2 2" xfId="780" xr:uid="{00000000-0005-0000-0000-000077000000}"/>
    <cellStyle name="20% - Акцент5 2 3" xfId="781" xr:uid="{00000000-0005-0000-0000-000078000000}"/>
    <cellStyle name="20% - Акцент5 3" xfId="92" xr:uid="{00000000-0005-0000-0000-000079000000}"/>
    <cellStyle name="20% - Акцент5 3 2" xfId="93" xr:uid="{00000000-0005-0000-0000-00007A000000}"/>
    <cellStyle name="20% - Акцент5 3 2 2" xfId="782" xr:uid="{00000000-0005-0000-0000-00007B000000}"/>
    <cellStyle name="20% - Акцент5 3 3" xfId="783" xr:uid="{00000000-0005-0000-0000-00007C000000}"/>
    <cellStyle name="20% - Акцент5 4" xfId="94" xr:uid="{00000000-0005-0000-0000-00007D000000}"/>
    <cellStyle name="20% - Акцент5 4 2" xfId="95" xr:uid="{00000000-0005-0000-0000-00007E000000}"/>
    <cellStyle name="20% - Акцент5 4 2 2" xfId="784" xr:uid="{00000000-0005-0000-0000-00007F000000}"/>
    <cellStyle name="20% - Акцент5 4 3" xfId="785" xr:uid="{00000000-0005-0000-0000-000080000000}"/>
    <cellStyle name="20% - Акцент5 5" xfId="96" xr:uid="{00000000-0005-0000-0000-000081000000}"/>
    <cellStyle name="20% - Акцент5 6" xfId="786" xr:uid="{00000000-0005-0000-0000-000082000000}"/>
    <cellStyle name="20% - Акцент6 2" xfId="97" xr:uid="{00000000-0005-0000-0000-000083000000}"/>
    <cellStyle name="20% - Акцент6 2 2" xfId="98" xr:uid="{00000000-0005-0000-0000-000084000000}"/>
    <cellStyle name="20% - Акцент6 2 2 2" xfId="787" xr:uid="{00000000-0005-0000-0000-000085000000}"/>
    <cellStyle name="20% - Акцент6 2 3" xfId="788" xr:uid="{00000000-0005-0000-0000-000086000000}"/>
    <cellStyle name="20% - Акцент6 3" xfId="99" xr:uid="{00000000-0005-0000-0000-000087000000}"/>
    <cellStyle name="20% - Акцент6 3 2" xfId="100" xr:uid="{00000000-0005-0000-0000-000088000000}"/>
    <cellStyle name="20% - Акцент6 3 2 2" xfId="789" xr:uid="{00000000-0005-0000-0000-000089000000}"/>
    <cellStyle name="20% - Акцент6 3 3" xfId="790" xr:uid="{00000000-0005-0000-0000-00008A000000}"/>
    <cellStyle name="20% - Акцент6 4" xfId="101" xr:uid="{00000000-0005-0000-0000-00008B000000}"/>
    <cellStyle name="20% - Акцент6 4 2" xfId="102" xr:uid="{00000000-0005-0000-0000-00008C000000}"/>
    <cellStyle name="20% - Акцент6 4 2 2" xfId="791" xr:uid="{00000000-0005-0000-0000-00008D000000}"/>
    <cellStyle name="20% - Акцент6 4 3" xfId="792" xr:uid="{00000000-0005-0000-0000-00008E000000}"/>
    <cellStyle name="20% - Акцент6 5" xfId="103" xr:uid="{00000000-0005-0000-0000-00008F000000}"/>
    <cellStyle name="20% - Акцент6 6" xfId="793" xr:uid="{00000000-0005-0000-0000-000090000000}"/>
    <cellStyle name="40% - Акцент1 2" xfId="104" xr:uid="{00000000-0005-0000-0000-000091000000}"/>
    <cellStyle name="40% - Акцент1 2 2" xfId="105" xr:uid="{00000000-0005-0000-0000-000092000000}"/>
    <cellStyle name="40% - Акцент1 2 2 2" xfId="794" xr:uid="{00000000-0005-0000-0000-000093000000}"/>
    <cellStyle name="40% - Акцент1 2 3" xfId="795" xr:uid="{00000000-0005-0000-0000-000094000000}"/>
    <cellStyle name="40% - Акцент1 3" xfId="106" xr:uid="{00000000-0005-0000-0000-000095000000}"/>
    <cellStyle name="40% - Акцент1 3 2" xfId="107" xr:uid="{00000000-0005-0000-0000-000096000000}"/>
    <cellStyle name="40% - Акцент1 3 2 2" xfId="796" xr:uid="{00000000-0005-0000-0000-000097000000}"/>
    <cellStyle name="40% - Акцент1 3 3" xfId="797" xr:uid="{00000000-0005-0000-0000-000098000000}"/>
    <cellStyle name="40% - Акцент1 4" xfId="108" xr:uid="{00000000-0005-0000-0000-000099000000}"/>
    <cellStyle name="40% - Акцент1 4 2" xfId="109" xr:uid="{00000000-0005-0000-0000-00009A000000}"/>
    <cellStyle name="40% - Акцент1 4 2 2" xfId="798" xr:uid="{00000000-0005-0000-0000-00009B000000}"/>
    <cellStyle name="40% - Акцент1 4 3" xfId="799" xr:uid="{00000000-0005-0000-0000-00009C000000}"/>
    <cellStyle name="40% - Акцент1 5" xfId="110" xr:uid="{00000000-0005-0000-0000-00009D000000}"/>
    <cellStyle name="40% - Акцент1 6" xfId="800" xr:uid="{00000000-0005-0000-0000-00009E000000}"/>
    <cellStyle name="40% - Акцент2 2" xfId="111" xr:uid="{00000000-0005-0000-0000-00009F000000}"/>
    <cellStyle name="40% - Акцент2 2 2" xfId="112" xr:uid="{00000000-0005-0000-0000-0000A0000000}"/>
    <cellStyle name="40% - Акцент2 2 2 2" xfId="801" xr:uid="{00000000-0005-0000-0000-0000A1000000}"/>
    <cellStyle name="40% - Акцент2 2 3" xfId="802" xr:uid="{00000000-0005-0000-0000-0000A2000000}"/>
    <cellStyle name="40% - Акцент2 3" xfId="113" xr:uid="{00000000-0005-0000-0000-0000A3000000}"/>
    <cellStyle name="40% - Акцент2 3 2" xfId="114" xr:uid="{00000000-0005-0000-0000-0000A4000000}"/>
    <cellStyle name="40% - Акцент2 3 2 2" xfId="803" xr:uid="{00000000-0005-0000-0000-0000A5000000}"/>
    <cellStyle name="40% - Акцент2 3 3" xfId="804" xr:uid="{00000000-0005-0000-0000-0000A6000000}"/>
    <cellStyle name="40% - Акцент2 4" xfId="115" xr:uid="{00000000-0005-0000-0000-0000A7000000}"/>
    <cellStyle name="40% - Акцент2 4 2" xfId="116" xr:uid="{00000000-0005-0000-0000-0000A8000000}"/>
    <cellStyle name="40% - Акцент2 4 2 2" xfId="805" xr:uid="{00000000-0005-0000-0000-0000A9000000}"/>
    <cellStyle name="40% - Акцент2 4 3" xfId="806" xr:uid="{00000000-0005-0000-0000-0000AA000000}"/>
    <cellStyle name="40% - Акцент2 5" xfId="117" xr:uid="{00000000-0005-0000-0000-0000AB000000}"/>
    <cellStyle name="40% - Акцент2 6" xfId="807" xr:uid="{00000000-0005-0000-0000-0000AC000000}"/>
    <cellStyle name="40% - Акцент3 2" xfId="118" xr:uid="{00000000-0005-0000-0000-0000AD000000}"/>
    <cellStyle name="40% - Акцент3 2 2" xfId="119" xr:uid="{00000000-0005-0000-0000-0000AE000000}"/>
    <cellStyle name="40% - Акцент3 2 2 2" xfId="808" xr:uid="{00000000-0005-0000-0000-0000AF000000}"/>
    <cellStyle name="40% - Акцент3 2 3" xfId="809" xr:uid="{00000000-0005-0000-0000-0000B0000000}"/>
    <cellStyle name="40% - Акцент3 3" xfId="120" xr:uid="{00000000-0005-0000-0000-0000B1000000}"/>
    <cellStyle name="40% - Акцент3 3 2" xfId="121" xr:uid="{00000000-0005-0000-0000-0000B2000000}"/>
    <cellStyle name="40% - Акцент3 3 2 2" xfId="810" xr:uid="{00000000-0005-0000-0000-0000B3000000}"/>
    <cellStyle name="40% - Акцент3 3 3" xfId="811" xr:uid="{00000000-0005-0000-0000-0000B4000000}"/>
    <cellStyle name="40% - Акцент3 4" xfId="122" xr:uid="{00000000-0005-0000-0000-0000B5000000}"/>
    <cellStyle name="40% - Акцент3 4 2" xfId="123" xr:uid="{00000000-0005-0000-0000-0000B6000000}"/>
    <cellStyle name="40% - Акцент3 4 2 2" xfId="812" xr:uid="{00000000-0005-0000-0000-0000B7000000}"/>
    <cellStyle name="40% - Акцент3 4 3" xfId="813" xr:uid="{00000000-0005-0000-0000-0000B8000000}"/>
    <cellStyle name="40% - Акцент3 5" xfId="124" xr:uid="{00000000-0005-0000-0000-0000B9000000}"/>
    <cellStyle name="40% - Акцент3 6" xfId="814" xr:uid="{00000000-0005-0000-0000-0000BA000000}"/>
    <cellStyle name="40% - Акцент4 2" xfId="125" xr:uid="{00000000-0005-0000-0000-0000BB000000}"/>
    <cellStyle name="40% - Акцент4 2 2" xfId="126" xr:uid="{00000000-0005-0000-0000-0000BC000000}"/>
    <cellStyle name="40% - Акцент4 2 2 2" xfId="815" xr:uid="{00000000-0005-0000-0000-0000BD000000}"/>
    <cellStyle name="40% - Акцент4 2 3" xfId="816" xr:uid="{00000000-0005-0000-0000-0000BE000000}"/>
    <cellStyle name="40% - Акцент4 3" xfId="127" xr:uid="{00000000-0005-0000-0000-0000BF000000}"/>
    <cellStyle name="40% - Акцент4 3 2" xfId="128" xr:uid="{00000000-0005-0000-0000-0000C0000000}"/>
    <cellStyle name="40% - Акцент4 3 2 2" xfId="817" xr:uid="{00000000-0005-0000-0000-0000C1000000}"/>
    <cellStyle name="40% - Акцент4 3 3" xfId="818" xr:uid="{00000000-0005-0000-0000-0000C2000000}"/>
    <cellStyle name="40% - Акцент4 4" xfId="129" xr:uid="{00000000-0005-0000-0000-0000C3000000}"/>
    <cellStyle name="40% - Акцент4 4 2" xfId="130" xr:uid="{00000000-0005-0000-0000-0000C4000000}"/>
    <cellStyle name="40% - Акцент4 4 2 2" xfId="819" xr:uid="{00000000-0005-0000-0000-0000C5000000}"/>
    <cellStyle name="40% - Акцент4 4 3" xfId="820" xr:uid="{00000000-0005-0000-0000-0000C6000000}"/>
    <cellStyle name="40% - Акцент4 5" xfId="131" xr:uid="{00000000-0005-0000-0000-0000C7000000}"/>
    <cellStyle name="40% - Акцент4 6" xfId="821" xr:uid="{00000000-0005-0000-0000-0000C8000000}"/>
    <cellStyle name="40% - Акцент5 2" xfId="132" xr:uid="{00000000-0005-0000-0000-0000C9000000}"/>
    <cellStyle name="40% - Акцент5 2 2" xfId="133" xr:uid="{00000000-0005-0000-0000-0000CA000000}"/>
    <cellStyle name="40% - Акцент5 2 2 2" xfId="822" xr:uid="{00000000-0005-0000-0000-0000CB000000}"/>
    <cellStyle name="40% - Акцент5 2 3" xfId="823" xr:uid="{00000000-0005-0000-0000-0000CC000000}"/>
    <cellStyle name="40% - Акцент5 3" xfId="134" xr:uid="{00000000-0005-0000-0000-0000CD000000}"/>
    <cellStyle name="40% - Акцент5 3 2" xfId="135" xr:uid="{00000000-0005-0000-0000-0000CE000000}"/>
    <cellStyle name="40% - Акцент5 3 2 2" xfId="824" xr:uid="{00000000-0005-0000-0000-0000CF000000}"/>
    <cellStyle name="40% - Акцент5 3 3" xfId="825" xr:uid="{00000000-0005-0000-0000-0000D0000000}"/>
    <cellStyle name="40% - Акцент5 4" xfId="136" xr:uid="{00000000-0005-0000-0000-0000D1000000}"/>
    <cellStyle name="40% - Акцент5 4 2" xfId="137" xr:uid="{00000000-0005-0000-0000-0000D2000000}"/>
    <cellStyle name="40% - Акцент5 4 2 2" xfId="826" xr:uid="{00000000-0005-0000-0000-0000D3000000}"/>
    <cellStyle name="40% - Акцент5 4 3" xfId="827" xr:uid="{00000000-0005-0000-0000-0000D4000000}"/>
    <cellStyle name="40% - Акцент5 5" xfId="138" xr:uid="{00000000-0005-0000-0000-0000D5000000}"/>
    <cellStyle name="40% - Акцент5 6" xfId="828" xr:uid="{00000000-0005-0000-0000-0000D6000000}"/>
    <cellStyle name="40% - Акцент6 2" xfId="139" xr:uid="{00000000-0005-0000-0000-0000D7000000}"/>
    <cellStyle name="40% - Акцент6 2 2" xfId="140" xr:uid="{00000000-0005-0000-0000-0000D8000000}"/>
    <cellStyle name="40% - Акцент6 2 2 2" xfId="829" xr:uid="{00000000-0005-0000-0000-0000D9000000}"/>
    <cellStyle name="40% - Акцент6 2 3" xfId="830" xr:uid="{00000000-0005-0000-0000-0000DA000000}"/>
    <cellStyle name="40% - Акцент6 3" xfId="141" xr:uid="{00000000-0005-0000-0000-0000DB000000}"/>
    <cellStyle name="40% - Акцент6 3 2" xfId="142" xr:uid="{00000000-0005-0000-0000-0000DC000000}"/>
    <cellStyle name="40% - Акцент6 3 2 2" xfId="831" xr:uid="{00000000-0005-0000-0000-0000DD000000}"/>
    <cellStyle name="40% - Акцент6 3 3" xfId="832" xr:uid="{00000000-0005-0000-0000-0000DE000000}"/>
    <cellStyle name="40% - Акцент6 4" xfId="143" xr:uid="{00000000-0005-0000-0000-0000DF000000}"/>
    <cellStyle name="40% - Акцент6 4 2" xfId="144" xr:uid="{00000000-0005-0000-0000-0000E0000000}"/>
    <cellStyle name="40% - Акцент6 4 2 2" xfId="833" xr:uid="{00000000-0005-0000-0000-0000E1000000}"/>
    <cellStyle name="40% - Акцент6 4 3" xfId="834" xr:uid="{00000000-0005-0000-0000-0000E2000000}"/>
    <cellStyle name="40% - Акцент6 5" xfId="145" xr:uid="{00000000-0005-0000-0000-0000E3000000}"/>
    <cellStyle name="40% - Акцент6 6" xfId="835" xr:uid="{00000000-0005-0000-0000-0000E4000000}"/>
    <cellStyle name="60% - Акцент1 2" xfId="146" xr:uid="{00000000-0005-0000-0000-0000E5000000}"/>
    <cellStyle name="60% - Акцент1 3" xfId="147" xr:uid="{00000000-0005-0000-0000-0000E6000000}"/>
    <cellStyle name="60% - Акцент1 4" xfId="148" xr:uid="{00000000-0005-0000-0000-0000E7000000}"/>
    <cellStyle name="60% - Акцент1 5" xfId="836" xr:uid="{00000000-0005-0000-0000-0000E8000000}"/>
    <cellStyle name="60% - Акцент1 6" xfId="837" xr:uid="{00000000-0005-0000-0000-0000E9000000}"/>
    <cellStyle name="60% - Акцент2 2" xfId="149" xr:uid="{00000000-0005-0000-0000-0000EA000000}"/>
    <cellStyle name="60% - Акцент2 3" xfId="150" xr:uid="{00000000-0005-0000-0000-0000EB000000}"/>
    <cellStyle name="60% - Акцент2 4" xfId="151" xr:uid="{00000000-0005-0000-0000-0000EC000000}"/>
    <cellStyle name="60% - Акцент2 5" xfId="838" xr:uid="{00000000-0005-0000-0000-0000ED000000}"/>
    <cellStyle name="60% - Акцент2 6" xfId="839" xr:uid="{00000000-0005-0000-0000-0000EE000000}"/>
    <cellStyle name="60% - Акцент3 2" xfId="152" xr:uid="{00000000-0005-0000-0000-0000EF000000}"/>
    <cellStyle name="60% - Акцент3 3" xfId="153" xr:uid="{00000000-0005-0000-0000-0000F0000000}"/>
    <cellStyle name="60% - Акцент3 4" xfId="154" xr:uid="{00000000-0005-0000-0000-0000F1000000}"/>
    <cellStyle name="60% - Акцент3 5" xfId="840" xr:uid="{00000000-0005-0000-0000-0000F2000000}"/>
    <cellStyle name="60% - Акцент3 6" xfId="841" xr:uid="{00000000-0005-0000-0000-0000F3000000}"/>
    <cellStyle name="60% - Акцент4 2" xfId="155" xr:uid="{00000000-0005-0000-0000-0000F4000000}"/>
    <cellStyle name="60% - Акцент4 3" xfId="156" xr:uid="{00000000-0005-0000-0000-0000F5000000}"/>
    <cellStyle name="60% - Акцент4 4" xfId="157" xr:uid="{00000000-0005-0000-0000-0000F6000000}"/>
    <cellStyle name="60% - Акцент4 5" xfId="842" xr:uid="{00000000-0005-0000-0000-0000F7000000}"/>
    <cellStyle name="60% - Акцент4 6" xfId="843" xr:uid="{00000000-0005-0000-0000-0000F8000000}"/>
    <cellStyle name="60% - Акцент5 2" xfId="158" xr:uid="{00000000-0005-0000-0000-0000F9000000}"/>
    <cellStyle name="60% - Акцент5 3" xfId="159" xr:uid="{00000000-0005-0000-0000-0000FA000000}"/>
    <cellStyle name="60% - Акцент5 4" xfId="160" xr:uid="{00000000-0005-0000-0000-0000FB000000}"/>
    <cellStyle name="60% - Акцент5 5" xfId="844" xr:uid="{00000000-0005-0000-0000-0000FC000000}"/>
    <cellStyle name="60% - Акцент5 6" xfId="845" xr:uid="{00000000-0005-0000-0000-0000FD000000}"/>
    <cellStyle name="60% - Акцент6 2" xfId="161" xr:uid="{00000000-0005-0000-0000-0000FE000000}"/>
    <cellStyle name="60% - Акцент6 3" xfId="162" xr:uid="{00000000-0005-0000-0000-0000FF000000}"/>
    <cellStyle name="60% - Акцент6 4" xfId="163" xr:uid="{00000000-0005-0000-0000-000000010000}"/>
    <cellStyle name="60% - Акцент6 5" xfId="846" xr:uid="{00000000-0005-0000-0000-000001010000}"/>
    <cellStyle name="60% - Акцент6 6" xfId="847" xr:uid="{00000000-0005-0000-0000-000002010000}"/>
    <cellStyle name="alternate" xfId="164" xr:uid="{00000000-0005-0000-0000-000003010000}"/>
    <cellStyle name="Comma [0]" xfId="165" xr:uid="{00000000-0005-0000-0000-000004010000}"/>
    <cellStyle name="Comma 2" xfId="166" xr:uid="{00000000-0005-0000-0000-000005010000}"/>
    <cellStyle name="Comma 2 2" xfId="848" xr:uid="{00000000-0005-0000-0000-000006010000}"/>
    <cellStyle name="Comma 2 2 2" xfId="849" xr:uid="{00000000-0005-0000-0000-000007010000}"/>
    <cellStyle name="Comma 2 2 2 2" xfId="850" xr:uid="{00000000-0005-0000-0000-000008010000}"/>
    <cellStyle name="Comma 2 2 3" xfId="851" xr:uid="{00000000-0005-0000-0000-000009010000}"/>
    <cellStyle name="Comma 2 3" xfId="852" xr:uid="{00000000-0005-0000-0000-00000A010000}"/>
    <cellStyle name="Comma 2 3 2" xfId="853" xr:uid="{00000000-0005-0000-0000-00000B010000}"/>
    <cellStyle name="Comma 2 4" xfId="39591" xr:uid="{00000000-0005-0000-0000-00000C010000}"/>
    <cellStyle name="Comma_app1.2" xfId="167" xr:uid="{00000000-0005-0000-0000-00000D010000}"/>
    <cellStyle name="Comma0" xfId="168" xr:uid="{00000000-0005-0000-0000-00000E010000}"/>
    <cellStyle name="Currency [0]" xfId="169" xr:uid="{00000000-0005-0000-0000-00000F010000}"/>
    <cellStyle name="Currency_laroux" xfId="170" xr:uid="{00000000-0005-0000-0000-000010010000}"/>
    <cellStyle name="Date" xfId="171" xr:uid="{00000000-0005-0000-0000-000011010000}"/>
    <cellStyle name="Description_DI 600" xfId="172" xr:uid="{00000000-0005-0000-0000-000012010000}"/>
    <cellStyle name="done" xfId="173" xr:uid="{00000000-0005-0000-0000-000013010000}"/>
    <cellStyle name="Dziesiêtny [0]_1" xfId="174" xr:uid="{00000000-0005-0000-0000-000014010000}"/>
    <cellStyle name="Dziesiêtny_1" xfId="175" xr:uid="{00000000-0005-0000-0000-000015010000}"/>
    <cellStyle name="Euro" xfId="176" xr:uid="{00000000-0005-0000-0000-000016010000}"/>
    <cellStyle name="Followed Hyperlink_ПНР" xfId="177" xr:uid="{00000000-0005-0000-0000-000017010000}"/>
    <cellStyle name="From" xfId="178" xr:uid="{00000000-0005-0000-0000-000018010000}"/>
    <cellStyle name="Grey" xfId="179" xr:uid="{00000000-0005-0000-0000-000019010000}"/>
    <cellStyle name="Header1" xfId="180" xr:uid="{00000000-0005-0000-0000-00001A010000}"/>
    <cellStyle name="Header2" xfId="181" xr:uid="{00000000-0005-0000-0000-00001B010000}"/>
    <cellStyle name="Header2 10" xfId="854" xr:uid="{00000000-0005-0000-0000-00001C010000}"/>
    <cellStyle name="Header2 10 2" xfId="855" xr:uid="{00000000-0005-0000-0000-00001D010000}"/>
    <cellStyle name="Header2 10 2 2" xfId="856" xr:uid="{00000000-0005-0000-0000-00001E010000}"/>
    <cellStyle name="Header2 10 3" xfId="857" xr:uid="{00000000-0005-0000-0000-00001F010000}"/>
    <cellStyle name="Header2 11" xfId="858" xr:uid="{00000000-0005-0000-0000-000020010000}"/>
    <cellStyle name="Header2 12" xfId="859" xr:uid="{00000000-0005-0000-0000-000021010000}"/>
    <cellStyle name="Header2 2" xfId="182" xr:uid="{00000000-0005-0000-0000-000022010000}"/>
    <cellStyle name="Header2 2 10" xfId="860" xr:uid="{00000000-0005-0000-0000-000023010000}"/>
    <cellStyle name="Header2 2 10 2" xfId="861" xr:uid="{00000000-0005-0000-0000-000024010000}"/>
    <cellStyle name="Header2 2 10 2 2" xfId="862" xr:uid="{00000000-0005-0000-0000-000025010000}"/>
    <cellStyle name="Header2 2 10 2 2 2" xfId="863" xr:uid="{00000000-0005-0000-0000-000026010000}"/>
    <cellStyle name="Header2 2 10 2 2 2 2" xfId="864" xr:uid="{00000000-0005-0000-0000-000027010000}"/>
    <cellStyle name="Header2 2 10 2 2 3" xfId="865" xr:uid="{00000000-0005-0000-0000-000028010000}"/>
    <cellStyle name="Header2 2 10 2 3" xfId="866" xr:uid="{00000000-0005-0000-0000-000029010000}"/>
    <cellStyle name="Header2 2 10 3" xfId="867" xr:uid="{00000000-0005-0000-0000-00002A010000}"/>
    <cellStyle name="Header2 2 10 3 2" xfId="868" xr:uid="{00000000-0005-0000-0000-00002B010000}"/>
    <cellStyle name="Header2 2 10 3 2 2" xfId="869" xr:uid="{00000000-0005-0000-0000-00002C010000}"/>
    <cellStyle name="Header2 2 10 3 3" xfId="870" xr:uid="{00000000-0005-0000-0000-00002D010000}"/>
    <cellStyle name="Header2 2 10 4" xfId="871" xr:uid="{00000000-0005-0000-0000-00002E010000}"/>
    <cellStyle name="Header2 2 11" xfId="872" xr:uid="{00000000-0005-0000-0000-00002F010000}"/>
    <cellStyle name="Header2 2 11 2" xfId="873" xr:uid="{00000000-0005-0000-0000-000030010000}"/>
    <cellStyle name="Header2 2 11 2 2" xfId="874" xr:uid="{00000000-0005-0000-0000-000031010000}"/>
    <cellStyle name="Header2 2 11 2 2 2" xfId="875" xr:uid="{00000000-0005-0000-0000-000032010000}"/>
    <cellStyle name="Header2 2 11 2 2 2 2" xfId="876" xr:uid="{00000000-0005-0000-0000-000033010000}"/>
    <cellStyle name="Header2 2 11 2 2 3" xfId="877" xr:uid="{00000000-0005-0000-0000-000034010000}"/>
    <cellStyle name="Header2 2 11 2 3" xfId="878" xr:uid="{00000000-0005-0000-0000-000035010000}"/>
    <cellStyle name="Header2 2 11 3" xfId="879" xr:uid="{00000000-0005-0000-0000-000036010000}"/>
    <cellStyle name="Header2 2 11 3 2" xfId="880" xr:uid="{00000000-0005-0000-0000-000037010000}"/>
    <cellStyle name="Header2 2 11 3 2 2" xfId="881" xr:uid="{00000000-0005-0000-0000-000038010000}"/>
    <cellStyle name="Header2 2 11 3 3" xfId="882" xr:uid="{00000000-0005-0000-0000-000039010000}"/>
    <cellStyle name="Header2 2 11 4" xfId="883" xr:uid="{00000000-0005-0000-0000-00003A010000}"/>
    <cellStyle name="Header2 2 12" xfId="884" xr:uid="{00000000-0005-0000-0000-00003B010000}"/>
    <cellStyle name="Header2 2 12 2" xfId="885" xr:uid="{00000000-0005-0000-0000-00003C010000}"/>
    <cellStyle name="Header2 2 12 2 2" xfId="886" xr:uid="{00000000-0005-0000-0000-00003D010000}"/>
    <cellStyle name="Header2 2 12 2 2 2" xfId="887" xr:uid="{00000000-0005-0000-0000-00003E010000}"/>
    <cellStyle name="Header2 2 12 2 2 2 2" xfId="888" xr:uid="{00000000-0005-0000-0000-00003F010000}"/>
    <cellStyle name="Header2 2 12 2 2 3" xfId="889" xr:uid="{00000000-0005-0000-0000-000040010000}"/>
    <cellStyle name="Header2 2 12 2 3" xfId="890" xr:uid="{00000000-0005-0000-0000-000041010000}"/>
    <cellStyle name="Header2 2 12 3" xfId="891" xr:uid="{00000000-0005-0000-0000-000042010000}"/>
    <cellStyle name="Header2 2 12 3 2" xfId="892" xr:uid="{00000000-0005-0000-0000-000043010000}"/>
    <cellStyle name="Header2 2 12 3 2 2" xfId="893" xr:uid="{00000000-0005-0000-0000-000044010000}"/>
    <cellStyle name="Header2 2 12 3 3" xfId="894" xr:uid="{00000000-0005-0000-0000-000045010000}"/>
    <cellStyle name="Header2 2 12 4" xfId="895" xr:uid="{00000000-0005-0000-0000-000046010000}"/>
    <cellStyle name="Header2 2 13" xfId="896" xr:uid="{00000000-0005-0000-0000-000047010000}"/>
    <cellStyle name="Header2 2 13 2" xfId="897" xr:uid="{00000000-0005-0000-0000-000048010000}"/>
    <cellStyle name="Header2 2 13 2 2" xfId="898" xr:uid="{00000000-0005-0000-0000-000049010000}"/>
    <cellStyle name="Header2 2 13 2 2 2" xfId="899" xr:uid="{00000000-0005-0000-0000-00004A010000}"/>
    <cellStyle name="Header2 2 13 2 3" xfId="900" xr:uid="{00000000-0005-0000-0000-00004B010000}"/>
    <cellStyle name="Header2 2 13 3" xfId="901" xr:uid="{00000000-0005-0000-0000-00004C010000}"/>
    <cellStyle name="Header2 2 14" xfId="902" xr:uid="{00000000-0005-0000-0000-00004D010000}"/>
    <cellStyle name="Header2 2 14 2" xfId="903" xr:uid="{00000000-0005-0000-0000-00004E010000}"/>
    <cellStyle name="Header2 2 14 2 2" xfId="904" xr:uid="{00000000-0005-0000-0000-00004F010000}"/>
    <cellStyle name="Header2 2 14 3" xfId="905" xr:uid="{00000000-0005-0000-0000-000050010000}"/>
    <cellStyle name="Header2 2 15" xfId="906" xr:uid="{00000000-0005-0000-0000-000051010000}"/>
    <cellStyle name="Header2 2 2" xfId="907" xr:uid="{00000000-0005-0000-0000-000052010000}"/>
    <cellStyle name="Header2 2 2 10" xfId="908" xr:uid="{00000000-0005-0000-0000-000053010000}"/>
    <cellStyle name="Header2 2 2 10 2" xfId="909" xr:uid="{00000000-0005-0000-0000-000054010000}"/>
    <cellStyle name="Header2 2 2 10 2 2" xfId="910" xr:uid="{00000000-0005-0000-0000-000055010000}"/>
    <cellStyle name="Header2 2 2 10 2 2 2" xfId="911" xr:uid="{00000000-0005-0000-0000-000056010000}"/>
    <cellStyle name="Header2 2 2 10 2 3" xfId="912" xr:uid="{00000000-0005-0000-0000-000057010000}"/>
    <cellStyle name="Header2 2 2 10 3" xfId="913" xr:uid="{00000000-0005-0000-0000-000058010000}"/>
    <cellStyle name="Header2 2 2 11" xfId="914" xr:uid="{00000000-0005-0000-0000-000059010000}"/>
    <cellStyle name="Header2 2 2 11 2" xfId="915" xr:uid="{00000000-0005-0000-0000-00005A010000}"/>
    <cellStyle name="Header2 2 2 11 2 2" xfId="916" xr:uid="{00000000-0005-0000-0000-00005B010000}"/>
    <cellStyle name="Header2 2 2 11 3" xfId="917" xr:uid="{00000000-0005-0000-0000-00005C010000}"/>
    <cellStyle name="Header2 2 2 12" xfId="918" xr:uid="{00000000-0005-0000-0000-00005D010000}"/>
    <cellStyle name="Header2 2 2 2" xfId="919" xr:uid="{00000000-0005-0000-0000-00005E010000}"/>
    <cellStyle name="Header2 2 2 2 10" xfId="920" xr:uid="{00000000-0005-0000-0000-00005F010000}"/>
    <cellStyle name="Header2 2 2 2 10 2" xfId="921" xr:uid="{00000000-0005-0000-0000-000060010000}"/>
    <cellStyle name="Header2 2 2 2 10 2 2" xfId="922" xr:uid="{00000000-0005-0000-0000-000061010000}"/>
    <cellStyle name="Header2 2 2 2 10 3" xfId="923" xr:uid="{00000000-0005-0000-0000-000062010000}"/>
    <cellStyle name="Header2 2 2 2 11" xfId="924" xr:uid="{00000000-0005-0000-0000-000063010000}"/>
    <cellStyle name="Header2 2 2 2 2" xfId="925" xr:uid="{00000000-0005-0000-0000-000064010000}"/>
    <cellStyle name="Header2 2 2 2 2 2" xfId="926" xr:uid="{00000000-0005-0000-0000-000065010000}"/>
    <cellStyle name="Header2 2 2 2 2 2 2" xfId="927" xr:uid="{00000000-0005-0000-0000-000066010000}"/>
    <cellStyle name="Header2 2 2 2 2 2 2 2" xfId="928" xr:uid="{00000000-0005-0000-0000-000067010000}"/>
    <cellStyle name="Header2 2 2 2 2 2 2 2 2" xfId="929" xr:uid="{00000000-0005-0000-0000-000068010000}"/>
    <cellStyle name="Header2 2 2 2 2 2 2 2 2 2" xfId="930" xr:uid="{00000000-0005-0000-0000-000069010000}"/>
    <cellStyle name="Header2 2 2 2 2 2 2 2 3" xfId="931" xr:uid="{00000000-0005-0000-0000-00006A010000}"/>
    <cellStyle name="Header2 2 2 2 2 2 2 3" xfId="932" xr:uid="{00000000-0005-0000-0000-00006B010000}"/>
    <cellStyle name="Header2 2 2 2 2 2 3" xfId="933" xr:uid="{00000000-0005-0000-0000-00006C010000}"/>
    <cellStyle name="Header2 2 2 2 2 2 3 2" xfId="934" xr:uid="{00000000-0005-0000-0000-00006D010000}"/>
    <cellStyle name="Header2 2 2 2 2 2 3 2 2" xfId="935" xr:uid="{00000000-0005-0000-0000-00006E010000}"/>
    <cellStyle name="Header2 2 2 2 2 2 3 3" xfId="936" xr:uid="{00000000-0005-0000-0000-00006F010000}"/>
    <cellStyle name="Header2 2 2 2 2 2 4" xfId="937" xr:uid="{00000000-0005-0000-0000-000070010000}"/>
    <cellStyle name="Header2 2 2 2 2 3" xfId="938" xr:uid="{00000000-0005-0000-0000-000071010000}"/>
    <cellStyle name="Header2 2 2 2 2 3 2" xfId="939" xr:uid="{00000000-0005-0000-0000-000072010000}"/>
    <cellStyle name="Header2 2 2 2 2 3 2 2" xfId="940" xr:uid="{00000000-0005-0000-0000-000073010000}"/>
    <cellStyle name="Header2 2 2 2 2 3 2 2 2" xfId="941" xr:uid="{00000000-0005-0000-0000-000074010000}"/>
    <cellStyle name="Header2 2 2 2 2 3 2 2 2 2" xfId="942" xr:uid="{00000000-0005-0000-0000-000075010000}"/>
    <cellStyle name="Header2 2 2 2 2 3 2 2 3" xfId="943" xr:uid="{00000000-0005-0000-0000-000076010000}"/>
    <cellStyle name="Header2 2 2 2 2 3 2 3" xfId="944" xr:uid="{00000000-0005-0000-0000-000077010000}"/>
    <cellStyle name="Header2 2 2 2 2 3 3" xfId="945" xr:uid="{00000000-0005-0000-0000-000078010000}"/>
    <cellStyle name="Header2 2 2 2 2 3 3 2" xfId="946" xr:uid="{00000000-0005-0000-0000-000079010000}"/>
    <cellStyle name="Header2 2 2 2 2 3 3 2 2" xfId="947" xr:uid="{00000000-0005-0000-0000-00007A010000}"/>
    <cellStyle name="Header2 2 2 2 2 3 3 3" xfId="948" xr:uid="{00000000-0005-0000-0000-00007B010000}"/>
    <cellStyle name="Header2 2 2 2 2 3 4" xfId="949" xr:uid="{00000000-0005-0000-0000-00007C010000}"/>
    <cellStyle name="Header2 2 2 2 2 4" xfId="950" xr:uid="{00000000-0005-0000-0000-00007D010000}"/>
    <cellStyle name="Header2 2 2 2 2 4 2" xfId="951" xr:uid="{00000000-0005-0000-0000-00007E010000}"/>
    <cellStyle name="Header2 2 2 2 2 4 2 2" xfId="952" xr:uid="{00000000-0005-0000-0000-00007F010000}"/>
    <cellStyle name="Header2 2 2 2 2 4 2 2 2" xfId="953" xr:uid="{00000000-0005-0000-0000-000080010000}"/>
    <cellStyle name="Header2 2 2 2 2 4 2 3" xfId="954" xr:uid="{00000000-0005-0000-0000-000081010000}"/>
    <cellStyle name="Header2 2 2 2 2 4 3" xfId="955" xr:uid="{00000000-0005-0000-0000-000082010000}"/>
    <cellStyle name="Header2 2 2 2 2 5" xfId="956" xr:uid="{00000000-0005-0000-0000-000083010000}"/>
    <cellStyle name="Header2 2 2 2 2 5 2" xfId="957" xr:uid="{00000000-0005-0000-0000-000084010000}"/>
    <cellStyle name="Header2 2 2 2 2 5 2 2" xfId="958" xr:uid="{00000000-0005-0000-0000-000085010000}"/>
    <cellStyle name="Header2 2 2 2 2 5 3" xfId="959" xr:uid="{00000000-0005-0000-0000-000086010000}"/>
    <cellStyle name="Header2 2 2 2 2 6" xfId="960" xr:uid="{00000000-0005-0000-0000-000087010000}"/>
    <cellStyle name="Header2 2 2 2 3" xfId="961" xr:uid="{00000000-0005-0000-0000-000088010000}"/>
    <cellStyle name="Header2 2 2 2 3 2" xfId="962" xr:uid="{00000000-0005-0000-0000-000089010000}"/>
    <cellStyle name="Header2 2 2 2 3 2 2" xfId="963" xr:uid="{00000000-0005-0000-0000-00008A010000}"/>
    <cellStyle name="Header2 2 2 2 3 2 2 2" xfId="964" xr:uid="{00000000-0005-0000-0000-00008B010000}"/>
    <cellStyle name="Header2 2 2 2 3 2 2 2 2" xfId="965" xr:uid="{00000000-0005-0000-0000-00008C010000}"/>
    <cellStyle name="Header2 2 2 2 3 2 2 2 2 2" xfId="966" xr:uid="{00000000-0005-0000-0000-00008D010000}"/>
    <cellStyle name="Header2 2 2 2 3 2 2 2 3" xfId="967" xr:uid="{00000000-0005-0000-0000-00008E010000}"/>
    <cellStyle name="Header2 2 2 2 3 2 2 3" xfId="968" xr:uid="{00000000-0005-0000-0000-00008F010000}"/>
    <cellStyle name="Header2 2 2 2 3 2 3" xfId="969" xr:uid="{00000000-0005-0000-0000-000090010000}"/>
    <cellStyle name="Header2 2 2 2 3 2 3 2" xfId="970" xr:uid="{00000000-0005-0000-0000-000091010000}"/>
    <cellStyle name="Header2 2 2 2 3 2 3 2 2" xfId="971" xr:uid="{00000000-0005-0000-0000-000092010000}"/>
    <cellStyle name="Header2 2 2 2 3 2 3 3" xfId="972" xr:uid="{00000000-0005-0000-0000-000093010000}"/>
    <cellStyle name="Header2 2 2 2 3 2 4" xfId="973" xr:uid="{00000000-0005-0000-0000-000094010000}"/>
    <cellStyle name="Header2 2 2 2 3 3" xfId="974" xr:uid="{00000000-0005-0000-0000-000095010000}"/>
    <cellStyle name="Header2 2 2 2 3 3 2" xfId="975" xr:uid="{00000000-0005-0000-0000-000096010000}"/>
    <cellStyle name="Header2 2 2 2 3 3 2 2" xfId="976" xr:uid="{00000000-0005-0000-0000-000097010000}"/>
    <cellStyle name="Header2 2 2 2 3 3 2 2 2" xfId="977" xr:uid="{00000000-0005-0000-0000-000098010000}"/>
    <cellStyle name="Header2 2 2 2 3 3 2 2 2 2" xfId="978" xr:uid="{00000000-0005-0000-0000-000099010000}"/>
    <cellStyle name="Header2 2 2 2 3 3 2 2 3" xfId="979" xr:uid="{00000000-0005-0000-0000-00009A010000}"/>
    <cellStyle name="Header2 2 2 2 3 3 2 3" xfId="980" xr:uid="{00000000-0005-0000-0000-00009B010000}"/>
    <cellStyle name="Header2 2 2 2 3 3 3" xfId="981" xr:uid="{00000000-0005-0000-0000-00009C010000}"/>
    <cellStyle name="Header2 2 2 2 3 3 3 2" xfId="982" xr:uid="{00000000-0005-0000-0000-00009D010000}"/>
    <cellStyle name="Header2 2 2 2 3 3 3 2 2" xfId="983" xr:uid="{00000000-0005-0000-0000-00009E010000}"/>
    <cellStyle name="Header2 2 2 2 3 3 3 3" xfId="984" xr:uid="{00000000-0005-0000-0000-00009F010000}"/>
    <cellStyle name="Header2 2 2 2 3 3 4" xfId="985" xr:uid="{00000000-0005-0000-0000-0000A0010000}"/>
    <cellStyle name="Header2 2 2 2 3 4" xfId="986" xr:uid="{00000000-0005-0000-0000-0000A1010000}"/>
    <cellStyle name="Header2 2 2 2 3 4 2" xfId="987" xr:uid="{00000000-0005-0000-0000-0000A2010000}"/>
    <cellStyle name="Header2 2 2 2 3 4 2 2" xfId="988" xr:uid="{00000000-0005-0000-0000-0000A3010000}"/>
    <cellStyle name="Header2 2 2 2 3 4 2 2 2" xfId="989" xr:uid="{00000000-0005-0000-0000-0000A4010000}"/>
    <cellStyle name="Header2 2 2 2 3 4 2 3" xfId="990" xr:uid="{00000000-0005-0000-0000-0000A5010000}"/>
    <cellStyle name="Header2 2 2 2 3 4 3" xfId="991" xr:uid="{00000000-0005-0000-0000-0000A6010000}"/>
    <cellStyle name="Header2 2 2 2 3 5" xfId="992" xr:uid="{00000000-0005-0000-0000-0000A7010000}"/>
    <cellStyle name="Header2 2 2 2 3 5 2" xfId="993" xr:uid="{00000000-0005-0000-0000-0000A8010000}"/>
    <cellStyle name="Header2 2 2 2 3 5 2 2" xfId="994" xr:uid="{00000000-0005-0000-0000-0000A9010000}"/>
    <cellStyle name="Header2 2 2 2 3 5 3" xfId="995" xr:uid="{00000000-0005-0000-0000-0000AA010000}"/>
    <cellStyle name="Header2 2 2 2 3 6" xfId="996" xr:uid="{00000000-0005-0000-0000-0000AB010000}"/>
    <cellStyle name="Header2 2 2 2 4" xfId="997" xr:uid="{00000000-0005-0000-0000-0000AC010000}"/>
    <cellStyle name="Header2 2 2 2 4 2" xfId="998" xr:uid="{00000000-0005-0000-0000-0000AD010000}"/>
    <cellStyle name="Header2 2 2 2 4 2 2" xfId="999" xr:uid="{00000000-0005-0000-0000-0000AE010000}"/>
    <cellStyle name="Header2 2 2 2 4 2 2 2" xfId="1000" xr:uid="{00000000-0005-0000-0000-0000AF010000}"/>
    <cellStyle name="Header2 2 2 2 4 2 2 2 2" xfId="1001" xr:uid="{00000000-0005-0000-0000-0000B0010000}"/>
    <cellStyle name="Header2 2 2 2 4 2 2 2 2 2" xfId="1002" xr:uid="{00000000-0005-0000-0000-0000B1010000}"/>
    <cellStyle name="Header2 2 2 2 4 2 2 2 3" xfId="1003" xr:uid="{00000000-0005-0000-0000-0000B2010000}"/>
    <cellStyle name="Header2 2 2 2 4 2 2 3" xfId="1004" xr:uid="{00000000-0005-0000-0000-0000B3010000}"/>
    <cellStyle name="Header2 2 2 2 4 2 3" xfId="1005" xr:uid="{00000000-0005-0000-0000-0000B4010000}"/>
    <cellStyle name="Header2 2 2 2 4 2 3 2" xfId="1006" xr:uid="{00000000-0005-0000-0000-0000B5010000}"/>
    <cellStyle name="Header2 2 2 2 4 2 3 2 2" xfId="1007" xr:uid="{00000000-0005-0000-0000-0000B6010000}"/>
    <cellStyle name="Header2 2 2 2 4 2 3 3" xfId="1008" xr:uid="{00000000-0005-0000-0000-0000B7010000}"/>
    <cellStyle name="Header2 2 2 2 4 2 4" xfId="1009" xr:uid="{00000000-0005-0000-0000-0000B8010000}"/>
    <cellStyle name="Header2 2 2 2 4 3" xfId="1010" xr:uid="{00000000-0005-0000-0000-0000B9010000}"/>
    <cellStyle name="Header2 2 2 2 4 3 2" xfId="1011" xr:uid="{00000000-0005-0000-0000-0000BA010000}"/>
    <cellStyle name="Header2 2 2 2 4 3 2 2" xfId="1012" xr:uid="{00000000-0005-0000-0000-0000BB010000}"/>
    <cellStyle name="Header2 2 2 2 4 3 2 2 2" xfId="1013" xr:uid="{00000000-0005-0000-0000-0000BC010000}"/>
    <cellStyle name="Header2 2 2 2 4 3 2 2 2 2" xfId="1014" xr:uid="{00000000-0005-0000-0000-0000BD010000}"/>
    <cellStyle name="Header2 2 2 2 4 3 2 2 3" xfId="1015" xr:uid="{00000000-0005-0000-0000-0000BE010000}"/>
    <cellStyle name="Header2 2 2 2 4 3 2 3" xfId="1016" xr:uid="{00000000-0005-0000-0000-0000BF010000}"/>
    <cellStyle name="Header2 2 2 2 4 3 3" xfId="1017" xr:uid="{00000000-0005-0000-0000-0000C0010000}"/>
    <cellStyle name="Header2 2 2 2 4 3 3 2" xfId="1018" xr:uid="{00000000-0005-0000-0000-0000C1010000}"/>
    <cellStyle name="Header2 2 2 2 4 3 3 2 2" xfId="1019" xr:uid="{00000000-0005-0000-0000-0000C2010000}"/>
    <cellStyle name="Header2 2 2 2 4 3 3 3" xfId="1020" xr:uid="{00000000-0005-0000-0000-0000C3010000}"/>
    <cellStyle name="Header2 2 2 2 4 3 4" xfId="1021" xr:uid="{00000000-0005-0000-0000-0000C4010000}"/>
    <cellStyle name="Header2 2 2 2 4 4" xfId="1022" xr:uid="{00000000-0005-0000-0000-0000C5010000}"/>
    <cellStyle name="Header2 2 2 2 4 4 2" xfId="1023" xr:uid="{00000000-0005-0000-0000-0000C6010000}"/>
    <cellStyle name="Header2 2 2 2 4 4 2 2" xfId="1024" xr:uid="{00000000-0005-0000-0000-0000C7010000}"/>
    <cellStyle name="Header2 2 2 2 4 4 2 2 2" xfId="1025" xr:uid="{00000000-0005-0000-0000-0000C8010000}"/>
    <cellStyle name="Header2 2 2 2 4 4 2 3" xfId="1026" xr:uid="{00000000-0005-0000-0000-0000C9010000}"/>
    <cellStyle name="Header2 2 2 2 4 4 3" xfId="1027" xr:uid="{00000000-0005-0000-0000-0000CA010000}"/>
    <cellStyle name="Header2 2 2 2 4 5" xfId="1028" xr:uid="{00000000-0005-0000-0000-0000CB010000}"/>
    <cellStyle name="Header2 2 2 2 4 5 2" xfId="1029" xr:uid="{00000000-0005-0000-0000-0000CC010000}"/>
    <cellStyle name="Header2 2 2 2 4 5 2 2" xfId="1030" xr:uid="{00000000-0005-0000-0000-0000CD010000}"/>
    <cellStyle name="Header2 2 2 2 4 5 3" xfId="1031" xr:uid="{00000000-0005-0000-0000-0000CE010000}"/>
    <cellStyle name="Header2 2 2 2 4 6" xfId="1032" xr:uid="{00000000-0005-0000-0000-0000CF010000}"/>
    <cellStyle name="Header2 2 2 2 5" xfId="1033" xr:uid="{00000000-0005-0000-0000-0000D0010000}"/>
    <cellStyle name="Header2 2 2 2 5 2" xfId="1034" xr:uid="{00000000-0005-0000-0000-0000D1010000}"/>
    <cellStyle name="Header2 2 2 2 5 2 2" xfId="1035" xr:uid="{00000000-0005-0000-0000-0000D2010000}"/>
    <cellStyle name="Header2 2 2 2 5 2 2 2" xfId="1036" xr:uid="{00000000-0005-0000-0000-0000D3010000}"/>
    <cellStyle name="Header2 2 2 2 5 2 2 2 2" xfId="1037" xr:uid="{00000000-0005-0000-0000-0000D4010000}"/>
    <cellStyle name="Header2 2 2 2 5 2 2 2 2 2" xfId="1038" xr:uid="{00000000-0005-0000-0000-0000D5010000}"/>
    <cellStyle name="Header2 2 2 2 5 2 2 2 3" xfId="1039" xr:uid="{00000000-0005-0000-0000-0000D6010000}"/>
    <cellStyle name="Header2 2 2 2 5 2 2 3" xfId="1040" xr:uid="{00000000-0005-0000-0000-0000D7010000}"/>
    <cellStyle name="Header2 2 2 2 5 2 3" xfId="1041" xr:uid="{00000000-0005-0000-0000-0000D8010000}"/>
    <cellStyle name="Header2 2 2 2 5 2 3 2" xfId="1042" xr:uid="{00000000-0005-0000-0000-0000D9010000}"/>
    <cellStyle name="Header2 2 2 2 5 2 3 2 2" xfId="1043" xr:uid="{00000000-0005-0000-0000-0000DA010000}"/>
    <cellStyle name="Header2 2 2 2 5 2 3 3" xfId="1044" xr:uid="{00000000-0005-0000-0000-0000DB010000}"/>
    <cellStyle name="Header2 2 2 2 5 2 4" xfId="1045" xr:uid="{00000000-0005-0000-0000-0000DC010000}"/>
    <cellStyle name="Header2 2 2 2 5 3" xfId="1046" xr:uid="{00000000-0005-0000-0000-0000DD010000}"/>
    <cellStyle name="Header2 2 2 2 5 3 2" xfId="1047" xr:uid="{00000000-0005-0000-0000-0000DE010000}"/>
    <cellStyle name="Header2 2 2 2 5 3 2 2" xfId="1048" xr:uid="{00000000-0005-0000-0000-0000DF010000}"/>
    <cellStyle name="Header2 2 2 2 5 3 2 2 2" xfId="1049" xr:uid="{00000000-0005-0000-0000-0000E0010000}"/>
    <cellStyle name="Header2 2 2 2 5 3 2 2 2 2" xfId="1050" xr:uid="{00000000-0005-0000-0000-0000E1010000}"/>
    <cellStyle name="Header2 2 2 2 5 3 2 2 3" xfId="1051" xr:uid="{00000000-0005-0000-0000-0000E2010000}"/>
    <cellStyle name="Header2 2 2 2 5 3 2 3" xfId="1052" xr:uid="{00000000-0005-0000-0000-0000E3010000}"/>
    <cellStyle name="Header2 2 2 2 5 3 3" xfId="1053" xr:uid="{00000000-0005-0000-0000-0000E4010000}"/>
    <cellStyle name="Header2 2 2 2 5 3 3 2" xfId="1054" xr:uid="{00000000-0005-0000-0000-0000E5010000}"/>
    <cellStyle name="Header2 2 2 2 5 3 3 2 2" xfId="1055" xr:uid="{00000000-0005-0000-0000-0000E6010000}"/>
    <cellStyle name="Header2 2 2 2 5 3 3 3" xfId="1056" xr:uid="{00000000-0005-0000-0000-0000E7010000}"/>
    <cellStyle name="Header2 2 2 2 5 3 4" xfId="1057" xr:uid="{00000000-0005-0000-0000-0000E8010000}"/>
    <cellStyle name="Header2 2 2 2 5 4" xfId="1058" xr:uid="{00000000-0005-0000-0000-0000E9010000}"/>
    <cellStyle name="Header2 2 2 2 5 4 2" xfId="1059" xr:uid="{00000000-0005-0000-0000-0000EA010000}"/>
    <cellStyle name="Header2 2 2 2 5 4 2 2" xfId="1060" xr:uid="{00000000-0005-0000-0000-0000EB010000}"/>
    <cellStyle name="Header2 2 2 2 5 4 2 2 2" xfId="1061" xr:uid="{00000000-0005-0000-0000-0000EC010000}"/>
    <cellStyle name="Header2 2 2 2 5 4 2 3" xfId="1062" xr:uid="{00000000-0005-0000-0000-0000ED010000}"/>
    <cellStyle name="Header2 2 2 2 5 4 3" xfId="1063" xr:uid="{00000000-0005-0000-0000-0000EE010000}"/>
    <cellStyle name="Header2 2 2 2 5 5" xfId="1064" xr:uid="{00000000-0005-0000-0000-0000EF010000}"/>
    <cellStyle name="Header2 2 2 2 5 5 2" xfId="1065" xr:uid="{00000000-0005-0000-0000-0000F0010000}"/>
    <cellStyle name="Header2 2 2 2 5 5 2 2" xfId="1066" xr:uid="{00000000-0005-0000-0000-0000F1010000}"/>
    <cellStyle name="Header2 2 2 2 5 5 3" xfId="1067" xr:uid="{00000000-0005-0000-0000-0000F2010000}"/>
    <cellStyle name="Header2 2 2 2 5 6" xfId="1068" xr:uid="{00000000-0005-0000-0000-0000F3010000}"/>
    <cellStyle name="Header2 2 2 2 6" xfId="1069" xr:uid="{00000000-0005-0000-0000-0000F4010000}"/>
    <cellStyle name="Header2 2 2 2 6 2" xfId="1070" xr:uid="{00000000-0005-0000-0000-0000F5010000}"/>
    <cellStyle name="Header2 2 2 2 6 2 2" xfId="1071" xr:uid="{00000000-0005-0000-0000-0000F6010000}"/>
    <cellStyle name="Header2 2 2 2 6 2 2 2" xfId="1072" xr:uid="{00000000-0005-0000-0000-0000F7010000}"/>
    <cellStyle name="Header2 2 2 2 6 2 2 2 2" xfId="1073" xr:uid="{00000000-0005-0000-0000-0000F8010000}"/>
    <cellStyle name="Header2 2 2 2 6 2 2 2 2 2" xfId="1074" xr:uid="{00000000-0005-0000-0000-0000F9010000}"/>
    <cellStyle name="Header2 2 2 2 6 2 2 2 3" xfId="1075" xr:uid="{00000000-0005-0000-0000-0000FA010000}"/>
    <cellStyle name="Header2 2 2 2 6 2 2 3" xfId="1076" xr:uid="{00000000-0005-0000-0000-0000FB010000}"/>
    <cellStyle name="Header2 2 2 2 6 2 3" xfId="1077" xr:uid="{00000000-0005-0000-0000-0000FC010000}"/>
    <cellStyle name="Header2 2 2 2 6 2 3 2" xfId="1078" xr:uid="{00000000-0005-0000-0000-0000FD010000}"/>
    <cellStyle name="Header2 2 2 2 6 2 3 2 2" xfId="1079" xr:uid="{00000000-0005-0000-0000-0000FE010000}"/>
    <cellStyle name="Header2 2 2 2 6 2 3 3" xfId="1080" xr:uid="{00000000-0005-0000-0000-0000FF010000}"/>
    <cellStyle name="Header2 2 2 2 6 2 4" xfId="1081" xr:uid="{00000000-0005-0000-0000-000000020000}"/>
    <cellStyle name="Header2 2 2 2 6 3" xfId="1082" xr:uid="{00000000-0005-0000-0000-000001020000}"/>
    <cellStyle name="Header2 2 2 2 6 3 2" xfId="1083" xr:uid="{00000000-0005-0000-0000-000002020000}"/>
    <cellStyle name="Header2 2 2 2 6 3 2 2" xfId="1084" xr:uid="{00000000-0005-0000-0000-000003020000}"/>
    <cellStyle name="Header2 2 2 2 6 3 2 2 2" xfId="1085" xr:uid="{00000000-0005-0000-0000-000004020000}"/>
    <cellStyle name="Header2 2 2 2 6 3 2 2 2 2" xfId="1086" xr:uid="{00000000-0005-0000-0000-000005020000}"/>
    <cellStyle name="Header2 2 2 2 6 3 2 2 3" xfId="1087" xr:uid="{00000000-0005-0000-0000-000006020000}"/>
    <cellStyle name="Header2 2 2 2 6 3 2 3" xfId="1088" xr:uid="{00000000-0005-0000-0000-000007020000}"/>
    <cellStyle name="Header2 2 2 2 6 3 3" xfId="1089" xr:uid="{00000000-0005-0000-0000-000008020000}"/>
    <cellStyle name="Header2 2 2 2 6 3 3 2" xfId="1090" xr:uid="{00000000-0005-0000-0000-000009020000}"/>
    <cellStyle name="Header2 2 2 2 6 3 3 2 2" xfId="1091" xr:uid="{00000000-0005-0000-0000-00000A020000}"/>
    <cellStyle name="Header2 2 2 2 6 3 3 3" xfId="1092" xr:uid="{00000000-0005-0000-0000-00000B020000}"/>
    <cellStyle name="Header2 2 2 2 6 3 4" xfId="1093" xr:uid="{00000000-0005-0000-0000-00000C020000}"/>
    <cellStyle name="Header2 2 2 2 6 4" xfId="1094" xr:uid="{00000000-0005-0000-0000-00000D020000}"/>
    <cellStyle name="Header2 2 2 2 6 4 2" xfId="1095" xr:uid="{00000000-0005-0000-0000-00000E020000}"/>
    <cellStyle name="Header2 2 2 2 6 4 2 2" xfId="1096" xr:uid="{00000000-0005-0000-0000-00000F020000}"/>
    <cellStyle name="Header2 2 2 2 6 4 2 2 2" xfId="1097" xr:uid="{00000000-0005-0000-0000-000010020000}"/>
    <cellStyle name="Header2 2 2 2 6 4 2 3" xfId="1098" xr:uid="{00000000-0005-0000-0000-000011020000}"/>
    <cellStyle name="Header2 2 2 2 6 4 3" xfId="1099" xr:uid="{00000000-0005-0000-0000-000012020000}"/>
    <cellStyle name="Header2 2 2 2 6 5" xfId="1100" xr:uid="{00000000-0005-0000-0000-000013020000}"/>
    <cellStyle name="Header2 2 2 2 6 5 2" xfId="1101" xr:uid="{00000000-0005-0000-0000-000014020000}"/>
    <cellStyle name="Header2 2 2 2 6 5 2 2" xfId="1102" xr:uid="{00000000-0005-0000-0000-000015020000}"/>
    <cellStyle name="Header2 2 2 2 6 5 3" xfId="1103" xr:uid="{00000000-0005-0000-0000-000016020000}"/>
    <cellStyle name="Header2 2 2 2 6 6" xfId="1104" xr:uid="{00000000-0005-0000-0000-000017020000}"/>
    <cellStyle name="Header2 2 2 2 7" xfId="1105" xr:uid="{00000000-0005-0000-0000-000018020000}"/>
    <cellStyle name="Header2 2 2 2 7 2" xfId="1106" xr:uid="{00000000-0005-0000-0000-000019020000}"/>
    <cellStyle name="Header2 2 2 2 7 2 2" xfId="1107" xr:uid="{00000000-0005-0000-0000-00001A020000}"/>
    <cellStyle name="Header2 2 2 2 7 2 2 2" xfId="1108" xr:uid="{00000000-0005-0000-0000-00001B020000}"/>
    <cellStyle name="Header2 2 2 2 7 2 2 2 2" xfId="1109" xr:uid="{00000000-0005-0000-0000-00001C020000}"/>
    <cellStyle name="Header2 2 2 2 7 2 2 3" xfId="1110" xr:uid="{00000000-0005-0000-0000-00001D020000}"/>
    <cellStyle name="Header2 2 2 2 7 2 3" xfId="1111" xr:uid="{00000000-0005-0000-0000-00001E020000}"/>
    <cellStyle name="Header2 2 2 2 7 3" xfId="1112" xr:uid="{00000000-0005-0000-0000-00001F020000}"/>
    <cellStyle name="Header2 2 2 2 7 3 2" xfId="1113" xr:uid="{00000000-0005-0000-0000-000020020000}"/>
    <cellStyle name="Header2 2 2 2 7 3 2 2" xfId="1114" xr:uid="{00000000-0005-0000-0000-000021020000}"/>
    <cellStyle name="Header2 2 2 2 7 3 3" xfId="1115" xr:uid="{00000000-0005-0000-0000-000022020000}"/>
    <cellStyle name="Header2 2 2 2 7 4" xfId="1116" xr:uid="{00000000-0005-0000-0000-000023020000}"/>
    <cellStyle name="Header2 2 2 2 8" xfId="1117" xr:uid="{00000000-0005-0000-0000-000024020000}"/>
    <cellStyle name="Header2 2 2 2 8 2" xfId="1118" xr:uid="{00000000-0005-0000-0000-000025020000}"/>
    <cellStyle name="Header2 2 2 2 8 2 2" xfId="1119" xr:uid="{00000000-0005-0000-0000-000026020000}"/>
    <cellStyle name="Header2 2 2 2 8 2 2 2" xfId="1120" xr:uid="{00000000-0005-0000-0000-000027020000}"/>
    <cellStyle name="Header2 2 2 2 8 2 2 2 2" xfId="1121" xr:uid="{00000000-0005-0000-0000-000028020000}"/>
    <cellStyle name="Header2 2 2 2 8 2 2 3" xfId="1122" xr:uid="{00000000-0005-0000-0000-000029020000}"/>
    <cellStyle name="Header2 2 2 2 8 2 3" xfId="1123" xr:uid="{00000000-0005-0000-0000-00002A020000}"/>
    <cellStyle name="Header2 2 2 2 8 3" xfId="1124" xr:uid="{00000000-0005-0000-0000-00002B020000}"/>
    <cellStyle name="Header2 2 2 2 8 3 2" xfId="1125" xr:uid="{00000000-0005-0000-0000-00002C020000}"/>
    <cellStyle name="Header2 2 2 2 8 3 2 2" xfId="1126" xr:uid="{00000000-0005-0000-0000-00002D020000}"/>
    <cellStyle name="Header2 2 2 2 8 3 3" xfId="1127" xr:uid="{00000000-0005-0000-0000-00002E020000}"/>
    <cellStyle name="Header2 2 2 2 8 4" xfId="1128" xr:uid="{00000000-0005-0000-0000-00002F020000}"/>
    <cellStyle name="Header2 2 2 2 9" xfId="1129" xr:uid="{00000000-0005-0000-0000-000030020000}"/>
    <cellStyle name="Header2 2 2 2 9 2" xfId="1130" xr:uid="{00000000-0005-0000-0000-000031020000}"/>
    <cellStyle name="Header2 2 2 2 9 2 2" xfId="1131" xr:uid="{00000000-0005-0000-0000-000032020000}"/>
    <cellStyle name="Header2 2 2 2 9 2 2 2" xfId="1132" xr:uid="{00000000-0005-0000-0000-000033020000}"/>
    <cellStyle name="Header2 2 2 2 9 2 3" xfId="1133" xr:uid="{00000000-0005-0000-0000-000034020000}"/>
    <cellStyle name="Header2 2 2 2 9 3" xfId="1134" xr:uid="{00000000-0005-0000-0000-000035020000}"/>
    <cellStyle name="Header2 2 2 3" xfId="1135" xr:uid="{00000000-0005-0000-0000-000036020000}"/>
    <cellStyle name="Header2 2 2 3 2" xfId="1136" xr:uid="{00000000-0005-0000-0000-000037020000}"/>
    <cellStyle name="Header2 2 2 3 2 2" xfId="1137" xr:uid="{00000000-0005-0000-0000-000038020000}"/>
    <cellStyle name="Header2 2 2 3 2 2 2" xfId="1138" xr:uid="{00000000-0005-0000-0000-000039020000}"/>
    <cellStyle name="Header2 2 2 3 2 2 2 2" xfId="1139" xr:uid="{00000000-0005-0000-0000-00003A020000}"/>
    <cellStyle name="Header2 2 2 3 2 2 2 2 2" xfId="1140" xr:uid="{00000000-0005-0000-0000-00003B020000}"/>
    <cellStyle name="Header2 2 2 3 2 2 2 2 2 2" xfId="1141" xr:uid="{00000000-0005-0000-0000-00003C020000}"/>
    <cellStyle name="Header2 2 2 3 2 2 2 2 3" xfId="1142" xr:uid="{00000000-0005-0000-0000-00003D020000}"/>
    <cellStyle name="Header2 2 2 3 2 2 2 3" xfId="1143" xr:uid="{00000000-0005-0000-0000-00003E020000}"/>
    <cellStyle name="Header2 2 2 3 2 2 3" xfId="1144" xr:uid="{00000000-0005-0000-0000-00003F020000}"/>
    <cellStyle name="Header2 2 2 3 2 2 3 2" xfId="1145" xr:uid="{00000000-0005-0000-0000-000040020000}"/>
    <cellStyle name="Header2 2 2 3 2 2 3 2 2" xfId="1146" xr:uid="{00000000-0005-0000-0000-000041020000}"/>
    <cellStyle name="Header2 2 2 3 2 2 3 3" xfId="1147" xr:uid="{00000000-0005-0000-0000-000042020000}"/>
    <cellStyle name="Header2 2 2 3 2 2 4" xfId="1148" xr:uid="{00000000-0005-0000-0000-000043020000}"/>
    <cellStyle name="Header2 2 2 3 2 3" xfId="1149" xr:uid="{00000000-0005-0000-0000-000044020000}"/>
    <cellStyle name="Header2 2 2 3 2 3 2" xfId="1150" xr:uid="{00000000-0005-0000-0000-000045020000}"/>
    <cellStyle name="Header2 2 2 3 2 3 2 2" xfId="1151" xr:uid="{00000000-0005-0000-0000-000046020000}"/>
    <cellStyle name="Header2 2 2 3 2 3 2 2 2" xfId="1152" xr:uid="{00000000-0005-0000-0000-000047020000}"/>
    <cellStyle name="Header2 2 2 3 2 3 2 2 2 2" xfId="1153" xr:uid="{00000000-0005-0000-0000-000048020000}"/>
    <cellStyle name="Header2 2 2 3 2 3 2 2 3" xfId="1154" xr:uid="{00000000-0005-0000-0000-000049020000}"/>
    <cellStyle name="Header2 2 2 3 2 3 2 3" xfId="1155" xr:uid="{00000000-0005-0000-0000-00004A020000}"/>
    <cellStyle name="Header2 2 2 3 2 3 3" xfId="1156" xr:uid="{00000000-0005-0000-0000-00004B020000}"/>
    <cellStyle name="Header2 2 2 3 2 3 3 2" xfId="1157" xr:uid="{00000000-0005-0000-0000-00004C020000}"/>
    <cellStyle name="Header2 2 2 3 2 3 3 2 2" xfId="1158" xr:uid="{00000000-0005-0000-0000-00004D020000}"/>
    <cellStyle name="Header2 2 2 3 2 3 3 3" xfId="1159" xr:uid="{00000000-0005-0000-0000-00004E020000}"/>
    <cellStyle name="Header2 2 2 3 2 3 4" xfId="1160" xr:uid="{00000000-0005-0000-0000-00004F020000}"/>
    <cellStyle name="Header2 2 2 3 2 4" xfId="1161" xr:uid="{00000000-0005-0000-0000-000050020000}"/>
    <cellStyle name="Header2 2 2 3 2 4 2" xfId="1162" xr:uid="{00000000-0005-0000-0000-000051020000}"/>
    <cellStyle name="Header2 2 2 3 2 4 2 2" xfId="1163" xr:uid="{00000000-0005-0000-0000-000052020000}"/>
    <cellStyle name="Header2 2 2 3 2 4 2 2 2" xfId="1164" xr:uid="{00000000-0005-0000-0000-000053020000}"/>
    <cellStyle name="Header2 2 2 3 2 4 2 3" xfId="1165" xr:uid="{00000000-0005-0000-0000-000054020000}"/>
    <cellStyle name="Header2 2 2 3 2 4 3" xfId="1166" xr:uid="{00000000-0005-0000-0000-000055020000}"/>
    <cellStyle name="Header2 2 2 3 2 5" xfId="1167" xr:uid="{00000000-0005-0000-0000-000056020000}"/>
    <cellStyle name="Header2 2 2 3 2 5 2" xfId="1168" xr:uid="{00000000-0005-0000-0000-000057020000}"/>
    <cellStyle name="Header2 2 2 3 2 5 2 2" xfId="1169" xr:uid="{00000000-0005-0000-0000-000058020000}"/>
    <cellStyle name="Header2 2 2 3 2 5 3" xfId="1170" xr:uid="{00000000-0005-0000-0000-000059020000}"/>
    <cellStyle name="Header2 2 2 3 2 6" xfId="1171" xr:uid="{00000000-0005-0000-0000-00005A020000}"/>
    <cellStyle name="Header2 2 2 3 3" xfId="1172" xr:uid="{00000000-0005-0000-0000-00005B020000}"/>
    <cellStyle name="Header2 2 2 3 3 2" xfId="1173" xr:uid="{00000000-0005-0000-0000-00005C020000}"/>
    <cellStyle name="Header2 2 2 3 3 2 2" xfId="1174" xr:uid="{00000000-0005-0000-0000-00005D020000}"/>
    <cellStyle name="Header2 2 2 3 3 2 2 2" xfId="1175" xr:uid="{00000000-0005-0000-0000-00005E020000}"/>
    <cellStyle name="Header2 2 2 3 3 2 2 2 2" xfId="1176" xr:uid="{00000000-0005-0000-0000-00005F020000}"/>
    <cellStyle name="Header2 2 2 3 3 2 2 2 2 2" xfId="1177" xr:uid="{00000000-0005-0000-0000-000060020000}"/>
    <cellStyle name="Header2 2 2 3 3 2 2 2 3" xfId="1178" xr:uid="{00000000-0005-0000-0000-000061020000}"/>
    <cellStyle name="Header2 2 2 3 3 2 2 3" xfId="1179" xr:uid="{00000000-0005-0000-0000-000062020000}"/>
    <cellStyle name="Header2 2 2 3 3 2 3" xfId="1180" xr:uid="{00000000-0005-0000-0000-000063020000}"/>
    <cellStyle name="Header2 2 2 3 3 2 3 2" xfId="1181" xr:uid="{00000000-0005-0000-0000-000064020000}"/>
    <cellStyle name="Header2 2 2 3 3 2 3 2 2" xfId="1182" xr:uid="{00000000-0005-0000-0000-000065020000}"/>
    <cellStyle name="Header2 2 2 3 3 2 3 3" xfId="1183" xr:uid="{00000000-0005-0000-0000-000066020000}"/>
    <cellStyle name="Header2 2 2 3 3 2 4" xfId="1184" xr:uid="{00000000-0005-0000-0000-000067020000}"/>
    <cellStyle name="Header2 2 2 3 3 3" xfId="1185" xr:uid="{00000000-0005-0000-0000-000068020000}"/>
    <cellStyle name="Header2 2 2 3 3 3 2" xfId="1186" xr:uid="{00000000-0005-0000-0000-000069020000}"/>
    <cellStyle name="Header2 2 2 3 3 3 2 2" xfId="1187" xr:uid="{00000000-0005-0000-0000-00006A020000}"/>
    <cellStyle name="Header2 2 2 3 3 3 2 2 2" xfId="1188" xr:uid="{00000000-0005-0000-0000-00006B020000}"/>
    <cellStyle name="Header2 2 2 3 3 3 2 2 2 2" xfId="1189" xr:uid="{00000000-0005-0000-0000-00006C020000}"/>
    <cellStyle name="Header2 2 2 3 3 3 2 2 3" xfId="1190" xr:uid="{00000000-0005-0000-0000-00006D020000}"/>
    <cellStyle name="Header2 2 2 3 3 3 2 3" xfId="1191" xr:uid="{00000000-0005-0000-0000-00006E020000}"/>
    <cellStyle name="Header2 2 2 3 3 3 3" xfId="1192" xr:uid="{00000000-0005-0000-0000-00006F020000}"/>
    <cellStyle name="Header2 2 2 3 3 3 3 2" xfId="1193" xr:uid="{00000000-0005-0000-0000-000070020000}"/>
    <cellStyle name="Header2 2 2 3 3 3 3 2 2" xfId="1194" xr:uid="{00000000-0005-0000-0000-000071020000}"/>
    <cellStyle name="Header2 2 2 3 3 3 3 3" xfId="1195" xr:uid="{00000000-0005-0000-0000-000072020000}"/>
    <cellStyle name="Header2 2 2 3 3 3 4" xfId="1196" xr:uid="{00000000-0005-0000-0000-000073020000}"/>
    <cellStyle name="Header2 2 2 3 3 4" xfId="1197" xr:uid="{00000000-0005-0000-0000-000074020000}"/>
    <cellStyle name="Header2 2 2 3 3 4 2" xfId="1198" xr:uid="{00000000-0005-0000-0000-000075020000}"/>
    <cellStyle name="Header2 2 2 3 3 4 2 2" xfId="1199" xr:uid="{00000000-0005-0000-0000-000076020000}"/>
    <cellStyle name="Header2 2 2 3 3 4 2 2 2" xfId="1200" xr:uid="{00000000-0005-0000-0000-000077020000}"/>
    <cellStyle name="Header2 2 2 3 3 4 2 3" xfId="1201" xr:uid="{00000000-0005-0000-0000-000078020000}"/>
    <cellStyle name="Header2 2 2 3 3 4 3" xfId="1202" xr:uid="{00000000-0005-0000-0000-000079020000}"/>
    <cellStyle name="Header2 2 2 3 3 5" xfId="1203" xr:uid="{00000000-0005-0000-0000-00007A020000}"/>
    <cellStyle name="Header2 2 2 3 3 5 2" xfId="1204" xr:uid="{00000000-0005-0000-0000-00007B020000}"/>
    <cellStyle name="Header2 2 2 3 3 5 2 2" xfId="1205" xr:uid="{00000000-0005-0000-0000-00007C020000}"/>
    <cellStyle name="Header2 2 2 3 3 5 3" xfId="1206" xr:uid="{00000000-0005-0000-0000-00007D020000}"/>
    <cellStyle name="Header2 2 2 3 3 6" xfId="1207" xr:uid="{00000000-0005-0000-0000-00007E020000}"/>
    <cellStyle name="Header2 2 2 3 4" xfId="1208" xr:uid="{00000000-0005-0000-0000-00007F020000}"/>
    <cellStyle name="Header2 2 2 3 4 2" xfId="1209" xr:uid="{00000000-0005-0000-0000-000080020000}"/>
    <cellStyle name="Header2 2 2 3 4 2 2" xfId="1210" xr:uid="{00000000-0005-0000-0000-000081020000}"/>
    <cellStyle name="Header2 2 2 3 4 2 2 2" xfId="1211" xr:uid="{00000000-0005-0000-0000-000082020000}"/>
    <cellStyle name="Header2 2 2 3 4 2 2 2 2" xfId="1212" xr:uid="{00000000-0005-0000-0000-000083020000}"/>
    <cellStyle name="Header2 2 2 3 4 2 2 2 2 2" xfId="1213" xr:uid="{00000000-0005-0000-0000-000084020000}"/>
    <cellStyle name="Header2 2 2 3 4 2 2 2 3" xfId="1214" xr:uid="{00000000-0005-0000-0000-000085020000}"/>
    <cellStyle name="Header2 2 2 3 4 2 2 3" xfId="1215" xr:uid="{00000000-0005-0000-0000-000086020000}"/>
    <cellStyle name="Header2 2 2 3 4 2 3" xfId="1216" xr:uid="{00000000-0005-0000-0000-000087020000}"/>
    <cellStyle name="Header2 2 2 3 4 2 3 2" xfId="1217" xr:uid="{00000000-0005-0000-0000-000088020000}"/>
    <cellStyle name="Header2 2 2 3 4 2 3 2 2" xfId="1218" xr:uid="{00000000-0005-0000-0000-000089020000}"/>
    <cellStyle name="Header2 2 2 3 4 2 3 3" xfId="1219" xr:uid="{00000000-0005-0000-0000-00008A020000}"/>
    <cellStyle name="Header2 2 2 3 4 2 4" xfId="1220" xr:uid="{00000000-0005-0000-0000-00008B020000}"/>
    <cellStyle name="Header2 2 2 3 4 3" xfId="1221" xr:uid="{00000000-0005-0000-0000-00008C020000}"/>
    <cellStyle name="Header2 2 2 3 4 3 2" xfId="1222" xr:uid="{00000000-0005-0000-0000-00008D020000}"/>
    <cellStyle name="Header2 2 2 3 4 3 2 2" xfId="1223" xr:uid="{00000000-0005-0000-0000-00008E020000}"/>
    <cellStyle name="Header2 2 2 3 4 3 2 2 2" xfId="1224" xr:uid="{00000000-0005-0000-0000-00008F020000}"/>
    <cellStyle name="Header2 2 2 3 4 3 2 2 2 2" xfId="1225" xr:uid="{00000000-0005-0000-0000-000090020000}"/>
    <cellStyle name="Header2 2 2 3 4 3 2 2 3" xfId="1226" xr:uid="{00000000-0005-0000-0000-000091020000}"/>
    <cellStyle name="Header2 2 2 3 4 3 2 3" xfId="1227" xr:uid="{00000000-0005-0000-0000-000092020000}"/>
    <cellStyle name="Header2 2 2 3 4 3 3" xfId="1228" xr:uid="{00000000-0005-0000-0000-000093020000}"/>
    <cellStyle name="Header2 2 2 3 4 3 3 2" xfId="1229" xr:uid="{00000000-0005-0000-0000-000094020000}"/>
    <cellStyle name="Header2 2 2 3 4 3 3 2 2" xfId="1230" xr:uid="{00000000-0005-0000-0000-000095020000}"/>
    <cellStyle name="Header2 2 2 3 4 3 3 3" xfId="1231" xr:uid="{00000000-0005-0000-0000-000096020000}"/>
    <cellStyle name="Header2 2 2 3 4 3 4" xfId="1232" xr:uid="{00000000-0005-0000-0000-000097020000}"/>
    <cellStyle name="Header2 2 2 3 4 4" xfId="1233" xr:uid="{00000000-0005-0000-0000-000098020000}"/>
    <cellStyle name="Header2 2 2 3 4 4 2" xfId="1234" xr:uid="{00000000-0005-0000-0000-000099020000}"/>
    <cellStyle name="Header2 2 2 3 4 4 2 2" xfId="1235" xr:uid="{00000000-0005-0000-0000-00009A020000}"/>
    <cellStyle name="Header2 2 2 3 4 4 2 2 2" xfId="1236" xr:uid="{00000000-0005-0000-0000-00009B020000}"/>
    <cellStyle name="Header2 2 2 3 4 4 2 3" xfId="1237" xr:uid="{00000000-0005-0000-0000-00009C020000}"/>
    <cellStyle name="Header2 2 2 3 4 4 3" xfId="1238" xr:uid="{00000000-0005-0000-0000-00009D020000}"/>
    <cellStyle name="Header2 2 2 3 4 5" xfId="1239" xr:uid="{00000000-0005-0000-0000-00009E020000}"/>
    <cellStyle name="Header2 2 2 3 4 5 2" xfId="1240" xr:uid="{00000000-0005-0000-0000-00009F020000}"/>
    <cellStyle name="Header2 2 2 3 4 5 2 2" xfId="1241" xr:uid="{00000000-0005-0000-0000-0000A0020000}"/>
    <cellStyle name="Header2 2 2 3 4 5 3" xfId="1242" xr:uid="{00000000-0005-0000-0000-0000A1020000}"/>
    <cellStyle name="Header2 2 2 3 4 6" xfId="1243" xr:uid="{00000000-0005-0000-0000-0000A2020000}"/>
    <cellStyle name="Header2 2 2 3 5" xfId="1244" xr:uid="{00000000-0005-0000-0000-0000A3020000}"/>
    <cellStyle name="Header2 2 2 3 5 2" xfId="1245" xr:uid="{00000000-0005-0000-0000-0000A4020000}"/>
    <cellStyle name="Header2 2 2 3 5 2 2" xfId="1246" xr:uid="{00000000-0005-0000-0000-0000A5020000}"/>
    <cellStyle name="Header2 2 2 3 5 2 2 2" xfId="1247" xr:uid="{00000000-0005-0000-0000-0000A6020000}"/>
    <cellStyle name="Header2 2 2 3 5 2 2 2 2" xfId="1248" xr:uid="{00000000-0005-0000-0000-0000A7020000}"/>
    <cellStyle name="Header2 2 2 3 5 2 2 2 2 2" xfId="1249" xr:uid="{00000000-0005-0000-0000-0000A8020000}"/>
    <cellStyle name="Header2 2 2 3 5 2 2 2 3" xfId="1250" xr:uid="{00000000-0005-0000-0000-0000A9020000}"/>
    <cellStyle name="Header2 2 2 3 5 2 2 3" xfId="1251" xr:uid="{00000000-0005-0000-0000-0000AA020000}"/>
    <cellStyle name="Header2 2 2 3 5 2 3" xfId="1252" xr:uid="{00000000-0005-0000-0000-0000AB020000}"/>
    <cellStyle name="Header2 2 2 3 5 2 3 2" xfId="1253" xr:uid="{00000000-0005-0000-0000-0000AC020000}"/>
    <cellStyle name="Header2 2 2 3 5 2 3 2 2" xfId="1254" xr:uid="{00000000-0005-0000-0000-0000AD020000}"/>
    <cellStyle name="Header2 2 2 3 5 2 3 3" xfId="1255" xr:uid="{00000000-0005-0000-0000-0000AE020000}"/>
    <cellStyle name="Header2 2 2 3 5 2 4" xfId="1256" xr:uid="{00000000-0005-0000-0000-0000AF020000}"/>
    <cellStyle name="Header2 2 2 3 5 3" xfId="1257" xr:uid="{00000000-0005-0000-0000-0000B0020000}"/>
    <cellStyle name="Header2 2 2 3 5 3 2" xfId="1258" xr:uid="{00000000-0005-0000-0000-0000B1020000}"/>
    <cellStyle name="Header2 2 2 3 5 3 2 2" xfId="1259" xr:uid="{00000000-0005-0000-0000-0000B2020000}"/>
    <cellStyle name="Header2 2 2 3 5 3 2 2 2" xfId="1260" xr:uid="{00000000-0005-0000-0000-0000B3020000}"/>
    <cellStyle name="Header2 2 2 3 5 3 2 2 2 2" xfId="1261" xr:uid="{00000000-0005-0000-0000-0000B4020000}"/>
    <cellStyle name="Header2 2 2 3 5 3 2 2 3" xfId="1262" xr:uid="{00000000-0005-0000-0000-0000B5020000}"/>
    <cellStyle name="Header2 2 2 3 5 3 2 3" xfId="1263" xr:uid="{00000000-0005-0000-0000-0000B6020000}"/>
    <cellStyle name="Header2 2 2 3 5 3 3" xfId="1264" xr:uid="{00000000-0005-0000-0000-0000B7020000}"/>
    <cellStyle name="Header2 2 2 3 5 3 3 2" xfId="1265" xr:uid="{00000000-0005-0000-0000-0000B8020000}"/>
    <cellStyle name="Header2 2 2 3 5 3 3 2 2" xfId="1266" xr:uid="{00000000-0005-0000-0000-0000B9020000}"/>
    <cellStyle name="Header2 2 2 3 5 3 3 3" xfId="1267" xr:uid="{00000000-0005-0000-0000-0000BA020000}"/>
    <cellStyle name="Header2 2 2 3 5 3 4" xfId="1268" xr:uid="{00000000-0005-0000-0000-0000BB020000}"/>
    <cellStyle name="Header2 2 2 3 5 4" xfId="1269" xr:uid="{00000000-0005-0000-0000-0000BC020000}"/>
    <cellStyle name="Header2 2 2 3 5 4 2" xfId="1270" xr:uid="{00000000-0005-0000-0000-0000BD020000}"/>
    <cellStyle name="Header2 2 2 3 5 4 2 2" xfId="1271" xr:uid="{00000000-0005-0000-0000-0000BE020000}"/>
    <cellStyle name="Header2 2 2 3 5 4 2 2 2" xfId="1272" xr:uid="{00000000-0005-0000-0000-0000BF020000}"/>
    <cellStyle name="Header2 2 2 3 5 4 2 3" xfId="1273" xr:uid="{00000000-0005-0000-0000-0000C0020000}"/>
    <cellStyle name="Header2 2 2 3 5 4 3" xfId="1274" xr:uid="{00000000-0005-0000-0000-0000C1020000}"/>
    <cellStyle name="Header2 2 2 3 5 5" xfId="1275" xr:uid="{00000000-0005-0000-0000-0000C2020000}"/>
    <cellStyle name="Header2 2 2 3 5 5 2" xfId="1276" xr:uid="{00000000-0005-0000-0000-0000C3020000}"/>
    <cellStyle name="Header2 2 2 3 5 5 2 2" xfId="1277" xr:uid="{00000000-0005-0000-0000-0000C4020000}"/>
    <cellStyle name="Header2 2 2 3 5 5 3" xfId="1278" xr:uid="{00000000-0005-0000-0000-0000C5020000}"/>
    <cellStyle name="Header2 2 2 3 5 6" xfId="1279" xr:uid="{00000000-0005-0000-0000-0000C6020000}"/>
    <cellStyle name="Header2 2 2 3 6" xfId="1280" xr:uid="{00000000-0005-0000-0000-0000C7020000}"/>
    <cellStyle name="Header2 2 2 3 6 2" xfId="1281" xr:uid="{00000000-0005-0000-0000-0000C8020000}"/>
    <cellStyle name="Header2 2 2 3 6 2 2" xfId="1282" xr:uid="{00000000-0005-0000-0000-0000C9020000}"/>
    <cellStyle name="Header2 2 2 3 6 2 2 2" xfId="1283" xr:uid="{00000000-0005-0000-0000-0000CA020000}"/>
    <cellStyle name="Header2 2 2 3 6 2 2 2 2" xfId="1284" xr:uid="{00000000-0005-0000-0000-0000CB020000}"/>
    <cellStyle name="Header2 2 2 3 6 2 2 3" xfId="1285" xr:uid="{00000000-0005-0000-0000-0000CC020000}"/>
    <cellStyle name="Header2 2 2 3 6 2 3" xfId="1286" xr:uid="{00000000-0005-0000-0000-0000CD020000}"/>
    <cellStyle name="Header2 2 2 3 6 3" xfId="1287" xr:uid="{00000000-0005-0000-0000-0000CE020000}"/>
    <cellStyle name="Header2 2 2 3 6 3 2" xfId="1288" xr:uid="{00000000-0005-0000-0000-0000CF020000}"/>
    <cellStyle name="Header2 2 2 3 6 3 2 2" xfId="1289" xr:uid="{00000000-0005-0000-0000-0000D0020000}"/>
    <cellStyle name="Header2 2 2 3 6 3 3" xfId="1290" xr:uid="{00000000-0005-0000-0000-0000D1020000}"/>
    <cellStyle name="Header2 2 2 3 6 4" xfId="1291" xr:uid="{00000000-0005-0000-0000-0000D2020000}"/>
    <cellStyle name="Header2 2 2 3 7" xfId="1292" xr:uid="{00000000-0005-0000-0000-0000D3020000}"/>
    <cellStyle name="Header2 2 2 3 7 2" xfId="1293" xr:uid="{00000000-0005-0000-0000-0000D4020000}"/>
    <cellStyle name="Header2 2 2 3 7 2 2" xfId="1294" xr:uid="{00000000-0005-0000-0000-0000D5020000}"/>
    <cellStyle name="Header2 2 2 3 7 2 2 2" xfId="1295" xr:uid="{00000000-0005-0000-0000-0000D6020000}"/>
    <cellStyle name="Header2 2 2 3 7 2 3" xfId="1296" xr:uid="{00000000-0005-0000-0000-0000D7020000}"/>
    <cellStyle name="Header2 2 2 3 7 3" xfId="1297" xr:uid="{00000000-0005-0000-0000-0000D8020000}"/>
    <cellStyle name="Header2 2 2 3 8" xfId="1298" xr:uid="{00000000-0005-0000-0000-0000D9020000}"/>
    <cellStyle name="Header2 2 2 3 8 2" xfId="1299" xr:uid="{00000000-0005-0000-0000-0000DA020000}"/>
    <cellStyle name="Header2 2 2 3 8 2 2" xfId="1300" xr:uid="{00000000-0005-0000-0000-0000DB020000}"/>
    <cellStyle name="Header2 2 2 3 8 3" xfId="1301" xr:uid="{00000000-0005-0000-0000-0000DC020000}"/>
    <cellStyle name="Header2 2 2 3 9" xfId="1302" xr:uid="{00000000-0005-0000-0000-0000DD020000}"/>
    <cellStyle name="Header2 2 2 4" xfId="1303" xr:uid="{00000000-0005-0000-0000-0000DE020000}"/>
    <cellStyle name="Header2 2 2 4 2" xfId="1304" xr:uid="{00000000-0005-0000-0000-0000DF020000}"/>
    <cellStyle name="Header2 2 2 4 2 2" xfId="1305" xr:uid="{00000000-0005-0000-0000-0000E0020000}"/>
    <cellStyle name="Header2 2 2 4 2 2 2" xfId="1306" xr:uid="{00000000-0005-0000-0000-0000E1020000}"/>
    <cellStyle name="Header2 2 2 4 2 2 2 2" xfId="1307" xr:uid="{00000000-0005-0000-0000-0000E2020000}"/>
    <cellStyle name="Header2 2 2 4 2 2 2 2 2" xfId="1308" xr:uid="{00000000-0005-0000-0000-0000E3020000}"/>
    <cellStyle name="Header2 2 2 4 2 2 2 3" xfId="1309" xr:uid="{00000000-0005-0000-0000-0000E4020000}"/>
    <cellStyle name="Header2 2 2 4 2 2 3" xfId="1310" xr:uid="{00000000-0005-0000-0000-0000E5020000}"/>
    <cellStyle name="Header2 2 2 4 2 3" xfId="1311" xr:uid="{00000000-0005-0000-0000-0000E6020000}"/>
    <cellStyle name="Header2 2 2 4 2 3 2" xfId="1312" xr:uid="{00000000-0005-0000-0000-0000E7020000}"/>
    <cellStyle name="Header2 2 2 4 2 3 2 2" xfId="1313" xr:uid="{00000000-0005-0000-0000-0000E8020000}"/>
    <cellStyle name="Header2 2 2 4 2 3 3" xfId="1314" xr:uid="{00000000-0005-0000-0000-0000E9020000}"/>
    <cellStyle name="Header2 2 2 4 2 4" xfId="1315" xr:uid="{00000000-0005-0000-0000-0000EA020000}"/>
    <cellStyle name="Header2 2 2 4 3" xfId="1316" xr:uid="{00000000-0005-0000-0000-0000EB020000}"/>
    <cellStyle name="Header2 2 2 4 3 2" xfId="1317" xr:uid="{00000000-0005-0000-0000-0000EC020000}"/>
    <cellStyle name="Header2 2 2 4 3 2 2" xfId="1318" xr:uid="{00000000-0005-0000-0000-0000ED020000}"/>
    <cellStyle name="Header2 2 2 4 3 2 2 2" xfId="1319" xr:uid="{00000000-0005-0000-0000-0000EE020000}"/>
    <cellStyle name="Header2 2 2 4 3 2 2 2 2" xfId="1320" xr:uid="{00000000-0005-0000-0000-0000EF020000}"/>
    <cellStyle name="Header2 2 2 4 3 2 2 3" xfId="1321" xr:uid="{00000000-0005-0000-0000-0000F0020000}"/>
    <cellStyle name="Header2 2 2 4 3 2 3" xfId="1322" xr:uid="{00000000-0005-0000-0000-0000F1020000}"/>
    <cellStyle name="Header2 2 2 4 3 3" xfId="1323" xr:uid="{00000000-0005-0000-0000-0000F2020000}"/>
    <cellStyle name="Header2 2 2 4 3 3 2" xfId="1324" xr:uid="{00000000-0005-0000-0000-0000F3020000}"/>
    <cellStyle name="Header2 2 2 4 3 3 2 2" xfId="1325" xr:uid="{00000000-0005-0000-0000-0000F4020000}"/>
    <cellStyle name="Header2 2 2 4 3 3 3" xfId="1326" xr:uid="{00000000-0005-0000-0000-0000F5020000}"/>
    <cellStyle name="Header2 2 2 4 3 4" xfId="1327" xr:uid="{00000000-0005-0000-0000-0000F6020000}"/>
    <cellStyle name="Header2 2 2 4 4" xfId="1328" xr:uid="{00000000-0005-0000-0000-0000F7020000}"/>
    <cellStyle name="Header2 2 2 4 4 2" xfId="1329" xr:uid="{00000000-0005-0000-0000-0000F8020000}"/>
    <cellStyle name="Header2 2 2 4 4 2 2" xfId="1330" xr:uid="{00000000-0005-0000-0000-0000F9020000}"/>
    <cellStyle name="Header2 2 2 4 4 2 2 2" xfId="1331" xr:uid="{00000000-0005-0000-0000-0000FA020000}"/>
    <cellStyle name="Header2 2 2 4 4 2 3" xfId="1332" xr:uid="{00000000-0005-0000-0000-0000FB020000}"/>
    <cellStyle name="Header2 2 2 4 4 3" xfId="1333" xr:uid="{00000000-0005-0000-0000-0000FC020000}"/>
    <cellStyle name="Header2 2 2 4 5" xfId="1334" xr:uid="{00000000-0005-0000-0000-0000FD020000}"/>
    <cellStyle name="Header2 2 2 4 5 2" xfId="1335" xr:uid="{00000000-0005-0000-0000-0000FE020000}"/>
    <cellStyle name="Header2 2 2 4 5 2 2" xfId="1336" xr:uid="{00000000-0005-0000-0000-0000FF020000}"/>
    <cellStyle name="Header2 2 2 4 5 3" xfId="1337" xr:uid="{00000000-0005-0000-0000-000000030000}"/>
    <cellStyle name="Header2 2 2 4 6" xfId="1338" xr:uid="{00000000-0005-0000-0000-000001030000}"/>
    <cellStyle name="Header2 2 2 5" xfId="1339" xr:uid="{00000000-0005-0000-0000-000002030000}"/>
    <cellStyle name="Header2 2 2 5 2" xfId="1340" xr:uid="{00000000-0005-0000-0000-000003030000}"/>
    <cellStyle name="Header2 2 2 5 2 2" xfId="1341" xr:uid="{00000000-0005-0000-0000-000004030000}"/>
    <cellStyle name="Header2 2 2 5 2 2 2" xfId="1342" xr:uid="{00000000-0005-0000-0000-000005030000}"/>
    <cellStyle name="Header2 2 2 5 2 2 2 2" xfId="1343" xr:uid="{00000000-0005-0000-0000-000006030000}"/>
    <cellStyle name="Header2 2 2 5 2 2 2 2 2" xfId="1344" xr:uid="{00000000-0005-0000-0000-000007030000}"/>
    <cellStyle name="Header2 2 2 5 2 2 2 3" xfId="1345" xr:uid="{00000000-0005-0000-0000-000008030000}"/>
    <cellStyle name="Header2 2 2 5 2 2 3" xfId="1346" xr:uid="{00000000-0005-0000-0000-000009030000}"/>
    <cellStyle name="Header2 2 2 5 2 3" xfId="1347" xr:uid="{00000000-0005-0000-0000-00000A030000}"/>
    <cellStyle name="Header2 2 2 5 2 3 2" xfId="1348" xr:uid="{00000000-0005-0000-0000-00000B030000}"/>
    <cellStyle name="Header2 2 2 5 2 3 2 2" xfId="1349" xr:uid="{00000000-0005-0000-0000-00000C030000}"/>
    <cellStyle name="Header2 2 2 5 2 3 3" xfId="1350" xr:uid="{00000000-0005-0000-0000-00000D030000}"/>
    <cellStyle name="Header2 2 2 5 2 4" xfId="1351" xr:uid="{00000000-0005-0000-0000-00000E030000}"/>
    <cellStyle name="Header2 2 2 5 3" xfId="1352" xr:uid="{00000000-0005-0000-0000-00000F030000}"/>
    <cellStyle name="Header2 2 2 5 3 2" xfId="1353" xr:uid="{00000000-0005-0000-0000-000010030000}"/>
    <cellStyle name="Header2 2 2 5 3 2 2" xfId="1354" xr:uid="{00000000-0005-0000-0000-000011030000}"/>
    <cellStyle name="Header2 2 2 5 3 2 2 2" xfId="1355" xr:uid="{00000000-0005-0000-0000-000012030000}"/>
    <cellStyle name="Header2 2 2 5 3 2 2 2 2" xfId="1356" xr:uid="{00000000-0005-0000-0000-000013030000}"/>
    <cellStyle name="Header2 2 2 5 3 2 2 3" xfId="1357" xr:uid="{00000000-0005-0000-0000-000014030000}"/>
    <cellStyle name="Header2 2 2 5 3 2 3" xfId="1358" xr:uid="{00000000-0005-0000-0000-000015030000}"/>
    <cellStyle name="Header2 2 2 5 3 3" xfId="1359" xr:uid="{00000000-0005-0000-0000-000016030000}"/>
    <cellStyle name="Header2 2 2 5 3 3 2" xfId="1360" xr:uid="{00000000-0005-0000-0000-000017030000}"/>
    <cellStyle name="Header2 2 2 5 3 3 2 2" xfId="1361" xr:uid="{00000000-0005-0000-0000-000018030000}"/>
    <cellStyle name="Header2 2 2 5 3 3 3" xfId="1362" xr:uid="{00000000-0005-0000-0000-000019030000}"/>
    <cellStyle name="Header2 2 2 5 3 4" xfId="1363" xr:uid="{00000000-0005-0000-0000-00001A030000}"/>
    <cellStyle name="Header2 2 2 5 4" xfId="1364" xr:uid="{00000000-0005-0000-0000-00001B030000}"/>
    <cellStyle name="Header2 2 2 5 4 2" xfId="1365" xr:uid="{00000000-0005-0000-0000-00001C030000}"/>
    <cellStyle name="Header2 2 2 5 4 2 2" xfId="1366" xr:uid="{00000000-0005-0000-0000-00001D030000}"/>
    <cellStyle name="Header2 2 2 5 4 2 2 2" xfId="1367" xr:uid="{00000000-0005-0000-0000-00001E030000}"/>
    <cellStyle name="Header2 2 2 5 4 2 3" xfId="1368" xr:uid="{00000000-0005-0000-0000-00001F030000}"/>
    <cellStyle name="Header2 2 2 5 4 3" xfId="1369" xr:uid="{00000000-0005-0000-0000-000020030000}"/>
    <cellStyle name="Header2 2 2 5 5" xfId="1370" xr:uid="{00000000-0005-0000-0000-000021030000}"/>
    <cellStyle name="Header2 2 2 5 5 2" xfId="1371" xr:uid="{00000000-0005-0000-0000-000022030000}"/>
    <cellStyle name="Header2 2 2 5 5 2 2" xfId="1372" xr:uid="{00000000-0005-0000-0000-000023030000}"/>
    <cellStyle name="Header2 2 2 5 5 3" xfId="1373" xr:uid="{00000000-0005-0000-0000-000024030000}"/>
    <cellStyle name="Header2 2 2 5 6" xfId="1374" xr:uid="{00000000-0005-0000-0000-000025030000}"/>
    <cellStyle name="Header2 2 2 6" xfId="1375" xr:uid="{00000000-0005-0000-0000-000026030000}"/>
    <cellStyle name="Header2 2 2 6 2" xfId="1376" xr:uid="{00000000-0005-0000-0000-000027030000}"/>
    <cellStyle name="Header2 2 2 6 2 2" xfId="1377" xr:uid="{00000000-0005-0000-0000-000028030000}"/>
    <cellStyle name="Header2 2 2 6 2 2 2" xfId="1378" xr:uid="{00000000-0005-0000-0000-000029030000}"/>
    <cellStyle name="Header2 2 2 6 2 2 2 2" xfId="1379" xr:uid="{00000000-0005-0000-0000-00002A030000}"/>
    <cellStyle name="Header2 2 2 6 2 2 2 2 2" xfId="1380" xr:uid="{00000000-0005-0000-0000-00002B030000}"/>
    <cellStyle name="Header2 2 2 6 2 2 2 3" xfId="1381" xr:uid="{00000000-0005-0000-0000-00002C030000}"/>
    <cellStyle name="Header2 2 2 6 2 2 3" xfId="1382" xr:uid="{00000000-0005-0000-0000-00002D030000}"/>
    <cellStyle name="Header2 2 2 6 2 3" xfId="1383" xr:uid="{00000000-0005-0000-0000-00002E030000}"/>
    <cellStyle name="Header2 2 2 6 2 3 2" xfId="1384" xr:uid="{00000000-0005-0000-0000-00002F030000}"/>
    <cellStyle name="Header2 2 2 6 2 3 2 2" xfId="1385" xr:uid="{00000000-0005-0000-0000-000030030000}"/>
    <cellStyle name="Header2 2 2 6 2 3 3" xfId="1386" xr:uid="{00000000-0005-0000-0000-000031030000}"/>
    <cellStyle name="Header2 2 2 6 2 4" xfId="1387" xr:uid="{00000000-0005-0000-0000-000032030000}"/>
    <cellStyle name="Header2 2 2 6 3" xfId="1388" xr:uid="{00000000-0005-0000-0000-000033030000}"/>
    <cellStyle name="Header2 2 2 6 3 2" xfId="1389" xr:uid="{00000000-0005-0000-0000-000034030000}"/>
    <cellStyle name="Header2 2 2 6 3 2 2" xfId="1390" xr:uid="{00000000-0005-0000-0000-000035030000}"/>
    <cellStyle name="Header2 2 2 6 3 2 2 2" xfId="1391" xr:uid="{00000000-0005-0000-0000-000036030000}"/>
    <cellStyle name="Header2 2 2 6 3 2 2 2 2" xfId="1392" xr:uid="{00000000-0005-0000-0000-000037030000}"/>
    <cellStyle name="Header2 2 2 6 3 2 2 3" xfId="1393" xr:uid="{00000000-0005-0000-0000-000038030000}"/>
    <cellStyle name="Header2 2 2 6 3 2 3" xfId="1394" xr:uid="{00000000-0005-0000-0000-000039030000}"/>
    <cellStyle name="Header2 2 2 6 3 3" xfId="1395" xr:uid="{00000000-0005-0000-0000-00003A030000}"/>
    <cellStyle name="Header2 2 2 6 3 3 2" xfId="1396" xr:uid="{00000000-0005-0000-0000-00003B030000}"/>
    <cellStyle name="Header2 2 2 6 3 3 2 2" xfId="1397" xr:uid="{00000000-0005-0000-0000-00003C030000}"/>
    <cellStyle name="Header2 2 2 6 3 3 3" xfId="1398" xr:uid="{00000000-0005-0000-0000-00003D030000}"/>
    <cellStyle name="Header2 2 2 6 3 4" xfId="1399" xr:uid="{00000000-0005-0000-0000-00003E030000}"/>
    <cellStyle name="Header2 2 2 6 4" xfId="1400" xr:uid="{00000000-0005-0000-0000-00003F030000}"/>
    <cellStyle name="Header2 2 2 6 4 2" xfId="1401" xr:uid="{00000000-0005-0000-0000-000040030000}"/>
    <cellStyle name="Header2 2 2 6 4 2 2" xfId="1402" xr:uid="{00000000-0005-0000-0000-000041030000}"/>
    <cellStyle name="Header2 2 2 6 4 2 2 2" xfId="1403" xr:uid="{00000000-0005-0000-0000-000042030000}"/>
    <cellStyle name="Header2 2 2 6 4 2 3" xfId="1404" xr:uid="{00000000-0005-0000-0000-000043030000}"/>
    <cellStyle name="Header2 2 2 6 4 3" xfId="1405" xr:uid="{00000000-0005-0000-0000-000044030000}"/>
    <cellStyle name="Header2 2 2 6 5" xfId="1406" xr:uid="{00000000-0005-0000-0000-000045030000}"/>
    <cellStyle name="Header2 2 2 6 5 2" xfId="1407" xr:uid="{00000000-0005-0000-0000-000046030000}"/>
    <cellStyle name="Header2 2 2 6 5 2 2" xfId="1408" xr:uid="{00000000-0005-0000-0000-000047030000}"/>
    <cellStyle name="Header2 2 2 6 5 3" xfId="1409" xr:uid="{00000000-0005-0000-0000-000048030000}"/>
    <cellStyle name="Header2 2 2 6 6" xfId="1410" xr:uid="{00000000-0005-0000-0000-000049030000}"/>
    <cellStyle name="Header2 2 2 7" xfId="1411" xr:uid="{00000000-0005-0000-0000-00004A030000}"/>
    <cellStyle name="Header2 2 2 7 2" xfId="1412" xr:uid="{00000000-0005-0000-0000-00004B030000}"/>
    <cellStyle name="Header2 2 2 7 2 2" xfId="1413" xr:uid="{00000000-0005-0000-0000-00004C030000}"/>
    <cellStyle name="Header2 2 2 7 2 2 2" xfId="1414" xr:uid="{00000000-0005-0000-0000-00004D030000}"/>
    <cellStyle name="Header2 2 2 7 2 2 2 2" xfId="1415" xr:uid="{00000000-0005-0000-0000-00004E030000}"/>
    <cellStyle name="Header2 2 2 7 2 2 2 2 2" xfId="1416" xr:uid="{00000000-0005-0000-0000-00004F030000}"/>
    <cellStyle name="Header2 2 2 7 2 2 2 3" xfId="1417" xr:uid="{00000000-0005-0000-0000-000050030000}"/>
    <cellStyle name="Header2 2 2 7 2 2 3" xfId="1418" xr:uid="{00000000-0005-0000-0000-000051030000}"/>
    <cellStyle name="Header2 2 2 7 2 3" xfId="1419" xr:uid="{00000000-0005-0000-0000-000052030000}"/>
    <cellStyle name="Header2 2 2 7 2 3 2" xfId="1420" xr:uid="{00000000-0005-0000-0000-000053030000}"/>
    <cellStyle name="Header2 2 2 7 2 3 2 2" xfId="1421" xr:uid="{00000000-0005-0000-0000-000054030000}"/>
    <cellStyle name="Header2 2 2 7 2 3 3" xfId="1422" xr:uid="{00000000-0005-0000-0000-000055030000}"/>
    <cellStyle name="Header2 2 2 7 2 4" xfId="1423" xr:uid="{00000000-0005-0000-0000-000056030000}"/>
    <cellStyle name="Header2 2 2 7 3" xfId="1424" xr:uid="{00000000-0005-0000-0000-000057030000}"/>
    <cellStyle name="Header2 2 2 7 3 2" xfId="1425" xr:uid="{00000000-0005-0000-0000-000058030000}"/>
    <cellStyle name="Header2 2 2 7 3 2 2" xfId="1426" xr:uid="{00000000-0005-0000-0000-000059030000}"/>
    <cellStyle name="Header2 2 2 7 3 2 2 2" xfId="1427" xr:uid="{00000000-0005-0000-0000-00005A030000}"/>
    <cellStyle name="Header2 2 2 7 3 2 2 2 2" xfId="1428" xr:uid="{00000000-0005-0000-0000-00005B030000}"/>
    <cellStyle name="Header2 2 2 7 3 2 2 3" xfId="1429" xr:uid="{00000000-0005-0000-0000-00005C030000}"/>
    <cellStyle name="Header2 2 2 7 3 2 3" xfId="1430" xr:uid="{00000000-0005-0000-0000-00005D030000}"/>
    <cellStyle name="Header2 2 2 7 3 3" xfId="1431" xr:uid="{00000000-0005-0000-0000-00005E030000}"/>
    <cellStyle name="Header2 2 2 7 3 3 2" xfId="1432" xr:uid="{00000000-0005-0000-0000-00005F030000}"/>
    <cellStyle name="Header2 2 2 7 3 3 2 2" xfId="1433" xr:uid="{00000000-0005-0000-0000-000060030000}"/>
    <cellStyle name="Header2 2 2 7 3 3 3" xfId="1434" xr:uid="{00000000-0005-0000-0000-000061030000}"/>
    <cellStyle name="Header2 2 2 7 3 4" xfId="1435" xr:uid="{00000000-0005-0000-0000-000062030000}"/>
    <cellStyle name="Header2 2 2 7 4" xfId="1436" xr:uid="{00000000-0005-0000-0000-000063030000}"/>
    <cellStyle name="Header2 2 2 7 4 2" xfId="1437" xr:uid="{00000000-0005-0000-0000-000064030000}"/>
    <cellStyle name="Header2 2 2 7 4 2 2" xfId="1438" xr:uid="{00000000-0005-0000-0000-000065030000}"/>
    <cellStyle name="Header2 2 2 7 4 2 2 2" xfId="1439" xr:uid="{00000000-0005-0000-0000-000066030000}"/>
    <cellStyle name="Header2 2 2 7 4 2 3" xfId="1440" xr:uid="{00000000-0005-0000-0000-000067030000}"/>
    <cellStyle name="Header2 2 2 7 4 3" xfId="1441" xr:uid="{00000000-0005-0000-0000-000068030000}"/>
    <cellStyle name="Header2 2 2 7 5" xfId="1442" xr:uid="{00000000-0005-0000-0000-000069030000}"/>
    <cellStyle name="Header2 2 2 7 5 2" xfId="1443" xr:uid="{00000000-0005-0000-0000-00006A030000}"/>
    <cellStyle name="Header2 2 2 7 5 2 2" xfId="1444" xr:uid="{00000000-0005-0000-0000-00006B030000}"/>
    <cellStyle name="Header2 2 2 7 5 3" xfId="1445" xr:uid="{00000000-0005-0000-0000-00006C030000}"/>
    <cellStyle name="Header2 2 2 7 6" xfId="1446" xr:uid="{00000000-0005-0000-0000-00006D030000}"/>
    <cellStyle name="Header2 2 2 8" xfId="1447" xr:uid="{00000000-0005-0000-0000-00006E030000}"/>
    <cellStyle name="Header2 2 2 8 2" xfId="1448" xr:uid="{00000000-0005-0000-0000-00006F030000}"/>
    <cellStyle name="Header2 2 2 8 2 2" xfId="1449" xr:uid="{00000000-0005-0000-0000-000070030000}"/>
    <cellStyle name="Header2 2 2 8 2 2 2" xfId="1450" xr:uid="{00000000-0005-0000-0000-000071030000}"/>
    <cellStyle name="Header2 2 2 8 2 2 2 2" xfId="1451" xr:uid="{00000000-0005-0000-0000-000072030000}"/>
    <cellStyle name="Header2 2 2 8 2 2 3" xfId="1452" xr:uid="{00000000-0005-0000-0000-000073030000}"/>
    <cellStyle name="Header2 2 2 8 2 3" xfId="1453" xr:uid="{00000000-0005-0000-0000-000074030000}"/>
    <cellStyle name="Header2 2 2 8 3" xfId="1454" xr:uid="{00000000-0005-0000-0000-000075030000}"/>
    <cellStyle name="Header2 2 2 8 3 2" xfId="1455" xr:uid="{00000000-0005-0000-0000-000076030000}"/>
    <cellStyle name="Header2 2 2 8 3 2 2" xfId="1456" xr:uid="{00000000-0005-0000-0000-000077030000}"/>
    <cellStyle name="Header2 2 2 8 3 3" xfId="1457" xr:uid="{00000000-0005-0000-0000-000078030000}"/>
    <cellStyle name="Header2 2 2 8 4" xfId="1458" xr:uid="{00000000-0005-0000-0000-000079030000}"/>
    <cellStyle name="Header2 2 2 9" xfId="1459" xr:uid="{00000000-0005-0000-0000-00007A030000}"/>
    <cellStyle name="Header2 2 2 9 2" xfId="1460" xr:uid="{00000000-0005-0000-0000-00007B030000}"/>
    <cellStyle name="Header2 2 2 9 2 2" xfId="1461" xr:uid="{00000000-0005-0000-0000-00007C030000}"/>
    <cellStyle name="Header2 2 2 9 2 2 2" xfId="1462" xr:uid="{00000000-0005-0000-0000-00007D030000}"/>
    <cellStyle name="Header2 2 2 9 2 2 2 2" xfId="1463" xr:uid="{00000000-0005-0000-0000-00007E030000}"/>
    <cellStyle name="Header2 2 2 9 2 2 3" xfId="1464" xr:uid="{00000000-0005-0000-0000-00007F030000}"/>
    <cellStyle name="Header2 2 2 9 2 3" xfId="1465" xr:uid="{00000000-0005-0000-0000-000080030000}"/>
    <cellStyle name="Header2 2 2 9 3" xfId="1466" xr:uid="{00000000-0005-0000-0000-000081030000}"/>
    <cellStyle name="Header2 2 2 9 3 2" xfId="1467" xr:uid="{00000000-0005-0000-0000-000082030000}"/>
    <cellStyle name="Header2 2 2 9 3 2 2" xfId="1468" xr:uid="{00000000-0005-0000-0000-000083030000}"/>
    <cellStyle name="Header2 2 2 9 3 3" xfId="1469" xr:uid="{00000000-0005-0000-0000-000084030000}"/>
    <cellStyle name="Header2 2 2 9 4" xfId="1470" xr:uid="{00000000-0005-0000-0000-000085030000}"/>
    <cellStyle name="Header2 2 3" xfId="1471" xr:uid="{00000000-0005-0000-0000-000086030000}"/>
    <cellStyle name="Header2 2 3 10" xfId="1472" xr:uid="{00000000-0005-0000-0000-000087030000}"/>
    <cellStyle name="Header2 2 3 10 2" xfId="1473" xr:uid="{00000000-0005-0000-0000-000088030000}"/>
    <cellStyle name="Header2 2 3 10 2 2" xfId="1474" xr:uid="{00000000-0005-0000-0000-000089030000}"/>
    <cellStyle name="Header2 2 3 10 3" xfId="1475" xr:uid="{00000000-0005-0000-0000-00008A030000}"/>
    <cellStyle name="Header2 2 3 11" xfId="1476" xr:uid="{00000000-0005-0000-0000-00008B030000}"/>
    <cellStyle name="Header2 2 3 2" xfId="1477" xr:uid="{00000000-0005-0000-0000-00008C030000}"/>
    <cellStyle name="Header2 2 3 2 2" xfId="1478" xr:uid="{00000000-0005-0000-0000-00008D030000}"/>
    <cellStyle name="Header2 2 3 2 2 2" xfId="1479" xr:uid="{00000000-0005-0000-0000-00008E030000}"/>
    <cellStyle name="Header2 2 3 2 2 2 2" xfId="1480" xr:uid="{00000000-0005-0000-0000-00008F030000}"/>
    <cellStyle name="Header2 2 3 2 2 2 2 2" xfId="1481" xr:uid="{00000000-0005-0000-0000-000090030000}"/>
    <cellStyle name="Header2 2 3 2 2 2 2 2 2" xfId="1482" xr:uid="{00000000-0005-0000-0000-000091030000}"/>
    <cellStyle name="Header2 2 3 2 2 2 2 3" xfId="1483" xr:uid="{00000000-0005-0000-0000-000092030000}"/>
    <cellStyle name="Header2 2 3 2 2 2 3" xfId="1484" xr:uid="{00000000-0005-0000-0000-000093030000}"/>
    <cellStyle name="Header2 2 3 2 2 3" xfId="1485" xr:uid="{00000000-0005-0000-0000-000094030000}"/>
    <cellStyle name="Header2 2 3 2 2 3 2" xfId="1486" xr:uid="{00000000-0005-0000-0000-000095030000}"/>
    <cellStyle name="Header2 2 3 2 2 3 2 2" xfId="1487" xr:uid="{00000000-0005-0000-0000-000096030000}"/>
    <cellStyle name="Header2 2 3 2 2 3 3" xfId="1488" xr:uid="{00000000-0005-0000-0000-000097030000}"/>
    <cellStyle name="Header2 2 3 2 2 4" xfId="1489" xr:uid="{00000000-0005-0000-0000-000098030000}"/>
    <cellStyle name="Header2 2 3 2 3" xfId="1490" xr:uid="{00000000-0005-0000-0000-000099030000}"/>
    <cellStyle name="Header2 2 3 2 3 2" xfId="1491" xr:uid="{00000000-0005-0000-0000-00009A030000}"/>
    <cellStyle name="Header2 2 3 2 3 2 2" xfId="1492" xr:uid="{00000000-0005-0000-0000-00009B030000}"/>
    <cellStyle name="Header2 2 3 2 3 2 2 2" xfId="1493" xr:uid="{00000000-0005-0000-0000-00009C030000}"/>
    <cellStyle name="Header2 2 3 2 3 2 2 2 2" xfId="1494" xr:uid="{00000000-0005-0000-0000-00009D030000}"/>
    <cellStyle name="Header2 2 3 2 3 2 2 3" xfId="1495" xr:uid="{00000000-0005-0000-0000-00009E030000}"/>
    <cellStyle name="Header2 2 3 2 3 2 3" xfId="1496" xr:uid="{00000000-0005-0000-0000-00009F030000}"/>
    <cellStyle name="Header2 2 3 2 3 3" xfId="1497" xr:uid="{00000000-0005-0000-0000-0000A0030000}"/>
    <cellStyle name="Header2 2 3 2 3 3 2" xfId="1498" xr:uid="{00000000-0005-0000-0000-0000A1030000}"/>
    <cellStyle name="Header2 2 3 2 3 3 2 2" xfId="1499" xr:uid="{00000000-0005-0000-0000-0000A2030000}"/>
    <cellStyle name="Header2 2 3 2 3 3 3" xfId="1500" xr:uid="{00000000-0005-0000-0000-0000A3030000}"/>
    <cellStyle name="Header2 2 3 2 3 4" xfId="1501" xr:uid="{00000000-0005-0000-0000-0000A4030000}"/>
    <cellStyle name="Header2 2 3 2 4" xfId="1502" xr:uid="{00000000-0005-0000-0000-0000A5030000}"/>
    <cellStyle name="Header2 2 3 2 4 2" xfId="1503" xr:uid="{00000000-0005-0000-0000-0000A6030000}"/>
    <cellStyle name="Header2 2 3 2 4 2 2" xfId="1504" xr:uid="{00000000-0005-0000-0000-0000A7030000}"/>
    <cellStyle name="Header2 2 3 2 4 2 2 2" xfId="1505" xr:uid="{00000000-0005-0000-0000-0000A8030000}"/>
    <cellStyle name="Header2 2 3 2 4 2 3" xfId="1506" xr:uid="{00000000-0005-0000-0000-0000A9030000}"/>
    <cellStyle name="Header2 2 3 2 4 3" xfId="1507" xr:uid="{00000000-0005-0000-0000-0000AA030000}"/>
    <cellStyle name="Header2 2 3 2 5" xfId="1508" xr:uid="{00000000-0005-0000-0000-0000AB030000}"/>
    <cellStyle name="Header2 2 3 2 5 2" xfId="1509" xr:uid="{00000000-0005-0000-0000-0000AC030000}"/>
    <cellStyle name="Header2 2 3 2 5 2 2" xfId="1510" xr:uid="{00000000-0005-0000-0000-0000AD030000}"/>
    <cellStyle name="Header2 2 3 2 5 3" xfId="1511" xr:uid="{00000000-0005-0000-0000-0000AE030000}"/>
    <cellStyle name="Header2 2 3 2 6" xfId="1512" xr:uid="{00000000-0005-0000-0000-0000AF030000}"/>
    <cellStyle name="Header2 2 3 3" xfId="1513" xr:uid="{00000000-0005-0000-0000-0000B0030000}"/>
    <cellStyle name="Header2 2 3 3 2" xfId="1514" xr:uid="{00000000-0005-0000-0000-0000B1030000}"/>
    <cellStyle name="Header2 2 3 3 2 2" xfId="1515" xr:uid="{00000000-0005-0000-0000-0000B2030000}"/>
    <cellStyle name="Header2 2 3 3 2 2 2" xfId="1516" xr:uid="{00000000-0005-0000-0000-0000B3030000}"/>
    <cellStyle name="Header2 2 3 3 2 2 2 2" xfId="1517" xr:uid="{00000000-0005-0000-0000-0000B4030000}"/>
    <cellStyle name="Header2 2 3 3 2 2 2 2 2" xfId="1518" xr:uid="{00000000-0005-0000-0000-0000B5030000}"/>
    <cellStyle name="Header2 2 3 3 2 2 2 3" xfId="1519" xr:uid="{00000000-0005-0000-0000-0000B6030000}"/>
    <cellStyle name="Header2 2 3 3 2 2 3" xfId="1520" xr:uid="{00000000-0005-0000-0000-0000B7030000}"/>
    <cellStyle name="Header2 2 3 3 2 3" xfId="1521" xr:uid="{00000000-0005-0000-0000-0000B8030000}"/>
    <cellStyle name="Header2 2 3 3 2 3 2" xfId="1522" xr:uid="{00000000-0005-0000-0000-0000B9030000}"/>
    <cellStyle name="Header2 2 3 3 2 3 2 2" xfId="1523" xr:uid="{00000000-0005-0000-0000-0000BA030000}"/>
    <cellStyle name="Header2 2 3 3 2 3 3" xfId="1524" xr:uid="{00000000-0005-0000-0000-0000BB030000}"/>
    <cellStyle name="Header2 2 3 3 2 4" xfId="1525" xr:uid="{00000000-0005-0000-0000-0000BC030000}"/>
    <cellStyle name="Header2 2 3 3 3" xfId="1526" xr:uid="{00000000-0005-0000-0000-0000BD030000}"/>
    <cellStyle name="Header2 2 3 3 3 2" xfId="1527" xr:uid="{00000000-0005-0000-0000-0000BE030000}"/>
    <cellStyle name="Header2 2 3 3 3 2 2" xfId="1528" xr:uid="{00000000-0005-0000-0000-0000BF030000}"/>
    <cellStyle name="Header2 2 3 3 3 2 2 2" xfId="1529" xr:uid="{00000000-0005-0000-0000-0000C0030000}"/>
    <cellStyle name="Header2 2 3 3 3 2 2 2 2" xfId="1530" xr:uid="{00000000-0005-0000-0000-0000C1030000}"/>
    <cellStyle name="Header2 2 3 3 3 2 2 3" xfId="1531" xr:uid="{00000000-0005-0000-0000-0000C2030000}"/>
    <cellStyle name="Header2 2 3 3 3 2 3" xfId="1532" xr:uid="{00000000-0005-0000-0000-0000C3030000}"/>
    <cellStyle name="Header2 2 3 3 3 3" xfId="1533" xr:uid="{00000000-0005-0000-0000-0000C4030000}"/>
    <cellStyle name="Header2 2 3 3 3 3 2" xfId="1534" xr:uid="{00000000-0005-0000-0000-0000C5030000}"/>
    <cellStyle name="Header2 2 3 3 3 3 2 2" xfId="1535" xr:uid="{00000000-0005-0000-0000-0000C6030000}"/>
    <cellStyle name="Header2 2 3 3 3 3 3" xfId="1536" xr:uid="{00000000-0005-0000-0000-0000C7030000}"/>
    <cellStyle name="Header2 2 3 3 3 4" xfId="1537" xr:uid="{00000000-0005-0000-0000-0000C8030000}"/>
    <cellStyle name="Header2 2 3 3 4" xfId="1538" xr:uid="{00000000-0005-0000-0000-0000C9030000}"/>
    <cellStyle name="Header2 2 3 3 4 2" xfId="1539" xr:uid="{00000000-0005-0000-0000-0000CA030000}"/>
    <cellStyle name="Header2 2 3 3 4 2 2" xfId="1540" xr:uid="{00000000-0005-0000-0000-0000CB030000}"/>
    <cellStyle name="Header2 2 3 3 4 2 2 2" xfId="1541" xr:uid="{00000000-0005-0000-0000-0000CC030000}"/>
    <cellStyle name="Header2 2 3 3 4 2 3" xfId="1542" xr:uid="{00000000-0005-0000-0000-0000CD030000}"/>
    <cellStyle name="Header2 2 3 3 4 3" xfId="1543" xr:uid="{00000000-0005-0000-0000-0000CE030000}"/>
    <cellStyle name="Header2 2 3 3 5" xfId="1544" xr:uid="{00000000-0005-0000-0000-0000CF030000}"/>
    <cellStyle name="Header2 2 3 3 5 2" xfId="1545" xr:uid="{00000000-0005-0000-0000-0000D0030000}"/>
    <cellStyle name="Header2 2 3 3 5 2 2" xfId="1546" xr:uid="{00000000-0005-0000-0000-0000D1030000}"/>
    <cellStyle name="Header2 2 3 3 5 3" xfId="1547" xr:uid="{00000000-0005-0000-0000-0000D2030000}"/>
    <cellStyle name="Header2 2 3 3 6" xfId="1548" xr:uid="{00000000-0005-0000-0000-0000D3030000}"/>
    <cellStyle name="Header2 2 3 4" xfId="1549" xr:uid="{00000000-0005-0000-0000-0000D4030000}"/>
    <cellStyle name="Header2 2 3 4 2" xfId="1550" xr:uid="{00000000-0005-0000-0000-0000D5030000}"/>
    <cellStyle name="Header2 2 3 4 2 2" xfId="1551" xr:uid="{00000000-0005-0000-0000-0000D6030000}"/>
    <cellStyle name="Header2 2 3 4 2 2 2" xfId="1552" xr:uid="{00000000-0005-0000-0000-0000D7030000}"/>
    <cellStyle name="Header2 2 3 4 2 2 2 2" xfId="1553" xr:uid="{00000000-0005-0000-0000-0000D8030000}"/>
    <cellStyle name="Header2 2 3 4 2 2 2 2 2" xfId="1554" xr:uid="{00000000-0005-0000-0000-0000D9030000}"/>
    <cellStyle name="Header2 2 3 4 2 2 2 3" xfId="1555" xr:uid="{00000000-0005-0000-0000-0000DA030000}"/>
    <cellStyle name="Header2 2 3 4 2 2 3" xfId="1556" xr:uid="{00000000-0005-0000-0000-0000DB030000}"/>
    <cellStyle name="Header2 2 3 4 2 3" xfId="1557" xr:uid="{00000000-0005-0000-0000-0000DC030000}"/>
    <cellStyle name="Header2 2 3 4 2 3 2" xfId="1558" xr:uid="{00000000-0005-0000-0000-0000DD030000}"/>
    <cellStyle name="Header2 2 3 4 2 3 2 2" xfId="1559" xr:uid="{00000000-0005-0000-0000-0000DE030000}"/>
    <cellStyle name="Header2 2 3 4 2 3 3" xfId="1560" xr:uid="{00000000-0005-0000-0000-0000DF030000}"/>
    <cellStyle name="Header2 2 3 4 2 4" xfId="1561" xr:uid="{00000000-0005-0000-0000-0000E0030000}"/>
    <cellStyle name="Header2 2 3 4 3" xfId="1562" xr:uid="{00000000-0005-0000-0000-0000E1030000}"/>
    <cellStyle name="Header2 2 3 4 3 2" xfId="1563" xr:uid="{00000000-0005-0000-0000-0000E2030000}"/>
    <cellStyle name="Header2 2 3 4 3 2 2" xfId="1564" xr:uid="{00000000-0005-0000-0000-0000E3030000}"/>
    <cellStyle name="Header2 2 3 4 3 2 2 2" xfId="1565" xr:uid="{00000000-0005-0000-0000-0000E4030000}"/>
    <cellStyle name="Header2 2 3 4 3 2 2 2 2" xfId="1566" xr:uid="{00000000-0005-0000-0000-0000E5030000}"/>
    <cellStyle name="Header2 2 3 4 3 2 2 3" xfId="1567" xr:uid="{00000000-0005-0000-0000-0000E6030000}"/>
    <cellStyle name="Header2 2 3 4 3 2 3" xfId="1568" xr:uid="{00000000-0005-0000-0000-0000E7030000}"/>
    <cellStyle name="Header2 2 3 4 3 3" xfId="1569" xr:uid="{00000000-0005-0000-0000-0000E8030000}"/>
    <cellStyle name="Header2 2 3 4 3 3 2" xfId="1570" xr:uid="{00000000-0005-0000-0000-0000E9030000}"/>
    <cellStyle name="Header2 2 3 4 3 3 2 2" xfId="1571" xr:uid="{00000000-0005-0000-0000-0000EA030000}"/>
    <cellStyle name="Header2 2 3 4 3 3 3" xfId="1572" xr:uid="{00000000-0005-0000-0000-0000EB030000}"/>
    <cellStyle name="Header2 2 3 4 3 4" xfId="1573" xr:uid="{00000000-0005-0000-0000-0000EC030000}"/>
    <cellStyle name="Header2 2 3 4 4" xfId="1574" xr:uid="{00000000-0005-0000-0000-0000ED030000}"/>
    <cellStyle name="Header2 2 3 4 4 2" xfId="1575" xr:uid="{00000000-0005-0000-0000-0000EE030000}"/>
    <cellStyle name="Header2 2 3 4 4 2 2" xfId="1576" xr:uid="{00000000-0005-0000-0000-0000EF030000}"/>
    <cellStyle name="Header2 2 3 4 4 2 2 2" xfId="1577" xr:uid="{00000000-0005-0000-0000-0000F0030000}"/>
    <cellStyle name="Header2 2 3 4 4 2 3" xfId="1578" xr:uid="{00000000-0005-0000-0000-0000F1030000}"/>
    <cellStyle name="Header2 2 3 4 4 3" xfId="1579" xr:uid="{00000000-0005-0000-0000-0000F2030000}"/>
    <cellStyle name="Header2 2 3 4 5" xfId="1580" xr:uid="{00000000-0005-0000-0000-0000F3030000}"/>
    <cellStyle name="Header2 2 3 4 5 2" xfId="1581" xr:uid="{00000000-0005-0000-0000-0000F4030000}"/>
    <cellStyle name="Header2 2 3 4 5 2 2" xfId="1582" xr:uid="{00000000-0005-0000-0000-0000F5030000}"/>
    <cellStyle name="Header2 2 3 4 5 3" xfId="1583" xr:uid="{00000000-0005-0000-0000-0000F6030000}"/>
    <cellStyle name="Header2 2 3 4 6" xfId="1584" xr:uid="{00000000-0005-0000-0000-0000F7030000}"/>
    <cellStyle name="Header2 2 3 5" xfId="1585" xr:uid="{00000000-0005-0000-0000-0000F8030000}"/>
    <cellStyle name="Header2 2 3 5 2" xfId="1586" xr:uid="{00000000-0005-0000-0000-0000F9030000}"/>
    <cellStyle name="Header2 2 3 5 2 2" xfId="1587" xr:uid="{00000000-0005-0000-0000-0000FA030000}"/>
    <cellStyle name="Header2 2 3 5 2 2 2" xfId="1588" xr:uid="{00000000-0005-0000-0000-0000FB030000}"/>
    <cellStyle name="Header2 2 3 5 2 2 2 2" xfId="1589" xr:uid="{00000000-0005-0000-0000-0000FC030000}"/>
    <cellStyle name="Header2 2 3 5 2 2 2 2 2" xfId="1590" xr:uid="{00000000-0005-0000-0000-0000FD030000}"/>
    <cellStyle name="Header2 2 3 5 2 2 2 3" xfId="1591" xr:uid="{00000000-0005-0000-0000-0000FE030000}"/>
    <cellStyle name="Header2 2 3 5 2 2 3" xfId="1592" xr:uid="{00000000-0005-0000-0000-0000FF030000}"/>
    <cellStyle name="Header2 2 3 5 2 3" xfId="1593" xr:uid="{00000000-0005-0000-0000-000000040000}"/>
    <cellStyle name="Header2 2 3 5 2 3 2" xfId="1594" xr:uid="{00000000-0005-0000-0000-000001040000}"/>
    <cellStyle name="Header2 2 3 5 2 3 2 2" xfId="1595" xr:uid="{00000000-0005-0000-0000-000002040000}"/>
    <cellStyle name="Header2 2 3 5 2 3 3" xfId="1596" xr:uid="{00000000-0005-0000-0000-000003040000}"/>
    <cellStyle name="Header2 2 3 5 2 4" xfId="1597" xr:uid="{00000000-0005-0000-0000-000004040000}"/>
    <cellStyle name="Header2 2 3 5 3" xfId="1598" xr:uid="{00000000-0005-0000-0000-000005040000}"/>
    <cellStyle name="Header2 2 3 5 3 2" xfId="1599" xr:uid="{00000000-0005-0000-0000-000006040000}"/>
    <cellStyle name="Header2 2 3 5 3 2 2" xfId="1600" xr:uid="{00000000-0005-0000-0000-000007040000}"/>
    <cellStyle name="Header2 2 3 5 3 2 2 2" xfId="1601" xr:uid="{00000000-0005-0000-0000-000008040000}"/>
    <cellStyle name="Header2 2 3 5 3 2 2 2 2" xfId="1602" xr:uid="{00000000-0005-0000-0000-000009040000}"/>
    <cellStyle name="Header2 2 3 5 3 2 2 3" xfId="1603" xr:uid="{00000000-0005-0000-0000-00000A040000}"/>
    <cellStyle name="Header2 2 3 5 3 2 3" xfId="1604" xr:uid="{00000000-0005-0000-0000-00000B040000}"/>
    <cellStyle name="Header2 2 3 5 3 3" xfId="1605" xr:uid="{00000000-0005-0000-0000-00000C040000}"/>
    <cellStyle name="Header2 2 3 5 3 3 2" xfId="1606" xr:uid="{00000000-0005-0000-0000-00000D040000}"/>
    <cellStyle name="Header2 2 3 5 3 3 2 2" xfId="1607" xr:uid="{00000000-0005-0000-0000-00000E040000}"/>
    <cellStyle name="Header2 2 3 5 3 3 3" xfId="1608" xr:uid="{00000000-0005-0000-0000-00000F040000}"/>
    <cellStyle name="Header2 2 3 5 3 4" xfId="1609" xr:uid="{00000000-0005-0000-0000-000010040000}"/>
    <cellStyle name="Header2 2 3 5 4" xfId="1610" xr:uid="{00000000-0005-0000-0000-000011040000}"/>
    <cellStyle name="Header2 2 3 5 4 2" xfId="1611" xr:uid="{00000000-0005-0000-0000-000012040000}"/>
    <cellStyle name="Header2 2 3 5 4 2 2" xfId="1612" xr:uid="{00000000-0005-0000-0000-000013040000}"/>
    <cellStyle name="Header2 2 3 5 4 2 2 2" xfId="1613" xr:uid="{00000000-0005-0000-0000-000014040000}"/>
    <cellStyle name="Header2 2 3 5 4 2 3" xfId="1614" xr:uid="{00000000-0005-0000-0000-000015040000}"/>
    <cellStyle name="Header2 2 3 5 4 3" xfId="1615" xr:uid="{00000000-0005-0000-0000-000016040000}"/>
    <cellStyle name="Header2 2 3 5 5" xfId="1616" xr:uid="{00000000-0005-0000-0000-000017040000}"/>
    <cellStyle name="Header2 2 3 5 5 2" xfId="1617" xr:uid="{00000000-0005-0000-0000-000018040000}"/>
    <cellStyle name="Header2 2 3 5 5 2 2" xfId="1618" xr:uid="{00000000-0005-0000-0000-000019040000}"/>
    <cellStyle name="Header2 2 3 5 5 3" xfId="1619" xr:uid="{00000000-0005-0000-0000-00001A040000}"/>
    <cellStyle name="Header2 2 3 5 6" xfId="1620" xr:uid="{00000000-0005-0000-0000-00001B040000}"/>
    <cellStyle name="Header2 2 3 6" xfId="1621" xr:uid="{00000000-0005-0000-0000-00001C040000}"/>
    <cellStyle name="Header2 2 3 6 2" xfId="1622" xr:uid="{00000000-0005-0000-0000-00001D040000}"/>
    <cellStyle name="Header2 2 3 6 2 2" xfId="1623" xr:uid="{00000000-0005-0000-0000-00001E040000}"/>
    <cellStyle name="Header2 2 3 6 2 2 2" xfId="1624" xr:uid="{00000000-0005-0000-0000-00001F040000}"/>
    <cellStyle name="Header2 2 3 6 2 2 2 2" xfId="1625" xr:uid="{00000000-0005-0000-0000-000020040000}"/>
    <cellStyle name="Header2 2 3 6 2 2 2 2 2" xfId="1626" xr:uid="{00000000-0005-0000-0000-000021040000}"/>
    <cellStyle name="Header2 2 3 6 2 2 2 3" xfId="1627" xr:uid="{00000000-0005-0000-0000-000022040000}"/>
    <cellStyle name="Header2 2 3 6 2 2 3" xfId="1628" xr:uid="{00000000-0005-0000-0000-000023040000}"/>
    <cellStyle name="Header2 2 3 6 2 3" xfId="1629" xr:uid="{00000000-0005-0000-0000-000024040000}"/>
    <cellStyle name="Header2 2 3 6 2 3 2" xfId="1630" xr:uid="{00000000-0005-0000-0000-000025040000}"/>
    <cellStyle name="Header2 2 3 6 2 3 2 2" xfId="1631" xr:uid="{00000000-0005-0000-0000-000026040000}"/>
    <cellStyle name="Header2 2 3 6 2 3 3" xfId="1632" xr:uid="{00000000-0005-0000-0000-000027040000}"/>
    <cellStyle name="Header2 2 3 6 2 4" xfId="1633" xr:uid="{00000000-0005-0000-0000-000028040000}"/>
    <cellStyle name="Header2 2 3 6 3" xfId="1634" xr:uid="{00000000-0005-0000-0000-000029040000}"/>
    <cellStyle name="Header2 2 3 6 3 2" xfId="1635" xr:uid="{00000000-0005-0000-0000-00002A040000}"/>
    <cellStyle name="Header2 2 3 6 3 2 2" xfId="1636" xr:uid="{00000000-0005-0000-0000-00002B040000}"/>
    <cellStyle name="Header2 2 3 6 3 2 2 2" xfId="1637" xr:uid="{00000000-0005-0000-0000-00002C040000}"/>
    <cellStyle name="Header2 2 3 6 3 2 2 2 2" xfId="1638" xr:uid="{00000000-0005-0000-0000-00002D040000}"/>
    <cellStyle name="Header2 2 3 6 3 2 2 3" xfId="1639" xr:uid="{00000000-0005-0000-0000-00002E040000}"/>
    <cellStyle name="Header2 2 3 6 3 2 3" xfId="1640" xr:uid="{00000000-0005-0000-0000-00002F040000}"/>
    <cellStyle name="Header2 2 3 6 3 3" xfId="1641" xr:uid="{00000000-0005-0000-0000-000030040000}"/>
    <cellStyle name="Header2 2 3 6 3 3 2" xfId="1642" xr:uid="{00000000-0005-0000-0000-000031040000}"/>
    <cellStyle name="Header2 2 3 6 3 3 2 2" xfId="1643" xr:uid="{00000000-0005-0000-0000-000032040000}"/>
    <cellStyle name="Header2 2 3 6 3 3 3" xfId="1644" xr:uid="{00000000-0005-0000-0000-000033040000}"/>
    <cellStyle name="Header2 2 3 6 3 4" xfId="1645" xr:uid="{00000000-0005-0000-0000-000034040000}"/>
    <cellStyle name="Header2 2 3 6 4" xfId="1646" xr:uid="{00000000-0005-0000-0000-000035040000}"/>
    <cellStyle name="Header2 2 3 6 4 2" xfId="1647" xr:uid="{00000000-0005-0000-0000-000036040000}"/>
    <cellStyle name="Header2 2 3 6 4 2 2" xfId="1648" xr:uid="{00000000-0005-0000-0000-000037040000}"/>
    <cellStyle name="Header2 2 3 6 4 2 2 2" xfId="1649" xr:uid="{00000000-0005-0000-0000-000038040000}"/>
    <cellStyle name="Header2 2 3 6 4 2 3" xfId="1650" xr:uid="{00000000-0005-0000-0000-000039040000}"/>
    <cellStyle name="Header2 2 3 6 4 3" xfId="1651" xr:uid="{00000000-0005-0000-0000-00003A040000}"/>
    <cellStyle name="Header2 2 3 6 5" xfId="1652" xr:uid="{00000000-0005-0000-0000-00003B040000}"/>
    <cellStyle name="Header2 2 3 6 5 2" xfId="1653" xr:uid="{00000000-0005-0000-0000-00003C040000}"/>
    <cellStyle name="Header2 2 3 6 5 2 2" xfId="1654" xr:uid="{00000000-0005-0000-0000-00003D040000}"/>
    <cellStyle name="Header2 2 3 6 5 3" xfId="1655" xr:uid="{00000000-0005-0000-0000-00003E040000}"/>
    <cellStyle name="Header2 2 3 6 6" xfId="1656" xr:uid="{00000000-0005-0000-0000-00003F040000}"/>
    <cellStyle name="Header2 2 3 7" xfId="1657" xr:uid="{00000000-0005-0000-0000-000040040000}"/>
    <cellStyle name="Header2 2 3 7 2" xfId="1658" xr:uid="{00000000-0005-0000-0000-000041040000}"/>
    <cellStyle name="Header2 2 3 7 2 2" xfId="1659" xr:uid="{00000000-0005-0000-0000-000042040000}"/>
    <cellStyle name="Header2 2 3 7 2 2 2" xfId="1660" xr:uid="{00000000-0005-0000-0000-000043040000}"/>
    <cellStyle name="Header2 2 3 7 2 2 2 2" xfId="1661" xr:uid="{00000000-0005-0000-0000-000044040000}"/>
    <cellStyle name="Header2 2 3 7 2 2 3" xfId="1662" xr:uid="{00000000-0005-0000-0000-000045040000}"/>
    <cellStyle name="Header2 2 3 7 2 3" xfId="1663" xr:uid="{00000000-0005-0000-0000-000046040000}"/>
    <cellStyle name="Header2 2 3 7 3" xfId="1664" xr:uid="{00000000-0005-0000-0000-000047040000}"/>
    <cellStyle name="Header2 2 3 7 3 2" xfId="1665" xr:uid="{00000000-0005-0000-0000-000048040000}"/>
    <cellStyle name="Header2 2 3 7 3 2 2" xfId="1666" xr:uid="{00000000-0005-0000-0000-000049040000}"/>
    <cellStyle name="Header2 2 3 7 3 3" xfId="1667" xr:uid="{00000000-0005-0000-0000-00004A040000}"/>
    <cellStyle name="Header2 2 3 7 4" xfId="1668" xr:uid="{00000000-0005-0000-0000-00004B040000}"/>
    <cellStyle name="Header2 2 3 8" xfId="1669" xr:uid="{00000000-0005-0000-0000-00004C040000}"/>
    <cellStyle name="Header2 2 3 8 2" xfId="1670" xr:uid="{00000000-0005-0000-0000-00004D040000}"/>
    <cellStyle name="Header2 2 3 8 2 2" xfId="1671" xr:uid="{00000000-0005-0000-0000-00004E040000}"/>
    <cellStyle name="Header2 2 3 8 2 2 2" xfId="1672" xr:uid="{00000000-0005-0000-0000-00004F040000}"/>
    <cellStyle name="Header2 2 3 8 2 2 2 2" xfId="1673" xr:uid="{00000000-0005-0000-0000-000050040000}"/>
    <cellStyle name="Header2 2 3 8 2 2 3" xfId="1674" xr:uid="{00000000-0005-0000-0000-000051040000}"/>
    <cellStyle name="Header2 2 3 8 2 3" xfId="1675" xr:uid="{00000000-0005-0000-0000-000052040000}"/>
    <cellStyle name="Header2 2 3 8 3" xfId="1676" xr:uid="{00000000-0005-0000-0000-000053040000}"/>
    <cellStyle name="Header2 2 3 8 3 2" xfId="1677" xr:uid="{00000000-0005-0000-0000-000054040000}"/>
    <cellStyle name="Header2 2 3 8 3 2 2" xfId="1678" xr:uid="{00000000-0005-0000-0000-000055040000}"/>
    <cellStyle name="Header2 2 3 8 3 3" xfId="1679" xr:uid="{00000000-0005-0000-0000-000056040000}"/>
    <cellStyle name="Header2 2 3 8 4" xfId="1680" xr:uid="{00000000-0005-0000-0000-000057040000}"/>
    <cellStyle name="Header2 2 3 9" xfId="1681" xr:uid="{00000000-0005-0000-0000-000058040000}"/>
    <cellStyle name="Header2 2 3 9 2" xfId="1682" xr:uid="{00000000-0005-0000-0000-000059040000}"/>
    <cellStyle name="Header2 2 3 9 2 2" xfId="1683" xr:uid="{00000000-0005-0000-0000-00005A040000}"/>
    <cellStyle name="Header2 2 3 9 2 2 2" xfId="1684" xr:uid="{00000000-0005-0000-0000-00005B040000}"/>
    <cellStyle name="Header2 2 3 9 2 3" xfId="1685" xr:uid="{00000000-0005-0000-0000-00005C040000}"/>
    <cellStyle name="Header2 2 3 9 3" xfId="1686" xr:uid="{00000000-0005-0000-0000-00005D040000}"/>
    <cellStyle name="Header2 2 4" xfId="1687" xr:uid="{00000000-0005-0000-0000-00005E040000}"/>
    <cellStyle name="Header2 2 4 10" xfId="1688" xr:uid="{00000000-0005-0000-0000-00005F040000}"/>
    <cellStyle name="Header2 2 4 2" xfId="1689" xr:uid="{00000000-0005-0000-0000-000060040000}"/>
    <cellStyle name="Header2 2 4 2 2" xfId="1690" xr:uid="{00000000-0005-0000-0000-000061040000}"/>
    <cellStyle name="Header2 2 4 2 2 2" xfId="1691" xr:uid="{00000000-0005-0000-0000-000062040000}"/>
    <cellStyle name="Header2 2 4 2 2 2 2" xfId="1692" xr:uid="{00000000-0005-0000-0000-000063040000}"/>
    <cellStyle name="Header2 2 4 2 2 2 2 2" xfId="1693" xr:uid="{00000000-0005-0000-0000-000064040000}"/>
    <cellStyle name="Header2 2 4 2 2 2 2 2 2" xfId="1694" xr:uid="{00000000-0005-0000-0000-000065040000}"/>
    <cellStyle name="Header2 2 4 2 2 2 2 3" xfId="1695" xr:uid="{00000000-0005-0000-0000-000066040000}"/>
    <cellStyle name="Header2 2 4 2 2 2 3" xfId="1696" xr:uid="{00000000-0005-0000-0000-000067040000}"/>
    <cellStyle name="Header2 2 4 2 2 3" xfId="1697" xr:uid="{00000000-0005-0000-0000-000068040000}"/>
    <cellStyle name="Header2 2 4 2 2 3 2" xfId="1698" xr:uid="{00000000-0005-0000-0000-000069040000}"/>
    <cellStyle name="Header2 2 4 2 2 3 2 2" xfId="1699" xr:uid="{00000000-0005-0000-0000-00006A040000}"/>
    <cellStyle name="Header2 2 4 2 2 3 3" xfId="1700" xr:uid="{00000000-0005-0000-0000-00006B040000}"/>
    <cellStyle name="Header2 2 4 2 2 4" xfId="1701" xr:uid="{00000000-0005-0000-0000-00006C040000}"/>
    <cellStyle name="Header2 2 4 2 3" xfId="1702" xr:uid="{00000000-0005-0000-0000-00006D040000}"/>
    <cellStyle name="Header2 2 4 2 3 2" xfId="1703" xr:uid="{00000000-0005-0000-0000-00006E040000}"/>
    <cellStyle name="Header2 2 4 2 3 2 2" xfId="1704" xr:uid="{00000000-0005-0000-0000-00006F040000}"/>
    <cellStyle name="Header2 2 4 2 3 2 2 2" xfId="1705" xr:uid="{00000000-0005-0000-0000-000070040000}"/>
    <cellStyle name="Header2 2 4 2 3 2 2 2 2" xfId="1706" xr:uid="{00000000-0005-0000-0000-000071040000}"/>
    <cellStyle name="Header2 2 4 2 3 2 2 3" xfId="1707" xr:uid="{00000000-0005-0000-0000-000072040000}"/>
    <cellStyle name="Header2 2 4 2 3 2 3" xfId="1708" xr:uid="{00000000-0005-0000-0000-000073040000}"/>
    <cellStyle name="Header2 2 4 2 3 3" xfId="1709" xr:uid="{00000000-0005-0000-0000-000074040000}"/>
    <cellStyle name="Header2 2 4 2 3 3 2" xfId="1710" xr:uid="{00000000-0005-0000-0000-000075040000}"/>
    <cellStyle name="Header2 2 4 2 3 3 2 2" xfId="1711" xr:uid="{00000000-0005-0000-0000-000076040000}"/>
    <cellStyle name="Header2 2 4 2 3 3 3" xfId="1712" xr:uid="{00000000-0005-0000-0000-000077040000}"/>
    <cellStyle name="Header2 2 4 2 3 4" xfId="1713" xr:uid="{00000000-0005-0000-0000-000078040000}"/>
    <cellStyle name="Header2 2 4 2 4" xfId="1714" xr:uid="{00000000-0005-0000-0000-000079040000}"/>
    <cellStyle name="Header2 2 4 2 4 2" xfId="1715" xr:uid="{00000000-0005-0000-0000-00007A040000}"/>
    <cellStyle name="Header2 2 4 2 4 2 2" xfId="1716" xr:uid="{00000000-0005-0000-0000-00007B040000}"/>
    <cellStyle name="Header2 2 4 2 4 2 2 2" xfId="1717" xr:uid="{00000000-0005-0000-0000-00007C040000}"/>
    <cellStyle name="Header2 2 4 2 4 2 3" xfId="1718" xr:uid="{00000000-0005-0000-0000-00007D040000}"/>
    <cellStyle name="Header2 2 4 2 4 3" xfId="1719" xr:uid="{00000000-0005-0000-0000-00007E040000}"/>
    <cellStyle name="Header2 2 4 2 5" xfId="1720" xr:uid="{00000000-0005-0000-0000-00007F040000}"/>
    <cellStyle name="Header2 2 4 2 5 2" xfId="1721" xr:uid="{00000000-0005-0000-0000-000080040000}"/>
    <cellStyle name="Header2 2 4 2 5 2 2" xfId="1722" xr:uid="{00000000-0005-0000-0000-000081040000}"/>
    <cellStyle name="Header2 2 4 2 5 3" xfId="1723" xr:uid="{00000000-0005-0000-0000-000082040000}"/>
    <cellStyle name="Header2 2 4 2 6" xfId="1724" xr:uid="{00000000-0005-0000-0000-000083040000}"/>
    <cellStyle name="Header2 2 4 3" xfId="1725" xr:uid="{00000000-0005-0000-0000-000084040000}"/>
    <cellStyle name="Header2 2 4 3 2" xfId="1726" xr:uid="{00000000-0005-0000-0000-000085040000}"/>
    <cellStyle name="Header2 2 4 3 2 2" xfId="1727" xr:uid="{00000000-0005-0000-0000-000086040000}"/>
    <cellStyle name="Header2 2 4 3 2 2 2" xfId="1728" xr:uid="{00000000-0005-0000-0000-000087040000}"/>
    <cellStyle name="Header2 2 4 3 2 2 2 2" xfId="1729" xr:uid="{00000000-0005-0000-0000-000088040000}"/>
    <cellStyle name="Header2 2 4 3 2 2 2 2 2" xfId="1730" xr:uid="{00000000-0005-0000-0000-000089040000}"/>
    <cellStyle name="Header2 2 4 3 2 2 2 3" xfId="1731" xr:uid="{00000000-0005-0000-0000-00008A040000}"/>
    <cellStyle name="Header2 2 4 3 2 2 3" xfId="1732" xr:uid="{00000000-0005-0000-0000-00008B040000}"/>
    <cellStyle name="Header2 2 4 3 2 3" xfId="1733" xr:uid="{00000000-0005-0000-0000-00008C040000}"/>
    <cellStyle name="Header2 2 4 3 2 3 2" xfId="1734" xr:uid="{00000000-0005-0000-0000-00008D040000}"/>
    <cellStyle name="Header2 2 4 3 2 3 2 2" xfId="1735" xr:uid="{00000000-0005-0000-0000-00008E040000}"/>
    <cellStyle name="Header2 2 4 3 2 3 3" xfId="1736" xr:uid="{00000000-0005-0000-0000-00008F040000}"/>
    <cellStyle name="Header2 2 4 3 2 4" xfId="1737" xr:uid="{00000000-0005-0000-0000-000090040000}"/>
    <cellStyle name="Header2 2 4 3 3" xfId="1738" xr:uid="{00000000-0005-0000-0000-000091040000}"/>
    <cellStyle name="Header2 2 4 3 3 2" xfId="1739" xr:uid="{00000000-0005-0000-0000-000092040000}"/>
    <cellStyle name="Header2 2 4 3 3 2 2" xfId="1740" xr:uid="{00000000-0005-0000-0000-000093040000}"/>
    <cellStyle name="Header2 2 4 3 3 2 2 2" xfId="1741" xr:uid="{00000000-0005-0000-0000-000094040000}"/>
    <cellStyle name="Header2 2 4 3 3 2 2 2 2" xfId="1742" xr:uid="{00000000-0005-0000-0000-000095040000}"/>
    <cellStyle name="Header2 2 4 3 3 2 2 3" xfId="1743" xr:uid="{00000000-0005-0000-0000-000096040000}"/>
    <cellStyle name="Header2 2 4 3 3 2 3" xfId="1744" xr:uid="{00000000-0005-0000-0000-000097040000}"/>
    <cellStyle name="Header2 2 4 3 3 3" xfId="1745" xr:uid="{00000000-0005-0000-0000-000098040000}"/>
    <cellStyle name="Header2 2 4 3 3 3 2" xfId="1746" xr:uid="{00000000-0005-0000-0000-000099040000}"/>
    <cellStyle name="Header2 2 4 3 3 3 2 2" xfId="1747" xr:uid="{00000000-0005-0000-0000-00009A040000}"/>
    <cellStyle name="Header2 2 4 3 3 3 3" xfId="1748" xr:uid="{00000000-0005-0000-0000-00009B040000}"/>
    <cellStyle name="Header2 2 4 3 3 4" xfId="1749" xr:uid="{00000000-0005-0000-0000-00009C040000}"/>
    <cellStyle name="Header2 2 4 3 4" xfId="1750" xr:uid="{00000000-0005-0000-0000-00009D040000}"/>
    <cellStyle name="Header2 2 4 3 4 2" xfId="1751" xr:uid="{00000000-0005-0000-0000-00009E040000}"/>
    <cellStyle name="Header2 2 4 3 4 2 2" xfId="1752" xr:uid="{00000000-0005-0000-0000-00009F040000}"/>
    <cellStyle name="Header2 2 4 3 4 2 2 2" xfId="1753" xr:uid="{00000000-0005-0000-0000-0000A0040000}"/>
    <cellStyle name="Header2 2 4 3 4 2 3" xfId="1754" xr:uid="{00000000-0005-0000-0000-0000A1040000}"/>
    <cellStyle name="Header2 2 4 3 4 3" xfId="1755" xr:uid="{00000000-0005-0000-0000-0000A2040000}"/>
    <cellStyle name="Header2 2 4 3 5" xfId="1756" xr:uid="{00000000-0005-0000-0000-0000A3040000}"/>
    <cellStyle name="Header2 2 4 3 5 2" xfId="1757" xr:uid="{00000000-0005-0000-0000-0000A4040000}"/>
    <cellStyle name="Header2 2 4 3 5 2 2" xfId="1758" xr:uid="{00000000-0005-0000-0000-0000A5040000}"/>
    <cellStyle name="Header2 2 4 3 5 3" xfId="1759" xr:uid="{00000000-0005-0000-0000-0000A6040000}"/>
    <cellStyle name="Header2 2 4 3 6" xfId="1760" xr:uid="{00000000-0005-0000-0000-0000A7040000}"/>
    <cellStyle name="Header2 2 4 4" xfId="1761" xr:uid="{00000000-0005-0000-0000-0000A8040000}"/>
    <cellStyle name="Header2 2 4 4 2" xfId="1762" xr:uid="{00000000-0005-0000-0000-0000A9040000}"/>
    <cellStyle name="Header2 2 4 4 2 2" xfId="1763" xr:uid="{00000000-0005-0000-0000-0000AA040000}"/>
    <cellStyle name="Header2 2 4 4 2 2 2" xfId="1764" xr:uid="{00000000-0005-0000-0000-0000AB040000}"/>
    <cellStyle name="Header2 2 4 4 2 2 2 2" xfId="1765" xr:uid="{00000000-0005-0000-0000-0000AC040000}"/>
    <cellStyle name="Header2 2 4 4 2 2 2 2 2" xfId="1766" xr:uid="{00000000-0005-0000-0000-0000AD040000}"/>
    <cellStyle name="Header2 2 4 4 2 2 2 3" xfId="1767" xr:uid="{00000000-0005-0000-0000-0000AE040000}"/>
    <cellStyle name="Header2 2 4 4 2 2 3" xfId="1768" xr:uid="{00000000-0005-0000-0000-0000AF040000}"/>
    <cellStyle name="Header2 2 4 4 2 3" xfId="1769" xr:uid="{00000000-0005-0000-0000-0000B0040000}"/>
    <cellStyle name="Header2 2 4 4 2 3 2" xfId="1770" xr:uid="{00000000-0005-0000-0000-0000B1040000}"/>
    <cellStyle name="Header2 2 4 4 2 3 2 2" xfId="1771" xr:uid="{00000000-0005-0000-0000-0000B2040000}"/>
    <cellStyle name="Header2 2 4 4 2 3 3" xfId="1772" xr:uid="{00000000-0005-0000-0000-0000B3040000}"/>
    <cellStyle name="Header2 2 4 4 2 4" xfId="1773" xr:uid="{00000000-0005-0000-0000-0000B4040000}"/>
    <cellStyle name="Header2 2 4 4 3" xfId="1774" xr:uid="{00000000-0005-0000-0000-0000B5040000}"/>
    <cellStyle name="Header2 2 4 4 3 2" xfId="1775" xr:uid="{00000000-0005-0000-0000-0000B6040000}"/>
    <cellStyle name="Header2 2 4 4 3 2 2" xfId="1776" xr:uid="{00000000-0005-0000-0000-0000B7040000}"/>
    <cellStyle name="Header2 2 4 4 3 2 2 2" xfId="1777" xr:uid="{00000000-0005-0000-0000-0000B8040000}"/>
    <cellStyle name="Header2 2 4 4 3 2 2 2 2" xfId="1778" xr:uid="{00000000-0005-0000-0000-0000B9040000}"/>
    <cellStyle name="Header2 2 4 4 3 2 2 3" xfId="1779" xr:uid="{00000000-0005-0000-0000-0000BA040000}"/>
    <cellStyle name="Header2 2 4 4 3 2 3" xfId="1780" xr:uid="{00000000-0005-0000-0000-0000BB040000}"/>
    <cellStyle name="Header2 2 4 4 3 3" xfId="1781" xr:uid="{00000000-0005-0000-0000-0000BC040000}"/>
    <cellStyle name="Header2 2 4 4 3 3 2" xfId="1782" xr:uid="{00000000-0005-0000-0000-0000BD040000}"/>
    <cellStyle name="Header2 2 4 4 3 3 2 2" xfId="1783" xr:uid="{00000000-0005-0000-0000-0000BE040000}"/>
    <cellStyle name="Header2 2 4 4 3 3 3" xfId="1784" xr:uid="{00000000-0005-0000-0000-0000BF040000}"/>
    <cellStyle name="Header2 2 4 4 3 4" xfId="1785" xr:uid="{00000000-0005-0000-0000-0000C0040000}"/>
    <cellStyle name="Header2 2 4 4 4" xfId="1786" xr:uid="{00000000-0005-0000-0000-0000C1040000}"/>
    <cellStyle name="Header2 2 4 4 4 2" xfId="1787" xr:uid="{00000000-0005-0000-0000-0000C2040000}"/>
    <cellStyle name="Header2 2 4 4 4 2 2" xfId="1788" xr:uid="{00000000-0005-0000-0000-0000C3040000}"/>
    <cellStyle name="Header2 2 4 4 4 2 2 2" xfId="1789" xr:uid="{00000000-0005-0000-0000-0000C4040000}"/>
    <cellStyle name="Header2 2 4 4 4 2 3" xfId="1790" xr:uid="{00000000-0005-0000-0000-0000C5040000}"/>
    <cellStyle name="Header2 2 4 4 4 3" xfId="1791" xr:uid="{00000000-0005-0000-0000-0000C6040000}"/>
    <cellStyle name="Header2 2 4 4 5" xfId="1792" xr:uid="{00000000-0005-0000-0000-0000C7040000}"/>
    <cellStyle name="Header2 2 4 4 5 2" xfId="1793" xr:uid="{00000000-0005-0000-0000-0000C8040000}"/>
    <cellStyle name="Header2 2 4 4 5 2 2" xfId="1794" xr:uid="{00000000-0005-0000-0000-0000C9040000}"/>
    <cellStyle name="Header2 2 4 4 5 3" xfId="1795" xr:uid="{00000000-0005-0000-0000-0000CA040000}"/>
    <cellStyle name="Header2 2 4 4 6" xfId="1796" xr:uid="{00000000-0005-0000-0000-0000CB040000}"/>
    <cellStyle name="Header2 2 4 5" xfId="1797" xr:uid="{00000000-0005-0000-0000-0000CC040000}"/>
    <cellStyle name="Header2 2 4 5 2" xfId="1798" xr:uid="{00000000-0005-0000-0000-0000CD040000}"/>
    <cellStyle name="Header2 2 4 5 2 2" xfId="1799" xr:uid="{00000000-0005-0000-0000-0000CE040000}"/>
    <cellStyle name="Header2 2 4 5 2 2 2" xfId="1800" xr:uid="{00000000-0005-0000-0000-0000CF040000}"/>
    <cellStyle name="Header2 2 4 5 2 2 2 2" xfId="1801" xr:uid="{00000000-0005-0000-0000-0000D0040000}"/>
    <cellStyle name="Header2 2 4 5 2 2 2 2 2" xfId="1802" xr:uid="{00000000-0005-0000-0000-0000D1040000}"/>
    <cellStyle name="Header2 2 4 5 2 2 2 3" xfId="1803" xr:uid="{00000000-0005-0000-0000-0000D2040000}"/>
    <cellStyle name="Header2 2 4 5 2 2 3" xfId="1804" xr:uid="{00000000-0005-0000-0000-0000D3040000}"/>
    <cellStyle name="Header2 2 4 5 2 3" xfId="1805" xr:uid="{00000000-0005-0000-0000-0000D4040000}"/>
    <cellStyle name="Header2 2 4 5 2 3 2" xfId="1806" xr:uid="{00000000-0005-0000-0000-0000D5040000}"/>
    <cellStyle name="Header2 2 4 5 2 3 2 2" xfId="1807" xr:uid="{00000000-0005-0000-0000-0000D6040000}"/>
    <cellStyle name="Header2 2 4 5 2 3 3" xfId="1808" xr:uid="{00000000-0005-0000-0000-0000D7040000}"/>
    <cellStyle name="Header2 2 4 5 2 4" xfId="1809" xr:uid="{00000000-0005-0000-0000-0000D8040000}"/>
    <cellStyle name="Header2 2 4 5 3" xfId="1810" xr:uid="{00000000-0005-0000-0000-0000D9040000}"/>
    <cellStyle name="Header2 2 4 5 3 2" xfId="1811" xr:uid="{00000000-0005-0000-0000-0000DA040000}"/>
    <cellStyle name="Header2 2 4 5 3 2 2" xfId="1812" xr:uid="{00000000-0005-0000-0000-0000DB040000}"/>
    <cellStyle name="Header2 2 4 5 3 2 2 2" xfId="1813" xr:uid="{00000000-0005-0000-0000-0000DC040000}"/>
    <cellStyle name="Header2 2 4 5 3 2 2 2 2" xfId="1814" xr:uid="{00000000-0005-0000-0000-0000DD040000}"/>
    <cellStyle name="Header2 2 4 5 3 2 2 3" xfId="1815" xr:uid="{00000000-0005-0000-0000-0000DE040000}"/>
    <cellStyle name="Header2 2 4 5 3 2 3" xfId="1816" xr:uid="{00000000-0005-0000-0000-0000DF040000}"/>
    <cellStyle name="Header2 2 4 5 3 3" xfId="1817" xr:uid="{00000000-0005-0000-0000-0000E0040000}"/>
    <cellStyle name="Header2 2 4 5 3 3 2" xfId="1818" xr:uid="{00000000-0005-0000-0000-0000E1040000}"/>
    <cellStyle name="Header2 2 4 5 3 3 2 2" xfId="1819" xr:uid="{00000000-0005-0000-0000-0000E2040000}"/>
    <cellStyle name="Header2 2 4 5 3 3 3" xfId="1820" xr:uid="{00000000-0005-0000-0000-0000E3040000}"/>
    <cellStyle name="Header2 2 4 5 3 4" xfId="1821" xr:uid="{00000000-0005-0000-0000-0000E4040000}"/>
    <cellStyle name="Header2 2 4 5 4" xfId="1822" xr:uid="{00000000-0005-0000-0000-0000E5040000}"/>
    <cellStyle name="Header2 2 4 5 4 2" xfId="1823" xr:uid="{00000000-0005-0000-0000-0000E6040000}"/>
    <cellStyle name="Header2 2 4 5 4 2 2" xfId="1824" xr:uid="{00000000-0005-0000-0000-0000E7040000}"/>
    <cellStyle name="Header2 2 4 5 4 2 2 2" xfId="1825" xr:uid="{00000000-0005-0000-0000-0000E8040000}"/>
    <cellStyle name="Header2 2 4 5 4 2 3" xfId="1826" xr:uid="{00000000-0005-0000-0000-0000E9040000}"/>
    <cellStyle name="Header2 2 4 5 4 3" xfId="1827" xr:uid="{00000000-0005-0000-0000-0000EA040000}"/>
    <cellStyle name="Header2 2 4 5 5" xfId="1828" xr:uid="{00000000-0005-0000-0000-0000EB040000}"/>
    <cellStyle name="Header2 2 4 5 5 2" xfId="1829" xr:uid="{00000000-0005-0000-0000-0000EC040000}"/>
    <cellStyle name="Header2 2 4 5 5 2 2" xfId="1830" xr:uid="{00000000-0005-0000-0000-0000ED040000}"/>
    <cellStyle name="Header2 2 4 5 5 3" xfId="1831" xr:uid="{00000000-0005-0000-0000-0000EE040000}"/>
    <cellStyle name="Header2 2 4 5 6" xfId="1832" xr:uid="{00000000-0005-0000-0000-0000EF040000}"/>
    <cellStyle name="Header2 2 4 6" xfId="1833" xr:uid="{00000000-0005-0000-0000-0000F0040000}"/>
    <cellStyle name="Header2 2 4 6 2" xfId="1834" xr:uid="{00000000-0005-0000-0000-0000F1040000}"/>
    <cellStyle name="Header2 2 4 6 2 2" xfId="1835" xr:uid="{00000000-0005-0000-0000-0000F2040000}"/>
    <cellStyle name="Header2 2 4 6 2 2 2" xfId="1836" xr:uid="{00000000-0005-0000-0000-0000F3040000}"/>
    <cellStyle name="Header2 2 4 6 2 2 2 2" xfId="1837" xr:uid="{00000000-0005-0000-0000-0000F4040000}"/>
    <cellStyle name="Header2 2 4 6 2 2 3" xfId="1838" xr:uid="{00000000-0005-0000-0000-0000F5040000}"/>
    <cellStyle name="Header2 2 4 6 2 3" xfId="1839" xr:uid="{00000000-0005-0000-0000-0000F6040000}"/>
    <cellStyle name="Header2 2 4 6 3" xfId="1840" xr:uid="{00000000-0005-0000-0000-0000F7040000}"/>
    <cellStyle name="Header2 2 4 6 3 2" xfId="1841" xr:uid="{00000000-0005-0000-0000-0000F8040000}"/>
    <cellStyle name="Header2 2 4 6 3 2 2" xfId="1842" xr:uid="{00000000-0005-0000-0000-0000F9040000}"/>
    <cellStyle name="Header2 2 4 6 3 3" xfId="1843" xr:uid="{00000000-0005-0000-0000-0000FA040000}"/>
    <cellStyle name="Header2 2 4 6 4" xfId="1844" xr:uid="{00000000-0005-0000-0000-0000FB040000}"/>
    <cellStyle name="Header2 2 4 7" xfId="1845" xr:uid="{00000000-0005-0000-0000-0000FC040000}"/>
    <cellStyle name="Header2 2 4 7 2" xfId="1846" xr:uid="{00000000-0005-0000-0000-0000FD040000}"/>
    <cellStyle name="Header2 2 4 7 2 2" xfId="1847" xr:uid="{00000000-0005-0000-0000-0000FE040000}"/>
    <cellStyle name="Header2 2 4 7 2 2 2" xfId="1848" xr:uid="{00000000-0005-0000-0000-0000FF040000}"/>
    <cellStyle name="Header2 2 4 7 2 2 2 2" xfId="1849" xr:uid="{00000000-0005-0000-0000-000000050000}"/>
    <cellStyle name="Header2 2 4 7 2 2 3" xfId="1850" xr:uid="{00000000-0005-0000-0000-000001050000}"/>
    <cellStyle name="Header2 2 4 7 2 3" xfId="1851" xr:uid="{00000000-0005-0000-0000-000002050000}"/>
    <cellStyle name="Header2 2 4 7 3" xfId="1852" xr:uid="{00000000-0005-0000-0000-000003050000}"/>
    <cellStyle name="Header2 2 4 7 3 2" xfId="1853" xr:uid="{00000000-0005-0000-0000-000004050000}"/>
    <cellStyle name="Header2 2 4 7 3 2 2" xfId="1854" xr:uid="{00000000-0005-0000-0000-000005050000}"/>
    <cellStyle name="Header2 2 4 7 3 3" xfId="1855" xr:uid="{00000000-0005-0000-0000-000006050000}"/>
    <cellStyle name="Header2 2 4 7 4" xfId="1856" xr:uid="{00000000-0005-0000-0000-000007050000}"/>
    <cellStyle name="Header2 2 4 8" xfId="1857" xr:uid="{00000000-0005-0000-0000-000008050000}"/>
    <cellStyle name="Header2 2 4 8 2" xfId="1858" xr:uid="{00000000-0005-0000-0000-000009050000}"/>
    <cellStyle name="Header2 2 4 8 2 2" xfId="1859" xr:uid="{00000000-0005-0000-0000-00000A050000}"/>
    <cellStyle name="Header2 2 4 8 2 2 2" xfId="1860" xr:uid="{00000000-0005-0000-0000-00000B050000}"/>
    <cellStyle name="Header2 2 4 8 2 3" xfId="1861" xr:uid="{00000000-0005-0000-0000-00000C050000}"/>
    <cellStyle name="Header2 2 4 8 3" xfId="1862" xr:uid="{00000000-0005-0000-0000-00000D050000}"/>
    <cellStyle name="Header2 2 4 9" xfId="1863" xr:uid="{00000000-0005-0000-0000-00000E050000}"/>
    <cellStyle name="Header2 2 4 9 2" xfId="1864" xr:uid="{00000000-0005-0000-0000-00000F050000}"/>
    <cellStyle name="Header2 2 4 9 2 2" xfId="1865" xr:uid="{00000000-0005-0000-0000-000010050000}"/>
    <cellStyle name="Header2 2 4 9 3" xfId="1866" xr:uid="{00000000-0005-0000-0000-000011050000}"/>
    <cellStyle name="Header2 2 5" xfId="1867" xr:uid="{00000000-0005-0000-0000-000012050000}"/>
    <cellStyle name="Header2 2 5 2" xfId="1868" xr:uid="{00000000-0005-0000-0000-000013050000}"/>
    <cellStyle name="Header2 2 5 2 2" xfId="1869" xr:uid="{00000000-0005-0000-0000-000014050000}"/>
    <cellStyle name="Header2 2 5 2 2 2" xfId="1870" xr:uid="{00000000-0005-0000-0000-000015050000}"/>
    <cellStyle name="Header2 2 5 2 2 2 2" xfId="1871" xr:uid="{00000000-0005-0000-0000-000016050000}"/>
    <cellStyle name="Header2 2 5 2 2 2 2 2" xfId="1872" xr:uid="{00000000-0005-0000-0000-000017050000}"/>
    <cellStyle name="Header2 2 5 2 2 2 3" xfId="1873" xr:uid="{00000000-0005-0000-0000-000018050000}"/>
    <cellStyle name="Header2 2 5 2 2 3" xfId="1874" xr:uid="{00000000-0005-0000-0000-000019050000}"/>
    <cellStyle name="Header2 2 5 2 3" xfId="1875" xr:uid="{00000000-0005-0000-0000-00001A050000}"/>
    <cellStyle name="Header2 2 5 2 3 2" xfId="1876" xr:uid="{00000000-0005-0000-0000-00001B050000}"/>
    <cellStyle name="Header2 2 5 2 3 2 2" xfId="1877" xr:uid="{00000000-0005-0000-0000-00001C050000}"/>
    <cellStyle name="Header2 2 5 2 3 3" xfId="1878" xr:uid="{00000000-0005-0000-0000-00001D050000}"/>
    <cellStyle name="Header2 2 5 2 4" xfId="1879" xr:uid="{00000000-0005-0000-0000-00001E050000}"/>
    <cellStyle name="Header2 2 5 3" xfId="1880" xr:uid="{00000000-0005-0000-0000-00001F050000}"/>
    <cellStyle name="Header2 2 5 3 2" xfId="1881" xr:uid="{00000000-0005-0000-0000-000020050000}"/>
    <cellStyle name="Header2 2 5 3 2 2" xfId="1882" xr:uid="{00000000-0005-0000-0000-000021050000}"/>
    <cellStyle name="Header2 2 5 3 2 2 2" xfId="1883" xr:uid="{00000000-0005-0000-0000-000022050000}"/>
    <cellStyle name="Header2 2 5 3 2 2 2 2" xfId="1884" xr:uid="{00000000-0005-0000-0000-000023050000}"/>
    <cellStyle name="Header2 2 5 3 2 2 3" xfId="1885" xr:uid="{00000000-0005-0000-0000-000024050000}"/>
    <cellStyle name="Header2 2 5 3 2 3" xfId="1886" xr:uid="{00000000-0005-0000-0000-000025050000}"/>
    <cellStyle name="Header2 2 5 3 3" xfId="1887" xr:uid="{00000000-0005-0000-0000-000026050000}"/>
    <cellStyle name="Header2 2 5 3 3 2" xfId="1888" xr:uid="{00000000-0005-0000-0000-000027050000}"/>
    <cellStyle name="Header2 2 5 3 3 2 2" xfId="1889" xr:uid="{00000000-0005-0000-0000-000028050000}"/>
    <cellStyle name="Header2 2 5 3 3 3" xfId="1890" xr:uid="{00000000-0005-0000-0000-000029050000}"/>
    <cellStyle name="Header2 2 5 3 4" xfId="1891" xr:uid="{00000000-0005-0000-0000-00002A050000}"/>
    <cellStyle name="Header2 2 5 4" xfId="1892" xr:uid="{00000000-0005-0000-0000-00002B050000}"/>
    <cellStyle name="Header2 2 5 4 2" xfId="1893" xr:uid="{00000000-0005-0000-0000-00002C050000}"/>
    <cellStyle name="Header2 2 5 4 2 2" xfId="1894" xr:uid="{00000000-0005-0000-0000-00002D050000}"/>
    <cellStyle name="Header2 2 5 4 2 2 2" xfId="1895" xr:uid="{00000000-0005-0000-0000-00002E050000}"/>
    <cellStyle name="Header2 2 5 4 2 3" xfId="1896" xr:uid="{00000000-0005-0000-0000-00002F050000}"/>
    <cellStyle name="Header2 2 5 4 3" xfId="1897" xr:uid="{00000000-0005-0000-0000-000030050000}"/>
    <cellStyle name="Header2 2 5 5" xfId="1898" xr:uid="{00000000-0005-0000-0000-000031050000}"/>
    <cellStyle name="Header2 2 5 5 2" xfId="1899" xr:uid="{00000000-0005-0000-0000-000032050000}"/>
    <cellStyle name="Header2 2 5 5 2 2" xfId="1900" xr:uid="{00000000-0005-0000-0000-000033050000}"/>
    <cellStyle name="Header2 2 5 5 3" xfId="1901" xr:uid="{00000000-0005-0000-0000-000034050000}"/>
    <cellStyle name="Header2 2 5 6" xfId="1902" xr:uid="{00000000-0005-0000-0000-000035050000}"/>
    <cellStyle name="Header2 2 6" xfId="1903" xr:uid="{00000000-0005-0000-0000-000036050000}"/>
    <cellStyle name="Header2 2 6 2" xfId="1904" xr:uid="{00000000-0005-0000-0000-000037050000}"/>
    <cellStyle name="Header2 2 6 2 2" xfId="1905" xr:uid="{00000000-0005-0000-0000-000038050000}"/>
    <cellStyle name="Header2 2 6 2 2 2" xfId="1906" xr:uid="{00000000-0005-0000-0000-000039050000}"/>
    <cellStyle name="Header2 2 6 2 2 2 2" xfId="1907" xr:uid="{00000000-0005-0000-0000-00003A050000}"/>
    <cellStyle name="Header2 2 6 2 2 2 2 2" xfId="1908" xr:uid="{00000000-0005-0000-0000-00003B050000}"/>
    <cellStyle name="Header2 2 6 2 2 2 3" xfId="1909" xr:uid="{00000000-0005-0000-0000-00003C050000}"/>
    <cellStyle name="Header2 2 6 2 2 3" xfId="1910" xr:uid="{00000000-0005-0000-0000-00003D050000}"/>
    <cellStyle name="Header2 2 6 2 3" xfId="1911" xr:uid="{00000000-0005-0000-0000-00003E050000}"/>
    <cellStyle name="Header2 2 6 2 3 2" xfId="1912" xr:uid="{00000000-0005-0000-0000-00003F050000}"/>
    <cellStyle name="Header2 2 6 2 3 2 2" xfId="1913" xr:uid="{00000000-0005-0000-0000-000040050000}"/>
    <cellStyle name="Header2 2 6 2 3 3" xfId="1914" xr:uid="{00000000-0005-0000-0000-000041050000}"/>
    <cellStyle name="Header2 2 6 2 4" xfId="1915" xr:uid="{00000000-0005-0000-0000-000042050000}"/>
    <cellStyle name="Header2 2 6 3" xfId="1916" xr:uid="{00000000-0005-0000-0000-000043050000}"/>
    <cellStyle name="Header2 2 6 3 2" xfId="1917" xr:uid="{00000000-0005-0000-0000-000044050000}"/>
    <cellStyle name="Header2 2 6 3 2 2" xfId="1918" xr:uid="{00000000-0005-0000-0000-000045050000}"/>
    <cellStyle name="Header2 2 6 3 2 2 2" xfId="1919" xr:uid="{00000000-0005-0000-0000-000046050000}"/>
    <cellStyle name="Header2 2 6 3 2 2 2 2" xfId="1920" xr:uid="{00000000-0005-0000-0000-000047050000}"/>
    <cellStyle name="Header2 2 6 3 2 2 3" xfId="1921" xr:uid="{00000000-0005-0000-0000-000048050000}"/>
    <cellStyle name="Header2 2 6 3 2 3" xfId="1922" xr:uid="{00000000-0005-0000-0000-000049050000}"/>
    <cellStyle name="Header2 2 6 3 3" xfId="1923" xr:uid="{00000000-0005-0000-0000-00004A050000}"/>
    <cellStyle name="Header2 2 6 3 3 2" xfId="1924" xr:uid="{00000000-0005-0000-0000-00004B050000}"/>
    <cellStyle name="Header2 2 6 3 3 2 2" xfId="1925" xr:uid="{00000000-0005-0000-0000-00004C050000}"/>
    <cellStyle name="Header2 2 6 3 3 3" xfId="1926" xr:uid="{00000000-0005-0000-0000-00004D050000}"/>
    <cellStyle name="Header2 2 6 3 4" xfId="1927" xr:uid="{00000000-0005-0000-0000-00004E050000}"/>
    <cellStyle name="Header2 2 6 4" xfId="1928" xr:uid="{00000000-0005-0000-0000-00004F050000}"/>
    <cellStyle name="Header2 2 6 4 2" xfId="1929" xr:uid="{00000000-0005-0000-0000-000050050000}"/>
    <cellStyle name="Header2 2 6 4 2 2" xfId="1930" xr:uid="{00000000-0005-0000-0000-000051050000}"/>
    <cellStyle name="Header2 2 6 4 2 2 2" xfId="1931" xr:uid="{00000000-0005-0000-0000-000052050000}"/>
    <cellStyle name="Header2 2 6 4 2 3" xfId="1932" xr:uid="{00000000-0005-0000-0000-000053050000}"/>
    <cellStyle name="Header2 2 6 4 3" xfId="1933" xr:uid="{00000000-0005-0000-0000-000054050000}"/>
    <cellStyle name="Header2 2 6 5" xfId="1934" xr:uid="{00000000-0005-0000-0000-000055050000}"/>
    <cellStyle name="Header2 2 6 5 2" xfId="1935" xr:uid="{00000000-0005-0000-0000-000056050000}"/>
    <cellStyle name="Header2 2 6 5 2 2" xfId="1936" xr:uid="{00000000-0005-0000-0000-000057050000}"/>
    <cellStyle name="Header2 2 6 5 3" xfId="1937" xr:uid="{00000000-0005-0000-0000-000058050000}"/>
    <cellStyle name="Header2 2 6 6" xfId="1938" xr:uid="{00000000-0005-0000-0000-000059050000}"/>
    <cellStyle name="Header2 2 7" xfId="1939" xr:uid="{00000000-0005-0000-0000-00005A050000}"/>
    <cellStyle name="Header2 2 7 2" xfId="1940" xr:uid="{00000000-0005-0000-0000-00005B050000}"/>
    <cellStyle name="Header2 2 7 2 2" xfId="1941" xr:uid="{00000000-0005-0000-0000-00005C050000}"/>
    <cellStyle name="Header2 2 7 2 2 2" xfId="1942" xr:uid="{00000000-0005-0000-0000-00005D050000}"/>
    <cellStyle name="Header2 2 7 2 2 2 2" xfId="1943" xr:uid="{00000000-0005-0000-0000-00005E050000}"/>
    <cellStyle name="Header2 2 7 2 2 2 2 2" xfId="1944" xr:uid="{00000000-0005-0000-0000-00005F050000}"/>
    <cellStyle name="Header2 2 7 2 2 2 3" xfId="1945" xr:uid="{00000000-0005-0000-0000-000060050000}"/>
    <cellStyle name="Header2 2 7 2 2 3" xfId="1946" xr:uid="{00000000-0005-0000-0000-000061050000}"/>
    <cellStyle name="Header2 2 7 2 3" xfId="1947" xr:uid="{00000000-0005-0000-0000-000062050000}"/>
    <cellStyle name="Header2 2 7 2 3 2" xfId="1948" xr:uid="{00000000-0005-0000-0000-000063050000}"/>
    <cellStyle name="Header2 2 7 2 3 2 2" xfId="1949" xr:uid="{00000000-0005-0000-0000-000064050000}"/>
    <cellStyle name="Header2 2 7 2 3 3" xfId="1950" xr:uid="{00000000-0005-0000-0000-000065050000}"/>
    <cellStyle name="Header2 2 7 2 4" xfId="1951" xr:uid="{00000000-0005-0000-0000-000066050000}"/>
    <cellStyle name="Header2 2 7 3" xfId="1952" xr:uid="{00000000-0005-0000-0000-000067050000}"/>
    <cellStyle name="Header2 2 7 3 2" xfId="1953" xr:uid="{00000000-0005-0000-0000-000068050000}"/>
    <cellStyle name="Header2 2 7 3 2 2" xfId="1954" xr:uid="{00000000-0005-0000-0000-000069050000}"/>
    <cellStyle name="Header2 2 7 3 2 2 2" xfId="1955" xr:uid="{00000000-0005-0000-0000-00006A050000}"/>
    <cellStyle name="Header2 2 7 3 2 2 2 2" xfId="1956" xr:uid="{00000000-0005-0000-0000-00006B050000}"/>
    <cellStyle name="Header2 2 7 3 2 2 3" xfId="1957" xr:uid="{00000000-0005-0000-0000-00006C050000}"/>
    <cellStyle name="Header2 2 7 3 2 3" xfId="1958" xr:uid="{00000000-0005-0000-0000-00006D050000}"/>
    <cellStyle name="Header2 2 7 3 3" xfId="1959" xr:uid="{00000000-0005-0000-0000-00006E050000}"/>
    <cellStyle name="Header2 2 7 3 3 2" xfId="1960" xr:uid="{00000000-0005-0000-0000-00006F050000}"/>
    <cellStyle name="Header2 2 7 3 3 2 2" xfId="1961" xr:uid="{00000000-0005-0000-0000-000070050000}"/>
    <cellStyle name="Header2 2 7 3 3 3" xfId="1962" xr:uid="{00000000-0005-0000-0000-000071050000}"/>
    <cellStyle name="Header2 2 7 3 4" xfId="1963" xr:uid="{00000000-0005-0000-0000-000072050000}"/>
    <cellStyle name="Header2 2 7 4" xfId="1964" xr:uid="{00000000-0005-0000-0000-000073050000}"/>
    <cellStyle name="Header2 2 7 4 2" xfId="1965" xr:uid="{00000000-0005-0000-0000-000074050000}"/>
    <cellStyle name="Header2 2 7 4 2 2" xfId="1966" xr:uid="{00000000-0005-0000-0000-000075050000}"/>
    <cellStyle name="Header2 2 7 4 2 2 2" xfId="1967" xr:uid="{00000000-0005-0000-0000-000076050000}"/>
    <cellStyle name="Header2 2 7 4 2 3" xfId="1968" xr:uid="{00000000-0005-0000-0000-000077050000}"/>
    <cellStyle name="Header2 2 7 4 3" xfId="1969" xr:uid="{00000000-0005-0000-0000-000078050000}"/>
    <cellStyle name="Header2 2 7 5" xfId="1970" xr:uid="{00000000-0005-0000-0000-000079050000}"/>
    <cellStyle name="Header2 2 7 5 2" xfId="1971" xr:uid="{00000000-0005-0000-0000-00007A050000}"/>
    <cellStyle name="Header2 2 7 5 2 2" xfId="1972" xr:uid="{00000000-0005-0000-0000-00007B050000}"/>
    <cellStyle name="Header2 2 7 5 3" xfId="1973" xr:uid="{00000000-0005-0000-0000-00007C050000}"/>
    <cellStyle name="Header2 2 7 6" xfId="1974" xr:uid="{00000000-0005-0000-0000-00007D050000}"/>
    <cellStyle name="Header2 2 8" xfId="1975" xr:uid="{00000000-0005-0000-0000-00007E050000}"/>
    <cellStyle name="Header2 2 8 2" xfId="1976" xr:uid="{00000000-0005-0000-0000-00007F050000}"/>
    <cellStyle name="Header2 2 8 2 2" xfId="1977" xr:uid="{00000000-0005-0000-0000-000080050000}"/>
    <cellStyle name="Header2 2 8 2 2 2" xfId="1978" xr:uid="{00000000-0005-0000-0000-000081050000}"/>
    <cellStyle name="Header2 2 8 2 2 2 2" xfId="1979" xr:uid="{00000000-0005-0000-0000-000082050000}"/>
    <cellStyle name="Header2 2 8 2 2 2 2 2" xfId="1980" xr:uid="{00000000-0005-0000-0000-000083050000}"/>
    <cellStyle name="Header2 2 8 2 2 2 3" xfId="1981" xr:uid="{00000000-0005-0000-0000-000084050000}"/>
    <cellStyle name="Header2 2 8 2 2 3" xfId="1982" xr:uid="{00000000-0005-0000-0000-000085050000}"/>
    <cellStyle name="Header2 2 8 2 3" xfId="1983" xr:uid="{00000000-0005-0000-0000-000086050000}"/>
    <cellStyle name="Header2 2 8 2 3 2" xfId="1984" xr:uid="{00000000-0005-0000-0000-000087050000}"/>
    <cellStyle name="Header2 2 8 2 3 2 2" xfId="1985" xr:uid="{00000000-0005-0000-0000-000088050000}"/>
    <cellStyle name="Header2 2 8 2 3 3" xfId="1986" xr:uid="{00000000-0005-0000-0000-000089050000}"/>
    <cellStyle name="Header2 2 8 2 4" xfId="1987" xr:uid="{00000000-0005-0000-0000-00008A050000}"/>
    <cellStyle name="Header2 2 8 3" xfId="1988" xr:uid="{00000000-0005-0000-0000-00008B050000}"/>
    <cellStyle name="Header2 2 8 3 2" xfId="1989" xr:uid="{00000000-0005-0000-0000-00008C050000}"/>
    <cellStyle name="Header2 2 8 3 2 2" xfId="1990" xr:uid="{00000000-0005-0000-0000-00008D050000}"/>
    <cellStyle name="Header2 2 8 3 2 2 2" xfId="1991" xr:uid="{00000000-0005-0000-0000-00008E050000}"/>
    <cellStyle name="Header2 2 8 3 2 2 2 2" xfId="1992" xr:uid="{00000000-0005-0000-0000-00008F050000}"/>
    <cellStyle name="Header2 2 8 3 2 2 3" xfId="1993" xr:uid="{00000000-0005-0000-0000-000090050000}"/>
    <cellStyle name="Header2 2 8 3 2 3" xfId="1994" xr:uid="{00000000-0005-0000-0000-000091050000}"/>
    <cellStyle name="Header2 2 8 3 3" xfId="1995" xr:uid="{00000000-0005-0000-0000-000092050000}"/>
    <cellStyle name="Header2 2 8 3 3 2" xfId="1996" xr:uid="{00000000-0005-0000-0000-000093050000}"/>
    <cellStyle name="Header2 2 8 3 3 2 2" xfId="1997" xr:uid="{00000000-0005-0000-0000-000094050000}"/>
    <cellStyle name="Header2 2 8 3 3 3" xfId="1998" xr:uid="{00000000-0005-0000-0000-000095050000}"/>
    <cellStyle name="Header2 2 8 3 4" xfId="1999" xr:uid="{00000000-0005-0000-0000-000096050000}"/>
    <cellStyle name="Header2 2 8 4" xfId="2000" xr:uid="{00000000-0005-0000-0000-000097050000}"/>
    <cellStyle name="Header2 2 8 4 2" xfId="2001" xr:uid="{00000000-0005-0000-0000-000098050000}"/>
    <cellStyle name="Header2 2 8 4 2 2" xfId="2002" xr:uid="{00000000-0005-0000-0000-000099050000}"/>
    <cellStyle name="Header2 2 8 4 2 2 2" xfId="2003" xr:uid="{00000000-0005-0000-0000-00009A050000}"/>
    <cellStyle name="Header2 2 8 4 2 3" xfId="2004" xr:uid="{00000000-0005-0000-0000-00009B050000}"/>
    <cellStyle name="Header2 2 8 4 3" xfId="2005" xr:uid="{00000000-0005-0000-0000-00009C050000}"/>
    <cellStyle name="Header2 2 8 5" xfId="2006" xr:uid="{00000000-0005-0000-0000-00009D050000}"/>
    <cellStyle name="Header2 2 8 5 2" xfId="2007" xr:uid="{00000000-0005-0000-0000-00009E050000}"/>
    <cellStyle name="Header2 2 8 5 2 2" xfId="2008" xr:uid="{00000000-0005-0000-0000-00009F050000}"/>
    <cellStyle name="Header2 2 8 5 3" xfId="2009" xr:uid="{00000000-0005-0000-0000-0000A0050000}"/>
    <cellStyle name="Header2 2 8 6" xfId="2010" xr:uid="{00000000-0005-0000-0000-0000A1050000}"/>
    <cellStyle name="Header2 2 9" xfId="2011" xr:uid="{00000000-0005-0000-0000-0000A2050000}"/>
    <cellStyle name="Header2 2 9 2" xfId="2012" xr:uid="{00000000-0005-0000-0000-0000A3050000}"/>
    <cellStyle name="Header2 2 9 2 2" xfId="2013" xr:uid="{00000000-0005-0000-0000-0000A4050000}"/>
    <cellStyle name="Header2 2 9 2 2 2" xfId="2014" xr:uid="{00000000-0005-0000-0000-0000A5050000}"/>
    <cellStyle name="Header2 2 9 2 2 2 2" xfId="2015" xr:uid="{00000000-0005-0000-0000-0000A6050000}"/>
    <cellStyle name="Header2 2 9 2 2 2 2 2" xfId="2016" xr:uid="{00000000-0005-0000-0000-0000A7050000}"/>
    <cellStyle name="Header2 2 9 2 2 2 3" xfId="2017" xr:uid="{00000000-0005-0000-0000-0000A8050000}"/>
    <cellStyle name="Header2 2 9 2 2 3" xfId="2018" xr:uid="{00000000-0005-0000-0000-0000A9050000}"/>
    <cellStyle name="Header2 2 9 2 3" xfId="2019" xr:uid="{00000000-0005-0000-0000-0000AA050000}"/>
    <cellStyle name="Header2 2 9 2 3 2" xfId="2020" xr:uid="{00000000-0005-0000-0000-0000AB050000}"/>
    <cellStyle name="Header2 2 9 2 3 2 2" xfId="2021" xr:uid="{00000000-0005-0000-0000-0000AC050000}"/>
    <cellStyle name="Header2 2 9 2 3 3" xfId="2022" xr:uid="{00000000-0005-0000-0000-0000AD050000}"/>
    <cellStyle name="Header2 2 9 2 4" xfId="2023" xr:uid="{00000000-0005-0000-0000-0000AE050000}"/>
    <cellStyle name="Header2 2 9 3" xfId="2024" xr:uid="{00000000-0005-0000-0000-0000AF050000}"/>
    <cellStyle name="Header2 2 9 3 2" xfId="2025" xr:uid="{00000000-0005-0000-0000-0000B0050000}"/>
    <cellStyle name="Header2 2 9 3 2 2" xfId="2026" xr:uid="{00000000-0005-0000-0000-0000B1050000}"/>
    <cellStyle name="Header2 2 9 3 2 2 2" xfId="2027" xr:uid="{00000000-0005-0000-0000-0000B2050000}"/>
    <cellStyle name="Header2 2 9 3 2 2 2 2" xfId="2028" xr:uid="{00000000-0005-0000-0000-0000B3050000}"/>
    <cellStyle name="Header2 2 9 3 2 2 3" xfId="2029" xr:uid="{00000000-0005-0000-0000-0000B4050000}"/>
    <cellStyle name="Header2 2 9 3 2 3" xfId="2030" xr:uid="{00000000-0005-0000-0000-0000B5050000}"/>
    <cellStyle name="Header2 2 9 3 3" xfId="2031" xr:uid="{00000000-0005-0000-0000-0000B6050000}"/>
    <cellStyle name="Header2 2 9 3 3 2" xfId="2032" xr:uid="{00000000-0005-0000-0000-0000B7050000}"/>
    <cellStyle name="Header2 2 9 3 3 2 2" xfId="2033" xr:uid="{00000000-0005-0000-0000-0000B8050000}"/>
    <cellStyle name="Header2 2 9 3 3 3" xfId="2034" xr:uid="{00000000-0005-0000-0000-0000B9050000}"/>
    <cellStyle name="Header2 2 9 3 4" xfId="2035" xr:uid="{00000000-0005-0000-0000-0000BA050000}"/>
    <cellStyle name="Header2 2 9 4" xfId="2036" xr:uid="{00000000-0005-0000-0000-0000BB050000}"/>
    <cellStyle name="Header2 2 9 4 2" xfId="2037" xr:uid="{00000000-0005-0000-0000-0000BC050000}"/>
    <cellStyle name="Header2 2 9 4 2 2" xfId="2038" xr:uid="{00000000-0005-0000-0000-0000BD050000}"/>
    <cellStyle name="Header2 2 9 4 2 2 2" xfId="2039" xr:uid="{00000000-0005-0000-0000-0000BE050000}"/>
    <cellStyle name="Header2 2 9 4 2 3" xfId="2040" xr:uid="{00000000-0005-0000-0000-0000BF050000}"/>
    <cellStyle name="Header2 2 9 4 3" xfId="2041" xr:uid="{00000000-0005-0000-0000-0000C0050000}"/>
    <cellStyle name="Header2 2 9 5" xfId="2042" xr:uid="{00000000-0005-0000-0000-0000C1050000}"/>
    <cellStyle name="Header2 2 9 5 2" xfId="2043" xr:uid="{00000000-0005-0000-0000-0000C2050000}"/>
    <cellStyle name="Header2 2 9 5 2 2" xfId="2044" xr:uid="{00000000-0005-0000-0000-0000C3050000}"/>
    <cellStyle name="Header2 2 9 5 3" xfId="2045" xr:uid="{00000000-0005-0000-0000-0000C4050000}"/>
    <cellStyle name="Header2 2 9 6" xfId="2046" xr:uid="{00000000-0005-0000-0000-0000C5050000}"/>
    <cellStyle name="Header2 3" xfId="183" xr:uid="{00000000-0005-0000-0000-0000C6050000}"/>
    <cellStyle name="Header2 3 10" xfId="2047" xr:uid="{00000000-0005-0000-0000-0000C7050000}"/>
    <cellStyle name="Header2 3 10 2" xfId="2048" xr:uid="{00000000-0005-0000-0000-0000C8050000}"/>
    <cellStyle name="Header2 3 10 2 2" xfId="2049" xr:uid="{00000000-0005-0000-0000-0000C9050000}"/>
    <cellStyle name="Header2 3 10 2 2 2" xfId="2050" xr:uid="{00000000-0005-0000-0000-0000CA050000}"/>
    <cellStyle name="Header2 3 10 2 2 2 2" xfId="2051" xr:uid="{00000000-0005-0000-0000-0000CB050000}"/>
    <cellStyle name="Header2 3 10 2 2 3" xfId="2052" xr:uid="{00000000-0005-0000-0000-0000CC050000}"/>
    <cellStyle name="Header2 3 10 2 3" xfId="2053" xr:uid="{00000000-0005-0000-0000-0000CD050000}"/>
    <cellStyle name="Header2 3 10 3" xfId="2054" xr:uid="{00000000-0005-0000-0000-0000CE050000}"/>
    <cellStyle name="Header2 3 10 3 2" xfId="2055" xr:uid="{00000000-0005-0000-0000-0000CF050000}"/>
    <cellStyle name="Header2 3 10 3 2 2" xfId="2056" xr:uid="{00000000-0005-0000-0000-0000D0050000}"/>
    <cellStyle name="Header2 3 10 3 3" xfId="2057" xr:uid="{00000000-0005-0000-0000-0000D1050000}"/>
    <cellStyle name="Header2 3 10 4" xfId="2058" xr:uid="{00000000-0005-0000-0000-0000D2050000}"/>
    <cellStyle name="Header2 3 11" xfId="2059" xr:uid="{00000000-0005-0000-0000-0000D3050000}"/>
    <cellStyle name="Header2 3 11 2" xfId="2060" xr:uid="{00000000-0005-0000-0000-0000D4050000}"/>
    <cellStyle name="Header2 3 11 2 2" xfId="2061" xr:uid="{00000000-0005-0000-0000-0000D5050000}"/>
    <cellStyle name="Header2 3 11 2 2 2" xfId="2062" xr:uid="{00000000-0005-0000-0000-0000D6050000}"/>
    <cellStyle name="Header2 3 11 2 2 2 2" xfId="2063" xr:uid="{00000000-0005-0000-0000-0000D7050000}"/>
    <cellStyle name="Header2 3 11 2 2 3" xfId="2064" xr:uid="{00000000-0005-0000-0000-0000D8050000}"/>
    <cellStyle name="Header2 3 11 2 3" xfId="2065" xr:uid="{00000000-0005-0000-0000-0000D9050000}"/>
    <cellStyle name="Header2 3 11 3" xfId="2066" xr:uid="{00000000-0005-0000-0000-0000DA050000}"/>
    <cellStyle name="Header2 3 11 3 2" xfId="2067" xr:uid="{00000000-0005-0000-0000-0000DB050000}"/>
    <cellStyle name="Header2 3 11 3 2 2" xfId="2068" xr:uid="{00000000-0005-0000-0000-0000DC050000}"/>
    <cellStyle name="Header2 3 11 3 3" xfId="2069" xr:uid="{00000000-0005-0000-0000-0000DD050000}"/>
    <cellStyle name="Header2 3 11 4" xfId="2070" xr:uid="{00000000-0005-0000-0000-0000DE050000}"/>
    <cellStyle name="Header2 3 12" xfId="2071" xr:uid="{00000000-0005-0000-0000-0000DF050000}"/>
    <cellStyle name="Header2 3 12 2" xfId="2072" xr:uid="{00000000-0005-0000-0000-0000E0050000}"/>
    <cellStyle name="Header2 3 12 2 2" xfId="2073" xr:uid="{00000000-0005-0000-0000-0000E1050000}"/>
    <cellStyle name="Header2 3 12 2 2 2" xfId="2074" xr:uid="{00000000-0005-0000-0000-0000E2050000}"/>
    <cellStyle name="Header2 3 12 2 3" xfId="2075" xr:uid="{00000000-0005-0000-0000-0000E3050000}"/>
    <cellStyle name="Header2 3 12 3" xfId="2076" xr:uid="{00000000-0005-0000-0000-0000E4050000}"/>
    <cellStyle name="Header2 3 13" xfId="2077" xr:uid="{00000000-0005-0000-0000-0000E5050000}"/>
    <cellStyle name="Header2 3 13 2" xfId="2078" xr:uid="{00000000-0005-0000-0000-0000E6050000}"/>
    <cellStyle name="Header2 3 13 2 2" xfId="2079" xr:uid="{00000000-0005-0000-0000-0000E7050000}"/>
    <cellStyle name="Header2 3 13 3" xfId="2080" xr:uid="{00000000-0005-0000-0000-0000E8050000}"/>
    <cellStyle name="Header2 3 14" xfId="2081" xr:uid="{00000000-0005-0000-0000-0000E9050000}"/>
    <cellStyle name="Header2 3 2" xfId="2082" xr:uid="{00000000-0005-0000-0000-0000EA050000}"/>
    <cellStyle name="Header2 3 2 10" xfId="2083" xr:uid="{00000000-0005-0000-0000-0000EB050000}"/>
    <cellStyle name="Header2 3 2 10 2" xfId="2084" xr:uid="{00000000-0005-0000-0000-0000EC050000}"/>
    <cellStyle name="Header2 3 2 10 2 2" xfId="2085" xr:uid="{00000000-0005-0000-0000-0000ED050000}"/>
    <cellStyle name="Header2 3 2 10 3" xfId="2086" xr:uid="{00000000-0005-0000-0000-0000EE050000}"/>
    <cellStyle name="Header2 3 2 11" xfId="2087" xr:uid="{00000000-0005-0000-0000-0000EF050000}"/>
    <cellStyle name="Header2 3 2 2" xfId="2088" xr:uid="{00000000-0005-0000-0000-0000F0050000}"/>
    <cellStyle name="Header2 3 2 2 2" xfId="2089" xr:uid="{00000000-0005-0000-0000-0000F1050000}"/>
    <cellStyle name="Header2 3 2 2 2 2" xfId="2090" xr:uid="{00000000-0005-0000-0000-0000F2050000}"/>
    <cellStyle name="Header2 3 2 2 2 2 2" xfId="2091" xr:uid="{00000000-0005-0000-0000-0000F3050000}"/>
    <cellStyle name="Header2 3 2 2 2 2 2 2" xfId="2092" xr:uid="{00000000-0005-0000-0000-0000F4050000}"/>
    <cellStyle name="Header2 3 2 2 2 2 2 2 2" xfId="2093" xr:uid="{00000000-0005-0000-0000-0000F5050000}"/>
    <cellStyle name="Header2 3 2 2 2 2 2 2 2 2" xfId="2094" xr:uid="{00000000-0005-0000-0000-0000F6050000}"/>
    <cellStyle name="Header2 3 2 2 2 2 2 2 3" xfId="2095" xr:uid="{00000000-0005-0000-0000-0000F7050000}"/>
    <cellStyle name="Header2 3 2 2 2 2 2 3" xfId="2096" xr:uid="{00000000-0005-0000-0000-0000F8050000}"/>
    <cellStyle name="Header2 3 2 2 2 2 3" xfId="2097" xr:uid="{00000000-0005-0000-0000-0000F9050000}"/>
    <cellStyle name="Header2 3 2 2 2 2 3 2" xfId="2098" xr:uid="{00000000-0005-0000-0000-0000FA050000}"/>
    <cellStyle name="Header2 3 2 2 2 2 3 2 2" xfId="2099" xr:uid="{00000000-0005-0000-0000-0000FB050000}"/>
    <cellStyle name="Header2 3 2 2 2 2 3 3" xfId="2100" xr:uid="{00000000-0005-0000-0000-0000FC050000}"/>
    <cellStyle name="Header2 3 2 2 2 2 4" xfId="2101" xr:uid="{00000000-0005-0000-0000-0000FD050000}"/>
    <cellStyle name="Header2 3 2 2 2 3" xfId="2102" xr:uid="{00000000-0005-0000-0000-0000FE050000}"/>
    <cellStyle name="Header2 3 2 2 2 3 2" xfId="2103" xr:uid="{00000000-0005-0000-0000-0000FF050000}"/>
    <cellStyle name="Header2 3 2 2 2 3 2 2" xfId="2104" xr:uid="{00000000-0005-0000-0000-000000060000}"/>
    <cellStyle name="Header2 3 2 2 2 3 2 2 2" xfId="2105" xr:uid="{00000000-0005-0000-0000-000001060000}"/>
    <cellStyle name="Header2 3 2 2 2 3 2 2 2 2" xfId="2106" xr:uid="{00000000-0005-0000-0000-000002060000}"/>
    <cellStyle name="Header2 3 2 2 2 3 2 2 3" xfId="2107" xr:uid="{00000000-0005-0000-0000-000003060000}"/>
    <cellStyle name="Header2 3 2 2 2 3 2 3" xfId="2108" xr:uid="{00000000-0005-0000-0000-000004060000}"/>
    <cellStyle name="Header2 3 2 2 2 3 3" xfId="2109" xr:uid="{00000000-0005-0000-0000-000005060000}"/>
    <cellStyle name="Header2 3 2 2 2 3 3 2" xfId="2110" xr:uid="{00000000-0005-0000-0000-000006060000}"/>
    <cellStyle name="Header2 3 2 2 2 3 3 2 2" xfId="2111" xr:uid="{00000000-0005-0000-0000-000007060000}"/>
    <cellStyle name="Header2 3 2 2 2 3 3 3" xfId="2112" xr:uid="{00000000-0005-0000-0000-000008060000}"/>
    <cellStyle name="Header2 3 2 2 2 3 4" xfId="2113" xr:uid="{00000000-0005-0000-0000-000009060000}"/>
    <cellStyle name="Header2 3 2 2 2 4" xfId="2114" xr:uid="{00000000-0005-0000-0000-00000A060000}"/>
    <cellStyle name="Header2 3 2 2 2 4 2" xfId="2115" xr:uid="{00000000-0005-0000-0000-00000B060000}"/>
    <cellStyle name="Header2 3 2 2 2 4 2 2" xfId="2116" xr:uid="{00000000-0005-0000-0000-00000C060000}"/>
    <cellStyle name="Header2 3 2 2 2 4 2 2 2" xfId="2117" xr:uid="{00000000-0005-0000-0000-00000D060000}"/>
    <cellStyle name="Header2 3 2 2 2 4 2 3" xfId="2118" xr:uid="{00000000-0005-0000-0000-00000E060000}"/>
    <cellStyle name="Header2 3 2 2 2 4 3" xfId="2119" xr:uid="{00000000-0005-0000-0000-00000F060000}"/>
    <cellStyle name="Header2 3 2 2 2 5" xfId="2120" xr:uid="{00000000-0005-0000-0000-000010060000}"/>
    <cellStyle name="Header2 3 2 2 2 5 2" xfId="2121" xr:uid="{00000000-0005-0000-0000-000011060000}"/>
    <cellStyle name="Header2 3 2 2 2 5 2 2" xfId="2122" xr:uid="{00000000-0005-0000-0000-000012060000}"/>
    <cellStyle name="Header2 3 2 2 2 5 3" xfId="2123" xr:uid="{00000000-0005-0000-0000-000013060000}"/>
    <cellStyle name="Header2 3 2 2 2 6" xfId="2124" xr:uid="{00000000-0005-0000-0000-000014060000}"/>
    <cellStyle name="Header2 3 2 2 3" xfId="2125" xr:uid="{00000000-0005-0000-0000-000015060000}"/>
    <cellStyle name="Header2 3 2 2 3 2" xfId="2126" xr:uid="{00000000-0005-0000-0000-000016060000}"/>
    <cellStyle name="Header2 3 2 2 3 2 2" xfId="2127" xr:uid="{00000000-0005-0000-0000-000017060000}"/>
    <cellStyle name="Header2 3 2 2 3 2 2 2" xfId="2128" xr:uid="{00000000-0005-0000-0000-000018060000}"/>
    <cellStyle name="Header2 3 2 2 3 2 2 2 2" xfId="2129" xr:uid="{00000000-0005-0000-0000-000019060000}"/>
    <cellStyle name="Header2 3 2 2 3 2 2 2 2 2" xfId="2130" xr:uid="{00000000-0005-0000-0000-00001A060000}"/>
    <cellStyle name="Header2 3 2 2 3 2 2 2 3" xfId="2131" xr:uid="{00000000-0005-0000-0000-00001B060000}"/>
    <cellStyle name="Header2 3 2 2 3 2 2 3" xfId="2132" xr:uid="{00000000-0005-0000-0000-00001C060000}"/>
    <cellStyle name="Header2 3 2 2 3 2 3" xfId="2133" xr:uid="{00000000-0005-0000-0000-00001D060000}"/>
    <cellStyle name="Header2 3 2 2 3 2 3 2" xfId="2134" xr:uid="{00000000-0005-0000-0000-00001E060000}"/>
    <cellStyle name="Header2 3 2 2 3 2 3 2 2" xfId="2135" xr:uid="{00000000-0005-0000-0000-00001F060000}"/>
    <cellStyle name="Header2 3 2 2 3 2 3 3" xfId="2136" xr:uid="{00000000-0005-0000-0000-000020060000}"/>
    <cellStyle name="Header2 3 2 2 3 2 4" xfId="2137" xr:uid="{00000000-0005-0000-0000-000021060000}"/>
    <cellStyle name="Header2 3 2 2 3 3" xfId="2138" xr:uid="{00000000-0005-0000-0000-000022060000}"/>
    <cellStyle name="Header2 3 2 2 3 3 2" xfId="2139" xr:uid="{00000000-0005-0000-0000-000023060000}"/>
    <cellStyle name="Header2 3 2 2 3 3 2 2" xfId="2140" xr:uid="{00000000-0005-0000-0000-000024060000}"/>
    <cellStyle name="Header2 3 2 2 3 3 2 2 2" xfId="2141" xr:uid="{00000000-0005-0000-0000-000025060000}"/>
    <cellStyle name="Header2 3 2 2 3 3 2 2 2 2" xfId="2142" xr:uid="{00000000-0005-0000-0000-000026060000}"/>
    <cellStyle name="Header2 3 2 2 3 3 2 2 3" xfId="2143" xr:uid="{00000000-0005-0000-0000-000027060000}"/>
    <cellStyle name="Header2 3 2 2 3 3 2 3" xfId="2144" xr:uid="{00000000-0005-0000-0000-000028060000}"/>
    <cellStyle name="Header2 3 2 2 3 3 3" xfId="2145" xr:uid="{00000000-0005-0000-0000-000029060000}"/>
    <cellStyle name="Header2 3 2 2 3 3 3 2" xfId="2146" xr:uid="{00000000-0005-0000-0000-00002A060000}"/>
    <cellStyle name="Header2 3 2 2 3 3 3 2 2" xfId="2147" xr:uid="{00000000-0005-0000-0000-00002B060000}"/>
    <cellStyle name="Header2 3 2 2 3 3 3 3" xfId="2148" xr:uid="{00000000-0005-0000-0000-00002C060000}"/>
    <cellStyle name="Header2 3 2 2 3 3 4" xfId="2149" xr:uid="{00000000-0005-0000-0000-00002D060000}"/>
    <cellStyle name="Header2 3 2 2 3 4" xfId="2150" xr:uid="{00000000-0005-0000-0000-00002E060000}"/>
    <cellStyle name="Header2 3 2 2 3 4 2" xfId="2151" xr:uid="{00000000-0005-0000-0000-00002F060000}"/>
    <cellStyle name="Header2 3 2 2 3 4 2 2" xfId="2152" xr:uid="{00000000-0005-0000-0000-000030060000}"/>
    <cellStyle name="Header2 3 2 2 3 4 2 2 2" xfId="2153" xr:uid="{00000000-0005-0000-0000-000031060000}"/>
    <cellStyle name="Header2 3 2 2 3 4 2 3" xfId="2154" xr:uid="{00000000-0005-0000-0000-000032060000}"/>
    <cellStyle name="Header2 3 2 2 3 4 3" xfId="2155" xr:uid="{00000000-0005-0000-0000-000033060000}"/>
    <cellStyle name="Header2 3 2 2 3 5" xfId="2156" xr:uid="{00000000-0005-0000-0000-000034060000}"/>
    <cellStyle name="Header2 3 2 2 3 5 2" xfId="2157" xr:uid="{00000000-0005-0000-0000-000035060000}"/>
    <cellStyle name="Header2 3 2 2 3 5 2 2" xfId="2158" xr:uid="{00000000-0005-0000-0000-000036060000}"/>
    <cellStyle name="Header2 3 2 2 3 5 3" xfId="2159" xr:uid="{00000000-0005-0000-0000-000037060000}"/>
    <cellStyle name="Header2 3 2 2 3 6" xfId="2160" xr:uid="{00000000-0005-0000-0000-000038060000}"/>
    <cellStyle name="Header2 3 2 2 4" xfId="2161" xr:uid="{00000000-0005-0000-0000-000039060000}"/>
    <cellStyle name="Header2 3 2 2 4 2" xfId="2162" xr:uid="{00000000-0005-0000-0000-00003A060000}"/>
    <cellStyle name="Header2 3 2 2 4 2 2" xfId="2163" xr:uid="{00000000-0005-0000-0000-00003B060000}"/>
    <cellStyle name="Header2 3 2 2 4 2 2 2" xfId="2164" xr:uid="{00000000-0005-0000-0000-00003C060000}"/>
    <cellStyle name="Header2 3 2 2 4 2 2 2 2" xfId="2165" xr:uid="{00000000-0005-0000-0000-00003D060000}"/>
    <cellStyle name="Header2 3 2 2 4 2 2 2 2 2" xfId="2166" xr:uid="{00000000-0005-0000-0000-00003E060000}"/>
    <cellStyle name="Header2 3 2 2 4 2 2 2 3" xfId="2167" xr:uid="{00000000-0005-0000-0000-00003F060000}"/>
    <cellStyle name="Header2 3 2 2 4 2 2 3" xfId="2168" xr:uid="{00000000-0005-0000-0000-000040060000}"/>
    <cellStyle name="Header2 3 2 2 4 2 3" xfId="2169" xr:uid="{00000000-0005-0000-0000-000041060000}"/>
    <cellStyle name="Header2 3 2 2 4 2 3 2" xfId="2170" xr:uid="{00000000-0005-0000-0000-000042060000}"/>
    <cellStyle name="Header2 3 2 2 4 2 3 2 2" xfId="2171" xr:uid="{00000000-0005-0000-0000-000043060000}"/>
    <cellStyle name="Header2 3 2 2 4 2 3 3" xfId="2172" xr:uid="{00000000-0005-0000-0000-000044060000}"/>
    <cellStyle name="Header2 3 2 2 4 2 4" xfId="2173" xr:uid="{00000000-0005-0000-0000-000045060000}"/>
    <cellStyle name="Header2 3 2 2 4 3" xfId="2174" xr:uid="{00000000-0005-0000-0000-000046060000}"/>
    <cellStyle name="Header2 3 2 2 4 3 2" xfId="2175" xr:uid="{00000000-0005-0000-0000-000047060000}"/>
    <cellStyle name="Header2 3 2 2 4 3 2 2" xfId="2176" xr:uid="{00000000-0005-0000-0000-000048060000}"/>
    <cellStyle name="Header2 3 2 2 4 3 2 2 2" xfId="2177" xr:uid="{00000000-0005-0000-0000-000049060000}"/>
    <cellStyle name="Header2 3 2 2 4 3 2 2 2 2" xfId="2178" xr:uid="{00000000-0005-0000-0000-00004A060000}"/>
    <cellStyle name="Header2 3 2 2 4 3 2 2 3" xfId="2179" xr:uid="{00000000-0005-0000-0000-00004B060000}"/>
    <cellStyle name="Header2 3 2 2 4 3 2 3" xfId="2180" xr:uid="{00000000-0005-0000-0000-00004C060000}"/>
    <cellStyle name="Header2 3 2 2 4 3 3" xfId="2181" xr:uid="{00000000-0005-0000-0000-00004D060000}"/>
    <cellStyle name="Header2 3 2 2 4 3 3 2" xfId="2182" xr:uid="{00000000-0005-0000-0000-00004E060000}"/>
    <cellStyle name="Header2 3 2 2 4 3 3 2 2" xfId="2183" xr:uid="{00000000-0005-0000-0000-00004F060000}"/>
    <cellStyle name="Header2 3 2 2 4 3 3 3" xfId="2184" xr:uid="{00000000-0005-0000-0000-000050060000}"/>
    <cellStyle name="Header2 3 2 2 4 3 4" xfId="2185" xr:uid="{00000000-0005-0000-0000-000051060000}"/>
    <cellStyle name="Header2 3 2 2 4 4" xfId="2186" xr:uid="{00000000-0005-0000-0000-000052060000}"/>
    <cellStyle name="Header2 3 2 2 4 4 2" xfId="2187" xr:uid="{00000000-0005-0000-0000-000053060000}"/>
    <cellStyle name="Header2 3 2 2 4 4 2 2" xfId="2188" xr:uid="{00000000-0005-0000-0000-000054060000}"/>
    <cellStyle name="Header2 3 2 2 4 4 2 2 2" xfId="2189" xr:uid="{00000000-0005-0000-0000-000055060000}"/>
    <cellStyle name="Header2 3 2 2 4 4 2 3" xfId="2190" xr:uid="{00000000-0005-0000-0000-000056060000}"/>
    <cellStyle name="Header2 3 2 2 4 4 3" xfId="2191" xr:uid="{00000000-0005-0000-0000-000057060000}"/>
    <cellStyle name="Header2 3 2 2 4 5" xfId="2192" xr:uid="{00000000-0005-0000-0000-000058060000}"/>
    <cellStyle name="Header2 3 2 2 4 5 2" xfId="2193" xr:uid="{00000000-0005-0000-0000-000059060000}"/>
    <cellStyle name="Header2 3 2 2 4 5 2 2" xfId="2194" xr:uid="{00000000-0005-0000-0000-00005A060000}"/>
    <cellStyle name="Header2 3 2 2 4 5 3" xfId="2195" xr:uid="{00000000-0005-0000-0000-00005B060000}"/>
    <cellStyle name="Header2 3 2 2 4 6" xfId="2196" xr:uid="{00000000-0005-0000-0000-00005C060000}"/>
    <cellStyle name="Header2 3 2 2 5" xfId="2197" xr:uid="{00000000-0005-0000-0000-00005D060000}"/>
    <cellStyle name="Header2 3 2 2 5 2" xfId="2198" xr:uid="{00000000-0005-0000-0000-00005E060000}"/>
    <cellStyle name="Header2 3 2 2 5 2 2" xfId="2199" xr:uid="{00000000-0005-0000-0000-00005F060000}"/>
    <cellStyle name="Header2 3 2 2 5 2 2 2" xfId="2200" xr:uid="{00000000-0005-0000-0000-000060060000}"/>
    <cellStyle name="Header2 3 2 2 5 2 2 2 2" xfId="2201" xr:uid="{00000000-0005-0000-0000-000061060000}"/>
    <cellStyle name="Header2 3 2 2 5 2 2 2 2 2" xfId="2202" xr:uid="{00000000-0005-0000-0000-000062060000}"/>
    <cellStyle name="Header2 3 2 2 5 2 2 2 3" xfId="2203" xr:uid="{00000000-0005-0000-0000-000063060000}"/>
    <cellStyle name="Header2 3 2 2 5 2 2 3" xfId="2204" xr:uid="{00000000-0005-0000-0000-000064060000}"/>
    <cellStyle name="Header2 3 2 2 5 2 3" xfId="2205" xr:uid="{00000000-0005-0000-0000-000065060000}"/>
    <cellStyle name="Header2 3 2 2 5 2 3 2" xfId="2206" xr:uid="{00000000-0005-0000-0000-000066060000}"/>
    <cellStyle name="Header2 3 2 2 5 2 3 2 2" xfId="2207" xr:uid="{00000000-0005-0000-0000-000067060000}"/>
    <cellStyle name="Header2 3 2 2 5 2 3 3" xfId="2208" xr:uid="{00000000-0005-0000-0000-000068060000}"/>
    <cellStyle name="Header2 3 2 2 5 2 4" xfId="2209" xr:uid="{00000000-0005-0000-0000-000069060000}"/>
    <cellStyle name="Header2 3 2 2 5 3" xfId="2210" xr:uid="{00000000-0005-0000-0000-00006A060000}"/>
    <cellStyle name="Header2 3 2 2 5 3 2" xfId="2211" xr:uid="{00000000-0005-0000-0000-00006B060000}"/>
    <cellStyle name="Header2 3 2 2 5 3 2 2" xfId="2212" xr:uid="{00000000-0005-0000-0000-00006C060000}"/>
    <cellStyle name="Header2 3 2 2 5 3 2 2 2" xfId="2213" xr:uid="{00000000-0005-0000-0000-00006D060000}"/>
    <cellStyle name="Header2 3 2 2 5 3 2 2 2 2" xfId="2214" xr:uid="{00000000-0005-0000-0000-00006E060000}"/>
    <cellStyle name="Header2 3 2 2 5 3 2 2 3" xfId="2215" xr:uid="{00000000-0005-0000-0000-00006F060000}"/>
    <cellStyle name="Header2 3 2 2 5 3 2 3" xfId="2216" xr:uid="{00000000-0005-0000-0000-000070060000}"/>
    <cellStyle name="Header2 3 2 2 5 3 3" xfId="2217" xr:uid="{00000000-0005-0000-0000-000071060000}"/>
    <cellStyle name="Header2 3 2 2 5 3 3 2" xfId="2218" xr:uid="{00000000-0005-0000-0000-000072060000}"/>
    <cellStyle name="Header2 3 2 2 5 3 3 2 2" xfId="2219" xr:uid="{00000000-0005-0000-0000-000073060000}"/>
    <cellStyle name="Header2 3 2 2 5 3 3 3" xfId="2220" xr:uid="{00000000-0005-0000-0000-000074060000}"/>
    <cellStyle name="Header2 3 2 2 5 3 4" xfId="2221" xr:uid="{00000000-0005-0000-0000-000075060000}"/>
    <cellStyle name="Header2 3 2 2 5 4" xfId="2222" xr:uid="{00000000-0005-0000-0000-000076060000}"/>
    <cellStyle name="Header2 3 2 2 5 4 2" xfId="2223" xr:uid="{00000000-0005-0000-0000-000077060000}"/>
    <cellStyle name="Header2 3 2 2 5 4 2 2" xfId="2224" xr:uid="{00000000-0005-0000-0000-000078060000}"/>
    <cellStyle name="Header2 3 2 2 5 4 2 2 2" xfId="2225" xr:uid="{00000000-0005-0000-0000-000079060000}"/>
    <cellStyle name="Header2 3 2 2 5 4 2 3" xfId="2226" xr:uid="{00000000-0005-0000-0000-00007A060000}"/>
    <cellStyle name="Header2 3 2 2 5 4 3" xfId="2227" xr:uid="{00000000-0005-0000-0000-00007B060000}"/>
    <cellStyle name="Header2 3 2 2 5 5" xfId="2228" xr:uid="{00000000-0005-0000-0000-00007C060000}"/>
    <cellStyle name="Header2 3 2 2 5 5 2" xfId="2229" xr:uid="{00000000-0005-0000-0000-00007D060000}"/>
    <cellStyle name="Header2 3 2 2 5 5 2 2" xfId="2230" xr:uid="{00000000-0005-0000-0000-00007E060000}"/>
    <cellStyle name="Header2 3 2 2 5 5 3" xfId="2231" xr:uid="{00000000-0005-0000-0000-00007F060000}"/>
    <cellStyle name="Header2 3 2 2 5 6" xfId="2232" xr:uid="{00000000-0005-0000-0000-000080060000}"/>
    <cellStyle name="Header2 3 2 2 6" xfId="2233" xr:uid="{00000000-0005-0000-0000-000081060000}"/>
    <cellStyle name="Header2 3 2 2 6 2" xfId="2234" xr:uid="{00000000-0005-0000-0000-000082060000}"/>
    <cellStyle name="Header2 3 2 2 6 2 2" xfId="2235" xr:uid="{00000000-0005-0000-0000-000083060000}"/>
    <cellStyle name="Header2 3 2 2 6 2 2 2" xfId="2236" xr:uid="{00000000-0005-0000-0000-000084060000}"/>
    <cellStyle name="Header2 3 2 2 6 2 2 2 2" xfId="2237" xr:uid="{00000000-0005-0000-0000-000085060000}"/>
    <cellStyle name="Header2 3 2 2 6 2 2 3" xfId="2238" xr:uid="{00000000-0005-0000-0000-000086060000}"/>
    <cellStyle name="Header2 3 2 2 6 2 3" xfId="2239" xr:uid="{00000000-0005-0000-0000-000087060000}"/>
    <cellStyle name="Header2 3 2 2 6 3" xfId="2240" xr:uid="{00000000-0005-0000-0000-000088060000}"/>
    <cellStyle name="Header2 3 2 2 6 3 2" xfId="2241" xr:uid="{00000000-0005-0000-0000-000089060000}"/>
    <cellStyle name="Header2 3 2 2 6 3 2 2" xfId="2242" xr:uid="{00000000-0005-0000-0000-00008A060000}"/>
    <cellStyle name="Header2 3 2 2 6 3 3" xfId="2243" xr:uid="{00000000-0005-0000-0000-00008B060000}"/>
    <cellStyle name="Header2 3 2 2 6 4" xfId="2244" xr:uid="{00000000-0005-0000-0000-00008C060000}"/>
    <cellStyle name="Header2 3 2 2 7" xfId="2245" xr:uid="{00000000-0005-0000-0000-00008D060000}"/>
    <cellStyle name="Header2 3 2 2 7 2" xfId="2246" xr:uid="{00000000-0005-0000-0000-00008E060000}"/>
    <cellStyle name="Header2 3 2 2 7 2 2" xfId="2247" xr:uid="{00000000-0005-0000-0000-00008F060000}"/>
    <cellStyle name="Header2 3 2 2 7 2 2 2" xfId="2248" xr:uid="{00000000-0005-0000-0000-000090060000}"/>
    <cellStyle name="Header2 3 2 2 7 2 3" xfId="2249" xr:uid="{00000000-0005-0000-0000-000091060000}"/>
    <cellStyle name="Header2 3 2 2 7 3" xfId="2250" xr:uid="{00000000-0005-0000-0000-000092060000}"/>
    <cellStyle name="Header2 3 2 2 8" xfId="2251" xr:uid="{00000000-0005-0000-0000-000093060000}"/>
    <cellStyle name="Header2 3 2 2 8 2" xfId="2252" xr:uid="{00000000-0005-0000-0000-000094060000}"/>
    <cellStyle name="Header2 3 2 2 8 2 2" xfId="2253" xr:uid="{00000000-0005-0000-0000-000095060000}"/>
    <cellStyle name="Header2 3 2 2 8 3" xfId="2254" xr:uid="{00000000-0005-0000-0000-000096060000}"/>
    <cellStyle name="Header2 3 2 2 9" xfId="2255" xr:uid="{00000000-0005-0000-0000-000097060000}"/>
    <cellStyle name="Header2 3 2 3" xfId="2256" xr:uid="{00000000-0005-0000-0000-000098060000}"/>
    <cellStyle name="Header2 3 2 3 2" xfId="2257" xr:uid="{00000000-0005-0000-0000-000099060000}"/>
    <cellStyle name="Header2 3 2 3 2 2" xfId="2258" xr:uid="{00000000-0005-0000-0000-00009A060000}"/>
    <cellStyle name="Header2 3 2 3 2 2 2" xfId="2259" xr:uid="{00000000-0005-0000-0000-00009B060000}"/>
    <cellStyle name="Header2 3 2 3 2 2 2 2" xfId="2260" xr:uid="{00000000-0005-0000-0000-00009C060000}"/>
    <cellStyle name="Header2 3 2 3 2 2 2 2 2" xfId="2261" xr:uid="{00000000-0005-0000-0000-00009D060000}"/>
    <cellStyle name="Header2 3 2 3 2 2 2 3" xfId="2262" xr:uid="{00000000-0005-0000-0000-00009E060000}"/>
    <cellStyle name="Header2 3 2 3 2 2 3" xfId="2263" xr:uid="{00000000-0005-0000-0000-00009F060000}"/>
    <cellStyle name="Header2 3 2 3 2 3" xfId="2264" xr:uid="{00000000-0005-0000-0000-0000A0060000}"/>
    <cellStyle name="Header2 3 2 3 2 3 2" xfId="2265" xr:uid="{00000000-0005-0000-0000-0000A1060000}"/>
    <cellStyle name="Header2 3 2 3 2 3 2 2" xfId="2266" xr:uid="{00000000-0005-0000-0000-0000A2060000}"/>
    <cellStyle name="Header2 3 2 3 2 3 3" xfId="2267" xr:uid="{00000000-0005-0000-0000-0000A3060000}"/>
    <cellStyle name="Header2 3 2 3 2 4" xfId="2268" xr:uid="{00000000-0005-0000-0000-0000A4060000}"/>
    <cellStyle name="Header2 3 2 3 3" xfId="2269" xr:uid="{00000000-0005-0000-0000-0000A5060000}"/>
    <cellStyle name="Header2 3 2 3 3 2" xfId="2270" xr:uid="{00000000-0005-0000-0000-0000A6060000}"/>
    <cellStyle name="Header2 3 2 3 3 2 2" xfId="2271" xr:uid="{00000000-0005-0000-0000-0000A7060000}"/>
    <cellStyle name="Header2 3 2 3 3 2 2 2" xfId="2272" xr:uid="{00000000-0005-0000-0000-0000A8060000}"/>
    <cellStyle name="Header2 3 2 3 3 2 2 2 2" xfId="2273" xr:uid="{00000000-0005-0000-0000-0000A9060000}"/>
    <cellStyle name="Header2 3 2 3 3 2 2 3" xfId="2274" xr:uid="{00000000-0005-0000-0000-0000AA060000}"/>
    <cellStyle name="Header2 3 2 3 3 2 3" xfId="2275" xr:uid="{00000000-0005-0000-0000-0000AB060000}"/>
    <cellStyle name="Header2 3 2 3 3 3" xfId="2276" xr:uid="{00000000-0005-0000-0000-0000AC060000}"/>
    <cellStyle name="Header2 3 2 3 3 3 2" xfId="2277" xr:uid="{00000000-0005-0000-0000-0000AD060000}"/>
    <cellStyle name="Header2 3 2 3 3 3 2 2" xfId="2278" xr:uid="{00000000-0005-0000-0000-0000AE060000}"/>
    <cellStyle name="Header2 3 2 3 3 3 3" xfId="2279" xr:uid="{00000000-0005-0000-0000-0000AF060000}"/>
    <cellStyle name="Header2 3 2 3 3 4" xfId="2280" xr:uid="{00000000-0005-0000-0000-0000B0060000}"/>
    <cellStyle name="Header2 3 2 3 4" xfId="2281" xr:uid="{00000000-0005-0000-0000-0000B1060000}"/>
    <cellStyle name="Header2 3 2 3 4 2" xfId="2282" xr:uid="{00000000-0005-0000-0000-0000B2060000}"/>
    <cellStyle name="Header2 3 2 3 4 2 2" xfId="2283" xr:uid="{00000000-0005-0000-0000-0000B3060000}"/>
    <cellStyle name="Header2 3 2 3 4 2 2 2" xfId="2284" xr:uid="{00000000-0005-0000-0000-0000B4060000}"/>
    <cellStyle name="Header2 3 2 3 4 2 3" xfId="2285" xr:uid="{00000000-0005-0000-0000-0000B5060000}"/>
    <cellStyle name="Header2 3 2 3 4 3" xfId="2286" xr:uid="{00000000-0005-0000-0000-0000B6060000}"/>
    <cellStyle name="Header2 3 2 3 5" xfId="2287" xr:uid="{00000000-0005-0000-0000-0000B7060000}"/>
    <cellStyle name="Header2 3 2 3 5 2" xfId="2288" xr:uid="{00000000-0005-0000-0000-0000B8060000}"/>
    <cellStyle name="Header2 3 2 3 5 2 2" xfId="2289" xr:uid="{00000000-0005-0000-0000-0000B9060000}"/>
    <cellStyle name="Header2 3 2 3 5 3" xfId="2290" xr:uid="{00000000-0005-0000-0000-0000BA060000}"/>
    <cellStyle name="Header2 3 2 3 6" xfId="2291" xr:uid="{00000000-0005-0000-0000-0000BB060000}"/>
    <cellStyle name="Header2 3 2 4" xfId="2292" xr:uid="{00000000-0005-0000-0000-0000BC060000}"/>
    <cellStyle name="Header2 3 2 4 2" xfId="2293" xr:uid="{00000000-0005-0000-0000-0000BD060000}"/>
    <cellStyle name="Header2 3 2 4 2 2" xfId="2294" xr:uid="{00000000-0005-0000-0000-0000BE060000}"/>
    <cellStyle name="Header2 3 2 4 2 2 2" xfId="2295" xr:uid="{00000000-0005-0000-0000-0000BF060000}"/>
    <cellStyle name="Header2 3 2 4 2 2 2 2" xfId="2296" xr:uid="{00000000-0005-0000-0000-0000C0060000}"/>
    <cellStyle name="Header2 3 2 4 2 2 2 2 2" xfId="2297" xr:uid="{00000000-0005-0000-0000-0000C1060000}"/>
    <cellStyle name="Header2 3 2 4 2 2 2 3" xfId="2298" xr:uid="{00000000-0005-0000-0000-0000C2060000}"/>
    <cellStyle name="Header2 3 2 4 2 2 3" xfId="2299" xr:uid="{00000000-0005-0000-0000-0000C3060000}"/>
    <cellStyle name="Header2 3 2 4 2 3" xfId="2300" xr:uid="{00000000-0005-0000-0000-0000C4060000}"/>
    <cellStyle name="Header2 3 2 4 2 3 2" xfId="2301" xr:uid="{00000000-0005-0000-0000-0000C5060000}"/>
    <cellStyle name="Header2 3 2 4 2 3 2 2" xfId="2302" xr:uid="{00000000-0005-0000-0000-0000C6060000}"/>
    <cellStyle name="Header2 3 2 4 2 3 3" xfId="2303" xr:uid="{00000000-0005-0000-0000-0000C7060000}"/>
    <cellStyle name="Header2 3 2 4 2 4" xfId="2304" xr:uid="{00000000-0005-0000-0000-0000C8060000}"/>
    <cellStyle name="Header2 3 2 4 3" xfId="2305" xr:uid="{00000000-0005-0000-0000-0000C9060000}"/>
    <cellStyle name="Header2 3 2 4 3 2" xfId="2306" xr:uid="{00000000-0005-0000-0000-0000CA060000}"/>
    <cellStyle name="Header2 3 2 4 3 2 2" xfId="2307" xr:uid="{00000000-0005-0000-0000-0000CB060000}"/>
    <cellStyle name="Header2 3 2 4 3 2 2 2" xfId="2308" xr:uid="{00000000-0005-0000-0000-0000CC060000}"/>
    <cellStyle name="Header2 3 2 4 3 2 2 2 2" xfId="2309" xr:uid="{00000000-0005-0000-0000-0000CD060000}"/>
    <cellStyle name="Header2 3 2 4 3 2 2 3" xfId="2310" xr:uid="{00000000-0005-0000-0000-0000CE060000}"/>
    <cellStyle name="Header2 3 2 4 3 2 3" xfId="2311" xr:uid="{00000000-0005-0000-0000-0000CF060000}"/>
    <cellStyle name="Header2 3 2 4 3 3" xfId="2312" xr:uid="{00000000-0005-0000-0000-0000D0060000}"/>
    <cellStyle name="Header2 3 2 4 3 3 2" xfId="2313" xr:uid="{00000000-0005-0000-0000-0000D1060000}"/>
    <cellStyle name="Header2 3 2 4 3 3 2 2" xfId="2314" xr:uid="{00000000-0005-0000-0000-0000D2060000}"/>
    <cellStyle name="Header2 3 2 4 3 3 3" xfId="2315" xr:uid="{00000000-0005-0000-0000-0000D3060000}"/>
    <cellStyle name="Header2 3 2 4 3 4" xfId="2316" xr:uid="{00000000-0005-0000-0000-0000D4060000}"/>
    <cellStyle name="Header2 3 2 4 4" xfId="2317" xr:uid="{00000000-0005-0000-0000-0000D5060000}"/>
    <cellStyle name="Header2 3 2 4 4 2" xfId="2318" xr:uid="{00000000-0005-0000-0000-0000D6060000}"/>
    <cellStyle name="Header2 3 2 4 4 2 2" xfId="2319" xr:uid="{00000000-0005-0000-0000-0000D7060000}"/>
    <cellStyle name="Header2 3 2 4 4 2 2 2" xfId="2320" xr:uid="{00000000-0005-0000-0000-0000D8060000}"/>
    <cellStyle name="Header2 3 2 4 4 2 3" xfId="2321" xr:uid="{00000000-0005-0000-0000-0000D9060000}"/>
    <cellStyle name="Header2 3 2 4 4 3" xfId="2322" xr:uid="{00000000-0005-0000-0000-0000DA060000}"/>
    <cellStyle name="Header2 3 2 4 5" xfId="2323" xr:uid="{00000000-0005-0000-0000-0000DB060000}"/>
    <cellStyle name="Header2 3 2 4 5 2" xfId="2324" xr:uid="{00000000-0005-0000-0000-0000DC060000}"/>
    <cellStyle name="Header2 3 2 4 5 2 2" xfId="2325" xr:uid="{00000000-0005-0000-0000-0000DD060000}"/>
    <cellStyle name="Header2 3 2 4 5 3" xfId="2326" xr:uid="{00000000-0005-0000-0000-0000DE060000}"/>
    <cellStyle name="Header2 3 2 4 6" xfId="2327" xr:uid="{00000000-0005-0000-0000-0000DF060000}"/>
    <cellStyle name="Header2 3 2 5" xfId="2328" xr:uid="{00000000-0005-0000-0000-0000E0060000}"/>
    <cellStyle name="Header2 3 2 5 2" xfId="2329" xr:uid="{00000000-0005-0000-0000-0000E1060000}"/>
    <cellStyle name="Header2 3 2 5 2 2" xfId="2330" xr:uid="{00000000-0005-0000-0000-0000E2060000}"/>
    <cellStyle name="Header2 3 2 5 2 2 2" xfId="2331" xr:uid="{00000000-0005-0000-0000-0000E3060000}"/>
    <cellStyle name="Header2 3 2 5 2 2 2 2" xfId="2332" xr:uid="{00000000-0005-0000-0000-0000E4060000}"/>
    <cellStyle name="Header2 3 2 5 2 2 2 2 2" xfId="2333" xr:uid="{00000000-0005-0000-0000-0000E5060000}"/>
    <cellStyle name="Header2 3 2 5 2 2 2 3" xfId="2334" xr:uid="{00000000-0005-0000-0000-0000E6060000}"/>
    <cellStyle name="Header2 3 2 5 2 2 3" xfId="2335" xr:uid="{00000000-0005-0000-0000-0000E7060000}"/>
    <cellStyle name="Header2 3 2 5 2 3" xfId="2336" xr:uid="{00000000-0005-0000-0000-0000E8060000}"/>
    <cellStyle name="Header2 3 2 5 2 3 2" xfId="2337" xr:uid="{00000000-0005-0000-0000-0000E9060000}"/>
    <cellStyle name="Header2 3 2 5 2 3 2 2" xfId="2338" xr:uid="{00000000-0005-0000-0000-0000EA060000}"/>
    <cellStyle name="Header2 3 2 5 2 3 3" xfId="2339" xr:uid="{00000000-0005-0000-0000-0000EB060000}"/>
    <cellStyle name="Header2 3 2 5 2 4" xfId="2340" xr:uid="{00000000-0005-0000-0000-0000EC060000}"/>
    <cellStyle name="Header2 3 2 5 3" xfId="2341" xr:uid="{00000000-0005-0000-0000-0000ED060000}"/>
    <cellStyle name="Header2 3 2 5 3 2" xfId="2342" xr:uid="{00000000-0005-0000-0000-0000EE060000}"/>
    <cellStyle name="Header2 3 2 5 3 2 2" xfId="2343" xr:uid="{00000000-0005-0000-0000-0000EF060000}"/>
    <cellStyle name="Header2 3 2 5 3 2 2 2" xfId="2344" xr:uid="{00000000-0005-0000-0000-0000F0060000}"/>
    <cellStyle name="Header2 3 2 5 3 2 2 2 2" xfId="2345" xr:uid="{00000000-0005-0000-0000-0000F1060000}"/>
    <cellStyle name="Header2 3 2 5 3 2 2 3" xfId="2346" xr:uid="{00000000-0005-0000-0000-0000F2060000}"/>
    <cellStyle name="Header2 3 2 5 3 2 3" xfId="2347" xr:uid="{00000000-0005-0000-0000-0000F3060000}"/>
    <cellStyle name="Header2 3 2 5 3 3" xfId="2348" xr:uid="{00000000-0005-0000-0000-0000F4060000}"/>
    <cellStyle name="Header2 3 2 5 3 3 2" xfId="2349" xr:uid="{00000000-0005-0000-0000-0000F5060000}"/>
    <cellStyle name="Header2 3 2 5 3 3 2 2" xfId="2350" xr:uid="{00000000-0005-0000-0000-0000F6060000}"/>
    <cellStyle name="Header2 3 2 5 3 3 3" xfId="2351" xr:uid="{00000000-0005-0000-0000-0000F7060000}"/>
    <cellStyle name="Header2 3 2 5 3 4" xfId="2352" xr:uid="{00000000-0005-0000-0000-0000F8060000}"/>
    <cellStyle name="Header2 3 2 5 4" xfId="2353" xr:uid="{00000000-0005-0000-0000-0000F9060000}"/>
    <cellStyle name="Header2 3 2 5 4 2" xfId="2354" xr:uid="{00000000-0005-0000-0000-0000FA060000}"/>
    <cellStyle name="Header2 3 2 5 4 2 2" xfId="2355" xr:uid="{00000000-0005-0000-0000-0000FB060000}"/>
    <cellStyle name="Header2 3 2 5 4 2 2 2" xfId="2356" xr:uid="{00000000-0005-0000-0000-0000FC060000}"/>
    <cellStyle name="Header2 3 2 5 4 2 3" xfId="2357" xr:uid="{00000000-0005-0000-0000-0000FD060000}"/>
    <cellStyle name="Header2 3 2 5 4 3" xfId="2358" xr:uid="{00000000-0005-0000-0000-0000FE060000}"/>
    <cellStyle name="Header2 3 2 5 5" xfId="2359" xr:uid="{00000000-0005-0000-0000-0000FF060000}"/>
    <cellStyle name="Header2 3 2 5 5 2" xfId="2360" xr:uid="{00000000-0005-0000-0000-000000070000}"/>
    <cellStyle name="Header2 3 2 5 5 2 2" xfId="2361" xr:uid="{00000000-0005-0000-0000-000001070000}"/>
    <cellStyle name="Header2 3 2 5 5 3" xfId="2362" xr:uid="{00000000-0005-0000-0000-000002070000}"/>
    <cellStyle name="Header2 3 2 5 6" xfId="2363" xr:uid="{00000000-0005-0000-0000-000003070000}"/>
    <cellStyle name="Header2 3 2 6" xfId="2364" xr:uid="{00000000-0005-0000-0000-000004070000}"/>
    <cellStyle name="Header2 3 2 6 2" xfId="2365" xr:uid="{00000000-0005-0000-0000-000005070000}"/>
    <cellStyle name="Header2 3 2 6 2 2" xfId="2366" xr:uid="{00000000-0005-0000-0000-000006070000}"/>
    <cellStyle name="Header2 3 2 6 2 2 2" xfId="2367" xr:uid="{00000000-0005-0000-0000-000007070000}"/>
    <cellStyle name="Header2 3 2 6 2 2 2 2" xfId="2368" xr:uid="{00000000-0005-0000-0000-000008070000}"/>
    <cellStyle name="Header2 3 2 6 2 2 2 2 2" xfId="2369" xr:uid="{00000000-0005-0000-0000-000009070000}"/>
    <cellStyle name="Header2 3 2 6 2 2 2 3" xfId="2370" xr:uid="{00000000-0005-0000-0000-00000A070000}"/>
    <cellStyle name="Header2 3 2 6 2 2 3" xfId="2371" xr:uid="{00000000-0005-0000-0000-00000B070000}"/>
    <cellStyle name="Header2 3 2 6 2 3" xfId="2372" xr:uid="{00000000-0005-0000-0000-00000C070000}"/>
    <cellStyle name="Header2 3 2 6 2 3 2" xfId="2373" xr:uid="{00000000-0005-0000-0000-00000D070000}"/>
    <cellStyle name="Header2 3 2 6 2 3 2 2" xfId="2374" xr:uid="{00000000-0005-0000-0000-00000E070000}"/>
    <cellStyle name="Header2 3 2 6 2 3 3" xfId="2375" xr:uid="{00000000-0005-0000-0000-00000F070000}"/>
    <cellStyle name="Header2 3 2 6 2 4" xfId="2376" xr:uid="{00000000-0005-0000-0000-000010070000}"/>
    <cellStyle name="Header2 3 2 6 3" xfId="2377" xr:uid="{00000000-0005-0000-0000-000011070000}"/>
    <cellStyle name="Header2 3 2 6 3 2" xfId="2378" xr:uid="{00000000-0005-0000-0000-000012070000}"/>
    <cellStyle name="Header2 3 2 6 3 2 2" xfId="2379" xr:uid="{00000000-0005-0000-0000-000013070000}"/>
    <cellStyle name="Header2 3 2 6 3 2 2 2" xfId="2380" xr:uid="{00000000-0005-0000-0000-000014070000}"/>
    <cellStyle name="Header2 3 2 6 3 2 2 2 2" xfId="2381" xr:uid="{00000000-0005-0000-0000-000015070000}"/>
    <cellStyle name="Header2 3 2 6 3 2 2 3" xfId="2382" xr:uid="{00000000-0005-0000-0000-000016070000}"/>
    <cellStyle name="Header2 3 2 6 3 2 3" xfId="2383" xr:uid="{00000000-0005-0000-0000-000017070000}"/>
    <cellStyle name="Header2 3 2 6 3 3" xfId="2384" xr:uid="{00000000-0005-0000-0000-000018070000}"/>
    <cellStyle name="Header2 3 2 6 3 3 2" xfId="2385" xr:uid="{00000000-0005-0000-0000-000019070000}"/>
    <cellStyle name="Header2 3 2 6 3 3 2 2" xfId="2386" xr:uid="{00000000-0005-0000-0000-00001A070000}"/>
    <cellStyle name="Header2 3 2 6 3 3 3" xfId="2387" xr:uid="{00000000-0005-0000-0000-00001B070000}"/>
    <cellStyle name="Header2 3 2 6 3 4" xfId="2388" xr:uid="{00000000-0005-0000-0000-00001C070000}"/>
    <cellStyle name="Header2 3 2 6 4" xfId="2389" xr:uid="{00000000-0005-0000-0000-00001D070000}"/>
    <cellStyle name="Header2 3 2 6 4 2" xfId="2390" xr:uid="{00000000-0005-0000-0000-00001E070000}"/>
    <cellStyle name="Header2 3 2 6 4 2 2" xfId="2391" xr:uid="{00000000-0005-0000-0000-00001F070000}"/>
    <cellStyle name="Header2 3 2 6 4 2 2 2" xfId="2392" xr:uid="{00000000-0005-0000-0000-000020070000}"/>
    <cellStyle name="Header2 3 2 6 4 2 3" xfId="2393" xr:uid="{00000000-0005-0000-0000-000021070000}"/>
    <cellStyle name="Header2 3 2 6 4 3" xfId="2394" xr:uid="{00000000-0005-0000-0000-000022070000}"/>
    <cellStyle name="Header2 3 2 6 5" xfId="2395" xr:uid="{00000000-0005-0000-0000-000023070000}"/>
    <cellStyle name="Header2 3 2 6 5 2" xfId="2396" xr:uid="{00000000-0005-0000-0000-000024070000}"/>
    <cellStyle name="Header2 3 2 6 5 2 2" xfId="2397" xr:uid="{00000000-0005-0000-0000-000025070000}"/>
    <cellStyle name="Header2 3 2 6 5 3" xfId="2398" xr:uid="{00000000-0005-0000-0000-000026070000}"/>
    <cellStyle name="Header2 3 2 6 6" xfId="2399" xr:uid="{00000000-0005-0000-0000-000027070000}"/>
    <cellStyle name="Header2 3 2 7" xfId="2400" xr:uid="{00000000-0005-0000-0000-000028070000}"/>
    <cellStyle name="Header2 3 2 7 2" xfId="2401" xr:uid="{00000000-0005-0000-0000-000029070000}"/>
    <cellStyle name="Header2 3 2 7 2 2" xfId="2402" xr:uid="{00000000-0005-0000-0000-00002A070000}"/>
    <cellStyle name="Header2 3 2 7 2 2 2" xfId="2403" xr:uid="{00000000-0005-0000-0000-00002B070000}"/>
    <cellStyle name="Header2 3 2 7 2 2 2 2" xfId="2404" xr:uid="{00000000-0005-0000-0000-00002C070000}"/>
    <cellStyle name="Header2 3 2 7 2 2 3" xfId="2405" xr:uid="{00000000-0005-0000-0000-00002D070000}"/>
    <cellStyle name="Header2 3 2 7 2 3" xfId="2406" xr:uid="{00000000-0005-0000-0000-00002E070000}"/>
    <cellStyle name="Header2 3 2 7 3" xfId="2407" xr:uid="{00000000-0005-0000-0000-00002F070000}"/>
    <cellStyle name="Header2 3 2 7 3 2" xfId="2408" xr:uid="{00000000-0005-0000-0000-000030070000}"/>
    <cellStyle name="Header2 3 2 7 3 2 2" xfId="2409" xr:uid="{00000000-0005-0000-0000-000031070000}"/>
    <cellStyle name="Header2 3 2 7 3 3" xfId="2410" xr:uid="{00000000-0005-0000-0000-000032070000}"/>
    <cellStyle name="Header2 3 2 7 4" xfId="2411" xr:uid="{00000000-0005-0000-0000-000033070000}"/>
    <cellStyle name="Header2 3 2 8" xfId="2412" xr:uid="{00000000-0005-0000-0000-000034070000}"/>
    <cellStyle name="Header2 3 2 8 2" xfId="2413" xr:uid="{00000000-0005-0000-0000-000035070000}"/>
    <cellStyle name="Header2 3 2 8 2 2" xfId="2414" xr:uid="{00000000-0005-0000-0000-000036070000}"/>
    <cellStyle name="Header2 3 2 8 2 2 2" xfId="2415" xr:uid="{00000000-0005-0000-0000-000037070000}"/>
    <cellStyle name="Header2 3 2 8 2 2 2 2" xfId="2416" xr:uid="{00000000-0005-0000-0000-000038070000}"/>
    <cellStyle name="Header2 3 2 8 2 2 3" xfId="2417" xr:uid="{00000000-0005-0000-0000-000039070000}"/>
    <cellStyle name="Header2 3 2 8 2 3" xfId="2418" xr:uid="{00000000-0005-0000-0000-00003A070000}"/>
    <cellStyle name="Header2 3 2 8 3" xfId="2419" xr:uid="{00000000-0005-0000-0000-00003B070000}"/>
    <cellStyle name="Header2 3 2 8 3 2" xfId="2420" xr:uid="{00000000-0005-0000-0000-00003C070000}"/>
    <cellStyle name="Header2 3 2 8 3 2 2" xfId="2421" xr:uid="{00000000-0005-0000-0000-00003D070000}"/>
    <cellStyle name="Header2 3 2 8 3 3" xfId="2422" xr:uid="{00000000-0005-0000-0000-00003E070000}"/>
    <cellStyle name="Header2 3 2 8 4" xfId="2423" xr:uid="{00000000-0005-0000-0000-00003F070000}"/>
    <cellStyle name="Header2 3 2 9" xfId="2424" xr:uid="{00000000-0005-0000-0000-000040070000}"/>
    <cellStyle name="Header2 3 2 9 2" xfId="2425" xr:uid="{00000000-0005-0000-0000-000041070000}"/>
    <cellStyle name="Header2 3 2 9 2 2" xfId="2426" xr:uid="{00000000-0005-0000-0000-000042070000}"/>
    <cellStyle name="Header2 3 2 9 2 2 2" xfId="2427" xr:uid="{00000000-0005-0000-0000-000043070000}"/>
    <cellStyle name="Header2 3 2 9 2 3" xfId="2428" xr:uid="{00000000-0005-0000-0000-000044070000}"/>
    <cellStyle name="Header2 3 2 9 3" xfId="2429" xr:uid="{00000000-0005-0000-0000-000045070000}"/>
    <cellStyle name="Header2 3 3" xfId="2430" xr:uid="{00000000-0005-0000-0000-000046070000}"/>
    <cellStyle name="Header2 3 3 10" xfId="2431" xr:uid="{00000000-0005-0000-0000-000047070000}"/>
    <cellStyle name="Header2 3 3 10 2" xfId="2432" xr:uid="{00000000-0005-0000-0000-000048070000}"/>
    <cellStyle name="Header2 3 3 10 2 2" xfId="2433" xr:uid="{00000000-0005-0000-0000-000049070000}"/>
    <cellStyle name="Header2 3 3 10 3" xfId="2434" xr:uid="{00000000-0005-0000-0000-00004A070000}"/>
    <cellStyle name="Header2 3 3 11" xfId="2435" xr:uid="{00000000-0005-0000-0000-00004B070000}"/>
    <cellStyle name="Header2 3 3 2" xfId="2436" xr:uid="{00000000-0005-0000-0000-00004C070000}"/>
    <cellStyle name="Header2 3 3 2 2" xfId="2437" xr:uid="{00000000-0005-0000-0000-00004D070000}"/>
    <cellStyle name="Header2 3 3 2 2 2" xfId="2438" xr:uid="{00000000-0005-0000-0000-00004E070000}"/>
    <cellStyle name="Header2 3 3 2 2 2 2" xfId="2439" xr:uid="{00000000-0005-0000-0000-00004F070000}"/>
    <cellStyle name="Header2 3 3 2 2 2 2 2" xfId="2440" xr:uid="{00000000-0005-0000-0000-000050070000}"/>
    <cellStyle name="Header2 3 3 2 2 2 2 2 2" xfId="2441" xr:uid="{00000000-0005-0000-0000-000051070000}"/>
    <cellStyle name="Header2 3 3 2 2 2 2 3" xfId="2442" xr:uid="{00000000-0005-0000-0000-000052070000}"/>
    <cellStyle name="Header2 3 3 2 2 2 3" xfId="2443" xr:uid="{00000000-0005-0000-0000-000053070000}"/>
    <cellStyle name="Header2 3 3 2 2 3" xfId="2444" xr:uid="{00000000-0005-0000-0000-000054070000}"/>
    <cellStyle name="Header2 3 3 2 2 3 2" xfId="2445" xr:uid="{00000000-0005-0000-0000-000055070000}"/>
    <cellStyle name="Header2 3 3 2 2 3 2 2" xfId="2446" xr:uid="{00000000-0005-0000-0000-000056070000}"/>
    <cellStyle name="Header2 3 3 2 2 3 3" xfId="2447" xr:uid="{00000000-0005-0000-0000-000057070000}"/>
    <cellStyle name="Header2 3 3 2 2 4" xfId="2448" xr:uid="{00000000-0005-0000-0000-000058070000}"/>
    <cellStyle name="Header2 3 3 2 3" xfId="2449" xr:uid="{00000000-0005-0000-0000-000059070000}"/>
    <cellStyle name="Header2 3 3 2 3 2" xfId="2450" xr:uid="{00000000-0005-0000-0000-00005A070000}"/>
    <cellStyle name="Header2 3 3 2 3 2 2" xfId="2451" xr:uid="{00000000-0005-0000-0000-00005B070000}"/>
    <cellStyle name="Header2 3 3 2 3 2 2 2" xfId="2452" xr:uid="{00000000-0005-0000-0000-00005C070000}"/>
    <cellStyle name="Header2 3 3 2 3 2 2 2 2" xfId="2453" xr:uid="{00000000-0005-0000-0000-00005D070000}"/>
    <cellStyle name="Header2 3 3 2 3 2 2 3" xfId="2454" xr:uid="{00000000-0005-0000-0000-00005E070000}"/>
    <cellStyle name="Header2 3 3 2 3 2 3" xfId="2455" xr:uid="{00000000-0005-0000-0000-00005F070000}"/>
    <cellStyle name="Header2 3 3 2 3 3" xfId="2456" xr:uid="{00000000-0005-0000-0000-000060070000}"/>
    <cellStyle name="Header2 3 3 2 3 3 2" xfId="2457" xr:uid="{00000000-0005-0000-0000-000061070000}"/>
    <cellStyle name="Header2 3 3 2 3 3 2 2" xfId="2458" xr:uid="{00000000-0005-0000-0000-000062070000}"/>
    <cellStyle name="Header2 3 3 2 3 3 3" xfId="2459" xr:uid="{00000000-0005-0000-0000-000063070000}"/>
    <cellStyle name="Header2 3 3 2 3 4" xfId="2460" xr:uid="{00000000-0005-0000-0000-000064070000}"/>
    <cellStyle name="Header2 3 3 2 4" xfId="2461" xr:uid="{00000000-0005-0000-0000-000065070000}"/>
    <cellStyle name="Header2 3 3 2 4 2" xfId="2462" xr:uid="{00000000-0005-0000-0000-000066070000}"/>
    <cellStyle name="Header2 3 3 2 4 2 2" xfId="2463" xr:uid="{00000000-0005-0000-0000-000067070000}"/>
    <cellStyle name="Header2 3 3 2 4 2 2 2" xfId="2464" xr:uid="{00000000-0005-0000-0000-000068070000}"/>
    <cellStyle name="Header2 3 3 2 4 2 3" xfId="2465" xr:uid="{00000000-0005-0000-0000-000069070000}"/>
    <cellStyle name="Header2 3 3 2 4 3" xfId="2466" xr:uid="{00000000-0005-0000-0000-00006A070000}"/>
    <cellStyle name="Header2 3 3 2 5" xfId="2467" xr:uid="{00000000-0005-0000-0000-00006B070000}"/>
    <cellStyle name="Header2 3 3 2 5 2" xfId="2468" xr:uid="{00000000-0005-0000-0000-00006C070000}"/>
    <cellStyle name="Header2 3 3 2 5 2 2" xfId="2469" xr:uid="{00000000-0005-0000-0000-00006D070000}"/>
    <cellStyle name="Header2 3 3 2 5 3" xfId="2470" xr:uid="{00000000-0005-0000-0000-00006E070000}"/>
    <cellStyle name="Header2 3 3 2 6" xfId="2471" xr:uid="{00000000-0005-0000-0000-00006F070000}"/>
    <cellStyle name="Header2 3 3 3" xfId="2472" xr:uid="{00000000-0005-0000-0000-000070070000}"/>
    <cellStyle name="Header2 3 3 3 2" xfId="2473" xr:uid="{00000000-0005-0000-0000-000071070000}"/>
    <cellStyle name="Header2 3 3 3 2 2" xfId="2474" xr:uid="{00000000-0005-0000-0000-000072070000}"/>
    <cellStyle name="Header2 3 3 3 2 2 2" xfId="2475" xr:uid="{00000000-0005-0000-0000-000073070000}"/>
    <cellStyle name="Header2 3 3 3 2 2 2 2" xfId="2476" xr:uid="{00000000-0005-0000-0000-000074070000}"/>
    <cellStyle name="Header2 3 3 3 2 2 2 2 2" xfId="2477" xr:uid="{00000000-0005-0000-0000-000075070000}"/>
    <cellStyle name="Header2 3 3 3 2 2 2 3" xfId="2478" xr:uid="{00000000-0005-0000-0000-000076070000}"/>
    <cellStyle name="Header2 3 3 3 2 2 3" xfId="2479" xr:uid="{00000000-0005-0000-0000-000077070000}"/>
    <cellStyle name="Header2 3 3 3 2 3" xfId="2480" xr:uid="{00000000-0005-0000-0000-000078070000}"/>
    <cellStyle name="Header2 3 3 3 2 3 2" xfId="2481" xr:uid="{00000000-0005-0000-0000-000079070000}"/>
    <cellStyle name="Header2 3 3 3 2 3 2 2" xfId="2482" xr:uid="{00000000-0005-0000-0000-00007A070000}"/>
    <cellStyle name="Header2 3 3 3 2 3 3" xfId="2483" xr:uid="{00000000-0005-0000-0000-00007B070000}"/>
    <cellStyle name="Header2 3 3 3 2 4" xfId="2484" xr:uid="{00000000-0005-0000-0000-00007C070000}"/>
    <cellStyle name="Header2 3 3 3 3" xfId="2485" xr:uid="{00000000-0005-0000-0000-00007D070000}"/>
    <cellStyle name="Header2 3 3 3 3 2" xfId="2486" xr:uid="{00000000-0005-0000-0000-00007E070000}"/>
    <cellStyle name="Header2 3 3 3 3 2 2" xfId="2487" xr:uid="{00000000-0005-0000-0000-00007F070000}"/>
    <cellStyle name="Header2 3 3 3 3 2 2 2" xfId="2488" xr:uid="{00000000-0005-0000-0000-000080070000}"/>
    <cellStyle name="Header2 3 3 3 3 2 2 2 2" xfId="2489" xr:uid="{00000000-0005-0000-0000-000081070000}"/>
    <cellStyle name="Header2 3 3 3 3 2 2 3" xfId="2490" xr:uid="{00000000-0005-0000-0000-000082070000}"/>
    <cellStyle name="Header2 3 3 3 3 2 3" xfId="2491" xr:uid="{00000000-0005-0000-0000-000083070000}"/>
    <cellStyle name="Header2 3 3 3 3 3" xfId="2492" xr:uid="{00000000-0005-0000-0000-000084070000}"/>
    <cellStyle name="Header2 3 3 3 3 3 2" xfId="2493" xr:uid="{00000000-0005-0000-0000-000085070000}"/>
    <cellStyle name="Header2 3 3 3 3 3 2 2" xfId="2494" xr:uid="{00000000-0005-0000-0000-000086070000}"/>
    <cellStyle name="Header2 3 3 3 3 3 3" xfId="2495" xr:uid="{00000000-0005-0000-0000-000087070000}"/>
    <cellStyle name="Header2 3 3 3 3 4" xfId="2496" xr:uid="{00000000-0005-0000-0000-000088070000}"/>
    <cellStyle name="Header2 3 3 3 4" xfId="2497" xr:uid="{00000000-0005-0000-0000-000089070000}"/>
    <cellStyle name="Header2 3 3 3 4 2" xfId="2498" xr:uid="{00000000-0005-0000-0000-00008A070000}"/>
    <cellStyle name="Header2 3 3 3 4 2 2" xfId="2499" xr:uid="{00000000-0005-0000-0000-00008B070000}"/>
    <cellStyle name="Header2 3 3 3 4 2 2 2" xfId="2500" xr:uid="{00000000-0005-0000-0000-00008C070000}"/>
    <cellStyle name="Header2 3 3 3 4 2 3" xfId="2501" xr:uid="{00000000-0005-0000-0000-00008D070000}"/>
    <cellStyle name="Header2 3 3 3 4 3" xfId="2502" xr:uid="{00000000-0005-0000-0000-00008E070000}"/>
    <cellStyle name="Header2 3 3 3 5" xfId="2503" xr:uid="{00000000-0005-0000-0000-00008F070000}"/>
    <cellStyle name="Header2 3 3 3 5 2" xfId="2504" xr:uid="{00000000-0005-0000-0000-000090070000}"/>
    <cellStyle name="Header2 3 3 3 5 2 2" xfId="2505" xr:uid="{00000000-0005-0000-0000-000091070000}"/>
    <cellStyle name="Header2 3 3 3 5 3" xfId="2506" xr:uid="{00000000-0005-0000-0000-000092070000}"/>
    <cellStyle name="Header2 3 3 3 6" xfId="2507" xr:uid="{00000000-0005-0000-0000-000093070000}"/>
    <cellStyle name="Header2 3 3 4" xfId="2508" xr:uid="{00000000-0005-0000-0000-000094070000}"/>
    <cellStyle name="Header2 3 3 4 2" xfId="2509" xr:uid="{00000000-0005-0000-0000-000095070000}"/>
    <cellStyle name="Header2 3 3 4 2 2" xfId="2510" xr:uid="{00000000-0005-0000-0000-000096070000}"/>
    <cellStyle name="Header2 3 3 4 2 2 2" xfId="2511" xr:uid="{00000000-0005-0000-0000-000097070000}"/>
    <cellStyle name="Header2 3 3 4 2 2 2 2" xfId="2512" xr:uid="{00000000-0005-0000-0000-000098070000}"/>
    <cellStyle name="Header2 3 3 4 2 2 2 2 2" xfId="2513" xr:uid="{00000000-0005-0000-0000-000099070000}"/>
    <cellStyle name="Header2 3 3 4 2 2 2 3" xfId="2514" xr:uid="{00000000-0005-0000-0000-00009A070000}"/>
    <cellStyle name="Header2 3 3 4 2 2 3" xfId="2515" xr:uid="{00000000-0005-0000-0000-00009B070000}"/>
    <cellStyle name="Header2 3 3 4 2 3" xfId="2516" xr:uid="{00000000-0005-0000-0000-00009C070000}"/>
    <cellStyle name="Header2 3 3 4 2 3 2" xfId="2517" xr:uid="{00000000-0005-0000-0000-00009D070000}"/>
    <cellStyle name="Header2 3 3 4 2 3 2 2" xfId="2518" xr:uid="{00000000-0005-0000-0000-00009E070000}"/>
    <cellStyle name="Header2 3 3 4 2 3 3" xfId="2519" xr:uid="{00000000-0005-0000-0000-00009F070000}"/>
    <cellStyle name="Header2 3 3 4 2 4" xfId="2520" xr:uid="{00000000-0005-0000-0000-0000A0070000}"/>
    <cellStyle name="Header2 3 3 4 3" xfId="2521" xr:uid="{00000000-0005-0000-0000-0000A1070000}"/>
    <cellStyle name="Header2 3 3 4 3 2" xfId="2522" xr:uid="{00000000-0005-0000-0000-0000A2070000}"/>
    <cellStyle name="Header2 3 3 4 3 2 2" xfId="2523" xr:uid="{00000000-0005-0000-0000-0000A3070000}"/>
    <cellStyle name="Header2 3 3 4 3 2 2 2" xfId="2524" xr:uid="{00000000-0005-0000-0000-0000A4070000}"/>
    <cellStyle name="Header2 3 3 4 3 2 2 2 2" xfId="2525" xr:uid="{00000000-0005-0000-0000-0000A5070000}"/>
    <cellStyle name="Header2 3 3 4 3 2 2 3" xfId="2526" xr:uid="{00000000-0005-0000-0000-0000A6070000}"/>
    <cellStyle name="Header2 3 3 4 3 2 3" xfId="2527" xr:uid="{00000000-0005-0000-0000-0000A7070000}"/>
    <cellStyle name="Header2 3 3 4 3 3" xfId="2528" xr:uid="{00000000-0005-0000-0000-0000A8070000}"/>
    <cellStyle name="Header2 3 3 4 3 3 2" xfId="2529" xr:uid="{00000000-0005-0000-0000-0000A9070000}"/>
    <cellStyle name="Header2 3 3 4 3 3 2 2" xfId="2530" xr:uid="{00000000-0005-0000-0000-0000AA070000}"/>
    <cellStyle name="Header2 3 3 4 3 3 3" xfId="2531" xr:uid="{00000000-0005-0000-0000-0000AB070000}"/>
    <cellStyle name="Header2 3 3 4 3 4" xfId="2532" xr:uid="{00000000-0005-0000-0000-0000AC070000}"/>
    <cellStyle name="Header2 3 3 4 4" xfId="2533" xr:uid="{00000000-0005-0000-0000-0000AD070000}"/>
    <cellStyle name="Header2 3 3 4 4 2" xfId="2534" xr:uid="{00000000-0005-0000-0000-0000AE070000}"/>
    <cellStyle name="Header2 3 3 4 4 2 2" xfId="2535" xr:uid="{00000000-0005-0000-0000-0000AF070000}"/>
    <cellStyle name="Header2 3 3 4 4 2 2 2" xfId="2536" xr:uid="{00000000-0005-0000-0000-0000B0070000}"/>
    <cellStyle name="Header2 3 3 4 4 2 3" xfId="2537" xr:uid="{00000000-0005-0000-0000-0000B1070000}"/>
    <cellStyle name="Header2 3 3 4 4 3" xfId="2538" xr:uid="{00000000-0005-0000-0000-0000B2070000}"/>
    <cellStyle name="Header2 3 3 4 5" xfId="2539" xr:uid="{00000000-0005-0000-0000-0000B3070000}"/>
    <cellStyle name="Header2 3 3 4 5 2" xfId="2540" xr:uid="{00000000-0005-0000-0000-0000B4070000}"/>
    <cellStyle name="Header2 3 3 4 5 2 2" xfId="2541" xr:uid="{00000000-0005-0000-0000-0000B5070000}"/>
    <cellStyle name="Header2 3 3 4 5 3" xfId="2542" xr:uid="{00000000-0005-0000-0000-0000B6070000}"/>
    <cellStyle name="Header2 3 3 4 6" xfId="2543" xr:uid="{00000000-0005-0000-0000-0000B7070000}"/>
    <cellStyle name="Header2 3 3 5" xfId="2544" xr:uid="{00000000-0005-0000-0000-0000B8070000}"/>
    <cellStyle name="Header2 3 3 5 2" xfId="2545" xr:uid="{00000000-0005-0000-0000-0000B9070000}"/>
    <cellStyle name="Header2 3 3 5 2 2" xfId="2546" xr:uid="{00000000-0005-0000-0000-0000BA070000}"/>
    <cellStyle name="Header2 3 3 5 2 2 2" xfId="2547" xr:uid="{00000000-0005-0000-0000-0000BB070000}"/>
    <cellStyle name="Header2 3 3 5 2 2 2 2" xfId="2548" xr:uid="{00000000-0005-0000-0000-0000BC070000}"/>
    <cellStyle name="Header2 3 3 5 2 2 2 2 2" xfId="2549" xr:uid="{00000000-0005-0000-0000-0000BD070000}"/>
    <cellStyle name="Header2 3 3 5 2 2 2 3" xfId="2550" xr:uid="{00000000-0005-0000-0000-0000BE070000}"/>
    <cellStyle name="Header2 3 3 5 2 2 3" xfId="2551" xr:uid="{00000000-0005-0000-0000-0000BF070000}"/>
    <cellStyle name="Header2 3 3 5 2 3" xfId="2552" xr:uid="{00000000-0005-0000-0000-0000C0070000}"/>
    <cellStyle name="Header2 3 3 5 2 3 2" xfId="2553" xr:uid="{00000000-0005-0000-0000-0000C1070000}"/>
    <cellStyle name="Header2 3 3 5 2 3 2 2" xfId="2554" xr:uid="{00000000-0005-0000-0000-0000C2070000}"/>
    <cellStyle name="Header2 3 3 5 2 3 3" xfId="2555" xr:uid="{00000000-0005-0000-0000-0000C3070000}"/>
    <cellStyle name="Header2 3 3 5 2 4" xfId="2556" xr:uid="{00000000-0005-0000-0000-0000C4070000}"/>
    <cellStyle name="Header2 3 3 5 3" xfId="2557" xr:uid="{00000000-0005-0000-0000-0000C5070000}"/>
    <cellStyle name="Header2 3 3 5 3 2" xfId="2558" xr:uid="{00000000-0005-0000-0000-0000C6070000}"/>
    <cellStyle name="Header2 3 3 5 3 2 2" xfId="2559" xr:uid="{00000000-0005-0000-0000-0000C7070000}"/>
    <cellStyle name="Header2 3 3 5 3 2 2 2" xfId="2560" xr:uid="{00000000-0005-0000-0000-0000C8070000}"/>
    <cellStyle name="Header2 3 3 5 3 2 2 2 2" xfId="2561" xr:uid="{00000000-0005-0000-0000-0000C9070000}"/>
    <cellStyle name="Header2 3 3 5 3 2 2 3" xfId="2562" xr:uid="{00000000-0005-0000-0000-0000CA070000}"/>
    <cellStyle name="Header2 3 3 5 3 2 3" xfId="2563" xr:uid="{00000000-0005-0000-0000-0000CB070000}"/>
    <cellStyle name="Header2 3 3 5 3 3" xfId="2564" xr:uid="{00000000-0005-0000-0000-0000CC070000}"/>
    <cellStyle name="Header2 3 3 5 3 3 2" xfId="2565" xr:uid="{00000000-0005-0000-0000-0000CD070000}"/>
    <cellStyle name="Header2 3 3 5 3 3 2 2" xfId="2566" xr:uid="{00000000-0005-0000-0000-0000CE070000}"/>
    <cellStyle name="Header2 3 3 5 3 3 3" xfId="2567" xr:uid="{00000000-0005-0000-0000-0000CF070000}"/>
    <cellStyle name="Header2 3 3 5 3 4" xfId="2568" xr:uid="{00000000-0005-0000-0000-0000D0070000}"/>
    <cellStyle name="Header2 3 3 5 4" xfId="2569" xr:uid="{00000000-0005-0000-0000-0000D1070000}"/>
    <cellStyle name="Header2 3 3 5 4 2" xfId="2570" xr:uid="{00000000-0005-0000-0000-0000D2070000}"/>
    <cellStyle name="Header2 3 3 5 4 2 2" xfId="2571" xr:uid="{00000000-0005-0000-0000-0000D3070000}"/>
    <cellStyle name="Header2 3 3 5 4 2 2 2" xfId="2572" xr:uid="{00000000-0005-0000-0000-0000D4070000}"/>
    <cellStyle name="Header2 3 3 5 4 2 3" xfId="2573" xr:uid="{00000000-0005-0000-0000-0000D5070000}"/>
    <cellStyle name="Header2 3 3 5 4 3" xfId="2574" xr:uid="{00000000-0005-0000-0000-0000D6070000}"/>
    <cellStyle name="Header2 3 3 5 5" xfId="2575" xr:uid="{00000000-0005-0000-0000-0000D7070000}"/>
    <cellStyle name="Header2 3 3 5 5 2" xfId="2576" xr:uid="{00000000-0005-0000-0000-0000D8070000}"/>
    <cellStyle name="Header2 3 3 5 5 2 2" xfId="2577" xr:uid="{00000000-0005-0000-0000-0000D9070000}"/>
    <cellStyle name="Header2 3 3 5 5 3" xfId="2578" xr:uid="{00000000-0005-0000-0000-0000DA070000}"/>
    <cellStyle name="Header2 3 3 5 6" xfId="2579" xr:uid="{00000000-0005-0000-0000-0000DB070000}"/>
    <cellStyle name="Header2 3 3 6" xfId="2580" xr:uid="{00000000-0005-0000-0000-0000DC070000}"/>
    <cellStyle name="Header2 3 3 6 2" xfId="2581" xr:uid="{00000000-0005-0000-0000-0000DD070000}"/>
    <cellStyle name="Header2 3 3 6 2 2" xfId="2582" xr:uid="{00000000-0005-0000-0000-0000DE070000}"/>
    <cellStyle name="Header2 3 3 6 2 2 2" xfId="2583" xr:uid="{00000000-0005-0000-0000-0000DF070000}"/>
    <cellStyle name="Header2 3 3 6 2 2 2 2" xfId="2584" xr:uid="{00000000-0005-0000-0000-0000E0070000}"/>
    <cellStyle name="Header2 3 3 6 2 2 2 2 2" xfId="2585" xr:uid="{00000000-0005-0000-0000-0000E1070000}"/>
    <cellStyle name="Header2 3 3 6 2 2 2 3" xfId="2586" xr:uid="{00000000-0005-0000-0000-0000E2070000}"/>
    <cellStyle name="Header2 3 3 6 2 2 3" xfId="2587" xr:uid="{00000000-0005-0000-0000-0000E3070000}"/>
    <cellStyle name="Header2 3 3 6 2 3" xfId="2588" xr:uid="{00000000-0005-0000-0000-0000E4070000}"/>
    <cellStyle name="Header2 3 3 6 2 3 2" xfId="2589" xr:uid="{00000000-0005-0000-0000-0000E5070000}"/>
    <cellStyle name="Header2 3 3 6 2 3 2 2" xfId="2590" xr:uid="{00000000-0005-0000-0000-0000E6070000}"/>
    <cellStyle name="Header2 3 3 6 2 3 3" xfId="2591" xr:uid="{00000000-0005-0000-0000-0000E7070000}"/>
    <cellStyle name="Header2 3 3 6 2 4" xfId="2592" xr:uid="{00000000-0005-0000-0000-0000E8070000}"/>
    <cellStyle name="Header2 3 3 6 3" xfId="2593" xr:uid="{00000000-0005-0000-0000-0000E9070000}"/>
    <cellStyle name="Header2 3 3 6 3 2" xfId="2594" xr:uid="{00000000-0005-0000-0000-0000EA070000}"/>
    <cellStyle name="Header2 3 3 6 3 2 2" xfId="2595" xr:uid="{00000000-0005-0000-0000-0000EB070000}"/>
    <cellStyle name="Header2 3 3 6 3 2 2 2" xfId="2596" xr:uid="{00000000-0005-0000-0000-0000EC070000}"/>
    <cellStyle name="Header2 3 3 6 3 2 2 2 2" xfId="2597" xr:uid="{00000000-0005-0000-0000-0000ED070000}"/>
    <cellStyle name="Header2 3 3 6 3 2 2 3" xfId="2598" xr:uid="{00000000-0005-0000-0000-0000EE070000}"/>
    <cellStyle name="Header2 3 3 6 3 2 3" xfId="2599" xr:uid="{00000000-0005-0000-0000-0000EF070000}"/>
    <cellStyle name="Header2 3 3 6 3 3" xfId="2600" xr:uid="{00000000-0005-0000-0000-0000F0070000}"/>
    <cellStyle name="Header2 3 3 6 3 3 2" xfId="2601" xr:uid="{00000000-0005-0000-0000-0000F1070000}"/>
    <cellStyle name="Header2 3 3 6 3 3 2 2" xfId="2602" xr:uid="{00000000-0005-0000-0000-0000F2070000}"/>
    <cellStyle name="Header2 3 3 6 3 3 3" xfId="2603" xr:uid="{00000000-0005-0000-0000-0000F3070000}"/>
    <cellStyle name="Header2 3 3 6 3 4" xfId="2604" xr:uid="{00000000-0005-0000-0000-0000F4070000}"/>
    <cellStyle name="Header2 3 3 6 4" xfId="2605" xr:uid="{00000000-0005-0000-0000-0000F5070000}"/>
    <cellStyle name="Header2 3 3 6 4 2" xfId="2606" xr:uid="{00000000-0005-0000-0000-0000F6070000}"/>
    <cellStyle name="Header2 3 3 6 4 2 2" xfId="2607" xr:uid="{00000000-0005-0000-0000-0000F7070000}"/>
    <cellStyle name="Header2 3 3 6 4 2 2 2" xfId="2608" xr:uid="{00000000-0005-0000-0000-0000F8070000}"/>
    <cellStyle name="Header2 3 3 6 4 2 3" xfId="2609" xr:uid="{00000000-0005-0000-0000-0000F9070000}"/>
    <cellStyle name="Header2 3 3 6 4 3" xfId="2610" xr:uid="{00000000-0005-0000-0000-0000FA070000}"/>
    <cellStyle name="Header2 3 3 6 5" xfId="2611" xr:uid="{00000000-0005-0000-0000-0000FB070000}"/>
    <cellStyle name="Header2 3 3 6 5 2" xfId="2612" xr:uid="{00000000-0005-0000-0000-0000FC070000}"/>
    <cellStyle name="Header2 3 3 6 5 2 2" xfId="2613" xr:uid="{00000000-0005-0000-0000-0000FD070000}"/>
    <cellStyle name="Header2 3 3 6 5 3" xfId="2614" xr:uid="{00000000-0005-0000-0000-0000FE070000}"/>
    <cellStyle name="Header2 3 3 6 6" xfId="2615" xr:uid="{00000000-0005-0000-0000-0000FF070000}"/>
    <cellStyle name="Header2 3 3 7" xfId="2616" xr:uid="{00000000-0005-0000-0000-000000080000}"/>
    <cellStyle name="Header2 3 3 7 2" xfId="2617" xr:uid="{00000000-0005-0000-0000-000001080000}"/>
    <cellStyle name="Header2 3 3 7 2 2" xfId="2618" xr:uid="{00000000-0005-0000-0000-000002080000}"/>
    <cellStyle name="Header2 3 3 7 2 2 2" xfId="2619" xr:uid="{00000000-0005-0000-0000-000003080000}"/>
    <cellStyle name="Header2 3 3 7 2 2 2 2" xfId="2620" xr:uid="{00000000-0005-0000-0000-000004080000}"/>
    <cellStyle name="Header2 3 3 7 2 2 3" xfId="2621" xr:uid="{00000000-0005-0000-0000-000005080000}"/>
    <cellStyle name="Header2 3 3 7 2 3" xfId="2622" xr:uid="{00000000-0005-0000-0000-000006080000}"/>
    <cellStyle name="Header2 3 3 7 3" xfId="2623" xr:uid="{00000000-0005-0000-0000-000007080000}"/>
    <cellStyle name="Header2 3 3 7 3 2" xfId="2624" xr:uid="{00000000-0005-0000-0000-000008080000}"/>
    <cellStyle name="Header2 3 3 7 3 2 2" xfId="2625" xr:uid="{00000000-0005-0000-0000-000009080000}"/>
    <cellStyle name="Header2 3 3 7 3 3" xfId="2626" xr:uid="{00000000-0005-0000-0000-00000A080000}"/>
    <cellStyle name="Header2 3 3 7 4" xfId="2627" xr:uid="{00000000-0005-0000-0000-00000B080000}"/>
    <cellStyle name="Header2 3 3 8" xfId="2628" xr:uid="{00000000-0005-0000-0000-00000C080000}"/>
    <cellStyle name="Header2 3 3 8 2" xfId="2629" xr:uid="{00000000-0005-0000-0000-00000D080000}"/>
    <cellStyle name="Header2 3 3 8 2 2" xfId="2630" xr:uid="{00000000-0005-0000-0000-00000E080000}"/>
    <cellStyle name="Header2 3 3 8 2 2 2" xfId="2631" xr:uid="{00000000-0005-0000-0000-00000F080000}"/>
    <cellStyle name="Header2 3 3 8 2 2 2 2" xfId="2632" xr:uid="{00000000-0005-0000-0000-000010080000}"/>
    <cellStyle name="Header2 3 3 8 2 2 3" xfId="2633" xr:uid="{00000000-0005-0000-0000-000011080000}"/>
    <cellStyle name="Header2 3 3 8 2 3" xfId="2634" xr:uid="{00000000-0005-0000-0000-000012080000}"/>
    <cellStyle name="Header2 3 3 8 3" xfId="2635" xr:uid="{00000000-0005-0000-0000-000013080000}"/>
    <cellStyle name="Header2 3 3 8 3 2" xfId="2636" xr:uid="{00000000-0005-0000-0000-000014080000}"/>
    <cellStyle name="Header2 3 3 8 3 2 2" xfId="2637" xr:uid="{00000000-0005-0000-0000-000015080000}"/>
    <cellStyle name="Header2 3 3 8 3 3" xfId="2638" xr:uid="{00000000-0005-0000-0000-000016080000}"/>
    <cellStyle name="Header2 3 3 8 4" xfId="2639" xr:uid="{00000000-0005-0000-0000-000017080000}"/>
    <cellStyle name="Header2 3 3 9" xfId="2640" xr:uid="{00000000-0005-0000-0000-000018080000}"/>
    <cellStyle name="Header2 3 3 9 2" xfId="2641" xr:uid="{00000000-0005-0000-0000-000019080000}"/>
    <cellStyle name="Header2 3 3 9 2 2" xfId="2642" xr:uid="{00000000-0005-0000-0000-00001A080000}"/>
    <cellStyle name="Header2 3 3 9 2 2 2" xfId="2643" xr:uid="{00000000-0005-0000-0000-00001B080000}"/>
    <cellStyle name="Header2 3 3 9 2 3" xfId="2644" xr:uid="{00000000-0005-0000-0000-00001C080000}"/>
    <cellStyle name="Header2 3 3 9 3" xfId="2645" xr:uid="{00000000-0005-0000-0000-00001D080000}"/>
    <cellStyle name="Header2 3 4" xfId="2646" xr:uid="{00000000-0005-0000-0000-00001E080000}"/>
    <cellStyle name="Header2 3 4 10" xfId="2647" xr:uid="{00000000-0005-0000-0000-00001F080000}"/>
    <cellStyle name="Header2 3 4 2" xfId="2648" xr:uid="{00000000-0005-0000-0000-000020080000}"/>
    <cellStyle name="Header2 3 4 2 2" xfId="2649" xr:uid="{00000000-0005-0000-0000-000021080000}"/>
    <cellStyle name="Header2 3 4 2 2 2" xfId="2650" xr:uid="{00000000-0005-0000-0000-000022080000}"/>
    <cellStyle name="Header2 3 4 2 2 2 2" xfId="2651" xr:uid="{00000000-0005-0000-0000-000023080000}"/>
    <cellStyle name="Header2 3 4 2 2 2 2 2" xfId="2652" xr:uid="{00000000-0005-0000-0000-000024080000}"/>
    <cellStyle name="Header2 3 4 2 2 2 2 2 2" xfId="2653" xr:uid="{00000000-0005-0000-0000-000025080000}"/>
    <cellStyle name="Header2 3 4 2 2 2 2 3" xfId="2654" xr:uid="{00000000-0005-0000-0000-000026080000}"/>
    <cellStyle name="Header2 3 4 2 2 2 3" xfId="2655" xr:uid="{00000000-0005-0000-0000-000027080000}"/>
    <cellStyle name="Header2 3 4 2 2 3" xfId="2656" xr:uid="{00000000-0005-0000-0000-000028080000}"/>
    <cellStyle name="Header2 3 4 2 2 3 2" xfId="2657" xr:uid="{00000000-0005-0000-0000-000029080000}"/>
    <cellStyle name="Header2 3 4 2 2 3 2 2" xfId="2658" xr:uid="{00000000-0005-0000-0000-00002A080000}"/>
    <cellStyle name="Header2 3 4 2 2 3 3" xfId="2659" xr:uid="{00000000-0005-0000-0000-00002B080000}"/>
    <cellStyle name="Header2 3 4 2 2 4" xfId="2660" xr:uid="{00000000-0005-0000-0000-00002C080000}"/>
    <cellStyle name="Header2 3 4 2 3" xfId="2661" xr:uid="{00000000-0005-0000-0000-00002D080000}"/>
    <cellStyle name="Header2 3 4 2 3 2" xfId="2662" xr:uid="{00000000-0005-0000-0000-00002E080000}"/>
    <cellStyle name="Header2 3 4 2 3 2 2" xfId="2663" xr:uid="{00000000-0005-0000-0000-00002F080000}"/>
    <cellStyle name="Header2 3 4 2 3 2 2 2" xfId="2664" xr:uid="{00000000-0005-0000-0000-000030080000}"/>
    <cellStyle name="Header2 3 4 2 3 2 2 2 2" xfId="2665" xr:uid="{00000000-0005-0000-0000-000031080000}"/>
    <cellStyle name="Header2 3 4 2 3 2 2 3" xfId="2666" xr:uid="{00000000-0005-0000-0000-000032080000}"/>
    <cellStyle name="Header2 3 4 2 3 2 3" xfId="2667" xr:uid="{00000000-0005-0000-0000-000033080000}"/>
    <cellStyle name="Header2 3 4 2 3 3" xfId="2668" xr:uid="{00000000-0005-0000-0000-000034080000}"/>
    <cellStyle name="Header2 3 4 2 3 3 2" xfId="2669" xr:uid="{00000000-0005-0000-0000-000035080000}"/>
    <cellStyle name="Header2 3 4 2 3 3 2 2" xfId="2670" xr:uid="{00000000-0005-0000-0000-000036080000}"/>
    <cellStyle name="Header2 3 4 2 3 3 3" xfId="2671" xr:uid="{00000000-0005-0000-0000-000037080000}"/>
    <cellStyle name="Header2 3 4 2 3 4" xfId="2672" xr:uid="{00000000-0005-0000-0000-000038080000}"/>
    <cellStyle name="Header2 3 4 2 4" xfId="2673" xr:uid="{00000000-0005-0000-0000-000039080000}"/>
    <cellStyle name="Header2 3 4 2 4 2" xfId="2674" xr:uid="{00000000-0005-0000-0000-00003A080000}"/>
    <cellStyle name="Header2 3 4 2 4 2 2" xfId="2675" xr:uid="{00000000-0005-0000-0000-00003B080000}"/>
    <cellStyle name="Header2 3 4 2 4 2 2 2" xfId="2676" xr:uid="{00000000-0005-0000-0000-00003C080000}"/>
    <cellStyle name="Header2 3 4 2 4 2 3" xfId="2677" xr:uid="{00000000-0005-0000-0000-00003D080000}"/>
    <cellStyle name="Header2 3 4 2 4 3" xfId="2678" xr:uid="{00000000-0005-0000-0000-00003E080000}"/>
    <cellStyle name="Header2 3 4 2 5" xfId="2679" xr:uid="{00000000-0005-0000-0000-00003F080000}"/>
    <cellStyle name="Header2 3 4 2 5 2" xfId="2680" xr:uid="{00000000-0005-0000-0000-000040080000}"/>
    <cellStyle name="Header2 3 4 2 5 2 2" xfId="2681" xr:uid="{00000000-0005-0000-0000-000041080000}"/>
    <cellStyle name="Header2 3 4 2 5 3" xfId="2682" xr:uid="{00000000-0005-0000-0000-000042080000}"/>
    <cellStyle name="Header2 3 4 2 6" xfId="2683" xr:uid="{00000000-0005-0000-0000-000043080000}"/>
    <cellStyle name="Header2 3 4 3" xfId="2684" xr:uid="{00000000-0005-0000-0000-000044080000}"/>
    <cellStyle name="Header2 3 4 3 2" xfId="2685" xr:uid="{00000000-0005-0000-0000-000045080000}"/>
    <cellStyle name="Header2 3 4 3 2 2" xfId="2686" xr:uid="{00000000-0005-0000-0000-000046080000}"/>
    <cellStyle name="Header2 3 4 3 2 2 2" xfId="2687" xr:uid="{00000000-0005-0000-0000-000047080000}"/>
    <cellStyle name="Header2 3 4 3 2 2 2 2" xfId="2688" xr:uid="{00000000-0005-0000-0000-000048080000}"/>
    <cellStyle name="Header2 3 4 3 2 2 2 2 2" xfId="2689" xr:uid="{00000000-0005-0000-0000-000049080000}"/>
    <cellStyle name="Header2 3 4 3 2 2 2 3" xfId="2690" xr:uid="{00000000-0005-0000-0000-00004A080000}"/>
    <cellStyle name="Header2 3 4 3 2 2 3" xfId="2691" xr:uid="{00000000-0005-0000-0000-00004B080000}"/>
    <cellStyle name="Header2 3 4 3 2 3" xfId="2692" xr:uid="{00000000-0005-0000-0000-00004C080000}"/>
    <cellStyle name="Header2 3 4 3 2 3 2" xfId="2693" xr:uid="{00000000-0005-0000-0000-00004D080000}"/>
    <cellStyle name="Header2 3 4 3 2 3 2 2" xfId="2694" xr:uid="{00000000-0005-0000-0000-00004E080000}"/>
    <cellStyle name="Header2 3 4 3 2 3 3" xfId="2695" xr:uid="{00000000-0005-0000-0000-00004F080000}"/>
    <cellStyle name="Header2 3 4 3 2 4" xfId="2696" xr:uid="{00000000-0005-0000-0000-000050080000}"/>
    <cellStyle name="Header2 3 4 3 3" xfId="2697" xr:uid="{00000000-0005-0000-0000-000051080000}"/>
    <cellStyle name="Header2 3 4 3 3 2" xfId="2698" xr:uid="{00000000-0005-0000-0000-000052080000}"/>
    <cellStyle name="Header2 3 4 3 3 2 2" xfId="2699" xr:uid="{00000000-0005-0000-0000-000053080000}"/>
    <cellStyle name="Header2 3 4 3 3 2 2 2" xfId="2700" xr:uid="{00000000-0005-0000-0000-000054080000}"/>
    <cellStyle name="Header2 3 4 3 3 2 2 2 2" xfId="2701" xr:uid="{00000000-0005-0000-0000-000055080000}"/>
    <cellStyle name="Header2 3 4 3 3 2 2 3" xfId="2702" xr:uid="{00000000-0005-0000-0000-000056080000}"/>
    <cellStyle name="Header2 3 4 3 3 2 3" xfId="2703" xr:uid="{00000000-0005-0000-0000-000057080000}"/>
    <cellStyle name="Header2 3 4 3 3 3" xfId="2704" xr:uid="{00000000-0005-0000-0000-000058080000}"/>
    <cellStyle name="Header2 3 4 3 3 3 2" xfId="2705" xr:uid="{00000000-0005-0000-0000-000059080000}"/>
    <cellStyle name="Header2 3 4 3 3 3 2 2" xfId="2706" xr:uid="{00000000-0005-0000-0000-00005A080000}"/>
    <cellStyle name="Header2 3 4 3 3 3 3" xfId="2707" xr:uid="{00000000-0005-0000-0000-00005B080000}"/>
    <cellStyle name="Header2 3 4 3 3 4" xfId="2708" xr:uid="{00000000-0005-0000-0000-00005C080000}"/>
    <cellStyle name="Header2 3 4 3 4" xfId="2709" xr:uid="{00000000-0005-0000-0000-00005D080000}"/>
    <cellStyle name="Header2 3 4 3 4 2" xfId="2710" xr:uid="{00000000-0005-0000-0000-00005E080000}"/>
    <cellStyle name="Header2 3 4 3 4 2 2" xfId="2711" xr:uid="{00000000-0005-0000-0000-00005F080000}"/>
    <cellStyle name="Header2 3 4 3 4 2 2 2" xfId="2712" xr:uid="{00000000-0005-0000-0000-000060080000}"/>
    <cellStyle name="Header2 3 4 3 4 2 3" xfId="2713" xr:uid="{00000000-0005-0000-0000-000061080000}"/>
    <cellStyle name="Header2 3 4 3 4 3" xfId="2714" xr:uid="{00000000-0005-0000-0000-000062080000}"/>
    <cellStyle name="Header2 3 4 3 5" xfId="2715" xr:uid="{00000000-0005-0000-0000-000063080000}"/>
    <cellStyle name="Header2 3 4 3 5 2" xfId="2716" xr:uid="{00000000-0005-0000-0000-000064080000}"/>
    <cellStyle name="Header2 3 4 3 5 2 2" xfId="2717" xr:uid="{00000000-0005-0000-0000-000065080000}"/>
    <cellStyle name="Header2 3 4 3 5 3" xfId="2718" xr:uid="{00000000-0005-0000-0000-000066080000}"/>
    <cellStyle name="Header2 3 4 3 6" xfId="2719" xr:uid="{00000000-0005-0000-0000-000067080000}"/>
    <cellStyle name="Header2 3 4 4" xfId="2720" xr:uid="{00000000-0005-0000-0000-000068080000}"/>
    <cellStyle name="Header2 3 4 4 2" xfId="2721" xr:uid="{00000000-0005-0000-0000-000069080000}"/>
    <cellStyle name="Header2 3 4 4 2 2" xfId="2722" xr:uid="{00000000-0005-0000-0000-00006A080000}"/>
    <cellStyle name="Header2 3 4 4 2 2 2" xfId="2723" xr:uid="{00000000-0005-0000-0000-00006B080000}"/>
    <cellStyle name="Header2 3 4 4 2 2 2 2" xfId="2724" xr:uid="{00000000-0005-0000-0000-00006C080000}"/>
    <cellStyle name="Header2 3 4 4 2 2 2 2 2" xfId="2725" xr:uid="{00000000-0005-0000-0000-00006D080000}"/>
    <cellStyle name="Header2 3 4 4 2 2 2 3" xfId="2726" xr:uid="{00000000-0005-0000-0000-00006E080000}"/>
    <cellStyle name="Header2 3 4 4 2 2 3" xfId="2727" xr:uid="{00000000-0005-0000-0000-00006F080000}"/>
    <cellStyle name="Header2 3 4 4 2 3" xfId="2728" xr:uid="{00000000-0005-0000-0000-000070080000}"/>
    <cellStyle name="Header2 3 4 4 2 3 2" xfId="2729" xr:uid="{00000000-0005-0000-0000-000071080000}"/>
    <cellStyle name="Header2 3 4 4 2 3 2 2" xfId="2730" xr:uid="{00000000-0005-0000-0000-000072080000}"/>
    <cellStyle name="Header2 3 4 4 2 3 3" xfId="2731" xr:uid="{00000000-0005-0000-0000-000073080000}"/>
    <cellStyle name="Header2 3 4 4 2 4" xfId="2732" xr:uid="{00000000-0005-0000-0000-000074080000}"/>
    <cellStyle name="Header2 3 4 4 3" xfId="2733" xr:uid="{00000000-0005-0000-0000-000075080000}"/>
    <cellStyle name="Header2 3 4 4 3 2" xfId="2734" xr:uid="{00000000-0005-0000-0000-000076080000}"/>
    <cellStyle name="Header2 3 4 4 3 2 2" xfId="2735" xr:uid="{00000000-0005-0000-0000-000077080000}"/>
    <cellStyle name="Header2 3 4 4 3 2 2 2" xfId="2736" xr:uid="{00000000-0005-0000-0000-000078080000}"/>
    <cellStyle name="Header2 3 4 4 3 2 2 2 2" xfId="2737" xr:uid="{00000000-0005-0000-0000-000079080000}"/>
    <cellStyle name="Header2 3 4 4 3 2 2 3" xfId="2738" xr:uid="{00000000-0005-0000-0000-00007A080000}"/>
    <cellStyle name="Header2 3 4 4 3 2 3" xfId="2739" xr:uid="{00000000-0005-0000-0000-00007B080000}"/>
    <cellStyle name="Header2 3 4 4 3 3" xfId="2740" xr:uid="{00000000-0005-0000-0000-00007C080000}"/>
    <cellStyle name="Header2 3 4 4 3 3 2" xfId="2741" xr:uid="{00000000-0005-0000-0000-00007D080000}"/>
    <cellStyle name="Header2 3 4 4 3 3 2 2" xfId="2742" xr:uid="{00000000-0005-0000-0000-00007E080000}"/>
    <cellStyle name="Header2 3 4 4 3 3 3" xfId="2743" xr:uid="{00000000-0005-0000-0000-00007F080000}"/>
    <cellStyle name="Header2 3 4 4 3 4" xfId="2744" xr:uid="{00000000-0005-0000-0000-000080080000}"/>
    <cellStyle name="Header2 3 4 4 4" xfId="2745" xr:uid="{00000000-0005-0000-0000-000081080000}"/>
    <cellStyle name="Header2 3 4 4 4 2" xfId="2746" xr:uid="{00000000-0005-0000-0000-000082080000}"/>
    <cellStyle name="Header2 3 4 4 4 2 2" xfId="2747" xr:uid="{00000000-0005-0000-0000-000083080000}"/>
    <cellStyle name="Header2 3 4 4 4 2 2 2" xfId="2748" xr:uid="{00000000-0005-0000-0000-000084080000}"/>
    <cellStyle name="Header2 3 4 4 4 2 3" xfId="2749" xr:uid="{00000000-0005-0000-0000-000085080000}"/>
    <cellStyle name="Header2 3 4 4 4 3" xfId="2750" xr:uid="{00000000-0005-0000-0000-000086080000}"/>
    <cellStyle name="Header2 3 4 4 5" xfId="2751" xr:uid="{00000000-0005-0000-0000-000087080000}"/>
    <cellStyle name="Header2 3 4 4 5 2" xfId="2752" xr:uid="{00000000-0005-0000-0000-000088080000}"/>
    <cellStyle name="Header2 3 4 4 5 2 2" xfId="2753" xr:uid="{00000000-0005-0000-0000-000089080000}"/>
    <cellStyle name="Header2 3 4 4 5 3" xfId="2754" xr:uid="{00000000-0005-0000-0000-00008A080000}"/>
    <cellStyle name="Header2 3 4 4 6" xfId="2755" xr:uid="{00000000-0005-0000-0000-00008B080000}"/>
    <cellStyle name="Header2 3 4 5" xfId="2756" xr:uid="{00000000-0005-0000-0000-00008C080000}"/>
    <cellStyle name="Header2 3 4 5 2" xfId="2757" xr:uid="{00000000-0005-0000-0000-00008D080000}"/>
    <cellStyle name="Header2 3 4 5 2 2" xfId="2758" xr:uid="{00000000-0005-0000-0000-00008E080000}"/>
    <cellStyle name="Header2 3 4 5 2 2 2" xfId="2759" xr:uid="{00000000-0005-0000-0000-00008F080000}"/>
    <cellStyle name="Header2 3 4 5 2 2 2 2" xfId="2760" xr:uid="{00000000-0005-0000-0000-000090080000}"/>
    <cellStyle name="Header2 3 4 5 2 2 2 2 2" xfId="2761" xr:uid="{00000000-0005-0000-0000-000091080000}"/>
    <cellStyle name="Header2 3 4 5 2 2 2 3" xfId="2762" xr:uid="{00000000-0005-0000-0000-000092080000}"/>
    <cellStyle name="Header2 3 4 5 2 2 3" xfId="2763" xr:uid="{00000000-0005-0000-0000-000093080000}"/>
    <cellStyle name="Header2 3 4 5 2 3" xfId="2764" xr:uid="{00000000-0005-0000-0000-000094080000}"/>
    <cellStyle name="Header2 3 4 5 2 3 2" xfId="2765" xr:uid="{00000000-0005-0000-0000-000095080000}"/>
    <cellStyle name="Header2 3 4 5 2 3 2 2" xfId="2766" xr:uid="{00000000-0005-0000-0000-000096080000}"/>
    <cellStyle name="Header2 3 4 5 2 3 3" xfId="2767" xr:uid="{00000000-0005-0000-0000-000097080000}"/>
    <cellStyle name="Header2 3 4 5 2 4" xfId="2768" xr:uid="{00000000-0005-0000-0000-000098080000}"/>
    <cellStyle name="Header2 3 4 5 3" xfId="2769" xr:uid="{00000000-0005-0000-0000-000099080000}"/>
    <cellStyle name="Header2 3 4 5 3 2" xfId="2770" xr:uid="{00000000-0005-0000-0000-00009A080000}"/>
    <cellStyle name="Header2 3 4 5 3 2 2" xfId="2771" xr:uid="{00000000-0005-0000-0000-00009B080000}"/>
    <cellStyle name="Header2 3 4 5 3 2 2 2" xfId="2772" xr:uid="{00000000-0005-0000-0000-00009C080000}"/>
    <cellStyle name="Header2 3 4 5 3 2 2 2 2" xfId="2773" xr:uid="{00000000-0005-0000-0000-00009D080000}"/>
    <cellStyle name="Header2 3 4 5 3 2 2 3" xfId="2774" xr:uid="{00000000-0005-0000-0000-00009E080000}"/>
    <cellStyle name="Header2 3 4 5 3 2 3" xfId="2775" xr:uid="{00000000-0005-0000-0000-00009F080000}"/>
    <cellStyle name="Header2 3 4 5 3 3" xfId="2776" xr:uid="{00000000-0005-0000-0000-0000A0080000}"/>
    <cellStyle name="Header2 3 4 5 3 3 2" xfId="2777" xr:uid="{00000000-0005-0000-0000-0000A1080000}"/>
    <cellStyle name="Header2 3 4 5 3 3 2 2" xfId="2778" xr:uid="{00000000-0005-0000-0000-0000A2080000}"/>
    <cellStyle name="Header2 3 4 5 3 3 3" xfId="2779" xr:uid="{00000000-0005-0000-0000-0000A3080000}"/>
    <cellStyle name="Header2 3 4 5 3 4" xfId="2780" xr:uid="{00000000-0005-0000-0000-0000A4080000}"/>
    <cellStyle name="Header2 3 4 5 4" xfId="2781" xr:uid="{00000000-0005-0000-0000-0000A5080000}"/>
    <cellStyle name="Header2 3 4 5 4 2" xfId="2782" xr:uid="{00000000-0005-0000-0000-0000A6080000}"/>
    <cellStyle name="Header2 3 4 5 4 2 2" xfId="2783" xr:uid="{00000000-0005-0000-0000-0000A7080000}"/>
    <cellStyle name="Header2 3 4 5 4 2 2 2" xfId="2784" xr:uid="{00000000-0005-0000-0000-0000A8080000}"/>
    <cellStyle name="Header2 3 4 5 4 2 3" xfId="2785" xr:uid="{00000000-0005-0000-0000-0000A9080000}"/>
    <cellStyle name="Header2 3 4 5 4 3" xfId="2786" xr:uid="{00000000-0005-0000-0000-0000AA080000}"/>
    <cellStyle name="Header2 3 4 5 5" xfId="2787" xr:uid="{00000000-0005-0000-0000-0000AB080000}"/>
    <cellStyle name="Header2 3 4 5 5 2" xfId="2788" xr:uid="{00000000-0005-0000-0000-0000AC080000}"/>
    <cellStyle name="Header2 3 4 5 5 2 2" xfId="2789" xr:uid="{00000000-0005-0000-0000-0000AD080000}"/>
    <cellStyle name="Header2 3 4 5 5 3" xfId="2790" xr:uid="{00000000-0005-0000-0000-0000AE080000}"/>
    <cellStyle name="Header2 3 4 5 6" xfId="2791" xr:uid="{00000000-0005-0000-0000-0000AF080000}"/>
    <cellStyle name="Header2 3 4 6" xfId="2792" xr:uid="{00000000-0005-0000-0000-0000B0080000}"/>
    <cellStyle name="Header2 3 4 6 2" xfId="2793" xr:uid="{00000000-0005-0000-0000-0000B1080000}"/>
    <cellStyle name="Header2 3 4 6 2 2" xfId="2794" xr:uid="{00000000-0005-0000-0000-0000B2080000}"/>
    <cellStyle name="Header2 3 4 6 2 2 2" xfId="2795" xr:uid="{00000000-0005-0000-0000-0000B3080000}"/>
    <cellStyle name="Header2 3 4 6 2 2 2 2" xfId="2796" xr:uid="{00000000-0005-0000-0000-0000B4080000}"/>
    <cellStyle name="Header2 3 4 6 2 2 3" xfId="2797" xr:uid="{00000000-0005-0000-0000-0000B5080000}"/>
    <cellStyle name="Header2 3 4 6 2 3" xfId="2798" xr:uid="{00000000-0005-0000-0000-0000B6080000}"/>
    <cellStyle name="Header2 3 4 6 3" xfId="2799" xr:uid="{00000000-0005-0000-0000-0000B7080000}"/>
    <cellStyle name="Header2 3 4 6 3 2" xfId="2800" xr:uid="{00000000-0005-0000-0000-0000B8080000}"/>
    <cellStyle name="Header2 3 4 6 3 2 2" xfId="2801" xr:uid="{00000000-0005-0000-0000-0000B9080000}"/>
    <cellStyle name="Header2 3 4 6 3 3" xfId="2802" xr:uid="{00000000-0005-0000-0000-0000BA080000}"/>
    <cellStyle name="Header2 3 4 6 4" xfId="2803" xr:uid="{00000000-0005-0000-0000-0000BB080000}"/>
    <cellStyle name="Header2 3 4 7" xfId="2804" xr:uid="{00000000-0005-0000-0000-0000BC080000}"/>
    <cellStyle name="Header2 3 4 7 2" xfId="2805" xr:uid="{00000000-0005-0000-0000-0000BD080000}"/>
    <cellStyle name="Header2 3 4 7 2 2" xfId="2806" xr:uid="{00000000-0005-0000-0000-0000BE080000}"/>
    <cellStyle name="Header2 3 4 7 2 2 2" xfId="2807" xr:uid="{00000000-0005-0000-0000-0000BF080000}"/>
    <cellStyle name="Header2 3 4 7 2 2 2 2" xfId="2808" xr:uid="{00000000-0005-0000-0000-0000C0080000}"/>
    <cellStyle name="Header2 3 4 7 2 2 3" xfId="2809" xr:uid="{00000000-0005-0000-0000-0000C1080000}"/>
    <cellStyle name="Header2 3 4 7 2 3" xfId="2810" xr:uid="{00000000-0005-0000-0000-0000C2080000}"/>
    <cellStyle name="Header2 3 4 7 3" xfId="2811" xr:uid="{00000000-0005-0000-0000-0000C3080000}"/>
    <cellStyle name="Header2 3 4 7 3 2" xfId="2812" xr:uid="{00000000-0005-0000-0000-0000C4080000}"/>
    <cellStyle name="Header2 3 4 7 3 2 2" xfId="2813" xr:uid="{00000000-0005-0000-0000-0000C5080000}"/>
    <cellStyle name="Header2 3 4 7 3 3" xfId="2814" xr:uid="{00000000-0005-0000-0000-0000C6080000}"/>
    <cellStyle name="Header2 3 4 7 4" xfId="2815" xr:uid="{00000000-0005-0000-0000-0000C7080000}"/>
    <cellStyle name="Header2 3 4 8" xfId="2816" xr:uid="{00000000-0005-0000-0000-0000C8080000}"/>
    <cellStyle name="Header2 3 4 8 2" xfId="2817" xr:uid="{00000000-0005-0000-0000-0000C9080000}"/>
    <cellStyle name="Header2 3 4 8 2 2" xfId="2818" xr:uid="{00000000-0005-0000-0000-0000CA080000}"/>
    <cellStyle name="Header2 3 4 8 2 2 2" xfId="2819" xr:uid="{00000000-0005-0000-0000-0000CB080000}"/>
    <cellStyle name="Header2 3 4 8 2 3" xfId="2820" xr:uid="{00000000-0005-0000-0000-0000CC080000}"/>
    <cellStyle name="Header2 3 4 8 3" xfId="2821" xr:uid="{00000000-0005-0000-0000-0000CD080000}"/>
    <cellStyle name="Header2 3 4 9" xfId="2822" xr:uid="{00000000-0005-0000-0000-0000CE080000}"/>
    <cellStyle name="Header2 3 4 9 2" xfId="2823" xr:uid="{00000000-0005-0000-0000-0000CF080000}"/>
    <cellStyle name="Header2 3 4 9 2 2" xfId="2824" xr:uid="{00000000-0005-0000-0000-0000D0080000}"/>
    <cellStyle name="Header2 3 4 9 3" xfId="2825" xr:uid="{00000000-0005-0000-0000-0000D1080000}"/>
    <cellStyle name="Header2 3 5" xfId="2826" xr:uid="{00000000-0005-0000-0000-0000D2080000}"/>
    <cellStyle name="Header2 3 5 2" xfId="2827" xr:uid="{00000000-0005-0000-0000-0000D3080000}"/>
    <cellStyle name="Header2 3 5 2 2" xfId="2828" xr:uid="{00000000-0005-0000-0000-0000D4080000}"/>
    <cellStyle name="Header2 3 5 2 2 2" xfId="2829" xr:uid="{00000000-0005-0000-0000-0000D5080000}"/>
    <cellStyle name="Header2 3 5 2 2 2 2" xfId="2830" xr:uid="{00000000-0005-0000-0000-0000D6080000}"/>
    <cellStyle name="Header2 3 5 2 2 2 2 2" xfId="2831" xr:uid="{00000000-0005-0000-0000-0000D7080000}"/>
    <cellStyle name="Header2 3 5 2 2 2 3" xfId="2832" xr:uid="{00000000-0005-0000-0000-0000D8080000}"/>
    <cellStyle name="Header2 3 5 2 2 3" xfId="2833" xr:uid="{00000000-0005-0000-0000-0000D9080000}"/>
    <cellStyle name="Header2 3 5 2 3" xfId="2834" xr:uid="{00000000-0005-0000-0000-0000DA080000}"/>
    <cellStyle name="Header2 3 5 2 3 2" xfId="2835" xr:uid="{00000000-0005-0000-0000-0000DB080000}"/>
    <cellStyle name="Header2 3 5 2 3 2 2" xfId="2836" xr:uid="{00000000-0005-0000-0000-0000DC080000}"/>
    <cellStyle name="Header2 3 5 2 3 3" xfId="2837" xr:uid="{00000000-0005-0000-0000-0000DD080000}"/>
    <cellStyle name="Header2 3 5 2 4" xfId="2838" xr:uid="{00000000-0005-0000-0000-0000DE080000}"/>
    <cellStyle name="Header2 3 5 3" xfId="2839" xr:uid="{00000000-0005-0000-0000-0000DF080000}"/>
    <cellStyle name="Header2 3 5 3 2" xfId="2840" xr:uid="{00000000-0005-0000-0000-0000E0080000}"/>
    <cellStyle name="Header2 3 5 3 2 2" xfId="2841" xr:uid="{00000000-0005-0000-0000-0000E1080000}"/>
    <cellStyle name="Header2 3 5 3 2 2 2" xfId="2842" xr:uid="{00000000-0005-0000-0000-0000E2080000}"/>
    <cellStyle name="Header2 3 5 3 2 2 2 2" xfId="2843" xr:uid="{00000000-0005-0000-0000-0000E3080000}"/>
    <cellStyle name="Header2 3 5 3 2 2 3" xfId="2844" xr:uid="{00000000-0005-0000-0000-0000E4080000}"/>
    <cellStyle name="Header2 3 5 3 2 3" xfId="2845" xr:uid="{00000000-0005-0000-0000-0000E5080000}"/>
    <cellStyle name="Header2 3 5 3 3" xfId="2846" xr:uid="{00000000-0005-0000-0000-0000E6080000}"/>
    <cellStyle name="Header2 3 5 3 3 2" xfId="2847" xr:uid="{00000000-0005-0000-0000-0000E7080000}"/>
    <cellStyle name="Header2 3 5 3 3 2 2" xfId="2848" xr:uid="{00000000-0005-0000-0000-0000E8080000}"/>
    <cellStyle name="Header2 3 5 3 3 3" xfId="2849" xr:uid="{00000000-0005-0000-0000-0000E9080000}"/>
    <cellStyle name="Header2 3 5 3 4" xfId="2850" xr:uid="{00000000-0005-0000-0000-0000EA080000}"/>
    <cellStyle name="Header2 3 5 4" xfId="2851" xr:uid="{00000000-0005-0000-0000-0000EB080000}"/>
    <cellStyle name="Header2 3 5 4 2" xfId="2852" xr:uid="{00000000-0005-0000-0000-0000EC080000}"/>
    <cellStyle name="Header2 3 5 4 2 2" xfId="2853" xr:uid="{00000000-0005-0000-0000-0000ED080000}"/>
    <cellStyle name="Header2 3 5 4 2 2 2" xfId="2854" xr:uid="{00000000-0005-0000-0000-0000EE080000}"/>
    <cellStyle name="Header2 3 5 4 2 3" xfId="2855" xr:uid="{00000000-0005-0000-0000-0000EF080000}"/>
    <cellStyle name="Header2 3 5 4 3" xfId="2856" xr:uid="{00000000-0005-0000-0000-0000F0080000}"/>
    <cellStyle name="Header2 3 5 5" xfId="2857" xr:uid="{00000000-0005-0000-0000-0000F1080000}"/>
    <cellStyle name="Header2 3 5 5 2" xfId="2858" xr:uid="{00000000-0005-0000-0000-0000F2080000}"/>
    <cellStyle name="Header2 3 5 5 2 2" xfId="2859" xr:uid="{00000000-0005-0000-0000-0000F3080000}"/>
    <cellStyle name="Header2 3 5 5 3" xfId="2860" xr:uid="{00000000-0005-0000-0000-0000F4080000}"/>
    <cellStyle name="Header2 3 5 6" xfId="2861" xr:uid="{00000000-0005-0000-0000-0000F5080000}"/>
    <cellStyle name="Header2 3 6" xfId="2862" xr:uid="{00000000-0005-0000-0000-0000F6080000}"/>
    <cellStyle name="Header2 3 6 2" xfId="2863" xr:uid="{00000000-0005-0000-0000-0000F7080000}"/>
    <cellStyle name="Header2 3 6 2 2" xfId="2864" xr:uid="{00000000-0005-0000-0000-0000F8080000}"/>
    <cellStyle name="Header2 3 6 2 2 2" xfId="2865" xr:uid="{00000000-0005-0000-0000-0000F9080000}"/>
    <cellStyle name="Header2 3 6 2 2 2 2" xfId="2866" xr:uid="{00000000-0005-0000-0000-0000FA080000}"/>
    <cellStyle name="Header2 3 6 2 2 2 2 2" xfId="2867" xr:uid="{00000000-0005-0000-0000-0000FB080000}"/>
    <cellStyle name="Header2 3 6 2 2 2 3" xfId="2868" xr:uid="{00000000-0005-0000-0000-0000FC080000}"/>
    <cellStyle name="Header2 3 6 2 2 3" xfId="2869" xr:uid="{00000000-0005-0000-0000-0000FD080000}"/>
    <cellStyle name="Header2 3 6 2 3" xfId="2870" xr:uid="{00000000-0005-0000-0000-0000FE080000}"/>
    <cellStyle name="Header2 3 6 2 3 2" xfId="2871" xr:uid="{00000000-0005-0000-0000-0000FF080000}"/>
    <cellStyle name="Header2 3 6 2 3 2 2" xfId="2872" xr:uid="{00000000-0005-0000-0000-000000090000}"/>
    <cellStyle name="Header2 3 6 2 3 3" xfId="2873" xr:uid="{00000000-0005-0000-0000-000001090000}"/>
    <cellStyle name="Header2 3 6 2 4" xfId="2874" xr:uid="{00000000-0005-0000-0000-000002090000}"/>
    <cellStyle name="Header2 3 6 3" xfId="2875" xr:uid="{00000000-0005-0000-0000-000003090000}"/>
    <cellStyle name="Header2 3 6 3 2" xfId="2876" xr:uid="{00000000-0005-0000-0000-000004090000}"/>
    <cellStyle name="Header2 3 6 3 2 2" xfId="2877" xr:uid="{00000000-0005-0000-0000-000005090000}"/>
    <cellStyle name="Header2 3 6 3 2 2 2" xfId="2878" xr:uid="{00000000-0005-0000-0000-000006090000}"/>
    <cellStyle name="Header2 3 6 3 2 2 2 2" xfId="2879" xr:uid="{00000000-0005-0000-0000-000007090000}"/>
    <cellStyle name="Header2 3 6 3 2 2 3" xfId="2880" xr:uid="{00000000-0005-0000-0000-000008090000}"/>
    <cellStyle name="Header2 3 6 3 2 3" xfId="2881" xr:uid="{00000000-0005-0000-0000-000009090000}"/>
    <cellStyle name="Header2 3 6 3 3" xfId="2882" xr:uid="{00000000-0005-0000-0000-00000A090000}"/>
    <cellStyle name="Header2 3 6 3 3 2" xfId="2883" xr:uid="{00000000-0005-0000-0000-00000B090000}"/>
    <cellStyle name="Header2 3 6 3 3 2 2" xfId="2884" xr:uid="{00000000-0005-0000-0000-00000C090000}"/>
    <cellStyle name="Header2 3 6 3 3 3" xfId="2885" xr:uid="{00000000-0005-0000-0000-00000D090000}"/>
    <cellStyle name="Header2 3 6 3 4" xfId="2886" xr:uid="{00000000-0005-0000-0000-00000E090000}"/>
    <cellStyle name="Header2 3 6 4" xfId="2887" xr:uid="{00000000-0005-0000-0000-00000F090000}"/>
    <cellStyle name="Header2 3 6 4 2" xfId="2888" xr:uid="{00000000-0005-0000-0000-000010090000}"/>
    <cellStyle name="Header2 3 6 4 2 2" xfId="2889" xr:uid="{00000000-0005-0000-0000-000011090000}"/>
    <cellStyle name="Header2 3 6 4 2 2 2" xfId="2890" xr:uid="{00000000-0005-0000-0000-000012090000}"/>
    <cellStyle name="Header2 3 6 4 2 3" xfId="2891" xr:uid="{00000000-0005-0000-0000-000013090000}"/>
    <cellStyle name="Header2 3 6 4 3" xfId="2892" xr:uid="{00000000-0005-0000-0000-000014090000}"/>
    <cellStyle name="Header2 3 6 5" xfId="2893" xr:uid="{00000000-0005-0000-0000-000015090000}"/>
    <cellStyle name="Header2 3 6 5 2" xfId="2894" xr:uid="{00000000-0005-0000-0000-000016090000}"/>
    <cellStyle name="Header2 3 6 5 2 2" xfId="2895" xr:uid="{00000000-0005-0000-0000-000017090000}"/>
    <cellStyle name="Header2 3 6 5 3" xfId="2896" xr:uid="{00000000-0005-0000-0000-000018090000}"/>
    <cellStyle name="Header2 3 6 6" xfId="2897" xr:uid="{00000000-0005-0000-0000-000019090000}"/>
    <cellStyle name="Header2 3 7" xfId="2898" xr:uid="{00000000-0005-0000-0000-00001A090000}"/>
    <cellStyle name="Header2 3 7 2" xfId="2899" xr:uid="{00000000-0005-0000-0000-00001B090000}"/>
    <cellStyle name="Header2 3 7 2 2" xfId="2900" xr:uid="{00000000-0005-0000-0000-00001C090000}"/>
    <cellStyle name="Header2 3 7 2 2 2" xfId="2901" xr:uid="{00000000-0005-0000-0000-00001D090000}"/>
    <cellStyle name="Header2 3 7 2 2 2 2" xfId="2902" xr:uid="{00000000-0005-0000-0000-00001E090000}"/>
    <cellStyle name="Header2 3 7 2 2 2 2 2" xfId="2903" xr:uid="{00000000-0005-0000-0000-00001F090000}"/>
    <cellStyle name="Header2 3 7 2 2 2 3" xfId="2904" xr:uid="{00000000-0005-0000-0000-000020090000}"/>
    <cellStyle name="Header2 3 7 2 2 3" xfId="2905" xr:uid="{00000000-0005-0000-0000-000021090000}"/>
    <cellStyle name="Header2 3 7 2 3" xfId="2906" xr:uid="{00000000-0005-0000-0000-000022090000}"/>
    <cellStyle name="Header2 3 7 2 3 2" xfId="2907" xr:uid="{00000000-0005-0000-0000-000023090000}"/>
    <cellStyle name="Header2 3 7 2 3 2 2" xfId="2908" xr:uid="{00000000-0005-0000-0000-000024090000}"/>
    <cellStyle name="Header2 3 7 2 3 3" xfId="2909" xr:uid="{00000000-0005-0000-0000-000025090000}"/>
    <cellStyle name="Header2 3 7 2 4" xfId="2910" xr:uid="{00000000-0005-0000-0000-000026090000}"/>
    <cellStyle name="Header2 3 7 3" xfId="2911" xr:uid="{00000000-0005-0000-0000-000027090000}"/>
    <cellStyle name="Header2 3 7 3 2" xfId="2912" xr:uid="{00000000-0005-0000-0000-000028090000}"/>
    <cellStyle name="Header2 3 7 3 2 2" xfId="2913" xr:uid="{00000000-0005-0000-0000-000029090000}"/>
    <cellStyle name="Header2 3 7 3 2 2 2" xfId="2914" xr:uid="{00000000-0005-0000-0000-00002A090000}"/>
    <cellStyle name="Header2 3 7 3 2 2 2 2" xfId="2915" xr:uid="{00000000-0005-0000-0000-00002B090000}"/>
    <cellStyle name="Header2 3 7 3 2 2 3" xfId="2916" xr:uid="{00000000-0005-0000-0000-00002C090000}"/>
    <cellStyle name="Header2 3 7 3 2 3" xfId="2917" xr:uid="{00000000-0005-0000-0000-00002D090000}"/>
    <cellStyle name="Header2 3 7 3 3" xfId="2918" xr:uid="{00000000-0005-0000-0000-00002E090000}"/>
    <cellStyle name="Header2 3 7 3 3 2" xfId="2919" xr:uid="{00000000-0005-0000-0000-00002F090000}"/>
    <cellStyle name="Header2 3 7 3 3 2 2" xfId="2920" xr:uid="{00000000-0005-0000-0000-000030090000}"/>
    <cellStyle name="Header2 3 7 3 3 3" xfId="2921" xr:uid="{00000000-0005-0000-0000-000031090000}"/>
    <cellStyle name="Header2 3 7 3 4" xfId="2922" xr:uid="{00000000-0005-0000-0000-000032090000}"/>
    <cellStyle name="Header2 3 7 4" xfId="2923" xr:uid="{00000000-0005-0000-0000-000033090000}"/>
    <cellStyle name="Header2 3 7 4 2" xfId="2924" xr:uid="{00000000-0005-0000-0000-000034090000}"/>
    <cellStyle name="Header2 3 7 4 2 2" xfId="2925" xr:uid="{00000000-0005-0000-0000-000035090000}"/>
    <cellStyle name="Header2 3 7 4 2 2 2" xfId="2926" xr:uid="{00000000-0005-0000-0000-000036090000}"/>
    <cellStyle name="Header2 3 7 4 2 3" xfId="2927" xr:uid="{00000000-0005-0000-0000-000037090000}"/>
    <cellStyle name="Header2 3 7 4 3" xfId="2928" xr:uid="{00000000-0005-0000-0000-000038090000}"/>
    <cellStyle name="Header2 3 7 5" xfId="2929" xr:uid="{00000000-0005-0000-0000-000039090000}"/>
    <cellStyle name="Header2 3 7 5 2" xfId="2930" xr:uid="{00000000-0005-0000-0000-00003A090000}"/>
    <cellStyle name="Header2 3 7 5 2 2" xfId="2931" xr:uid="{00000000-0005-0000-0000-00003B090000}"/>
    <cellStyle name="Header2 3 7 5 3" xfId="2932" xr:uid="{00000000-0005-0000-0000-00003C090000}"/>
    <cellStyle name="Header2 3 7 6" xfId="2933" xr:uid="{00000000-0005-0000-0000-00003D090000}"/>
    <cellStyle name="Header2 3 8" xfId="2934" xr:uid="{00000000-0005-0000-0000-00003E090000}"/>
    <cellStyle name="Header2 3 8 2" xfId="2935" xr:uid="{00000000-0005-0000-0000-00003F090000}"/>
    <cellStyle name="Header2 3 8 2 2" xfId="2936" xr:uid="{00000000-0005-0000-0000-000040090000}"/>
    <cellStyle name="Header2 3 8 2 2 2" xfId="2937" xr:uid="{00000000-0005-0000-0000-000041090000}"/>
    <cellStyle name="Header2 3 8 2 2 2 2" xfId="2938" xr:uid="{00000000-0005-0000-0000-000042090000}"/>
    <cellStyle name="Header2 3 8 2 2 2 2 2" xfId="2939" xr:uid="{00000000-0005-0000-0000-000043090000}"/>
    <cellStyle name="Header2 3 8 2 2 2 3" xfId="2940" xr:uid="{00000000-0005-0000-0000-000044090000}"/>
    <cellStyle name="Header2 3 8 2 2 3" xfId="2941" xr:uid="{00000000-0005-0000-0000-000045090000}"/>
    <cellStyle name="Header2 3 8 2 3" xfId="2942" xr:uid="{00000000-0005-0000-0000-000046090000}"/>
    <cellStyle name="Header2 3 8 2 3 2" xfId="2943" xr:uid="{00000000-0005-0000-0000-000047090000}"/>
    <cellStyle name="Header2 3 8 2 3 2 2" xfId="2944" xr:uid="{00000000-0005-0000-0000-000048090000}"/>
    <cellStyle name="Header2 3 8 2 3 3" xfId="2945" xr:uid="{00000000-0005-0000-0000-000049090000}"/>
    <cellStyle name="Header2 3 8 2 4" xfId="2946" xr:uid="{00000000-0005-0000-0000-00004A090000}"/>
    <cellStyle name="Header2 3 8 3" xfId="2947" xr:uid="{00000000-0005-0000-0000-00004B090000}"/>
    <cellStyle name="Header2 3 8 3 2" xfId="2948" xr:uid="{00000000-0005-0000-0000-00004C090000}"/>
    <cellStyle name="Header2 3 8 3 2 2" xfId="2949" xr:uid="{00000000-0005-0000-0000-00004D090000}"/>
    <cellStyle name="Header2 3 8 3 2 2 2" xfId="2950" xr:uid="{00000000-0005-0000-0000-00004E090000}"/>
    <cellStyle name="Header2 3 8 3 2 2 2 2" xfId="2951" xr:uid="{00000000-0005-0000-0000-00004F090000}"/>
    <cellStyle name="Header2 3 8 3 2 2 3" xfId="2952" xr:uid="{00000000-0005-0000-0000-000050090000}"/>
    <cellStyle name="Header2 3 8 3 2 3" xfId="2953" xr:uid="{00000000-0005-0000-0000-000051090000}"/>
    <cellStyle name="Header2 3 8 3 3" xfId="2954" xr:uid="{00000000-0005-0000-0000-000052090000}"/>
    <cellStyle name="Header2 3 8 3 3 2" xfId="2955" xr:uid="{00000000-0005-0000-0000-000053090000}"/>
    <cellStyle name="Header2 3 8 3 3 2 2" xfId="2956" xr:uid="{00000000-0005-0000-0000-000054090000}"/>
    <cellStyle name="Header2 3 8 3 3 3" xfId="2957" xr:uid="{00000000-0005-0000-0000-000055090000}"/>
    <cellStyle name="Header2 3 8 3 4" xfId="2958" xr:uid="{00000000-0005-0000-0000-000056090000}"/>
    <cellStyle name="Header2 3 8 4" xfId="2959" xr:uid="{00000000-0005-0000-0000-000057090000}"/>
    <cellStyle name="Header2 3 8 4 2" xfId="2960" xr:uid="{00000000-0005-0000-0000-000058090000}"/>
    <cellStyle name="Header2 3 8 4 2 2" xfId="2961" xr:uid="{00000000-0005-0000-0000-000059090000}"/>
    <cellStyle name="Header2 3 8 4 2 2 2" xfId="2962" xr:uid="{00000000-0005-0000-0000-00005A090000}"/>
    <cellStyle name="Header2 3 8 4 2 3" xfId="2963" xr:uid="{00000000-0005-0000-0000-00005B090000}"/>
    <cellStyle name="Header2 3 8 4 3" xfId="2964" xr:uid="{00000000-0005-0000-0000-00005C090000}"/>
    <cellStyle name="Header2 3 8 5" xfId="2965" xr:uid="{00000000-0005-0000-0000-00005D090000}"/>
    <cellStyle name="Header2 3 8 5 2" xfId="2966" xr:uid="{00000000-0005-0000-0000-00005E090000}"/>
    <cellStyle name="Header2 3 8 5 2 2" xfId="2967" xr:uid="{00000000-0005-0000-0000-00005F090000}"/>
    <cellStyle name="Header2 3 8 5 3" xfId="2968" xr:uid="{00000000-0005-0000-0000-000060090000}"/>
    <cellStyle name="Header2 3 8 6" xfId="2969" xr:uid="{00000000-0005-0000-0000-000061090000}"/>
    <cellStyle name="Header2 3 9" xfId="2970" xr:uid="{00000000-0005-0000-0000-000062090000}"/>
    <cellStyle name="Header2 3 9 2" xfId="2971" xr:uid="{00000000-0005-0000-0000-000063090000}"/>
    <cellStyle name="Header2 3 9 2 2" xfId="2972" xr:uid="{00000000-0005-0000-0000-000064090000}"/>
    <cellStyle name="Header2 3 9 2 2 2" xfId="2973" xr:uid="{00000000-0005-0000-0000-000065090000}"/>
    <cellStyle name="Header2 3 9 2 2 2 2" xfId="2974" xr:uid="{00000000-0005-0000-0000-000066090000}"/>
    <cellStyle name="Header2 3 9 2 2 3" xfId="2975" xr:uid="{00000000-0005-0000-0000-000067090000}"/>
    <cellStyle name="Header2 3 9 2 3" xfId="2976" xr:uid="{00000000-0005-0000-0000-000068090000}"/>
    <cellStyle name="Header2 3 9 3" xfId="2977" xr:uid="{00000000-0005-0000-0000-000069090000}"/>
    <cellStyle name="Header2 3 9 3 2" xfId="2978" xr:uid="{00000000-0005-0000-0000-00006A090000}"/>
    <cellStyle name="Header2 3 9 3 2 2" xfId="2979" xr:uid="{00000000-0005-0000-0000-00006B090000}"/>
    <cellStyle name="Header2 3 9 3 3" xfId="2980" xr:uid="{00000000-0005-0000-0000-00006C090000}"/>
    <cellStyle name="Header2 3 9 4" xfId="2981" xr:uid="{00000000-0005-0000-0000-00006D090000}"/>
    <cellStyle name="Header2 4" xfId="2982" xr:uid="{00000000-0005-0000-0000-00006E090000}"/>
    <cellStyle name="Header2 4 10" xfId="2983" xr:uid="{00000000-0005-0000-0000-00006F090000}"/>
    <cellStyle name="Header2 4 10 2" xfId="2984" xr:uid="{00000000-0005-0000-0000-000070090000}"/>
    <cellStyle name="Header2 4 10 2 2" xfId="2985" xr:uid="{00000000-0005-0000-0000-000071090000}"/>
    <cellStyle name="Header2 4 10 3" xfId="2986" xr:uid="{00000000-0005-0000-0000-000072090000}"/>
    <cellStyle name="Header2 4 11" xfId="2987" xr:uid="{00000000-0005-0000-0000-000073090000}"/>
    <cellStyle name="Header2 4 2" xfId="2988" xr:uid="{00000000-0005-0000-0000-000074090000}"/>
    <cellStyle name="Header2 4 2 2" xfId="2989" xr:uid="{00000000-0005-0000-0000-000075090000}"/>
    <cellStyle name="Header2 4 2 2 2" xfId="2990" xr:uid="{00000000-0005-0000-0000-000076090000}"/>
    <cellStyle name="Header2 4 2 2 2 2" xfId="2991" xr:uid="{00000000-0005-0000-0000-000077090000}"/>
    <cellStyle name="Header2 4 2 2 2 2 2" xfId="2992" xr:uid="{00000000-0005-0000-0000-000078090000}"/>
    <cellStyle name="Header2 4 2 2 2 2 2 2" xfId="2993" xr:uid="{00000000-0005-0000-0000-000079090000}"/>
    <cellStyle name="Header2 4 2 2 2 2 2 2 2" xfId="2994" xr:uid="{00000000-0005-0000-0000-00007A090000}"/>
    <cellStyle name="Header2 4 2 2 2 2 2 3" xfId="2995" xr:uid="{00000000-0005-0000-0000-00007B090000}"/>
    <cellStyle name="Header2 4 2 2 2 2 3" xfId="2996" xr:uid="{00000000-0005-0000-0000-00007C090000}"/>
    <cellStyle name="Header2 4 2 2 2 3" xfId="2997" xr:uid="{00000000-0005-0000-0000-00007D090000}"/>
    <cellStyle name="Header2 4 2 2 2 3 2" xfId="2998" xr:uid="{00000000-0005-0000-0000-00007E090000}"/>
    <cellStyle name="Header2 4 2 2 2 3 2 2" xfId="2999" xr:uid="{00000000-0005-0000-0000-00007F090000}"/>
    <cellStyle name="Header2 4 2 2 2 3 3" xfId="3000" xr:uid="{00000000-0005-0000-0000-000080090000}"/>
    <cellStyle name="Header2 4 2 2 2 4" xfId="3001" xr:uid="{00000000-0005-0000-0000-000081090000}"/>
    <cellStyle name="Header2 4 2 2 3" xfId="3002" xr:uid="{00000000-0005-0000-0000-000082090000}"/>
    <cellStyle name="Header2 4 2 2 3 2" xfId="3003" xr:uid="{00000000-0005-0000-0000-000083090000}"/>
    <cellStyle name="Header2 4 2 2 3 2 2" xfId="3004" xr:uid="{00000000-0005-0000-0000-000084090000}"/>
    <cellStyle name="Header2 4 2 2 3 2 2 2" xfId="3005" xr:uid="{00000000-0005-0000-0000-000085090000}"/>
    <cellStyle name="Header2 4 2 2 3 2 2 2 2" xfId="3006" xr:uid="{00000000-0005-0000-0000-000086090000}"/>
    <cellStyle name="Header2 4 2 2 3 2 2 3" xfId="3007" xr:uid="{00000000-0005-0000-0000-000087090000}"/>
    <cellStyle name="Header2 4 2 2 3 2 3" xfId="3008" xr:uid="{00000000-0005-0000-0000-000088090000}"/>
    <cellStyle name="Header2 4 2 2 3 3" xfId="3009" xr:uid="{00000000-0005-0000-0000-000089090000}"/>
    <cellStyle name="Header2 4 2 2 3 3 2" xfId="3010" xr:uid="{00000000-0005-0000-0000-00008A090000}"/>
    <cellStyle name="Header2 4 2 2 3 3 2 2" xfId="3011" xr:uid="{00000000-0005-0000-0000-00008B090000}"/>
    <cellStyle name="Header2 4 2 2 3 3 3" xfId="3012" xr:uid="{00000000-0005-0000-0000-00008C090000}"/>
    <cellStyle name="Header2 4 2 2 3 4" xfId="3013" xr:uid="{00000000-0005-0000-0000-00008D090000}"/>
    <cellStyle name="Header2 4 2 2 4" xfId="3014" xr:uid="{00000000-0005-0000-0000-00008E090000}"/>
    <cellStyle name="Header2 4 2 2 4 2" xfId="3015" xr:uid="{00000000-0005-0000-0000-00008F090000}"/>
    <cellStyle name="Header2 4 2 2 4 2 2" xfId="3016" xr:uid="{00000000-0005-0000-0000-000090090000}"/>
    <cellStyle name="Header2 4 2 2 4 2 2 2" xfId="3017" xr:uid="{00000000-0005-0000-0000-000091090000}"/>
    <cellStyle name="Header2 4 2 2 4 2 3" xfId="3018" xr:uid="{00000000-0005-0000-0000-000092090000}"/>
    <cellStyle name="Header2 4 2 2 4 3" xfId="3019" xr:uid="{00000000-0005-0000-0000-000093090000}"/>
    <cellStyle name="Header2 4 2 2 5" xfId="3020" xr:uid="{00000000-0005-0000-0000-000094090000}"/>
    <cellStyle name="Header2 4 2 2 5 2" xfId="3021" xr:uid="{00000000-0005-0000-0000-000095090000}"/>
    <cellStyle name="Header2 4 2 2 5 2 2" xfId="3022" xr:uid="{00000000-0005-0000-0000-000096090000}"/>
    <cellStyle name="Header2 4 2 2 5 3" xfId="3023" xr:uid="{00000000-0005-0000-0000-000097090000}"/>
    <cellStyle name="Header2 4 2 2 6" xfId="3024" xr:uid="{00000000-0005-0000-0000-000098090000}"/>
    <cellStyle name="Header2 4 2 3" xfId="3025" xr:uid="{00000000-0005-0000-0000-000099090000}"/>
    <cellStyle name="Header2 4 2 3 2" xfId="3026" xr:uid="{00000000-0005-0000-0000-00009A090000}"/>
    <cellStyle name="Header2 4 2 3 2 2" xfId="3027" xr:uid="{00000000-0005-0000-0000-00009B090000}"/>
    <cellStyle name="Header2 4 2 3 2 2 2" xfId="3028" xr:uid="{00000000-0005-0000-0000-00009C090000}"/>
    <cellStyle name="Header2 4 2 3 2 2 2 2" xfId="3029" xr:uid="{00000000-0005-0000-0000-00009D090000}"/>
    <cellStyle name="Header2 4 2 3 2 2 2 2 2" xfId="3030" xr:uid="{00000000-0005-0000-0000-00009E090000}"/>
    <cellStyle name="Header2 4 2 3 2 2 2 3" xfId="3031" xr:uid="{00000000-0005-0000-0000-00009F090000}"/>
    <cellStyle name="Header2 4 2 3 2 2 3" xfId="3032" xr:uid="{00000000-0005-0000-0000-0000A0090000}"/>
    <cellStyle name="Header2 4 2 3 2 3" xfId="3033" xr:uid="{00000000-0005-0000-0000-0000A1090000}"/>
    <cellStyle name="Header2 4 2 3 2 3 2" xfId="3034" xr:uid="{00000000-0005-0000-0000-0000A2090000}"/>
    <cellStyle name="Header2 4 2 3 2 3 2 2" xfId="3035" xr:uid="{00000000-0005-0000-0000-0000A3090000}"/>
    <cellStyle name="Header2 4 2 3 2 3 3" xfId="3036" xr:uid="{00000000-0005-0000-0000-0000A4090000}"/>
    <cellStyle name="Header2 4 2 3 2 4" xfId="3037" xr:uid="{00000000-0005-0000-0000-0000A5090000}"/>
    <cellStyle name="Header2 4 2 3 3" xfId="3038" xr:uid="{00000000-0005-0000-0000-0000A6090000}"/>
    <cellStyle name="Header2 4 2 3 3 2" xfId="3039" xr:uid="{00000000-0005-0000-0000-0000A7090000}"/>
    <cellStyle name="Header2 4 2 3 3 2 2" xfId="3040" xr:uid="{00000000-0005-0000-0000-0000A8090000}"/>
    <cellStyle name="Header2 4 2 3 3 2 2 2" xfId="3041" xr:uid="{00000000-0005-0000-0000-0000A9090000}"/>
    <cellStyle name="Header2 4 2 3 3 2 2 2 2" xfId="3042" xr:uid="{00000000-0005-0000-0000-0000AA090000}"/>
    <cellStyle name="Header2 4 2 3 3 2 2 3" xfId="3043" xr:uid="{00000000-0005-0000-0000-0000AB090000}"/>
    <cellStyle name="Header2 4 2 3 3 2 3" xfId="3044" xr:uid="{00000000-0005-0000-0000-0000AC090000}"/>
    <cellStyle name="Header2 4 2 3 3 3" xfId="3045" xr:uid="{00000000-0005-0000-0000-0000AD090000}"/>
    <cellStyle name="Header2 4 2 3 3 3 2" xfId="3046" xr:uid="{00000000-0005-0000-0000-0000AE090000}"/>
    <cellStyle name="Header2 4 2 3 3 3 2 2" xfId="3047" xr:uid="{00000000-0005-0000-0000-0000AF090000}"/>
    <cellStyle name="Header2 4 2 3 3 3 3" xfId="3048" xr:uid="{00000000-0005-0000-0000-0000B0090000}"/>
    <cellStyle name="Header2 4 2 3 3 4" xfId="3049" xr:uid="{00000000-0005-0000-0000-0000B1090000}"/>
    <cellStyle name="Header2 4 2 3 4" xfId="3050" xr:uid="{00000000-0005-0000-0000-0000B2090000}"/>
    <cellStyle name="Header2 4 2 3 4 2" xfId="3051" xr:uid="{00000000-0005-0000-0000-0000B3090000}"/>
    <cellStyle name="Header2 4 2 3 4 2 2" xfId="3052" xr:uid="{00000000-0005-0000-0000-0000B4090000}"/>
    <cellStyle name="Header2 4 2 3 4 2 2 2" xfId="3053" xr:uid="{00000000-0005-0000-0000-0000B5090000}"/>
    <cellStyle name="Header2 4 2 3 4 2 3" xfId="3054" xr:uid="{00000000-0005-0000-0000-0000B6090000}"/>
    <cellStyle name="Header2 4 2 3 4 3" xfId="3055" xr:uid="{00000000-0005-0000-0000-0000B7090000}"/>
    <cellStyle name="Header2 4 2 3 5" xfId="3056" xr:uid="{00000000-0005-0000-0000-0000B8090000}"/>
    <cellStyle name="Header2 4 2 3 5 2" xfId="3057" xr:uid="{00000000-0005-0000-0000-0000B9090000}"/>
    <cellStyle name="Header2 4 2 3 5 2 2" xfId="3058" xr:uid="{00000000-0005-0000-0000-0000BA090000}"/>
    <cellStyle name="Header2 4 2 3 5 3" xfId="3059" xr:uid="{00000000-0005-0000-0000-0000BB090000}"/>
    <cellStyle name="Header2 4 2 3 6" xfId="3060" xr:uid="{00000000-0005-0000-0000-0000BC090000}"/>
    <cellStyle name="Header2 4 2 4" xfId="3061" xr:uid="{00000000-0005-0000-0000-0000BD090000}"/>
    <cellStyle name="Header2 4 2 4 2" xfId="3062" xr:uid="{00000000-0005-0000-0000-0000BE090000}"/>
    <cellStyle name="Header2 4 2 4 2 2" xfId="3063" xr:uid="{00000000-0005-0000-0000-0000BF090000}"/>
    <cellStyle name="Header2 4 2 4 2 2 2" xfId="3064" xr:uid="{00000000-0005-0000-0000-0000C0090000}"/>
    <cellStyle name="Header2 4 2 4 2 2 2 2" xfId="3065" xr:uid="{00000000-0005-0000-0000-0000C1090000}"/>
    <cellStyle name="Header2 4 2 4 2 2 2 2 2" xfId="3066" xr:uid="{00000000-0005-0000-0000-0000C2090000}"/>
    <cellStyle name="Header2 4 2 4 2 2 2 3" xfId="3067" xr:uid="{00000000-0005-0000-0000-0000C3090000}"/>
    <cellStyle name="Header2 4 2 4 2 2 3" xfId="3068" xr:uid="{00000000-0005-0000-0000-0000C4090000}"/>
    <cellStyle name="Header2 4 2 4 2 3" xfId="3069" xr:uid="{00000000-0005-0000-0000-0000C5090000}"/>
    <cellStyle name="Header2 4 2 4 2 3 2" xfId="3070" xr:uid="{00000000-0005-0000-0000-0000C6090000}"/>
    <cellStyle name="Header2 4 2 4 2 3 2 2" xfId="3071" xr:uid="{00000000-0005-0000-0000-0000C7090000}"/>
    <cellStyle name="Header2 4 2 4 2 3 3" xfId="3072" xr:uid="{00000000-0005-0000-0000-0000C8090000}"/>
    <cellStyle name="Header2 4 2 4 2 4" xfId="3073" xr:uid="{00000000-0005-0000-0000-0000C9090000}"/>
    <cellStyle name="Header2 4 2 4 3" xfId="3074" xr:uid="{00000000-0005-0000-0000-0000CA090000}"/>
    <cellStyle name="Header2 4 2 4 3 2" xfId="3075" xr:uid="{00000000-0005-0000-0000-0000CB090000}"/>
    <cellStyle name="Header2 4 2 4 3 2 2" xfId="3076" xr:uid="{00000000-0005-0000-0000-0000CC090000}"/>
    <cellStyle name="Header2 4 2 4 3 2 2 2" xfId="3077" xr:uid="{00000000-0005-0000-0000-0000CD090000}"/>
    <cellStyle name="Header2 4 2 4 3 2 2 2 2" xfId="3078" xr:uid="{00000000-0005-0000-0000-0000CE090000}"/>
    <cellStyle name="Header2 4 2 4 3 2 2 3" xfId="3079" xr:uid="{00000000-0005-0000-0000-0000CF090000}"/>
    <cellStyle name="Header2 4 2 4 3 2 3" xfId="3080" xr:uid="{00000000-0005-0000-0000-0000D0090000}"/>
    <cellStyle name="Header2 4 2 4 3 3" xfId="3081" xr:uid="{00000000-0005-0000-0000-0000D1090000}"/>
    <cellStyle name="Header2 4 2 4 3 3 2" xfId="3082" xr:uid="{00000000-0005-0000-0000-0000D2090000}"/>
    <cellStyle name="Header2 4 2 4 3 3 2 2" xfId="3083" xr:uid="{00000000-0005-0000-0000-0000D3090000}"/>
    <cellStyle name="Header2 4 2 4 3 3 3" xfId="3084" xr:uid="{00000000-0005-0000-0000-0000D4090000}"/>
    <cellStyle name="Header2 4 2 4 3 4" xfId="3085" xr:uid="{00000000-0005-0000-0000-0000D5090000}"/>
    <cellStyle name="Header2 4 2 4 4" xfId="3086" xr:uid="{00000000-0005-0000-0000-0000D6090000}"/>
    <cellStyle name="Header2 4 2 4 4 2" xfId="3087" xr:uid="{00000000-0005-0000-0000-0000D7090000}"/>
    <cellStyle name="Header2 4 2 4 4 2 2" xfId="3088" xr:uid="{00000000-0005-0000-0000-0000D8090000}"/>
    <cellStyle name="Header2 4 2 4 4 2 2 2" xfId="3089" xr:uid="{00000000-0005-0000-0000-0000D9090000}"/>
    <cellStyle name="Header2 4 2 4 4 2 3" xfId="3090" xr:uid="{00000000-0005-0000-0000-0000DA090000}"/>
    <cellStyle name="Header2 4 2 4 4 3" xfId="3091" xr:uid="{00000000-0005-0000-0000-0000DB090000}"/>
    <cellStyle name="Header2 4 2 4 5" xfId="3092" xr:uid="{00000000-0005-0000-0000-0000DC090000}"/>
    <cellStyle name="Header2 4 2 4 5 2" xfId="3093" xr:uid="{00000000-0005-0000-0000-0000DD090000}"/>
    <cellStyle name="Header2 4 2 4 5 2 2" xfId="3094" xr:uid="{00000000-0005-0000-0000-0000DE090000}"/>
    <cellStyle name="Header2 4 2 4 5 3" xfId="3095" xr:uid="{00000000-0005-0000-0000-0000DF090000}"/>
    <cellStyle name="Header2 4 2 4 6" xfId="3096" xr:uid="{00000000-0005-0000-0000-0000E0090000}"/>
    <cellStyle name="Header2 4 2 5" xfId="3097" xr:uid="{00000000-0005-0000-0000-0000E1090000}"/>
    <cellStyle name="Header2 4 2 5 2" xfId="3098" xr:uid="{00000000-0005-0000-0000-0000E2090000}"/>
    <cellStyle name="Header2 4 2 5 2 2" xfId="3099" xr:uid="{00000000-0005-0000-0000-0000E3090000}"/>
    <cellStyle name="Header2 4 2 5 2 2 2" xfId="3100" xr:uid="{00000000-0005-0000-0000-0000E4090000}"/>
    <cellStyle name="Header2 4 2 5 2 2 2 2" xfId="3101" xr:uid="{00000000-0005-0000-0000-0000E5090000}"/>
    <cellStyle name="Header2 4 2 5 2 2 2 2 2" xfId="3102" xr:uid="{00000000-0005-0000-0000-0000E6090000}"/>
    <cellStyle name="Header2 4 2 5 2 2 2 3" xfId="3103" xr:uid="{00000000-0005-0000-0000-0000E7090000}"/>
    <cellStyle name="Header2 4 2 5 2 2 3" xfId="3104" xr:uid="{00000000-0005-0000-0000-0000E8090000}"/>
    <cellStyle name="Header2 4 2 5 2 3" xfId="3105" xr:uid="{00000000-0005-0000-0000-0000E9090000}"/>
    <cellStyle name="Header2 4 2 5 2 3 2" xfId="3106" xr:uid="{00000000-0005-0000-0000-0000EA090000}"/>
    <cellStyle name="Header2 4 2 5 2 3 2 2" xfId="3107" xr:uid="{00000000-0005-0000-0000-0000EB090000}"/>
    <cellStyle name="Header2 4 2 5 2 3 3" xfId="3108" xr:uid="{00000000-0005-0000-0000-0000EC090000}"/>
    <cellStyle name="Header2 4 2 5 2 4" xfId="3109" xr:uid="{00000000-0005-0000-0000-0000ED090000}"/>
    <cellStyle name="Header2 4 2 5 3" xfId="3110" xr:uid="{00000000-0005-0000-0000-0000EE090000}"/>
    <cellStyle name="Header2 4 2 5 3 2" xfId="3111" xr:uid="{00000000-0005-0000-0000-0000EF090000}"/>
    <cellStyle name="Header2 4 2 5 3 2 2" xfId="3112" xr:uid="{00000000-0005-0000-0000-0000F0090000}"/>
    <cellStyle name="Header2 4 2 5 3 2 2 2" xfId="3113" xr:uid="{00000000-0005-0000-0000-0000F1090000}"/>
    <cellStyle name="Header2 4 2 5 3 2 2 2 2" xfId="3114" xr:uid="{00000000-0005-0000-0000-0000F2090000}"/>
    <cellStyle name="Header2 4 2 5 3 2 2 3" xfId="3115" xr:uid="{00000000-0005-0000-0000-0000F3090000}"/>
    <cellStyle name="Header2 4 2 5 3 2 3" xfId="3116" xr:uid="{00000000-0005-0000-0000-0000F4090000}"/>
    <cellStyle name="Header2 4 2 5 3 3" xfId="3117" xr:uid="{00000000-0005-0000-0000-0000F5090000}"/>
    <cellStyle name="Header2 4 2 5 3 3 2" xfId="3118" xr:uid="{00000000-0005-0000-0000-0000F6090000}"/>
    <cellStyle name="Header2 4 2 5 3 3 2 2" xfId="3119" xr:uid="{00000000-0005-0000-0000-0000F7090000}"/>
    <cellStyle name="Header2 4 2 5 3 3 3" xfId="3120" xr:uid="{00000000-0005-0000-0000-0000F8090000}"/>
    <cellStyle name="Header2 4 2 5 3 4" xfId="3121" xr:uid="{00000000-0005-0000-0000-0000F9090000}"/>
    <cellStyle name="Header2 4 2 5 4" xfId="3122" xr:uid="{00000000-0005-0000-0000-0000FA090000}"/>
    <cellStyle name="Header2 4 2 5 4 2" xfId="3123" xr:uid="{00000000-0005-0000-0000-0000FB090000}"/>
    <cellStyle name="Header2 4 2 5 4 2 2" xfId="3124" xr:uid="{00000000-0005-0000-0000-0000FC090000}"/>
    <cellStyle name="Header2 4 2 5 4 2 2 2" xfId="3125" xr:uid="{00000000-0005-0000-0000-0000FD090000}"/>
    <cellStyle name="Header2 4 2 5 4 2 3" xfId="3126" xr:uid="{00000000-0005-0000-0000-0000FE090000}"/>
    <cellStyle name="Header2 4 2 5 4 3" xfId="3127" xr:uid="{00000000-0005-0000-0000-0000FF090000}"/>
    <cellStyle name="Header2 4 2 5 5" xfId="3128" xr:uid="{00000000-0005-0000-0000-0000000A0000}"/>
    <cellStyle name="Header2 4 2 5 5 2" xfId="3129" xr:uid="{00000000-0005-0000-0000-0000010A0000}"/>
    <cellStyle name="Header2 4 2 5 5 2 2" xfId="3130" xr:uid="{00000000-0005-0000-0000-0000020A0000}"/>
    <cellStyle name="Header2 4 2 5 5 3" xfId="3131" xr:uid="{00000000-0005-0000-0000-0000030A0000}"/>
    <cellStyle name="Header2 4 2 5 6" xfId="3132" xr:uid="{00000000-0005-0000-0000-0000040A0000}"/>
    <cellStyle name="Header2 4 2 6" xfId="3133" xr:uid="{00000000-0005-0000-0000-0000050A0000}"/>
    <cellStyle name="Header2 4 2 6 2" xfId="3134" xr:uid="{00000000-0005-0000-0000-0000060A0000}"/>
    <cellStyle name="Header2 4 2 6 2 2" xfId="3135" xr:uid="{00000000-0005-0000-0000-0000070A0000}"/>
    <cellStyle name="Header2 4 2 6 2 2 2" xfId="3136" xr:uid="{00000000-0005-0000-0000-0000080A0000}"/>
    <cellStyle name="Header2 4 2 6 2 2 2 2" xfId="3137" xr:uid="{00000000-0005-0000-0000-0000090A0000}"/>
    <cellStyle name="Header2 4 2 6 2 2 3" xfId="3138" xr:uid="{00000000-0005-0000-0000-00000A0A0000}"/>
    <cellStyle name="Header2 4 2 6 2 3" xfId="3139" xr:uid="{00000000-0005-0000-0000-00000B0A0000}"/>
    <cellStyle name="Header2 4 2 6 3" xfId="3140" xr:uid="{00000000-0005-0000-0000-00000C0A0000}"/>
    <cellStyle name="Header2 4 2 6 3 2" xfId="3141" xr:uid="{00000000-0005-0000-0000-00000D0A0000}"/>
    <cellStyle name="Header2 4 2 6 3 2 2" xfId="3142" xr:uid="{00000000-0005-0000-0000-00000E0A0000}"/>
    <cellStyle name="Header2 4 2 6 3 3" xfId="3143" xr:uid="{00000000-0005-0000-0000-00000F0A0000}"/>
    <cellStyle name="Header2 4 2 6 4" xfId="3144" xr:uid="{00000000-0005-0000-0000-0000100A0000}"/>
    <cellStyle name="Header2 4 2 7" xfId="3145" xr:uid="{00000000-0005-0000-0000-0000110A0000}"/>
    <cellStyle name="Header2 4 2 7 2" xfId="3146" xr:uid="{00000000-0005-0000-0000-0000120A0000}"/>
    <cellStyle name="Header2 4 2 7 2 2" xfId="3147" xr:uid="{00000000-0005-0000-0000-0000130A0000}"/>
    <cellStyle name="Header2 4 2 7 2 2 2" xfId="3148" xr:uid="{00000000-0005-0000-0000-0000140A0000}"/>
    <cellStyle name="Header2 4 2 7 2 3" xfId="3149" xr:uid="{00000000-0005-0000-0000-0000150A0000}"/>
    <cellStyle name="Header2 4 2 7 3" xfId="3150" xr:uid="{00000000-0005-0000-0000-0000160A0000}"/>
    <cellStyle name="Header2 4 2 8" xfId="3151" xr:uid="{00000000-0005-0000-0000-0000170A0000}"/>
    <cellStyle name="Header2 4 2 8 2" xfId="3152" xr:uid="{00000000-0005-0000-0000-0000180A0000}"/>
    <cellStyle name="Header2 4 2 8 2 2" xfId="3153" xr:uid="{00000000-0005-0000-0000-0000190A0000}"/>
    <cellStyle name="Header2 4 2 8 3" xfId="3154" xr:uid="{00000000-0005-0000-0000-00001A0A0000}"/>
    <cellStyle name="Header2 4 2 9" xfId="3155" xr:uid="{00000000-0005-0000-0000-00001B0A0000}"/>
    <cellStyle name="Header2 4 3" xfId="3156" xr:uid="{00000000-0005-0000-0000-00001C0A0000}"/>
    <cellStyle name="Header2 4 3 2" xfId="3157" xr:uid="{00000000-0005-0000-0000-00001D0A0000}"/>
    <cellStyle name="Header2 4 3 2 2" xfId="3158" xr:uid="{00000000-0005-0000-0000-00001E0A0000}"/>
    <cellStyle name="Header2 4 3 2 2 2" xfId="3159" xr:uid="{00000000-0005-0000-0000-00001F0A0000}"/>
    <cellStyle name="Header2 4 3 2 2 2 2" xfId="3160" xr:uid="{00000000-0005-0000-0000-0000200A0000}"/>
    <cellStyle name="Header2 4 3 2 2 2 2 2" xfId="3161" xr:uid="{00000000-0005-0000-0000-0000210A0000}"/>
    <cellStyle name="Header2 4 3 2 2 2 3" xfId="3162" xr:uid="{00000000-0005-0000-0000-0000220A0000}"/>
    <cellStyle name="Header2 4 3 2 2 3" xfId="3163" xr:uid="{00000000-0005-0000-0000-0000230A0000}"/>
    <cellStyle name="Header2 4 3 2 3" xfId="3164" xr:uid="{00000000-0005-0000-0000-0000240A0000}"/>
    <cellStyle name="Header2 4 3 2 3 2" xfId="3165" xr:uid="{00000000-0005-0000-0000-0000250A0000}"/>
    <cellStyle name="Header2 4 3 2 3 2 2" xfId="3166" xr:uid="{00000000-0005-0000-0000-0000260A0000}"/>
    <cellStyle name="Header2 4 3 2 3 3" xfId="3167" xr:uid="{00000000-0005-0000-0000-0000270A0000}"/>
    <cellStyle name="Header2 4 3 2 4" xfId="3168" xr:uid="{00000000-0005-0000-0000-0000280A0000}"/>
    <cellStyle name="Header2 4 3 3" xfId="3169" xr:uid="{00000000-0005-0000-0000-0000290A0000}"/>
    <cellStyle name="Header2 4 3 3 2" xfId="3170" xr:uid="{00000000-0005-0000-0000-00002A0A0000}"/>
    <cellStyle name="Header2 4 3 3 2 2" xfId="3171" xr:uid="{00000000-0005-0000-0000-00002B0A0000}"/>
    <cellStyle name="Header2 4 3 3 2 2 2" xfId="3172" xr:uid="{00000000-0005-0000-0000-00002C0A0000}"/>
    <cellStyle name="Header2 4 3 3 2 2 2 2" xfId="3173" xr:uid="{00000000-0005-0000-0000-00002D0A0000}"/>
    <cellStyle name="Header2 4 3 3 2 2 3" xfId="3174" xr:uid="{00000000-0005-0000-0000-00002E0A0000}"/>
    <cellStyle name="Header2 4 3 3 2 3" xfId="3175" xr:uid="{00000000-0005-0000-0000-00002F0A0000}"/>
    <cellStyle name="Header2 4 3 3 3" xfId="3176" xr:uid="{00000000-0005-0000-0000-0000300A0000}"/>
    <cellStyle name="Header2 4 3 3 3 2" xfId="3177" xr:uid="{00000000-0005-0000-0000-0000310A0000}"/>
    <cellStyle name="Header2 4 3 3 3 2 2" xfId="3178" xr:uid="{00000000-0005-0000-0000-0000320A0000}"/>
    <cellStyle name="Header2 4 3 3 3 3" xfId="3179" xr:uid="{00000000-0005-0000-0000-0000330A0000}"/>
    <cellStyle name="Header2 4 3 3 4" xfId="3180" xr:uid="{00000000-0005-0000-0000-0000340A0000}"/>
    <cellStyle name="Header2 4 3 4" xfId="3181" xr:uid="{00000000-0005-0000-0000-0000350A0000}"/>
    <cellStyle name="Header2 4 3 4 2" xfId="3182" xr:uid="{00000000-0005-0000-0000-0000360A0000}"/>
    <cellStyle name="Header2 4 3 4 2 2" xfId="3183" xr:uid="{00000000-0005-0000-0000-0000370A0000}"/>
    <cellStyle name="Header2 4 3 4 2 2 2" xfId="3184" xr:uid="{00000000-0005-0000-0000-0000380A0000}"/>
    <cellStyle name="Header2 4 3 4 2 3" xfId="3185" xr:uid="{00000000-0005-0000-0000-0000390A0000}"/>
    <cellStyle name="Header2 4 3 4 3" xfId="3186" xr:uid="{00000000-0005-0000-0000-00003A0A0000}"/>
    <cellStyle name="Header2 4 3 5" xfId="3187" xr:uid="{00000000-0005-0000-0000-00003B0A0000}"/>
    <cellStyle name="Header2 4 3 5 2" xfId="3188" xr:uid="{00000000-0005-0000-0000-00003C0A0000}"/>
    <cellStyle name="Header2 4 3 5 2 2" xfId="3189" xr:uid="{00000000-0005-0000-0000-00003D0A0000}"/>
    <cellStyle name="Header2 4 3 5 3" xfId="3190" xr:uid="{00000000-0005-0000-0000-00003E0A0000}"/>
    <cellStyle name="Header2 4 3 6" xfId="3191" xr:uid="{00000000-0005-0000-0000-00003F0A0000}"/>
    <cellStyle name="Header2 4 4" xfId="3192" xr:uid="{00000000-0005-0000-0000-0000400A0000}"/>
    <cellStyle name="Header2 4 4 2" xfId="3193" xr:uid="{00000000-0005-0000-0000-0000410A0000}"/>
    <cellStyle name="Header2 4 4 2 2" xfId="3194" xr:uid="{00000000-0005-0000-0000-0000420A0000}"/>
    <cellStyle name="Header2 4 4 2 2 2" xfId="3195" xr:uid="{00000000-0005-0000-0000-0000430A0000}"/>
    <cellStyle name="Header2 4 4 2 2 2 2" xfId="3196" xr:uid="{00000000-0005-0000-0000-0000440A0000}"/>
    <cellStyle name="Header2 4 4 2 2 2 2 2" xfId="3197" xr:uid="{00000000-0005-0000-0000-0000450A0000}"/>
    <cellStyle name="Header2 4 4 2 2 2 3" xfId="3198" xr:uid="{00000000-0005-0000-0000-0000460A0000}"/>
    <cellStyle name="Header2 4 4 2 2 3" xfId="3199" xr:uid="{00000000-0005-0000-0000-0000470A0000}"/>
    <cellStyle name="Header2 4 4 2 3" xfId="3200" xr:uid="{00000000-0005-0000-0000-0000480A0000}"/>
    <cellStyle name="Header2 4 4 2 3 2" xfId="3201" xr:uid="{00000000-0005-0000-0000-0000490A0000}"/>
    <cellStyle name="Header2 4 4 2 3 2 2" xfId="3202" xr:uid="{00000000-0005-0000-0000-00004A0A0000}"/>
    <cellStyle name="Header2 4 4 2 3 3" xfId="3203" xr:uid="{00000000-0005-0000-0000-00004B0A0000}"/>
    <cellStyle name="Header2 4 4 2 4" xfId="3204" xr:uid="{00000000-0005-0000-0000-00004C0A0000}"/>
    <cellStyle name="Header2 4 4 3" xfId="3205" xr:uid="{00000000-0005-0000-0000-00004D0A0000}"/>
    <cellStyle name="Header2 4 4 3 2" xfId="3206" xr:uid="{00000000-0005-0000-0000-00004E0A0000}"/>
    <cellStyle name="Header2 4 4 3 2 2" xfId="3207" xr:uid="{00000000-0005-0000-0000-00004F0A0000}"/>
    <cellStyle name="Header2 4 4 3 2 2 2" xfId="3208" xr:uid="{00000000-0005-0000-0000-0000500A0000}"/>
    <cellStyle name="Header2 4 4 3 2 2 2 2" xfId="3209" xr:uid="{00000000-0005-0000-0000-0000510A0000}"/>
    <cellStyle name="Header2 4 4 3 2 2 3" xfId="3210" xr:uid="{00000000-0005-0000-0000-0000520A0000}"/>
    <cellStyle name="Header2 4 4 3 2 3" xfId="3211" xr:uid="{00000000-0005-0000-0000-0000530A0000}"/>
    <cellStyle name="Header2 4 4 3 3" xfId="3212" xr:uid="{00000000-0005-0000-0000-0000540A0000}"/>
    <cellStyle name="Header2 4 4 3 3 2" xfId="3213" xr:uid="{00000000-0005-0000-0000-0000550A0000}"/>
    <cellStyle name="Header2 4 4 3 3 2 2" xfId="3214" xr:uid="{00000000-0005-0000-0000-0000560A0000}"/>
    <cellStyle name="Header2 4 4 3 3 3" xfId="3215" xr:uid="{00000000-0005-0000-0000-0000570A0000}"/>
    <cellStyle name="Header2 4 4 3 4" xfId="3216" xr:uid="{00000000-0005-0000-0000-0000580A0000}"/>
    <cellStyle name="Header2 4 4 4" xfId="3217" xr:uid="{00000000-0005-0000-0000-0000590A0000}"/>
    <cellStyle name="Header2 4 4 4 2" xfId="3218" xr:uid="{00000000-0005-0000-0000-00005A0A0000}"/>
    <cellStyle name="Header2 4 4 4 2 2" xfId="3219" xr:uid="{00000000-0005-0000-0000-00005B0A0000}"/>
    <cellStyle name="Header2 4 4 4 2 2 2" xfId="3220" xr:uid="{00000000-0005-0000-0000-00005C0A0000}"/>
    <cellStyle name="Header2 4 4 4 2 3" xfId="3221" xr:uid="{00000000-0005-0000-0000-00005D0A0000}"/>
    <cellStyle name="Header2 4 4 4 3" xfId="3222" xr:uid="{00000000-0005-0000-0000-00005E0A0000}"/>
    <cellStyle name="Header2 4 4 5" xfId="3223" xr:uid="{00000000-0005-0000-0000-00005F0A0000}"/>
    <cellStyle name="Header2 4 4 5 2" xfId="3224" xr:uid="{00000000-0005-0000-0000-0000600A0000}"/>
    <cellStyle name="Header2 4 4 5 2 2" xfId="3225" xr:uid="{00000000-0005-0000-0000-0000610A0000}"/>
    <cellStyle name="Header2 4 4 5 3" xfId="3226" xr:uid="{00000000-0005-0000-0000-0000620A0000}"/>
    <cellStyle name="Header2 4 4 6" xfId="3227" xr:uid="{00000000-0005-0000-0000-0000630A0000}"/>
    <cellStyle name="Header2 4 5" xfId="3228" xr:uid="{00000000-0005-0000-0000-0000640A0000}"/>
    <cellStyle name="Header2 4 5 2" xfId="3229" xr:uid="{00000000-0005-0000-0000-0000650A0000}"/>
    <cellStyle name="Header2 4 5 2 2" xfId="3230" xr:uid="{00000000-0005-0000-0000-0000660A0000}"/>
    <cellStyle name="Header2 4 5 2 2 2" xfId="3231" xr:uid="{00000000-0005-0000-0000-0000670A0000}"/>
    <cellStyle name="Header2 4 5 2 2 2 2" xfId="3232" xr:uid="{00000000-0005-0000-0000-0000680A0000}"/>
    <cellStyle name="Header2 4 5 2 2 2 2 2" xfId="3233" xr:uid="{00000000-0005-0000-0000-0000690A0000}"/>
    <cellStyle name="Header2 4 5 2 2 2 3" xfId="3234" xr:uid="{00000000-0005-0000-0000-00006A0A0000}"/>
    <cellStyle name="Header2 4 5 2 2 3" xfId="3235" xr:uid="{00000000-0005-0000-0000-00006B0A0000}"/>
    <cellStyle name="Header2 4 5 2 3" xfId="3236" xr:uid="{00000000-0005-0000-0000-00006C0A0000}"/>
    <cellStyle name="Header2 4 5 2 3 2" xfId="3237" xr:uid="{00000000-0005-0000-0000-00006D0A0000}"/>
    <cellStyle name="Header2 4 5 2 3 2 2" xfId="3238" xr:uid="{00000000-0005-0000-0000-00006E0A0000}"/>
    <cellStyle name="Header2 4 5 2 3 3" xfId="3239" xr:uid="{00000000-0005-0000-0000-00006F0A0000}"/>
    <cellStyle name="Header2 4 5 2 4" xfId="3240" xr:uid="{00000000-0005-0000-0000-0000700A0000}"/>
    <cellStyle name="Header2 4 5 3" xfId="3241" xr:uid="{00000000-0005-0000-0000-0000710A0000}"/>
    <cellStyle name="Header2 4 5 3 2" xfId="3242" xr:uid="{00000000-0005-0000-0000-0000720A0000}"/>
    <cellStyle name="Header2 4 5 3 2 2" xfId="3243" xr:uid="{00000000-0005-0000-0000-0000730A0000}"/>
    <cellStyle name="Header2 4 5 3 2 2 2" xfId="3244" xr:uid="{00000000-0005-0000-0000-0000740A0000}"/>
    <cellStyle name="Header2 4 5 3 2 2 2 2" xfId="3245" xr:uid="{00000000-0005-0000-0000-0000750A0000}"/>
    <cellStyle name="Header2 4 5 3 2 2 3" xfId="3246" xr:uid="{00000000-0005-0000-0000-0000760A0000}"/>
    <cellStyle name="Header2 4 5 3 2 3" xfId="3247" xr:uid="{00000000-0005-0000-0000-0000770A0000}"/>
    <cellStyle name="Header2 4 5 3 3" xfId="3248" xr:uid="{00000000-0005-0000-0000-0000780A0000}"/>
    <cellStyle name="Header2 4 5 3 3 2" xfId="3249" xr:uid="{00000000-0005-0000-0000-0000790A0000}"/>
    <cellStyle name="Header2 4 5 3 3 2 2" xfId="3250" xr:uid="{00000000-0005-0000-0000-00007A0A0000}"/>
    <cellStyle name="Header2 4 5 3 3 3" xfId="3251" xr:uid="{00000000-0005-0000-0000-00007B0A0000}"/>
    <cellStyle name="Header2 4 5 3 4" xfId="3252" xr:uid="{00000000-0005-0000-0000-00007C0A0000}"/>
    <cellStyle name="Header2 4 5 4" xfId="3253" xr:uid="{00000000-0005-0000-0000-00007D0A0000}"/>
    <cellStyle name="Header2 4 5 4 2" xfId="3254" xr:uid="{00000000-0005-0000-0000-00007E0A0000}"/>
    <cellStyle name="Header2 4 5 4 2 2" xfId="3255" xr:uid="{00000000-0005-0000-0000-00007F0A0000}"/>
    <cellStyle name="Header2 4 5 4 2 2 2" xfId="3256" xr:uid="{00000000-0005-0000-0000-0000800A0000}"/>
    <cellStyle name="Header2 4 5 4 2 3" xfId="3257" xr:uid="{00000000-0005-0000-0000-0000810A0000}"/>
    <cellStyle name="Header2 4 5 4 3" xfId="3258" xr:uid="{00000000-0005-0000-0000-0000820A0000}"/>
    <cellStyle name="Header2 4 5 5" xfId="3259" xr:uid="{00000000-0005-0000-0000-0000830A0000}"/>
    <cellStyle name="Header2 4 5 5 2" xfId="3260" xr:uid="{00000000-0005-0000-0000-0000840A0000}"/>
    <cellStyle name="Header2 4 5 5 2 2" xfId="3261" xr:uid="{00000000-0005-0000-0000-0000850A0000}"/>
    <cellStyle name="Header2 4 5 5 3" xfId="3262" xr:uid="{00000000-0005-0000-0000-0000860A0000}"/>
    <cellStyle name="Header2 4 5 6" xfId="3263" xr:uid="{00000000-0005-0000-0000-0000870A0000}"/>
    <cellStyle name="Header2 4 6" xfId="3264" xr:uid="{00000000-0005-0000-0000-0000880A0000}"/>
    <cellStyle name="Header2 4 6 2" xfId="3265" xr:uid="{00000000-0005-0000-0000-0000890A0000}"/>
    <cellStyle name="Header2 4 6 2 2" xfId="3266" xr:uid="{00000000-0005-0000-0000-00008A0A0000}"/>
    <cellStyle name="Header2 4 6 2 2 2" xfId="3267" xr:uid="{00000000-0005-0000-0000-00008B0A0000}"/>
    <cellStyle name="Header2 4 6 2 2 2 2" xfId="3268" xr:uid="{00000000-0005-0000-0000-00008C0A0000}"/>
    <cellStyle name="Header2 4 6 2 2 2 2 2" xfId="3269" xr:uid="{00000000-0005-0000-0000-00008D0A0000}"/>
    <cellStyle name="Header2 4 6 2 2 2 3" xfId="3270" xr:uid="{00000000-0005-0000-0000-00008E0A0000}"/>
    <cellStyle name="Header2 4 6 2 2 3" xfId="3271" xr:uid="{00000000-0005-0000-0000-00008F0A0000}"/>
    <cellStyle name="Header2 4 6 2 3" xfId="3272" xr:uid="{00000000-0005-0000-0000-0000900A0000}"/>
    <cellStyle name="Header2 4 6 2 3 2" xfId="3273" xr:uid="{00000000-0005-0000-0000-0000910A0000}"/>
    <cellStyle name="Header2 4 6 2 3 2 2" xfId="3274" xr:uid="{00000000-0005-0000-0000-0000920A0000}"/>
    <cellStyle name="Header2 4 6 2 3 3" xfId="3275" xr:uid="{00000000-0005-0000-0000-0000930A0000}"/>
    <cellStyle name="Header2 4 6 2 4" xfId="3276" xr:uid="{00000000-0005-0000-0000-0000940A0000}"/>
    <cellStyle name="Header2 4 6 3" xfId="3277" xr:uid="{00000000-0005-0000-0000-0000950A0000}"/>
    <cellStyle name="Header2 4 6 3 2" xfId="3278" xr:uid="{00000000-0005-0000-0000-0000960A0000}"/>
    <cellStyle name="Header2 4 6 3 2 2" xfId="3279" xr:uid="{00000000-0005-0000-0000-0000970A0000}"/>
    <cellStyle name="Header2 4 6 3 2 2 2" xfId="3280" xr:uid="{00000000-0005-0000-0000-0000980A0000}"/>
    <cellStyle name="Header2 4 6 3 2 2 2 2" xfId="3281" xr:uid="{00000000-0005-0000-0000-0000990A0000}"/>
    <cellStyle name="Header2 4 6 3 2 2 3" xfId="3282" xr:uid="{00000000-0005-0000-0000-00009A0A0000}"/>
    <cellStyle name="Header2 4 6 3 2 3" xfId="3283" xr:uid="{00000000-0005-0000-0000-00009B0A0000}"/>
    <cellStyle name="Header2 4 6 3 3" xfId="3284" xr:uid="{00000000-0005-0000-0000-00009C0A0000}"/>
    <cellStyle name="Header2 4 6 3 3 2" xfId="3285" xr:uid="{00000000-0005-0000-0000-00009D0A0000}"/>
    <cellStyle name="Header2 4 6 3 3 2 2" xfId="3286" xr:uid="{00000000-0005-0000-0000-00009E0A0000}"/>
    <cellStyle name="Header2 4 6 3 3 3" xfId="3287" xr:uid="{00000000-0005-0000-0000-00009F0A0000}"/>
    <cellStyle name="Header2 4 6 3 4" xfId="3288" xr:uid="{00000000-0005-0000-0000-0000A00A0000}"/>
    <cellStyle name="Header2 4 6 4" xfId="3289" xr:uid="{00000000-0005-0000-0000-0000A10A0000}"/>
    <cellStyle name="Header2 4 6 4 2" xfId="3290" xr:uid="{00000000-0005-0000-0000-0000A20A0000}"/>
    <cellStyle name="Header2 4 6 4 2 2" xfId="3291" xr:uid="{00000000-0005-0000-0000-0000A30A0000}"/>
    <cellStyle name="Header2 4 6 4 2 2 2" xfId="3292" xr:uid="{00000000-0005-0000-0000-0000A40A0000}"/>
    <cellStyle name="Header2 4 6 4 2 3" xfId="3293" xr:uid="{00000000-0005-0000-0000-0000A50A0000}"/>
    <cellStyle name="Header2 4 6 4 3" xfId="3294" xr:uid="{00000000-0005-0000-0000-0000A60A0000}"/>
    <cellStyle name="Header2 4 6 5" xfId="3295" xr:uid="{00000000-0005-0000-0000-0000A70A0000}"/>
    <cellStyle name="Header2 4 6 5 2" xfId="3296" xr:uid="{00000000-0005-0000-0000-0000A80A0000}"/>
    <cellStyle name="Header2 4 6 5 2 2" xfId="3297" xr:uid="{00000000-0005-0000-0000-0000A90A0000}"/>
    <cellStyle name="Header2 4 6 5 3" xfId="3298" xr:uid="{00000000-0005-0000-0000-0000AA0A0000}"/>
    <cellStyle name="Header2 4 6 6" xfId="3299" xr:uid="{00000000-0005-0000-0000-0000AB0A0000}"/>
    <cellStyle name="Header2 4 7" xfId="3300" xr:uid="{00000000-0005-0000-0000-0000AC0A0000}"/>
    <cellStyle name="Header2 4 7 2" xfId="3301" xr:uid="{00000000-0005-0000-0000-0000AD0A0000}"/>
    <cellStyle name="Header2 4 7 2 2" xfId="3302" xr:uid="{00000000-0005-0000-0000-0000AE0A0000}"/>
    <cellStyle name="Header2 4 7 2 2 2" xfId="3303" xr:uid="{00000000-0005-0000-0000-0000AF0A0000}"/>
    <cellStyle name="Header2 4 7 2 2 2 2" xfId="3304" xr:uid="{00000000-0005-0000-0000-0000B00A0000}"/>
    <cellStyle name="Header2 4 7 2 2 3" xfId="3305" xr:uid="{00000000-0005-0000-0000-0000B10A0000}"/>
    <cellStyle name="Header2 4 7 2 3" xfId="3306" xr:uid="{00000000-0005-0000-0000-0000B20A0000}"/>
    <cellStyle name="Header2 4 7 3" xfId="3307" xr:uid="{00000000-0005-0000-0000-0000B30A0000}"/>
    <cellStyle name="Header2 4 7 3 2" xfId="3308" xr:uid="{00000000-0005-0000-0000-0000B40A0000}"/>
    <cellStyle name="Header2 4 7 3 2 2" xfId="3309" xr:uid="{00000000-0005-0000-0000-0000B50A0000}"/>
    <cellStyle name="Header2 4 7 3 3" xfId="3310" xr:uid="{00000000-0005-0000-0000-0000B60A0000}"/>
    <cellStyle name="Header2 4 7 4" xfId="3311" xr:uid="{00000000-0005-0000-0000-0000B70A0000}"/>
    <cellStyle name="Header2 4 8" xfId="3312" xr:uid="{00000000-0005-0000-0000-0000B80A0000}"/>
    <cellStyle name="Header2 4 8 2" xfId="3313" xr:uid="{00000000-0005-0000-0000-0000B90A0000}"/>
    <cellStyle name="Header2 4 8 2 2" xfId="3314" xr:uid="{00000000-0005-0000-0000-0000BA0A0000}"/>
    <cellStyle name="Header2 4 8 2 2 2" xfId="3315" xr:uid="{00000000-0005-0000-0000-0000BB0A0000}"/>
    <cellStyle name="Header2 4 8 2 2 2 2" xfId="3316" xr:uid="{00000000-0005-0000-0000-0000BC0A0000}"/>
    <cellStyle name="Header2 4 8 2 2 3" xfId="3317" xr:uid="{00000000-0005-0000-0000-0000BD0A0000}"/>
    <cellStyle name="Header2 4 8 2 3" xfId="3318" xr:uid="{00000000-0005-0000-0000-0000BE0A0000}"/>
    <cellStyle name="Header2 4 8 3" xfId="3319" xr:uid="{00000000-0005-0000-0000-0000BF0A0000}"/>
    <cellStyle name="Header2 4 8 3 2" xfId="3320" xr:uid="{00000000-0005-0000-0000-0000C00A0000}"/>
    <cellStyle name="Header2 4 8 3 2 2" xfId="3321" xr:uid="{00000000-0005-0000-0000-0000C10A0000}"/>
    <cellStyle name="Header2 4 8 3 3" xfId="3322" xr:uid="{00000000-0005-0000-0000-0000C20A0000}"/>
    <cellStyle name="Header2 4 8 4" xfId="3323" xr:uid="{00000000-0005-0000-0000-0000C30A0000}"/>
    <cellStyle name="Header2 4 9" xfId="3324" xr:uid="{00000000-0005-0000-0000-0000C40A0000}"/>
    <cellStyle name="Header2 4 9 2" xfId="3325" xr:uid="{00000000-0005-0000-0000-0000C50A0000}"/>
    <cellStyle name="Header2 4 9 2 2" xfId="3326" xr:uid="{00000000-0005-0000-0000-0000C60A0000}"/>
    <cellStyle name="Header2 4 9 2 2 2" xfId="3327" xr:uid="{00000000-0005-0000-0000-0000C70A0000}"/>
    <cellStyle name="Header2 4 9 2 3" xfId="3328" xr:uid="{00000000-0005-0000-0000-0000C80A0000}"/>
    <cellStyle name="Header2 4 9 3" xfId="3329" xr:uid="{00000000-0005-0000-0000-0000C90A0000}"/>
    <cellStyle name="Header2 5" xfId="3330" xr:uid="{00000000-0005-0000-0000-0000CA0A0000}"/>
    <cellStyle name="Header2 5 10" xfId="3331" xr:uid="{00000000-0005-0000-0000-0000CB0A0000}"/>
    <cellStyle name="Header2 5 10 2" xfId="3332" xr:uid="{00000000-0005-0000-0000-0000CC0A0000}"/>
    <cellStyle name="Header2 5 10 2 2" xfId="3333" xr:uid="{00000000-0005-0000-0000-0000CD0A0000}"/>
    <cellStyle name="Header2 5 10 3" xfId="3334" xr:uid="{00000000-0005-0000-0000-0000CE0A0000}"/>
    <cellStyle name="Header2 5 11" xfId="3335" xr:uid="{00000000-0005-0000-0000-0000CF0A0000}"/>
    <cellStyle name="Header2 5 2" xfId="3336" xr:uid="{00000000-0005-0000-0000-0000D00A0000}"/>
    <cellStyle name="Header2 5 2 2" xfId="3337" xr:uid="{00000000-0005-0000-0000-0000D10A0000}"/>
    <cellStyle name="Header2 5 2 2 2" xfId="3338" xr:uid="{00000000-0005-0000-0000-0000D20A0000}"/>
    <cellStyle name="Header2 5 2 2 2 2" xfId="3339" xr:uid="{00000000-0005-0000-0000-0000D30A0000}"/>
    <cellStyle name="Header2 5 2 2 2 2 2" xfId="3340" xr:uid="{00000000-0005-0000-0000-0000D40A0000}"/>
    <cellStyle name="Header2 5 2 2 2 2 2 2" xfId="3341" xr:uid="{00000000-0005-0000-0000-0000D50A0000}"/>
    <cellStyle name="Header2 5 2 2 2 2 3" xfId="3342" xr:uid="{00000000-0005-0000-0000-0000D60A0000}"/>
    <cellStyle name="Header2 5 2 2 2 3" xfId="3343" xr:uid="{00000000-0005-0000-0000-0000D70A0000}"/>
    <cellStyle name="Header2 5 2 2 3" xfId="3344" xr:uid="{00000000-0005-0000-0000-0000D80A0000}"/>
    <cellStyle name="Header2 5 2 2 3 2" xfId="3345" xr:uid="{00000000-0005-0000-0000-0000D90A0000}"/>
    <cellStyle name="Header2 5 2 2 3 2 2" xfId="3346" xr:uid="{00000000-0005-0000-0000-0000DA0A0000}"/>
    <cellStyle name="Header2 5 2 2 3 3" xfId="3347" xr:uid="{00000000-0005-0000-0000-0000DB0A0000}"/>
    <cellStyle name="Header2 5 2 2 4" xfId="3348" xr:uid="{00000000-0005-0000-0000-0000DC0A0000}"/>
    <cellStyle name="Header2 5 2 3" xfId="3349" xr:uid="{00000000-0005-0000-0000-0000DD0A0000}"/>
    <cellStyle name="Header2 5 2 3 2" xfId="3350" xr:uid="{00000000-0005-0000-0000-0000DE0A0000}"/>
    <cellStyle name="Header2 5 2 3 2 2" xfId="3351" xr:uid="{00000000-0005-0000-0000-0000DF0A0000}"/>
    <cellStyle name="Header2 5 2 3 2 2 2" xfId="3352" xr:uid="{00000000-0005-0000-0000-0000E00A0000}"/>
    <cellStyle name="Header2 5 2 3 2 2 2 2" xfId="3353" xr:uid="{00000000-0005-0000-0000-0000E10A0000}"/>
    <cellStyle name="Header2 5 2 3 2 2 3" xfId="3354" xr:uid="{00000000-0005-0000-0000-0000E20A0000}"/>
    <cellStyle name="Header2 5 2 3 2 3" xfId="3355" xr:uid="{00000000-0005-0000-0000-0000E30A0000}"/>
    <cellStyle name="Header2 5 2 3 3" xfId="3356" xr:uid="{00000000-0005-0000-0000-0000E40A0000}"/>
    <cellStyle name="Header2 5 2 3 3 2" xfId="3357" xr:uid="{00000000-0005-0000-0000-0000E50A0000}"/>
    <cellStyle name="Header2 5 2 3 3 2 2" xfId="3358" xr:uid="{00000000-0005-0000-0000-0000E60A0000}"/>
    <cellStyle name="Header2 5 2 3 3 3" xfId="3359" xr:uid="{00000000-0005-0000-0000-0000E70A0000}"/>
    <cellStyle name="Header2 5 2 3 4" xfId="3360" xr:uid="{00000000-0005-0000-0000-0000E80A0000}"/>
    <cellStyle name="Header2 5 2 4" xfId="3361" xr:uid="{00000000-0005-0000-0000-0000E90A0000}"/>
    <cellStyle name="Header2 5 2 4 2" xfId="3362" xr:uid="{00000000-0005-0000-0000-0000EA0A0000}"/>
    <cellStyle name="Header2 5 2 4 2 2" xfId="3363" xr:uid="{00000000-0005-0000-0000-0000EB0A0000}"/>
    <cellStyle name="Header2 5 2 4 2 2 2" xfId="3364" xr:uid="{00000000-0005-0000-0000-0000EC0A0000}"/>
    <cellStyle name="Header2 5 2 4 2 3" xfId="3365" xr:uid="{00000000-0005-0000-0000-0000ED0A0000}"/>
    <cellStyle name="Header2 5 2 4 3" xfId="3366" xr:uid="{00000000-0005-0000-0000-0000EE0A0000}"/>
    <cellStyle name="Header2 5 2 5" xfId="3367" xr:uid="{00000000-0005-0000-0000-0000EF0A0000}"/>
    <cellStyle name="Header2 5 2 5 2" xfId="3368" xr:uid="{00000000-0005-0000-0000-0000F00A0000}"/>
    <cellStyle name="Header2 5 2 5 2 2" xfId="3369" xr:uid="{00000000-0005-0000-0000-0000F10A0000}"/>
    <cellStyle name="Header2 5 2 5 3" xfId="3370" xr:uid="{00000000-0005-0000-0000-0000F20A0000}"/>
    <cellStyle name="Header2 5 2 6" xfId="3371" xr:uid="{00000000-0005-0000-0000-0000F30A0000}"/>
    <cellStyle name="Header2 5 3" xfId="3372" xr:uid="{00000000-0005-0000-0000-0000F40A0000}"/>
    <cellStyle name="Header2 5 3 2" xfId="3373" xr:uid="{00000000-0005-0000-0000-0000F50A0000}"/>
    <cellStyle name="Header2 5 3 2 2" xfId="3374" xr:uid="{00000000-0005-0000-0000-0000F60A0000}"/>
    <cellStyle name="Header2 5 3 2 2 2" xfId="3375" xr:uid="{00000000-0005-0000-0000-0000F70A0000}"/>
    <cellStyle name="Header2 5 3 2 2 2 2" xfId="3376" xr:uid="{00000000-0005-0000-0000-0000F80A0000}"/>
    <cellStyle name="Header2 5 3 2 2 2 2 2" xfId="3377" xr:uid="{00000000-0005-0000-0000-0000F90A0000}"/>
    <cellStyle name="Header2 5 3 2 2 2 3" xfId="3378" xr:uid="{00000000-0005-0000-0000-0000FA0A0000}"/>
    <cellStyle name="Header2 5 3 2 2 3" xfId="3379" xr:uid="{00000000-0005-0000-0000-0000FB0A0000}"/>
    <cellStyle name="Header2 5 3 2 3" xfId="3380" xr:uid="{00000000-0005-0000-0000-0000FC0A0000}"/>
    <cellStyle name="Header2 5 3 2 3 2" xfId="3381" xr:uid="{00000000-0005-0000-0000-0000FD0A0000}"/>
    <cellStyle name="Header2 5 3 2 3 2 2" xfId="3382" xr:uid="{00000000-0005-0000-0000-0000FE0A0000}"/>
    <cellStyle name="Header2 5 3 2 3 3" xfId="3383" xr:uid="{00000000-0005-0000-0000-0000FF0A0000}"/>
    <cellStyle name="Header2 5 3 2 4" xfId="3384" xr:uid="{00000000-0005-0000-0000-0000000B0000}"/>
    <cellStyle name="Header2 5 3 3" xfId="3385" xr:uid="{00000000-0005-0000-0000-0000010B0000}"/>
    <cellStyle name="Header2 5 3 3 2" xfId="3386" xr:uid="{00000000-0005-0000-0000-0000020B0000}"/>
    <cellStyle name="Header2 5 3 3 2 2" xfId="3387" xr:uid="{00000000-0005-0000-0000-0000030B0000}"/>
    <cellStyle name="Header2 5 3 3 2 2 2" xfId="3388" xr:uid="{00000000-0005-0000-0000-0000040B0000}"/>
    <cellStyle name="Header2 5 3 3 2 2 2 2" xfId="3389" xr:uid="{00000000-0005-0000-0000-0000050B0000}"/>
    <cellStyle name="Header2 5 3 3 2 2 3" xfId="3390" xr:uid="{00000000-0005-0000-0000-0000060B0000}"/>
    <cellStyle name="Header2 5 3 3 2 3" xfId="3391" xr:uid="{00000000-0005-0000-0000-0000070B0000}"/>
    <cellStyle name="Header2 5 3 3 3" xfId="3392" xr:uid="{00000000-0005-0000-0000-0000080B0000}"/>
    <cellStyle name="Header2 5 3 3 3 2" xfId="3393" xr:uid="{00000000-0005-0000-0000-0000090B0000}"/>
    <cellStyle name="Header2 5 3 3 3 2 2" xfId="3394" xr:uid="{00000000-0005-0000-0000-00000A0B0000}"/>
    <cellStyle name="Header2 5 3 3 3 3" xfId="3395" xr:uid="{00000000-0005-0000-0000-00000B0B0000}"/>
    <cellStyle name="Header2 5 3 3 4" xfId="3396" xr:uid="{00000000-0005-0000-0000-00000C0B0000}"/>
    <cellStyle name="Header2 5 3 4" xfId="3397" xr:uid="{00000000-0005-0000-0000-00000D0B0000}"/>
    <cellStyle name="Header2 5 3 4 2" xfId="3398" xr:uid="{00000000-0005-0000-0000-00000E0B0000}"/>
    <cellStyle name="Header2 5 3 4 2 2" xfId="3399" xr:uid="{00000000-0005-0000-0000-00000F0B0000}"/>
    <cellStyle name="Header2 5 3 4 2 2 2" xfId="3400" xr:uid="{00000000-0005-0000-0000-0000100B0000}"/>
    <cellStyle name="Header2 5 3 4 2 3" xfId="3401" xr:uid="{00000000-0005-0000-0000-0000110B0000}"/>
    <cellStyle name="Header2 5 3 4 3" xfId="3402" xr:uid="{00000000-0005-0000-0000-0000120B0000}"/>
    <cellStyle name="Header2 5 3 5" xfId="3403" xr:uid="{00000000-0005-0000-0000-0000130B0000}"/>
    <cellStyle name="Header2 5 3 5 2" xfId="3404" xr:uid="{00000000-0005-0000-0000-0000140B0000}"/>
    <cellStyle name="Header2 5 3 5 2 2" xfId="3405" xr:uid="{00000000-0005-0000-0000-0000150B0000}"/>
    <cellStyle name="Header2 5 3 5 3" xfId="3406" xr:uid="{00000000-0005-0000-0000-0000160B0000}"/>
    <cellStyle name="Header2 5 3 6" xfId="3407" xr:uid="{00000000-0005-0000-0000-0000170B0000}"/>
    <cellStyle name="Header2 5 4" xfId="3408" xr:uid="{00000000-0005-0000-0000-0000180B0000}"/>
    <cellStyle name="Header2 5 4 2" xfId="3409" xr:uid="{00000000-0005-0000-0000-0000190B0000}"/>
    <cellStyle name="Header2 5 4 2 2" xfId="3410" xr:uid="{00000000-0005-0000-0000-00001A0B0000}"/>
    <cellStyle name="Header2 5 4 2 2 2" xfId="3411" xr:uid="{00000000-0005-0000-0000-00001B0B0000}"/>
    <cellStyle name="Header2 5 4 2 2 2 2" xfId="3412" xr:uid="{00000000-0005-0000-0000-00001C0B0000}"/>
    <cellStyle name="Header2 5 4 2 2 2 2 2" xfId="3413" xr:uid="{00000000-0005-0000-0000-00001D0B0000}"/>
    <cellStyle name="Header2 5 4 2 2 2 3" xfId="3414" xr:uid="{00000000-0005-0000-0000-00001E0B0000}"/>
    <cellStyle name="Header2 5 4 2 2 3" xfId="3415" xr:uid="{00000000-0005-0000-0000-00001F0B0000}"/>
    <cellStyle name="Header2 5 4 2 3" xfId="3416" xr:uid="{00000000-0005-0000-0000-0000200B0000}"/>
    <cellStyle name="Header2 5 4 2 3 2" xfId="3417" xr:uid="{00000000-0005-0000-0000-0000210B0000}"/>
    <cellStyle name="Header2 5 4 2 3 2 2" xfId="3418" xr:uid="{00000000-0005-0000-0000-0000220B0000}"/>
    <cellStyle name="Header2 5 4 2 3 3" xfId="3419" xr:uid="{00000000-0005-0000-0000-0000230B0000}"/>
    <cellStyle name="Header2 5 4 2 4" xfId="3420" xr:uid="{00000000-0005-0000-0000-0000240B0000}"/>
    <cellStyle name="Header2 5 4 3" xfId="3421" xr:uid="{00000000-0005-0000-0000-0000250B0000}"/>
    <cellStyle name="Header2 5 4 3 2" xfId="3422" xr:uid="{00000000-0005-0000-0000-0000260B0000}"/>
    <cellStyle name="Header2 5 4 3 2 2" xfId="3423" xr:uid="{00000000-0005-0000-0000-0000270B0000}"/>
    <cellStyle name="Header2 5 4 3 2 2 2" xfId="3424" xr:uid="{00000000-0005-0000-0000-0000280B0000}"/>
    <cellStyle name="Header2 5 4 3 2 2 2 2" xfId="3425" xr:uid="{00000000-0005-0000-0000-0000290B0000}"/>
    <cellStyle name="Header2 5 4 3 2 2 3" xfId="3426" xr:uid="{00000000-0005-0000-0000-00002A0B0000}"/>
    <cellStyle name="Header2 5 4 3 2 3" xfId="3427" xr:uid="{00000000-0005-0000-0000-00002B0B0000}"/>
    <cellStyle name="Header2 5 4 3 3" xfId="3428" xr:uid="{00000000-0005-0000-0000-00002C0B0000}"/>
    <cellStyle name="Header2 5 4 3 3 2" xfId="3429" xr:uid="{00000000-0005-0000-0000-00002D0B0000}"/>
    <cellStyle name="Header2 5 4 3 3 2 2" xfId="3430" xr:uid="{00000000-0005-0000-0000-00002E0B0000}"/>
    <cellStyle name="Header2 5 4 3 3 3" xfId="3431" xr:uid="{00000000-0005-0000-0000-00002F0B0000}"/>
    <cellStyle name="Header2 5 4 3 4" xfId="3432" xr:uid="{00000000-0005-0000-0000-0000300B0000}"/>
    <cellStyle name="Header2 5 4 4" xfId="3433" xr:uid="{00000000-0005-0000-0000-0000310B0000}"/>
    <cellStyle name="Header2 5 4 4 2" xfId="3434" xr:uid="{00000000-0005-0000-0000-0000320B0000}"/>
    <cellStyle name="Header2 5 4 4 2 2" xfId="3435" xr:uid="{00000000-0005-0000-0000-0000330B0000}"/>
    <cellStyle name="Header2 5 4 4 2 2 2" xfId="3436" xr:uid="{00000000-0005-0000-0000-0000340B0000}"/>
    <cellStyle name="Header2 5 4 4 2 3" xfId="3437" xr:uid="{00000000-0005-0000-0000-0000350B0000}"/>
    <cellStyle name="Header2 5 4 4 3" xfId="3438" xr:uid="{00000000-0005-0000-0000-0000360B0000}"/>
    <cellStyle name="Header2 5 4 5" xfId="3439" xr:uid="{00000000-0005-0000-0000-0000370B0000}"/>
    <cellStyle name="Header2 5 4 5 2" xfId="3440" xr:uid="{00000000-0005-0000-0000-0000380B0000}"/>
    <cellStyle name="Header2 5 4 5 2 2" xfId="3441" xr:uid="{00000000-0005-0000-0000-0000390B0000}"/>
    <cellStyle name="Header2 5 4 5 3" xfId="3442" xr:uid="{00000000-0005-0000-0000-00003A0B0000}"/>
    <cellStyle name="Header2 5 4 6" xfId="3443" xr:uid="{00000000-0005-0000-0000-00003B0B0000}"/>
    <cellStyle name="Header2 5 5" xfId="3444" xr:uid="{00000000-0005-0000-0000-00003C0B0000}"/>
    <cellStyle name="Header2 5 5 2" xfId="3445" xr:uid="{00000000-0005-0000-0000-00003D0B0000}"/>
    <cellStyle name="Header2 5 5 2 2" xfId="3446" xr:uid="{00000000-0005-0000-0000-00003E0B0000}"/>
    <cellStyle name="Header2 5 5 2 2 2" xfId="3447" xr:uid="{00000000-0005-0000-0000-00003F0B0000}"/>
    <cellStyle name="Header2 5 5 2 2 2 2" xfId="3448" xr:uid="{00000000-0005-0000-0000-0000400B0000}"/>
    <cellStyle name="Header2 5 5 2 2 2 2 2" xfId="3449" xr:uid="{00000000-0005-0000-0000-0000410B0000}"/>
    <cellStyle name="Header2 5 5 2 2 2 3" xfId="3450" xr:uid="{00000000-0005-0000-0000-0000420B0000}"/>
    <cellStyle name="Header2 5 5 2 2 3" xfId="3451" xr:uid="{00000000-0005-0000-0000-0000430B0000}"/>
    <cellStyle name="Header2 5 5 2 3" xfId="3452" xr:uid="{00000000-0005-0000-0000-0000440B0000}"/>
    <cellStyle name="Header2 5 5 2 3 2" xfId="3453" xr:uid="{00000000-0005-0000-0000-0000450B0000}"/>
    <cellStyle name="Header2 5 5 2 3 2 2" xfId="3454" xr:uid="{00000000-0005-0000-0000-0000460B0000}"/>
    <cellStyle name="Header2 5 5 2 3 3" xfId="3455" xr:uid="{00000000-0005-0000-0000-0000470B0000}"/>
    <cellStyle name="Header2 5 5 2 4" xfId="3456" xr:uid="{00000000-0005-0000-0000-0000480B0000}"/>
    <cellStyle name="Header2 5 5 3" xfId="3457" xr:uid="{00000000-0005-0000-0000-0000490B0000}"/>
    <cellStyle name="Header2 5 5 3 2" xfId="3458" xr:uid="{00000000-0005-0000-0000-00004A0B0000}"/>
    <cellStyle name="Header2 5 5 3 2 2" xfId="3459" xr:uid="{00000000-0005-0000-0000-00004B0B0000}"/>
    <cellStyle name="Header2 5 5 3 2 2 2" xfId="3460" xr:uid="{00000000-0005-0000-0000-00004C0B0000}"/>
    <cellStyle name="Header2 5 5 3 2 2 2 2" xfId="3461" xr:uid="{00000000-0005-0000-0000-00004D0B0000}"/>
    <cellStyle name="Header2 5 5 3 2 2 3" xfId="3462" xr:uid="{00000000-0005-0000-0000-00004E0B0000}"/>
    <cellStyle name="Header2 5 5 3 2 3" xfId="3463" xr:uid="{00000000-0005-0000-0000-00004F0B0000}"/>
    <cellStyle name="Header2 5 5 3 3" xfId="3464" xr:uid="{00000000-0005-0000-0000-0000500B0000}"/>
    <cellStyle name="Header2 5 5 3 3 2" xfId="3465" xr:uid="{00000000-0005-0000-0000-0000510B0000}"/>
    <cellStyle name="Header2 5 5 3 3 2 2" xfId="3466" xr:uid="{00000000-0005-0000-0000-0000520B0000}"/>
    <cellStyle name="Header2 5 5 3 3 3" xfId="3467" xr:uid="{00000000-0005-0000-0000-0000530B0000}"/>
    <cellStyle name="Header2 5 5 3 4" xfId="3468" xr:uid="{00000000-0005-0000-0000-0000540B0000}"/>
    <cellStyle name="Header2 5 5 4" xfId="3469" xr:uid="{00000000-0005-0000-0000-0000550B0000}"/>
    <cellStyle name="Header2 5 5 4 2" xfId="3470" xr:uid="{00000000-0005-0000-0000-0000560B0000}"/>
    <cellStyle name="Header2 5 5 4 2 2" xfId="3471" xr:uid="{00000000-0005-0000-0000-0000570B0000}"/>
    <cellStyle name="Header2 5 5 4 2 2 2" xfId="3472" xr:uid="{00000000-0005-0000-0000-0000580B0000}"/>
    <cellStyle name="Header2 5 5 4 2 3" xfId="3473" xr:uid="{00000000-0005-0000-0000-0000590B0000}"/>
    <cellStyle name="Header2 5 5 4 3" xfId="3474" xr:uid="{00000000-0005-0000-0000-00005A0B0000}"/>
    <cellStyle name="Header2 5 5 5" xfId="3475" xr:uid="{00000000-0005-0000-0000-00005B0B0000}"/>
    <cellStyle name="Header2 5 5 5 2" xfId="3476" xr:uid="{00000000-0005-0000-0000-00005C0B0000}"/>
    <cellStyle name="Header2 5 5 5 2 2" xfId="3477" xr:uid="{00000000-0005-0000-0000-00005D0B0000}"/>
    <cellStyle name="Header2 5 5 5 3" xfId="3478" xr:uid="{00000000-0005-0000-0000-00005E0B0000}"/>
    <cellStyle name="Header2 5 5 6" xfId="3479" xr:uid="{00000000-0005-0000-0000-00005F0B0000}"/>
    <cellStyle name="Header2 5 6" xfId="3480" xr:uid="{00000000-0005-0000-0000-0000600B0000}"/>
    <cellStyle name="Header2 5 6 2" xfId="3481" xr:uid="{00000000-0005-0000-0000-0000610B0000}"/>
    <cellStyle name="Header2 5 6 2 2" xfId="3482" xr:uid="{00000000-0005-0000-0000-0000620B0000}"/>
    <cellStyle name="Header2 5 6 2 2 2" xfId="3483" xr:uid="{00000000-0005-0000-0000-0000630B0000}"/>
    <cellStyle name="Header2 5 6 2 2 2 2" xfId="3484" xr:uid="{00000000-0005-0000-0000-0000640B0000}"/>
    <cellStyle name="Header2 5 6 2 2 2 2 2" xfId="3485" xr:uid="{00000000-0005-0000-0000-0000650B0000}"/>
    <cellStyle name="Header2 5 6 2 2 2 3" xfId="3486" xr:uid="{00000000-0005-0000-0000-0000660B0000}"/>
    <cellStyle name="Header2 5 6 2 2 3" xfId="3487" xr:uid="{00000000-0005-0000-0000-0000670B0000}"/>
    <cellStyle name="Header2 5 6 2 3" xfId="3488" xr:uid="{00000000-0005-0000-0000-0000680B0000}"/>
    <cellStyle name="Header2 5 6 2 3 2" xfId="3489" xr:uid="{00000000-0005-0000-0000-0000690B0000}"/>
    <cellStyle name="Header2 5 6 2 3 2 2" xfId="3490" xr:uid="{00000000-0005-0000-0000-00006A0B0000}"/>
    <cellStyle name="Header2 5 6 2 3 3" xfId="3491" xr:uid="{00000000-0005-0000-0000-00006B0B0000}"/>
    <cellStyle name="Header2 5 6 2 4" xfId="3492" xr:uid="{00000000-0005-0000-0000-00006C0B0000}"/>
    <cellStyle name="Header2 5 6 3" xfId="3493" xr:uid="{00000000-0005-0000-0000-00006D0B0000}"/>
    <cellStyle name="Header2 5 6 3 2" xfId="3494" xr:uid="{00000000-0005-0000-0000-00006E0B0000}"/>
    <cellStyle name="Header2 5 6 3 2 2" xfId="3495" xr:uid="{00000000-0005-0000-0000-00006F0B0000}"/>
    <cellStyle name="Header2 5 6 3 2 2 2" xfId="3496" xr:uid="{00000000-0005-0000-0000-0000700B0000}"/>
    <cellStyle name="Header2 5 6 3 2 2 2 2" xfId="3497" xr:uid="{00000000-0005-0000-0000-0000710B0000}"/>
    <cellStyle name="Header2 5 6 3 2 2 3" xfId="3498" xr:uid="{00000000-0005-0000-0000-0000720B0000}"/>
    <cellStyle name="Header2 5 6 3 2 3" xfId="3499" xr:uid="{00000000-0005-0000-0000-0000730B0000}"/>
    <cellStyle name="Header2 5 6 3 3" xfId="3500" xr:uid="{00000000-0005-0000-0000-0000740B0000}"/>
    <cellStyle name="Header2 5 6 3 3 2" xfId="3501" xr:uid="{00000000-0005-0000-0000-0000750B0000}"/>
    <cellStyle name="Header2 5 6 3 3 2 2" xfId="3502" xr:uid="{00000000-0005-0000-0000-0000760B0000}"/>
    <cellStyle name="Header2 5 6 3 3 3" xfId="3503" xr:uid="{00000000-0005-0000-0000-0000770B0000}"/>
    <cellStyle name="Header2 5 6 3 4" xfId="3504" xr:uid="{00000000-0005-0000-0000-0000780B0000}"/>
    <cellStyle name="Header2 5 6 4" xfId="3505" xr:uid="{00000000-0005-0000-0000-0000790B0000}"/>
    <cellStyle name="Header2 5 6 4 2" xfId="3506" xr:uid="{00000000-0005-0000-0000-00007A0B0000}"/>
    <cellStyle name="Header2 5 6 4 2 2" xfId="3507" xr:uid="{00000000-0005-0000-0000-00007B0B0000}"/>
    <cellStyle name="Header2 5 6 4 2 2 2" xfId="3508" xr:uid="{00000000-0005-0000-0000-00007C0B0000}"/>
    <cellStyle name="Header2 5 6 4 2 3" xfId="3509" xr:uid="{00000000-0005-0000-0000-00007D0B0000}"/>
    <cellStyle name="Header2 5 6 4 3" xfId="3510" xr:uid="{00000000-0005-0000-0000-00007E0B0000}"/>
    <cellStyle name="Header2 5 6 5" xfId="3511" xr:uid="{00000000-0005-0000-0000-00007F0B0000}"/>
    <cellStyle name="Header2 5 6 5 2" xfId="3512" xr:uid="{00000000-0005-0000-0000-0000800B0000}"/>
    <cellStyle name="Header2 5 6 5 2 2" xfId="3513" xr:uid="{00000000-0005-0000-0000-0000810B0000}"/>
    <cellStyle name="Header2 5 6 5 3" xfId="3514" xr:uid="{00000000-0005-0000-0000-0000820B0000}"/>
    <cellStyle name="Header2 5 6 6" xfId="3515" xr:uid="{00000000-0005-0000-0000-0000830B0000}"/>
    <cellStyle name="Header2 5 7" xfId="3516" xr:uid="{00000000-0005-0000-0000-0000840B0000}"/>
    <cellStyle name="Header2 5 7 2" xfId="3517" xr:uid="{00000000-0005-0000-0000-0000850B0000}"/>
    <cellStyle name="Header2 5 7 2 2" xfId="3518" xr:uid="{00000000-0005-0000-0000-0000860B0000}"/>
    <cellStyle name="Header2 5 7 2 2 2" xfId="3519" xr:uid="{00000000-0005-0000-0000-0000870B0000}"/>
    <cellStyle name="Header2 5 7 2 2 2 2" xfId="3520" xr:uid="{00000000-0005-0000-0000-0000880B0000}"/>
    <cellStyle name="Header2 5 7 2 2 3" xfId="3521" xr:uid="{00000000-0005-0000-0000-0000890B0000}"/>
    <cellStyle name="Header2 5 7 2 3" xfId="3522" xr:uid="{00000000-0005-0000-0000-00008A0B0000}"/>
    <cellStyle name="Header2 5 7 3" xfId="3523" xr:uid="{00000000-0005-0000-0000-00008B0B0000}"/>
    <cellStyle name="Header2 5 7 3 2" xfId="3524" xr:uid="{00000000-0005-0000-0000-00008C0B0000}"/>
    <cellStyle name="Header2 5 7 3 2 2" xfId="3525" xr:uid="{00000000-0005-0000-0000-00008D0B0000}"/>
    <cellStyle name="Header2 5 7 3 3" xfId="3526" xr:uid="{00000000-0005-0000-0000-00008E0B0000}"/>
    <cellStyle name="Header2 5 7 4" xfId="3527" xr:uid="{00000000-0005-0000-0000-00008F0B0000}"/>
    <cellStyle name="Header2 5 8" xfId="3528" xr:uid="{00000000-0005-0000-0000-0000900B0000}"/>
    <cellStyle name="Header2 5 8 2" xfId="3529" xr:uid="{00000000-0005-0000-0000-0000910B0000}"/>
    <cellStyle name="Header2 5 8 2 2" xfId="3530" xr:uid="{00000000-0005-0000-0000-0000920B0000}"/>
    <cellStyle name="Header2 5 8 2 2 2" xfId="3531" xr:uid="{00000000-0005-0000-0000-0000930B0000}"/>
    <cellStyle name="Header2 5 8 2 2 2 2" xfId="3532" xr:uid="{00000000-0005-0000-0000-0000940B0000}"/>
    <cellStyle name="Header2 5 8 2 2 3" xfId="3533" xr:uid="{00000000-0005-0000-0000-0000950B0000}"/>
    <cellStyle name="Header2 5 8 2 3" xfId="3534" xr:uid="{00000000-0005-0000-0000-0000960B0000}"/>
    <cellStyle name="Header2 5 8 3" xfId="3535" xr:uid="{00000000-0005-0000-0000-0000970B0000}"/>
    <cellStyle name="Header2 5 8 3 2" xfId="3536" xr:uid="{00000000-0005-0000-0000-0000980B0000}"/>
    <cellStyle name="Header2 5 8 3 2 2" xfId="3537" xr:uid="{00000000-0005-0000-0000-0000990B0000}"/>
    <cellStyle name="Header2 5 8 3 3" xfId="3538" xr:uid="{00000000-0005-0000-0000-00009A0B0000}"/>
    <cellStyle name="Header2 5 8 4" xfId="3539" xr:uid="{00000000-0005-0000-0000-00009B0B0000}"/>
    <cellStyle name="Header2 5 9" xfId="3540" xr:uid="{00000000-0005-0000-0000-00009C0B0000}"/>
    <cellStyle name="Header2 5 9 2" xfId="3541" xr:uid="{00000000-0005-0000-0000-00009D0B0000}"/>
    <cellStyle name="Header2 5 9 2 2" xfId="3542" xr:uid="{00000000-0005-0000-0000-00009E0B0000}"/>
    <cellStyle name="Header2 5 9 2 2 2" xfId="3543" xr:uid="{00000000-0005-0000-0000-00009F0B0000}"/>
    <cellStyle name="Header2 5 9 2 3" xfId="3544" xr:uid="{00000000-0005-0000-0000-0000A00B0000}"/>
    <cellStyle name="Header2 5 9 3" xfId="3545" xr:uid="{00000000-0005-0000-0000-0000A10B0000}"/>
    <cellStyle name="Header2 6" xfId="3546" xr:uid="{00000000-0005-0000-0000-0000A20B0000}"/>
    <cellStyle name="Header2 6 2" xfId="3547" xr:uid="{00000000-0005-0000-0000-0000A30B0000}"/>
    <cellStyle name="Header2 6 2 2" xfId="3548" xr:uid="{00000000-0005-0000-0000-0000A40B0000}"/>
    <cellStyle name="Header2 6 2 2 2" xfId="3549" xr:uid="{00000000-0005-0000-0000-0000A50B0000}"/>
    <cellStyle name="Header2 6 2 2 2 2" xfId="3550" xr:uid="{00000000-0005-0000-0000-0000A60B0000}"/>
    <cellStyle name="Header2 6 2 2 3" xfId="3551" xr:uid="{00000000-0005-0000-0000-0000A70B0000}"/>
    <cellStyle name="Header2 6 2 3" xfId="3552" xr:uid="{00000000-0005-0000-0000-0000A80B0000}"/>
    <cellStyle name="Header2 6 3" xfId="3553" xr:uid="{00000000-0005-0000-0000-0000A90B0000}"/>
    <cellStyle name="Header2 6 3 2" xfId="3554" xr:uid="{00000000-0005-0000-0000-0000AA0B0000}"/>
    <cellStyle name="Header2 6 3 2 2" xfId="3555" xr:uid="{00000000-0005-0000-0000-0000AB0B0000}"/>
    <cellStyle name="Header2 6 3 3" xfId="3556" xr:uid="{00000000-0005-0000-0000-0000AC0B0000}"/>
    <cellStyle name="Header2 6 4" xfId="3557" xr:uid="{00000000-0005-0000-0000-0000AD0B0000}"/>
    <cellStyle name="Header2 7" xfId="3558" xr:uid="{00000000-0005-0000-0000-0000AE0B0000}"/>
    <cellStyle name="Header2 7 2" xfId="3559" xr:uid="{00000000-0005-0000-0000-0000AF0B0000}"/>
    <cellStyle name="Header2 7 2 2" xfId="3560" xr:uid="{00000000-0005-0000-0000-0000B00B0000}"/>
    <cellStyle name="Header2 7 2 2 2" xfId="3561" xr:uid="{00000000-0005-0000-0000-0000B10B0000}"/>
    <cellStyle name="Header2 7 2 2 2 2" xfId="3562" xr:uid="{00000000-0005-0000-0000-0000B20B0000}"/>
    <cellStyle name="Header2 7 2 2 3" xfId="3563" xr:uid="{00000000-0005-0000-0000-0000B30B0000}"/>
    <cellStyle name="Header2 7 2 3" xfId="3564" xr:uid="{00000000-0005-0000-0000-0000B40B0000}"/>
    <cellStyle name="Header2 7 3" xfId="3565" xr:uid="{00000000-0005-0000-0000-0000B50B0000}"/>
    <cellStyle name="Header2 7 3 2" xfId="3566" xr:uid="{00000000-0005-0000-0000-0000B60B0000}"/>
    <cellStyle name="Header2 7 3 2 2" xfId="3567" xr:uid="{00000000-0005-0000-0000-0000B70B0000}"/>
    <cellStyle name="Header2 7 3 3" xfId="3568" xr:uid="{00000000-0005-0000-0000-0000B80B0000}"/>
    <cellStyle name="Header2 7 4" xfId="3569" xr:uid="{00000000-0005-0000-0000-0000B90B0000}"/>
    <cellStyle name="Header2 8" xfId="3570" xr:uid="{00000000-0005-0000-0000-0000BA0B0000}"/>
    <cellStyle name="Header2 8 2" xfId="3571" xr:uid="{00000000-0005-0000-0000-0000BB0B0000}"/>
    <cellStyle name="Header2 8 2 2" xfId="3572" xr:uid="{00000000-0005-0000-0000-0000BC0B0000}"/>
    <cellStyle name="Header2 8 2 2 2" xfId="3573" xr:uid="{00000000-0005-0000-0000-0000BD0B0000}"/>
    <cellStyle name="Header2 8 2 2 2 2" xfId="3574" xr:uid="{00000000-0005-0000-0000-0000BE0B0000}"/>
    <cellStyle name="Header2 8 2 2 3" xfId="3575" xr:uid="{00000000-0005-0000-0000-0000BF0B0000}"/>
    <cellStyle name="Header2 8 2 3" xfId="3576" xr:uid="{00000000-0005-0000-0000-0000C00B0000}"/>
    <cellStyle name="Header2 8 3" xfId="3577" xr:uid="{00000000-0005-0000-0000-0000C10B0000}"/>
    <cellStyle name="Header2 8 3 2" xfId="3578" xr:uid="{00000000-0005-0000-0000-0000C20B0000}"/>
    <cellStyle name="Header2 8 3 2 2" xfId="3579" xr:uid="{00000000-0005-0000-0000-0000C30B0000}"/>
    <cellStyle name="Header2 8 3 3" xfId="3580" xr:uid="{00000000-0005-0000-0000-0000C40B0000}"/>
    <cellStyle name="Header2 8 4" xfId="3581" xr:uid="{00000000-0005-0000-0000-0000C50B0000}"/>
    <cellStyle name="Header2 9" xfId="3582" xr:uid="{00000000-0005-0000-0000-0000C60B0000}"/>
    <cellStyle name="Header2 9 2" xfId="3583" xr:uid="{00000000-0005-0000-0000-0000C70B0000}"/>
    <cellStyle name="Header2 9 2 2" xfId="3584" xr:uid="{00000000-0005-0000-0000-0000C80B0000}"/>
    <cellStyle name="Header2 9 2 2 2" xfId="3585" xr:uid="{00000000-0005-0000-0000-0000C90B0000}"/>
    <cellStyle name="Header2 9 2 3" xfId="3586" xr:uid="{00000000-0005-0000-0000-0000CA0B0000}"/>
    <cellStyle name="Header2 9 3" xfId="3587" xr:uid="{00000000-0005-0000-0000-0000CB0B0000}"/>
    <cellStyle name="Hyperlink 2" xfId="184" xr:uid="{00000000-0005-0000-0000-0000CC0B0000}"/>
    <cellStyle name="Hyperlink_ПНР" xfId="185" xr:uid="{00000000-0005-0000-0000-0000CD0B0000}"/>
    <cellStyle name="Iau?iue_?iardu1999a" xfId="186" xr:uid="{00000000-0005-0000-0000-0000CE0B0000}"/>
    <cellStyle name="Input [yellow]" xfId="187" xr:uid="{00000000-0005-0000-0000-0000CF0B0000}"/>
    <cellStyle name="Input [yellow] 2" xfId="188" xr:uid="{00000000-0005-0000-0000-0000D00B0000}"/>
    <cellStyle name="Input [yellow] 2 2" xfId="3588" xr:uid="{00000000-0005-0000-0000-0000D10B0000}"/>
    <cellStyle name="Input [yellow] 2 2 2" xfId="3589" xr:uid="{00000000-0005-0000-0000-0000D20B0000}"/>
    <cellStyle name="Input [yellow] 2 2 2 2" xfId="3590" xr:uid="{00000000-0005-0000-0000-0000D30B0000}"/>
    <cellStyle name="Input [yellow] 2 2 2 2 2" xfId="3591" xr:uid="{00000000-0005-0000-0000-0000D40B0000}"/>
    <cellStyle name="Input [yellow] 2 2 2 2 2 2" xfId="3592" xr:uid="{00000000-0005-0000-0000-0000D50B0000}"/>
    <cellStyle name="Input [yellow] 2 2 2 2 2 2 2" xfId="3593" xr:uid="{00000000-0005-0000-0000-0000D60B0000}"/>
    <cellStyle name="Input [yellow] 2 2 2 2 2 2 2 2" xfId="39592" xr:uid="{00000000-0005-0000-0000-0000D70B0000}"/>
    <cellStyle name="Input [yellow] 2 2 2 2 2 2 3" xfId="39593" xr:uid="{00000000-0005-0000-0000-0000D80B0000}"/>
    <cellStyle name="Input [yellow] 2 2 2 2 2 3" xfId="39594" xr:uid="{00000000-0005-0000-0000-0000D90B0000}"/>
    <cellStyle name="Input [yellow] 2 2 2 2 3" xfId="3594" xr:uid="{00000000-0005-0000-0000-0000DA0B0000}"/>
    <cellStyle name="Input [yellow] 2 2 2 2 3 2" xfId="3595" xr:uid="{00000000-0005-0000-0000-0000DB0B0000}"/>
    <cellStyle name="Input [yellow] 2 2 2 2 3 2 2" xfId="39595" xr:uid="{00000000-0005-0000-0000-0000DC0B0000}"/>
    <cellStyle name="Input [yellow] 2 2 2 2 3 3" xfId="39596" xr:uid="{00000000-0005-0000-0000-0000DD0B0000}"/>
    <cellStyle name="Input [yellow] 2 2 2 2 4" xfId="39597" xr:uid="{00000000-0005-0000-0000-0000DE0B0000}"/>
    <cellStyle name="Input [yellow] 2 2 2 3" xfId="3596" xr:uid="{00000000-0005-0000-0000-0000DF0B0000}"/>
    <cellStyle name="Input [yellow] 2 2 2 3 2" xfId="3597" xr:uid="{00000000-0005-0000-0000-0000E00B0000}"/>
    <cellStyle name="Input [yellow] 2 2 2 3 2 2" xfId="3598" xr:uid="{00000000-0005-0000-0000-0000E10B0000}"/>
    <cellStyle name="Input [yellow] 2 2 2 3 2 2 2" xfId="39598" xr:uid="{00000000-0005-0000-0000-0000E20B0000}"/>
    <cellStyle name="Input [yellow] 2 2 2 3 2 3" xfId="39599" xr:uid="{00000000-0005-0000-0000-0000E30B0000}"/>
    <cellStyle name="Input [yellow] 2 2 2 3 3" xfId="39600" xr:uid="{00000000-0005-0000-0000-0000E40B0000}"/>
    <cellStyle name="Input [yellow] 2 2 2 4" xfId="3599" xr:uid="{00000000-0005-0000-0000-0000E50B0000}"/>
    <cellStyle name="Input [yellow] 2 2 2 4 2" xfId="3600" xr:uid="{00000000-0005-0000-0000-0000E60B0000}"/>
    <cellStyle name="Input [yellow] 2 2 2 4 2 2" xfId="39601" xr:uid="{00000000-0005-0000-0000-0000E70B0000}"/>
    <cellStyle name="Input [yellow] 2 2 2 4 3" xfId="39602" xr:uid="{00000000-0005-0000-0000-0000E80B0000}"/>
    <cellStyle name="Input [yellow] 2 2 2 5" xfId="39603" xr:uid="{00000000-0005-0000-0000-0000E90B0000}"/>
    <cellStyle name="Input [yellow] 2 2 3" xfId="3601" xr:uid="{00000000-0005-0000-0000-0000EA0B0000}"/>
    <cellStyle name="Input [yellow] 2 2 3 2" xfId="3602" xr:uid="{00000000-0005-0000-0000-0000EB0B0000}"/>
    <cellStyle name="Input [yellow] 2 2 3 2 2" xfId="3603" xr:uid="{00000000-0005-0000-0000-0000EC0B0000}"/>
    <cellStyle name="Input [yellow] 2 2 3 2 2 2" xfId="3604" xr:uid="{00000000-0005-0000-0000-0000ED0B0000}"/>
    <cellStyle name="Input [yellow] 2 2 3 2 2 2 2" xfId="3605" xr:uid="{00000000-0005-0000-0000-0000EE0B0000}"/>
    <cellStyle name="Input [yellow] 2 2 3 2 2 2 2 2" xfId="39604" xr:uid="{00000000-0005-0000-0000-0000EF0B0000}"/>
    <cellStyle name="Input [yellow] 2 2 3 2 2 2 3" xfId="39605" xr:uid="{00000000-0005-0000-0000-0000F00B0000}"/>
    <cellStyle name="Input [yellow] 2 2 3 2 2 3" xfId="39606" xr:uid="{00000000-0005-0000-0000-0000F10B0000}"/>
    <cellStyle name="Input [yellow] 2 2 3 2 3" xfId="3606" xr:uid="{00000000-0005-0000-0000-0000F20B0000}"/>
    <cellStyle name="Input [yellow] 2 2 3 2 3 2" xfId="3607" xr:uid="{00000000-0005-0000-0000-0000F30B0000}"/>
    <cellStyle name="Input [yellow] 2 2 3 2 3 2 2" xfId="39607" xr:uid="{00000000-0005-0000-0000-0000F40B0000}"/>
    <cellStyle name="Input [yellow] 2 2 3 2 3 3" xfId="39608" xr:uid="{00000000-0005-0000-0000-0000F50B0000}"/>
    <cellStyle name="Input [yellow] 2 2 3 2 4" xfId="39609" xr:uid="{00000000-0005-0000-0000-0000F60B0000}"/>
    <cellStyle name="Input [yellow] 2 2 3 3" xfId="3608" xr:uid="{00000000-0005-0000-0000-0000F70B0000}"/>
    <cellStyle name="Input [yellow] 2 2 3 3 2" xfId="3609" xr:uid="{00000000-0005-0000-0000-0000F80B0000}"/>
    <cellStyle name="Input [yellow] 2 2 3 3 2 2" xfId="3610" xr:uid="{00000000-0005-0000-0000-0000F90B0000}"/>
    <cellStyle name="Input [yellow] 2 2 3 3 2 2 2" xfId="39610" xr:uid="{00000000-0005-0000-0000-0000FA0B0000}"/>
    <cellStyle name="Input [yellow] 2 2 3 3 2 3" xfId="39611" xr:uid="{00000000-0005-0000-0000-0000FB0B0000}"/>
    <cellStyle name="Input [yellow] 2 2 3 3 3" xfId="39612" xr:uid="{00000000-0005-0000-0000-0000FC0B0000}"/>
    <cellStyle name="Input [yellow] 2 2 3 4" xfId="3611" xr:uid="{00000000-0005-0000-0000-0000FD0B0000}"/>
    <cellStyle name="Input [yellow] 2 2 3 4 2" xfId="3612" xr:uid="{00000000-0005-0000-0000-0000FE0B0000}"/>
    <cellStyle name="Input [yellow] 2 2 3 4 2 2" xfId="39613" xr:uid="{00000000-0005-0000-0000-0000FF0B0000}"/>
    <cellStyle name="Input [yellow] 2 2 3 4 3" xfId="39614" xr:uid="{00000000-0005-0000-0000-0000000C0000}"/>
    <cellStyle name="Input [yellow] 2 2 3 5" xfId="39615" xr:uid="{00000000-0005-0000-0000-0000010C0000}"/>
    <cellStyle name="Input [yellow] 2 2 4" xfId="3613" xr:uid="{00000000-0005-0000-0000-0000020C0000}"/>
    <cellStyle name="Input [yellow] 2 2 4 2" xfId="3614" xr:uid="{00000000-0005-0000-0000-0000030C0000}"/>
    <cellStyle name="Input [yellow] 2 2 4 2 2" xfId="3615" xr:uid="{00000000-0005-0000-0000-0000040C0000}"/>
    <cellStyle name="Input [yellow] 2 2 4 2 2 2" xfId="3616" xr:uid="{00000000-0005-0000-0000-0000050C0000}"/>
    <cellStyle name="Input [yellow] 2 2 4 2 2 2 2" xfId="3617" xr:uid="{00000000-0005-0000-0000-0000060C0000}"/>
    <cellStyle name="Input [yellow] 2 2 4 2 2 2 2 2" xfId="39616" xr:uid="{00000000-0005-0000-0000-0000070C0000}"/>
    <cellStyle name="Input [yellow] 2 2 4 2 2 2 3" xfId="39617" xr:uid="{00000000-0005-0000-0000-0000080C0000}"/>
    <cellStyle name="Input [yellow] 2 2 4 2 2 3" xfId="39618" xr:uid="{00000000-0005-0000-0000-0000090C0000}"/>
    <cellStyle name="Input [yellow] 2 2 4 2 3" xfId="3618" xr:uid="{00000000-0005-0000-0000-00000A0C0000}"/>
    <cellStyle name="Input [yellow] 2 2 4 2 3 2" xfId="3619" xr:uid="{00000000-0005-0000-0000-00000B0C0000}"/>
    <cellStyle name="Input [yellow] 2 2 4 2 3 2 2" xfId="39619" xr:uid="{00000000-0005-0000-0000-00000C0C0000}"/>
    <cellStyle name="Input [yellow] 2 2 4 2 3 3" xfId="39620" xr:uid="{00000000-0005-0000-0000-00000D0C0000}"/>
    <cellStyle name="Input [yellow] 2 2 4 2 4" xfId="39621" xr:uid="{00000000-0005-0000-0000-00000E0C0000}"/>
    <cellStyle name="Input [yellow] 2 2 4 3" xfId="3620" xr:uid="{00000000-0005-0000-0000-00000F0C0000}"/>
    <cellStyle name="Input [yellow] 2 2 4 3 2" xfId="3621" xr:uid="{00000000-0005-0000-0000-0000100C0000}"/>
    <cellStyle name="Input [yellow] 2 2 4 3 2 2" xfId="3622" xr:uid="{00000000-0005-0000-0000-0000110C0000}"/>
    <cellStyle name="Input [yellow] 2 2 4 3 2 2 2" xfId="39622" xr:uid="{00000000-0005-0000-0000-0000120C0000}"/>
    <cellStyle name="Input [yellow] 2 2 4 3 2 3" xfId="39623" xr:uid="{00000000-0005-0000-0000-0000130C0000}"/>
    <cellStyle name="Input [yellow] 2 2 4 3 3" xfId="39624" xr:uid="{00000000-0005-0000-0000-0000140C0000}"/>
    <cellStyle name="Input [yellow] 2 2 4 4" xfId="3623" xr:uid="{00000000-0005-0000-0000-0000150C0000}"/>
    <cellStyle name="Input [yellow] 2 2 4 4 2" xfId="3624" xr:uid="{00000000-0005-0000-0000-0000160C0000}"/>
    <cellStyle name="Input [yellow] 2 2 4 4 2 2" xfId="39625" xr:uid="{00000000-0005-0000-0000-0000170C0000}"/>
    <cellStyle name="Input [yellow] 2 2 4 4 3" xfId="39626" xr:uid="{00000000-0005-0000-0000-0000180C0000}"/>
    <cellStyle name="Input [yellow] 2 2 4 5" xfId="39627" xr:uid="{00000000-0005-0000-0000-0000190C0000}"/>
    <cellStyle name="Input [yellow] 2 2 5" xfId="3625" xr:uid="{00000000-0005-0000-0000-00001A0C0000}"/>
    <cellStyle name="Input [yellow] 2 2 5 2" xfId="3626" xr:uid="{00000000-0005-0000-0000-00001B0C0000}"/>
    <cellStyle name="Input [yellow] 2 2 5 2 2" xfId="3627" xr:uid="{00000000-0005-0000-0000-00001C0C0000}"/>
    <cellStyle name="Input [yellow] 2 2 5 2 2 2" xfId="3628" xr:uid="{00000000-0005-0000-0000-00001D0C0000}"/>
    <cellStyle name="Input [yellow] 2 2 5 2 2 2 2" xfId="3629" xr:uid="{00000000-0005-0000-0000-00001E0C0000}"/>
    <cellStyle name="Input [yellow] 2 2 5 2 2 2 2 2" xfId="39628" xr:uid="{00000000-0005-0000-0000-00001F0C0000}"/>
    <cellStyle name="Input [yellow] 2 2 5 2 2 2 3" xfId="39629" xr:uid="{00000000-0005-0000-0000-0000200C0000}"/>
    <cellStyle name="Input [yellow] 2 2 5 2 2 3" xfId="39630" xr:uid="{00000000-0005-0000-0000-0000210C0000}"/>
    <cellStyle name="Input [yellow] 2 2 5 2 3" xfId="3630" xr:uid="{00000000-0005-0000-0000-0000220C0000}"/>
    <cellStyle name="Input [yellow] 2 2 5 2 3 2" xfId="3631" xr:uid="{00000000-0005-0000-0000-0000230C0000}"/>
    <cellStyle name="Input [yellow] 2 2 5 2 3 2 2" xfId="39631" xr:uid="{00000000-0005-0000-0000-0000240C0000}"/>
    <cellStyle name="Input [yellow] 2 2 5 2 3 3" xfId="39632" xr:uid="{00000000-0005-0000-0000-0000250C0000}"/>
    <cellStyle name="Input [yellow] 2 2 5 2 4" xfId="39633" xr:uid="{00000000-0005-0000-0000-0000260C0000}"/>
    <cellStyle name="Input [yellow] 2 2 5 3" xfId="3632" xr:uid="{00000000-0005-0000-0000-0000270C0000}"/>
    <cellStyle name="Input [yellow] 2 2 5 3 2" xfId="3633" xr:uid="{00000000-0005-0000-0000-0000280C0000}"/>
    <cellStyle name="Input [yellow] 2 2 5 3 2 2" xfId="3634" xr:uid="{00000000-0005-0000-0000-0000290C0000}"/>
    <cellStyle name="Input [yellow] 2 2 5 3 2 2 2" xfId="39634" xr:uid="{00000000-0005-0000-0000-00002A0C0000}"/>
    <cellStyle name="Input [yellow] 2 2 5 3 2 3" xfId="39635" xr:uid="{00000000-0005-0000-0000-00002B0C0000}"/>
    <cellStyle name="Input [yellow] 2 2 5 3 3" xfId="39636" xr:uid="{00000000-0005-0000-0000-00002C0C0000}"/>
    <cellStyle name="Input [yellow] 2 2 5 4" xfId="3635" xr:uid="{00000000-0005-0000-0000-00002D0C0000}"/>
    <cellStyle name="Input [yellow] 2 2 5 4 2" xfId="3636" xr:uid="{00000000-0005-0000-0000-00002E0C0000}"/>
    <cellStyle name="Input [yellow] 2 2 5 4 2 2" xfId="39637" xr:uid="{00000000-0005-0000-0000-00002F0C0000}"/>
    <cellStyle name="Input [yellow] 2 2 5 4 3" xfId="39638" xr:uid="{00000000-0005-0000-0000-0000300C0000}"/>
    <cellStyle name="Input [yellow] 2 2 5 5" xfId="39639" xr:uid="{00000000-0005-0000-0000-0000310C0000}"/>
    <cellStyle name="Input [yellow] 2 2 6" xfId="3637" xr:uid="{00000000-0005-0000-0000-0000320C0000}"/>
    <cellStyle name="Input [yellow] 2 2 6 2" xfId="3638" xr:uid="{00000000-0005-0000-0000-0000330C0000}"/>
    <cellStyle name="Input [yellow] 2 2 6 2 2" xfId="3639" xr:uid="{00000000-0005-0000-0000-0000340C0000}"/>
    <cellStyle name="Input [yellow] 2 2 6 2 2 2" xfId="3640" xr:uid="{00000000-0005-0000-0000-0000350C0000}"/>
    <cellStyle name="Input [yellow] 2 2 6 2 2 2 2" xfId="39640" xr:uid="{00000000-0005-0000-0000-0000360C0000}"/>
    <cellStyle name="Input [yellow] 2 2 6 2 2 3" xfId="39641" xr:uid="{00000000-0005-0000-0000-0000370C0000}"/>
    <cellStyle name="Input [yellow] 2 2 6 2 3" xfId="39642" xr:uid="{00000000-0005-0000-0000-0000380C0000}"/>
    <cellStyle name="Input [yellow] 2 2 6 3" xfId="3641" xr:uid="{00000000-0005-0000-0000-0000390C0000}"/>
    <cellStyle name="Input [yellow] 2 2 6 3 2" xfId="3642" xr:uid="{00000000-0005-0000-0000-00003A0C0000}"/>
    <cellStyle name="Input [yellow] 2 2 6 3 2 2" xfId="39643" xr:uid="{00000000-0005-0000-0000-00003B0C0000}"/>
    <cellStyle name="Input [yellow] 2 2 6 3 3" xfId="39644" xr:uid="{00000000-0005-0000-0000-00003C0C0000}"/>
    <cellStyle name="Input [yellow] 2 2 6 4" xfId="39645" xr:uid="{00000000-0005-0000-0000-00003D0C0000}"/>
    <cellStyle name="Input [yellow] 2 2 7" xfId="3643" xr:uid="{00000000-0005-0000-0000-00003E0C0000}"/>
    <cellStyle name="Input [yellow] 2 2 7 2" xfId="3644" xr:uid="{00000000-0005-0000-0000-00003F0C0000}"/>
    <cellStyle name="Input [yellow] 2 2 7 2 2" xfId="3645" xr:uid="{00000000-0005-0000-0000-0000400C0000}"/>
    <cellStyle name="Input [yellow] 2 2 7 2 2 2" xfId="39646" xr:uid="{00000000-0005-0000-0000-0000410C0000}"/>
    <cellStyle name="Input [yellow] 2 2 7 2 3" xfId="39647" xr:uid="{00000000-0005-0000-0000-0000420C0000}"/>
    <cellStyle name="Input [yellow] 2 2 7 3" xfId="39648" xr:uid="{00000000-0005-0000-0000-0000430C0000}"/>
    <cellStyle name="Input [yellow] 2 2 8" xfId="3646" xr:uid="{00000000-0005-0000-0000-0000440C0000}"/>
    <cellStyle name="Input [yellow] 2 2 8 2" xfId="3647" xr:uid="{00000000-0005-0000-0000-0000450C0000}"/>
    <cellStyle name="Input [yellow] 2 2 8 2 2" xfId="39649" xr:uid="{00000000-0005-0000-0000-0000460C0000}"/>
    <cellStyle name="Input [yellow] 2 2 8 3" xfId="39650" xr:uid="{00000000-0005-0000-0000-0000470C0000}"/>
    <cellStyle name="Input [yellow] 2 2 9" xfId="39651" xr:uid="{00000000-0005-0000-0000-0000480C0000}"/>
    <cellStyle name="Input [yellow] 2 3" xfId="3648" xr:uid="{00000000-0005-0000-0000-0000490C0000}"/>
    <cellStyle name="Input [yellow] 2 3 2" xfId="3649" xr:uid="{00000000-0005-0000-0000-00004A0C0000}"/>
    <cellStyle name="Input [yellow] 2 3 2 2" xfId="3650" xr:uid="{00000000-0005-0000-0000-00004B0C0000}"/>
    <cellStyle name="Input [yellow] 2 3 2 2 2" xfId="3651" xr:uid="{00000000-0005-0000-0000-00004C0C0000}"/>
    <cellStyle name="Input [yellow] 2 3 2 2 2 2" xfId="3652" xr:uid="{00000000-0005-0000-0000-00004D0C0000}"/>
    <cellStyle name="Input [yellow] 2 3 2 2 2 2 2" xfId="3653" xr:uid="{00000000-0005-0000-0000-00004E0C0000}"/>
    <cellStyle name="Input [yellow] 2 3 2 2 2 2 2 2" xfId="39652" xr:uid="{00000000-0005-0000-0000-00004F0C0000}"/>
    <cellStyle name="Input [yellow] 2 3 2 2 2 2 3" xfId="39653" xr:uid="{00000000-0005-0000-0000-0000500C0000}"/>
    <cellStyle name="Input [yellow] 2 3 2 2 2 3" xfId="39654" xr:uid="{00000000-0005-0000-0000-0000510C0000}"/>
    <cellStyle name="Input [yellow] 2 3 2 2 3" xfId="3654" xr:uid="{00000000-0005-0000-0000-0000520C0000}"/>
    <cellStyle name="Input [yellow] 2 3 2 2 3 2" xfId="3655" xr:uid="{00000000-0005-0000-0000-0000530C0000}"/>
    <cellStyle name="Input [yellow] 2 3 2 2 3 2 2" xfId="39655" xr:uid="{00000000-0005-0000-0000-0000540C0000}"/>
    <cellStyle name="Input [yellow] 2 3 2 2 3 3" xfId="39656" xr:uid="{00000000-0005-0000-0000-0000550C0000}"/>
    <cellStyle name="Input [yellow] 2 3 2 2 4" xfId="39657" xr:uid="{00000000-0005-0000-0000-0000560C0000}"/>
    <cellStyle name="Input [yellow] 2 3 2 3" xfId="3656" xr:uid="{00000000-0005-0000-0000-0000570C0000}"/>
    <cellStyle name="Input [yellow] 2 3 2 3 2" xfId="3657" xr:uid="{00000000-0005-0000-0000-0000580C0000}"/>
    <cellStyle name="Input [yellow] 2 3 2 3 2 2" xfId="3658" xr:uid="{00000000-0005-0000-0000-0000590C0000}"/>
    <cellStyle name="Input [yellow] 2 3 2 3 2 2 2" xfId="39658" xr:uid="{00000000-0005-0000-0000-00005A0C0000}"/>
    <cellStyle name="Input [yellow] 2 3 2 3 2 3" xfId="39659" xr:uid="{00000000-0005-0000-0000-00005B0C0000}"/>
    <cellStyle name="Input [yellow] 2 3 2 3 3" xfId="39660" xr:uid="{00000000-0005-0000-0000-00005C0C0000}"/>
    <cellStyle name="Input [yellow] 2 3 2 4" xfId="3659" xr:uid="{00000000-0005-0000-0000-00005D0C0000}"/>
    <cellStyle name="Input [yellow] 2 3 2 4 2" xfId="3660" xr:uid="{00000000-0005-0000-0000-00005E0C0000}"/>
    <cellStyle name="Input [yellow] 2 3 2 4 2 2" xfId="39661" xr:uid="{00000000-0005-0000-0000-00005F0C0000}"/>
    <cellStyle name="Input [yellow] 2 3 2 4 3" xfId="39662" xr:uid="{00000000-0005-0000-0000-0000600C0000}"/>
    <cellStyle name="Input [yellow] 2 3 2 5" xfId="39663" xr:uid="{00000000-0005-0000-0000-0000610C0000}"/>
    <cellStyle name="Input [yellow] 2 3 3" xfId="3661" xr:uid="{00000000-0005-0000-0000-0000620C0000}"/>
    <cellStyle name="Input [yellow] 2 3 3 2" xfId="3662" xr:uid="{00000000-0005-0000-0000-0000630C0000}"/>
    <cellStyle name="Input [yellow] 2 3 3 2 2" xfId="3663" xr:uid="{00000000-0005-0000-0000-0000640C0000}"/>
    <cellStyle name="Input [yellow] 2 3 3 2 2 2" xfId="3664" xr:uid="{00000000-0005-0000-0000-0000650C0000}"/>
    <cellStyle name="Input [yellow] 2 3 3 2 2 2 2" xfId="3665" xr:uid="{00000000-0005-0000-0000-0000660C0000}"/>
    <cellStyle name="Input [yellow] 2 3 3 2 2 2 2 2" xfId="39664" xr:uid="{00000000-0005-0000-0000-0000670C0000}"/>
    <cellStyle name="Input [yellow] 2 3 3 2 2 2 3" xfId="39665" xr:uid="{00000000-0005-0000-0000-0000680C0000}"/>
    <cellStyle name="Input [yellow] 2 3 3 2 2 3" xfId="39666" xr:uid="{00000000-0005-0000-0000-0000690C0000}"/>
    <cellStyle name="Input [yellow] 2 3 3 2 3" xfId="3666" xr:uid="{00000000-0005-0000-0000-00006A0C0000}"/>
    <cellStyle name="Input [yellow] 2 3 3 2 3 2" xfId="3667" xr:uid="{00000000-0005-0000-0000-00006B0C0000}"/>
    <cellStyle name="Input [yellow] 2 3 3 2 3 2 2" xfId="39667" xr:uid="{00000000-0005-0000-0000-00006C0C0000}"/>
    <cellStyle name="Input [yellow] 2 3 3 2 3 3" xfId="39668" xr:uid="{00000000-0005-0000-0000-00006D0C0000}"/>
    <cellStyle name="Input [yellow] 2 3 3 2 4" xfId="39669" xr:uid="{00000000-0005-0000-0000-00006E0C0000}"/>
    <cellStyle name="Input [yellow] 2 3 3 3" xfId="3668" xr:uid="{00000000-0005-0000-0000-00006F0C0000}"/>
    <cellStyle name="Input [yellow] 2 3 3 3 2" xfId="3669" xr:uid="{00000000-0005-0000-0000-0000700C0000}"/>
    <cellStyle name="Input [yellow] 2 3 3 3 2 2" xfId="3670" xr:uid="{00000000-0005-0000-0000-0000710C0000}"/>
    <cellStyle name="Input [yellow] 2 3 3 3 2 2 2" xfId="39670" xr:uid="{00000000-0005-0000-0000-0000720C0000}"/>
    <cellStyle name="Input [yellow] 2 3 3 3 2 3" xfId="39671" xr:uid="{00000000-0005-0000-0000-0000730C0000}"/>
    <cellStyle name="Input [yellow] 2 3 3 3 3" xfId="39672" xr:uid="{00000000-0005-0000-0000-0000740C0000}"/>
    <cellStyle name="Input [yellow] 2 3 3 4" xfId="3671" xr:uid="{00000000-0005-0000-0000-0000750C0000}"/>
    <cellStyle name="Input [yellow] 2 3 3 4 2" xfId="3672" xr:uid="{00000000-0005-0000-0000-0000760C0000}"/>
    <cellStyle name="Input [yellow] 2 3 3 4 2 2" xfId="39673" xr:uid="{00000000-0005-0000-0000-0000770C0000}"/>
    <cellStyle name="Input [yellow] 2 3 3 4 3" xfId="39674" xr:uid="{00000000-0005-0000-0000-0000780C0000}"/>
    <cellStyle name="Input [yellow] 2 3 3 5" xfId="39675" xr:uid="{00000000-0005-0000-0000-0000790C0000}"/>
    <cellStyle name="Input [yellow] 2 3 4" xfId="3673" xr:uid="{00000000-0005-0000-0000-00007A0C0000}"/>
    <cellStyle name="Input [yellow] 2 3 4 2" xfId="3674" xr:uid="{00000000-0005-0000-0000-00007B0C0000}"/>
    <cellStyle name="Input [yellow] 2 3 4 2 2" xfId="3675" xr:uid="{00000000-0005-0000-0000-00007C0C0000}"/>
    <cellStyle name="Input [yellow] 2 3 4 2 2 2" xfId="3676" xr:uid="{00000000-0005-0000-0000-00007D0C0000}"/>
    <cellStyle name="Input [yellow] 2 3 4 2 2 2 2" xfId="3677" xr:uid="{00000000-0005-0000-0000-00007E0C0000}"/>
    <cellStyle name="Input [yellow] 2 3 4 2 2 2 2 2" xfId="39676" xr:uid="{00000000-0005-0000-0000-00007F0C0000}"/>
    <cellStyle name="Input [yellow] 2 3 4 2 2 2 3" xfId="39677" xr:uid="{00000000-0005-0000-0000-0000800C0000}"/>
    <cellStyle name="Input [yellow] 2 3 4 2 2 3" xfId="39678" xr:uid="{00000000-0005-0000-0000-0000810C0000}"/>
    <cellStyle name="Input [yellow] 2 3 4 2 3" xfId="3678" xr:uid="{00000000-0005-0000-0000-0000820C0000}"/>
    <cellStyle name="Input [yellow] 2 3 4 2 3 2" xfId="3679" xr:uid="{00000000-0005-0000-0000-0000830C0000}"/>
    <cellStyle name="Input [yellow] 2 3 4 2 3 2 2" xfId="39679" xr:uid="{00000000-0005-0000-0000-0000840C0000}"/>
    <cellStyle name="Input [yellow] 2 3 4 2 3 3" xfId="39680" xr:uid="{00000000-0005-0000-0000-0000850C0000}"/>
    <cellStyle name="Input [yellow] 2 3 4 2 4" xfId="39681" xr:uid="{00000000-0005-0000-0000-0000860C0000}"/>
    <cellStyle name="Input [yellow] 2 3 4 3" xfId="3680" xr:uid="{00000000-0005-0000-0000-0000870C0000}"/>
    <cellStyle name="Input [yellow] 2 3 4 3 2" xfId="3681" xr:uid="{00000000-0005-0000-0000-0000880C0000}"/>
    <cellStyle name="Input [yellow] 2 3 4 3 2 2" xfId="3682" xr:uid="{00000000-0005-0000-0000-0000890C0000}"/>
    <cellStyle name="Input [yellow] 2 3 4 3 2 2 2" xfId="39682" xr:uid="{00000000-0005-0000-0000-00008A0C0000}"/>
    <cellStyle name="Input [yellow] 2 3 4 3 2 3" xfId="39683" xr:uid="{00000000-0005-0000-0000-00008B0C0000}"/>
    <cellStyle name="Input [yellow] 2 3 4 3 3" xfId="39684" xr:uid="{00000000-0005-0000-0000-00008C0C0000}"/>
    <cellStyle name="Input [yellow] 2 3 4 4" xfId="3683" xr:uid="{00000000-0005-0000-0000-00008D0C0000}"/>
    <cellStyle name="Input [yellow] 2 3 4 4 2" xfId="3684" xr:uid="{00000000-0005-0000-0000-00008E0C0000}"/>
    <cellStyle name="Input [yellow] 2 3 4 4 2 2" xfId="39685" xr:uid="{00000000-0005-0000-0000-00008F0C0000}"/>
    <cellStyle name="Input [yellow] 2 3 4 4 3" xfId="39686" xr:uid="{00000000-0005-0000-0000-0000900C0000}"/>
    <cellStyle name="Input [yellow] 2 3 4 5" xfId="39687" xr:uid="{00000000-0005-0000-0000-0000910C0000}"/>
    <cellStyle name="Input [yellow] 2 3 5" xfId="3685" xr:uid="{00000000-0005-0000-0000-0000920C0000}"/>
    <cellStyle name="Input [yellow] 2 3 5 2" xfId="3686" xr:uid="{00000000-0005-0000-0000-0000930C0000}"/>
    <cellStyle name="Input [yellow] 2 3 5 2 2" xfId="3687" xr:uid="{00000000-0005-0000-0000-0000940C0000}"/>
    <cellStyle name="Input [yellow] 2 3 5 2 2 2" xfId="3688" xr:uid="{00000000-0005-0000-0000-0000950C0000}"/>
    <cellStyle name="Input [yellow] 2 3 5 2 2 2 2" xfId="3689" xr:uid="{00000000-0005-0000-0000-0000960C0000}"/>
    <cellStyle name="Input [yellow] 2 3 5 2 2 2 2 2" xfId="39688" xr:uid="{00000000-0005-0000-0000-0000970C0000}"/>
    <cellStyle name="Input [yellow] 2 3 5 2 2 2 3" xfId="39689" xr:uid="{00000000-0005-0000-0000-0000980C0000}"/>
    <cellStyle name="Input [yellow] 2 3 5 2 2 3" xfId="39690" xr:uid="{00000000-0005-0000-0000-0000990C0000}"/>
    <cellStyle name="Input [yellow] 2 3 5 2 3" xfId="3690" xr:uid="{00000000-0005-0000-0000-00009A0C0000}"/>
    <cellStyle name="Input [yellow] 2 3 5 2 3 2" xfId="3691" xr:uid="{00000000-0005-0000-0000-00009B0C0000}"/>
    <cellStyle name="Input [yellow] 2 3 5 2 3 2 2" xfId="39691" xr:uid="{00000000-0005-0000-0000-00009C0C0000}"/>
    <cellStyle name="Input [yellow] 2 3 5 2 3 3" xfId="39692" xr:uid="{00000000-0005-0000-0000-00009D0C0000}"/>
    <cellStyle name="Input [yellow] 2 3 5 2 4" xfId="39693" xr:uid="{00000000-0005-0000-0000-00009E0C0000}"/>
    <cellStyle name="Input [yellow] 2 3 5 3" xfId="3692" xr:uid="{00000000-0005-0000-0000-00009F0C0000}"/>
    <cellStyle name="Input [yellow] 2 3 5 3 2" xfId="3693" xr:uid="{00000000-0005-0000-0000-0000A00C0000}"/>
    <cellStyle name="Input [yellow] 2 3 5 3 2 2" xfId="3694" xr:uid="{00000000-0005-0000-0000-0000A10C0000}"/>
    <cellStyle name="Input [yellow] 2 3 5 3 2 2 2" xfId="39694" xr:uid="{00000000-0005-0000-0000-0000A20C0000}"/>
    <cellStyle name="Input [yellow] 2 3 5 3 2 3" xfId="39695" xr:uid="{00000000-0005-0000-0000-0000A30C0000}"/>
    <cellStyle name="Input [yellow] 2 3 5 3 3" xfId="39696" xr:uid="{00000000-0005-0000-0000-0000A40C0000}"/>
    <cellStyle name="Input [yellow] 2 3 5 4" xfId="3695" xr:uid="{00000000-0005-0000-0000-0000A50C0000}"/>
    <cellStyle name="Input [yellow] 2 3 5 4 2" xfId="3696" xr:uid="{00000000-0005-0000-0000-0000A60C0000}"/>
    <cellStyle name="Input [yellow] 2 3 5 4 2 2" xfId="39697" xr:uid="{00000000-0005-0000-0000-0000A70C0000}"/>
    <cellStyle name="Input [yellow] 2 3 5 4 3" xfId="39698" xr:uid="{00000000-0005-0000-0000-0000A80C0000}"/>
    <cellStyle name="Input [yellow] 2 3 5 5" xfId="39699" xr:uid="{00000000-0005-0000-0000-0000A90C0000}"/>
    <cellStyle name="Input [yellow] 2 3 6" xfId="3697" xr:uid="{00000000-0005-0000-0000-0000AA0C0000}"/>
    <cellStyle name="Input [yellow] 2 3 6 2" xfId="3698" xr:uid="{00000000-0005-0000-0000-0000AB0C0000}"/>
    <cellStyle name="Input [yellow] 2 3 6 2 2" xfId="3699" xr:uid="{00000000-0005-0000-0000-0000AC0C0000}"/>
    <cellStyle name="Input [yellow] 2 3 6 2 2 2" xfId="3700" xr:uid="{00000000-0005-0000-0000-0000AD0C0000}"/>
    <cellStyle name="Input [yellow] 2 3 6 2 2 2 2" xfId="39700" xr:uid="{00000000-0005-0000-0000-0000AE0C0000}"/>
    <cellStyle name="Input [yellow] 2 3 6 2 2 3" xfId="39701" xr:uid="{00000000-0005-0000-0000-0000AF0C0000}"/>
    <cellStyle name="Input [yellow] 2 3 6 2 3" xfId="39702" xr:uid="{00000000-0005-0000-0000-0000B00C0000}"/>
    <cellStyle name="Input [yellow] 2 3 6 3" xfId="3701" xr:uid="{00000000-0005-0000-0000-0000B10C0000}"/>
    <cellStyle name="Input [yellow] 2 3 6 3 2" xfId="3702" xr:uid="{00000000-0005-0000-0000-0000B20C0000}"/>
    <cellStyle name="Input [yellow] 2 3 6 3 2 2" xfId="39703" xr:uid="{00000000-0005-0000-0000-0000B30C0000}"/>
    <cellStyle name="Input [yellow] 2 3 6 3 3" xfId="39704" xr:uid="{00000000-0005-0000-0000-0000B40C0000}"/>
    <cellStyle name="Input [yellow] 2 3 6 4" xfId="39705" xr:uid="{00000000-0005-0000-0000-0000B50C0000}"/>
    <cellStyle name="Input [yellow] 2 3 7" xfId="3703" xr:uid="{00000000-0005-0000-0000-0000B60C0000}"/>
    <cellStyle name="Input [yellow] 2 3 7 2" xfId="3704" xr:uid="{00000000-0005-0000-0000-0000B70C0000}"/>
    <cellStyle name="Input [yellow] 2 3 7 2 2" xfId="3705" xr:uid="{00000000-0005-0000-0000-0000B80C0000}"/>
    <cellStyle name="Input [yellow] 2 3 7 2 2 2" xfId="39706" xr:uid="{00000000-0005-0000-0000-0000B90C0000}"/>
    <cellStyle name="Input [yellow] 2 3 7 2 3" xfId="39707" xr:uid="{00000000-0005-0000-0000-0000BA0C0000}"/>
    <cellStyle name="Input [yellow] 2 3 7 3" xfId="39708" xr:uid="{00000000-0005-0000-0000-0000BB0C0000}"/>
    <cellStyle name="Input [yellow] 2 3 8" xfId="3706" xr:uid="{00000000-0005-0000-0000-0000BC0C0000}"/>
    <cellStyle name="Input [yellow] 2 3 8 2" xfId="3707" xr:uid="{00000000-0005-0000-0000-0000BD0C0000}"/>
    <cellStyle name="Input [yellow] 2 3 8 2 2" xfId="39709" xr:uid="{00000000-0005-0000-0000-0000BE0C0000}"/>
    <cellStyle name="Input [yellow] 2 3 8 3" xfId="39710" xr:uid="{00000000-0005-0000-0000-0000BF0C0000}"/>
    <cellStyle name="Input [yellow] 2 3 9" xfId="39711" xr:uid="{00000000-0005-0000-0000-0000C00C0000}"/>
    <cellStyle name="Input [yellow] 2 4" xfId="3708" xr:uid="{00000000-0005-0000-0000-0000C10C0000}"/>
    <cellStyle name="Input [yellow] 2 4 2" xfId="3709" xr:uid="{00000000-0005-0000-0000-0000C20C0000}"/>
    <cellStyle name="Input [yellow] 2 4 2 2" xfId="3710" xr:uid="{00000000-0005-0000-0000-0000C30C0000}"/>
    <cellStyle name="Input [yellow] 2 4 2 2 2" xfId="39712" xr:uid="{00000000-0005-0000-0000-0000C40C0000}"/>
    <cellStyle name="Input [yellow] 2 4 2 3" xfId="39713" xr:uid="{00000000-0005-0000-0000-0000C50C0000}"/>
    <cellStyle name="Input [yellow] 2 4 3" xfId="39714" xr:uid="{00000000-0005-0000-0000-0000C60C0000}"/>
    <cellStyle name="Input [yellow] 2 5" xfId="3711" xr:uid="{00000000-0005-0000-0000-0000C70C0000}"/>
    <cellStyle name="Input [yellow] 2 5 2" xfId="3712" xr:uid="{00000000-0005-0000-0000-0000C80C0000}"/>
    <cellStyle name="Input [yellow] 2 5 2 2" xfId="39715" xr:uid="{00000000-0005-0000-0000-0000C90C0000}"/>
    <cellStyle name="Input [yellow] 2 5 3" xfId="39716" xr:uid="{00000000-0005-0000-0000-0000CA0C0000}"/>
    <cellStyle name="Input [yellow] 3" xfId="3713" xr:uid="{00000000-0005-0000-0000-0000CB0C0000}"/>
    <cellStyle name="Input [yellow] 3 2" xfId="3714" xr:uid="{00000000-0005-0000-0000-0000CC0C0000}"/>
    <cellStyle name="Input [yellow] 3 2 2" xfId="3715" xr:uid="{00000000-0005-0000-0000-0000CD0C0000}"/>
    <cellStyle name="Input [yellow] 3 2 2 2" xfId="3716" xr:uid="{00000000-0005-0000-0000-0000CE0C0000}"/>
    <cellStyle name="Input [yellow] 3 2 2 2 2" xfId="3717" xr:uid="{00000000-0005-0000-0000-0000CF0C0000}"/>
    <cellStyle name="Input [yellow] 3 2 2 2 2 2" xfId="3718" xr:uid="{00000000-0005-0000-0000-0000D00C0000}"/>
    <cellStyle name="Input [yellow] 3 2 2 2 2 2 2" xfId="39717" xr:uid="{00000000-0005-0000-0000-0000D10C0000}"/>
    <cellStyle name="Input [yellow] 3 2 2 2 2 3" xfId="39718" xr:uid="{00000000-0005-0000-0000-0000D20C0000}"/>
    <cellStyle name="Input [yellow] 3 2 2 2 3" xfId="39719" xr:uid="{00000000-0005-0000-0000-0000D30C0000}"/>
    <cellStyle name="Input [yellow] 3 2 2 3" xfId="3719" xr:uid="{00000000-0005-0000-0000-0000D40C0000}"/>
    <cellStyle name="Input [yellow] 3 2 2 3 2" xfId="3720" xr:uid="{00000000-0005-0000-0000-0000D50C0000}"/>
    <cellStyle name="Input [yellow] 3 2 2 3 2 2" xfId="39720" xr:uid="{00000000-0005-0000-0000-0000D60C0000}"/>
    <cellStyle name="Input [yellow] 3 2 2 3 3" xfId="39721" xr:uid="{00000000-0005-0000-0000-0000D70C0000}"/>
    <cellStyle name="Input [yellow] 3 2 2 4" xfId="39722" xr:uid="{00000000-0005-0000-0000-0000D80C0000}"/>
    <cellStyle name="Input [yellow] 3 2 3" xfId="3721" xr:uid="{00000000-0005-0000-0000-0000D90C0000}"/>
    <cellStyle name="Input [yellow] 3 2 3 2" xfId="3722" xr:uid="{00000000-0005-0000-0000-0000DA0C0000}"/>
    <cellStyle name="Input [yellow] 3 2 3 2 2" xfId="3723" xr:uid="{00000000-0005-0000-0000-0000DB0C0000}"/>
    <cellStyle name="Input [yellow] 3 2 3 2 2 2" xfId="39723" xr:uid="{00000000-0005-0000-0000-0000DC0C0000}"/>
    <cellStyle name="Input [yellow] 3 2 3 2 3" xfId="39724" xr:uid="{00000000-0005-0000-0000-0000DD0C0000}"/>
    <cellStyle name="Input [yellow] 3 2 3 3" xfId="39725" xr:uid="{00000000-0005-0000-0000-0000DE0C0000}"/>
    <cellStyle name="Input [yellow] 3 2 4" xfId="3724" xr:uid="{00000000-0005-0000-0000-0000DF0C0000}"/>
    <cellStyle name="Input [yellow] 3 2 4 2" xfId="3725" xr:uid="{00000000-0005-0000-0000-0000E00C0000}"/>
    <cellStyle name="Input [yellow] 3 2 4 2 2" xfId="39726" xr:uid="{00000000-0005-0000-0000-0000E10C0000}"/>
    <cellStyle name="Input [yellow] 3 2 4 3" xfId="39727" xr:uid="{00000000-0005-0000-0000-0000E20C0000}"/>
    <cellStyle name="Input [yellow] 3 2 5" xfId="39728" xr:uid="{00000000-0005-0000-0000-0000E30C0000}"/>
    <cellStyle name="Input [yellow] 3 3" xfId="3726" xr:uid="{00000000-0005-0000-0000-0000E40C0000}"/>
    <cellStyle name="Input [yellow] 3 3 2" xfId="3727" xr:uid="{00000000-0005-0000-0000-0000E50C0000}"/>
    <cellStyle name="Input [yellow] 3 3 2 2" xfId="3728" xr:uid="{00000000-0005-0000-0000-0000E60C0000}"/>
    <cellStyle name="Input [yellow] 3 3 2 2 2" xfId="3729" xr:uid="{00000000-0005-0000-0000-0000E70C0000}"/>
    <cellStyle name="Input [yellow] 3 3 2 2 2 2" xfId="3730" xr:uid="{00000000-0005-0000-0000-0000E80C0000}"/>
    <cellStyle name="Input [yellow] 3 3 2 2 2 2 2" xfId="39729" xr:uid="{00000000-0005-0000-0000-0000E90C0000}"/>
    <cellStyle name="Input [yellow] 3 3 2 2 2 3" xfId="39730" xr:uid="{00000000-0005-0000-0000-0000EA0C0000}"/>
    <cellStyle name="Input [yellow] 3 3 2 2 3" xfId="39731" xr:uid="{00000000-0005-0000-0000-0000EB0C0000}"/>
    <cellStyle name="Input [yellow] 3 3 2 3" xfId="3731" xr:uid="{00000000-0005-0000-0000-0000EC0C0000}"/>
    <cellStyle name="Input [yellow] 3 3 2 3 2" xfId="3732" xr:uid="{00000000-0005-0000-0000-0000ED0C0000}"/>
    <cellStyle name="Input [yellow] 3 3 2 3 2 2" xfId="39732" xr:uid="{00000000-0005-0000-0000-0000EE0C0000}"/>
    <cellStyle name="Input [yellow] 3 3 2 3 3" xfId="39733" xr:uid="{00000000-0005-0000-0000-0000EF0C0000}"/>
    <cellStyle name="Input [yellow] 3 3 2 4" xfId="39734" xr:uid="{00000000-0005-0000-0000-0000F00C0000}"/>
    <cellStyle name="Input [yellow] 3 3 3" xfId="3733" xr:uid="{00000000-0005-0000-0000-0000F10C0000}"/>
    <cellStyle name="Input [yellow] 3 3 3 2" xfId="3734" xr:uid="{00000000-0005-0000-0000-0000F20C0000}"/>
    <cellStyle name="Input [yellow] 3 3 3 2 2" xfId="3735" xr:uid="{00000000-0005-0000-0000-0000F30C0000}"/>
    <cellStyle name="Input [yellow] 3 3 3 2 2 2" xfId="39735" xr:uid="{00000000-0005-0000-0000-0000F40C0000}"/>
    <cellStyle name="Input [yellow] 3 3 3 2 3" xfId="39736" xr:uid="{00000000-0005-0000-0000-0000F50C0000}"/>
    <cellStyle name="Input [yellow] 3 3 3 3" xfId="39737" xr:uid="{00000000-0005-0000-0000-0000F60C0000}"/>
    <cellStyle name="Input [yellow] 3 3 4" xfId="3736" xr:uid="{00000000-0005-0000-0000-0000F70C0000}"/>
    <cellStyle name="Input [yellow] 3 3 4 2" xfId="3737" xr:uid="{00000000-0005-0000-0000-0000F80C0000}"/>
    <cellStyle name="Input [yellow] 3 3 4 2 2" xfId="39738" xr:uid="{00000000-0005-0000-0000-0000F90C0000}"/>
    <cellStyle name="Input [yellow] 3 3 4 3" xfId="39739" xr:uid="{00000000-0005-0000-0000-0000FA0C0000}"/>
    <cellStyle name="Input [yellow] 3 3 5" xfId="39740" xr:uid="{00000000-0005-0000-0000-0000FB0C0000}"/>
    <cellStyle name="Input [yellow] 3 4" xfId="3738" xr:uid="{00000000-0005-0000-0000-0000FC0C0000}"/>
    <cellStyle name="Input [yellow] 3 4 2" xfId="3739" xr:uid="{00000000-0005-0000-0000-0000FD0C0000}"/>
    <cellStyle name="Input [yellow] 3 4 2 2" xfId="3740" xr:uid="{00000000-0005-0000-0000-0000FE0C0000}"/>
    <cellStyle name="Input [yellow] 3 4 2 2 2" xfId="3741" xr:uid="{00000000-0005-0000-0000-0000FF0C0000}"/>
    <cellStyle name="Input [yellow] 3 4 2 2 2 2" xfId="3742" xr:uid="{00000000-0005-0000-0000-0000000D0000}"/>
    <cellStyle name="Input [yellow] 3 4 2 2 2 2 2" xfId="39741" xr:uid="{00000000-0005-0000-0000-0000010D0000}"/>
    <cellStyle name="Input [yellow] 3 4 2 2 2 3" xfId="39742" xr:uid="{00000000-0005-0000-0000-0000020D0000}"/>
    <cellStyle name="Input [yellow] 3 4 2 2 3" xfId="39743" xr:uid="{00000000-0005-0000-0000-0000030D0000}"/>
    <cellStyle name="Input [yellow] 3 4 2 3" xfId="3743" xr:uid="{00000000-0005-0000-0000-0000040D0000}"/>
    <cellStyle name="Input [yellow] 3 4 2 3 2" xfId="3744" xr:uid="{00000000-0005-0000-0000-0000050D0000}"/>
    <cellStyle name="Input [yellow] 3 4 2 3 2 2" xfId="39744" xr:uid="{00000000-0005-0000-0000-0000060D0000}"/>
    <cellStyle name="Input [yellow] 3 4 2 3 3" xfId="39745" xr:uid="{00000000-0005-0000-0000-0000070D0000}"/>
    <cellStyle name="Input [yellow] 3 4 2 4" xfId="39746" xr:uid="{00000000-0005-0000-0000-0000080D0000}"/>
    <cellStyle name="Input [yellow] 3 4 3" xfId="3745" xr:uid="{00000000-0005-0000-0000-0000090D0000}"/>
    <cellStyle name="Input [yellow] 3 4 3 2" xfId="3746" xr:uid="{00000000-0005-0000-0000-00000A0D0000}"/>
    <cellStyle name="Input [yellow] 3 4 3 2 2" xfId="3747" xr:uid="{00000000-0005-0000-0000-00000B0D0000}"/>
    <cellStyle name="Input [yellow] 3 4 3 2 2 2" xfId="39747" xr:uid="{00000000-0005-0000-0000-00000C0D0000}"/>
    <cellStyle name="Input [yellow] 3 4 3 2 3" xfId="39748" xr:uid="{00000000-0005-0000-0000-00000D0D0000}"/>
    <cellStyle name="Input [yellow] 3 4 3 3" xfId="39749" xr:uid="{00000000-0005-0000-0000-00000E0D0000}"/>
    <cellStyle name="Input [yellow] 3 4 4" xfId="3748" xr:uid="{00000000-0005-0000-0000-00000F0D0000}"/>
    <cellStyle name="Input [yellow] 3 4 4 2" xfId="3749" xr:uid="{00000000-0005-0000-0000-0000100D0000}"/>
    <cellStyle name="Input [yellow] 3 4 4 2 2" xfId="39750" xr:uid="{00000000-0005-0000-0000-0000110D0000}"/>
    <cellStyle name="Input [yellow] 3 4 4 3" xfId="39751" xr:uid="{00000000-0005-0000-0000-0000120D0000}"/>
    <cellStyle name="Input [yellow] 3 4 5" xfId="39752" xr:uid="{00000000-0005-0000-0000-0000130D0000}"/>
    <cellStyle name="Input [yellow] 3 5" xfId="3750" xr:uid="{00000000-0005-0000-0000-0000140D0000}"/>
    <cellStyle name="Input [yellow] 3 5 2" xfId="3751" xr:uid="{00000000-0005-0000-0000-0000150D0000}"/>
    <cellStyle name="Input [yellow] 3 5 2 2" xfId="3752" xr:uid="{00000000-0005-0000-0000-0000160D0000}"/>
    <cellStyle name="Input [yellow] 3 5 2 2 2" xfId="3753" xr:uid="{00000000-0005-0000-0000-0000170D0000}"/>
    <cellStyle name="Input [yellow] 3 5 2 2 2 2" xfId="3754" xr:uid="{00000000-0005-0000-0000-0000180D0000}"/>
    <cellStyle name="Input [yellow] 3 5 2 2 2 2 2" xfId="39753" xr:uid="{00000000-0005-0000-0000-0000190D0000}"/>
    <cellStyle name="Input [yellow] 3 5 2 2 2 3" xfId="39754" xr:uid="{00000000-0005-0000-0000-00001A0D0000}"/>
    <cellStyle name="Input [yellow] 3 5 2 2 3" xfId="39755" xr:uid="{00000000-0005-0000-0000-00001B0D0000}"/>
    <cellStyle name="Input [yellow] 3 5 2 3" xfId="3755" xr:uid="{00000000-0005-0000-0000-00001C0D0000}"/>
    <cellStyle name="Input [yellow] 3 5 2 3 2" xfId="3756" xr:uid="{00000000-0005-0000-0000-00001D0D0000}"/>
    <cellStyle name="Input [yellow] 3 5 2 3 2 2" xfId="39756" xr:uid="{00000000-0005-0000-0000-00001E0D0000}"/>
    <cellStyle name="Input [yellow] 3 5 2 3 3" xfId="39757" xr:uid="{00000000-0005-0000-0000-00001F0D0000}"/>
    <cellStyle name="Input [yellow] 3 5 2 4" xfId="39758" xr:uid="{00000000-0005-0000-0000-0000200D0000}"/>
    <cellStyle name="Input [yellow] 3 5 3" xfId="3757" xr:uid="{00000000-0005-0000-0000-0000210D0000}"/>
    <cellStyle name="Input [yellow] 3 5 3 2" xfId="3758" xr:uid="{00000000-0005-0000-0000-0000220D0000}"/>
    <cellStyle name="Input [yellow] 3 5 3 2 2" xfId="3759" xr:uid="{00000000-0005-0000-0000-0000230D0000}"/>
    <cellStyle name="Input [yellow] 3 5 3 2 2 2" xfId="39759" xr:uid="{00000000-0005-0000-0000-0000240D0000}"/>
    <cellStyle name="Input [yellow] 3 5 3 2 3" xfId="39760" xr:uid="{00000000-0005-0000-0000-0000250D0000}"/>
    <cellStyle name="Input [yellow] 3 5 3 3" xfId="39761" xr:uid="{00000000-0005-0000-0000-0000260D0000}"/>
    <cellStyle name="Input [yellow] 3 5 4" xfId="3760" xr:uid="{00000000-0005-0000-0000-0000270D0000}"/>
    <cellStyle name="Input [yellow] 3 5 4 2" xfId="3761" xr:uid="{00000000-0005-0000-0000-0000280D0000}"/>
    <cellStyle name="Input [yellow] 3 5 4 2 2" xfId="39762" xr:uid="{00000000-0005-0000-0000-0000290D0000}"/>
    <cellStyle name="Input [yellow] 3 5 4 3" xfId="39763" xr:uid="{00000000-0005-0000-0000-00002A0D0000}"/>
    <cellStyle name="Input [yellow] 3 5 5" xfId="39764" xr:uid="{00000000-0005-0000-0000-00002B0D0000}"/>
    <cellStyle name="Input [yellow] 3 6" xfId="3762" xr:uid="{00000000-0005-0000-0000-00002C0D0000}"/>
    <cellStyle name="Input [yellow] 3 6 2" xfId="3763" xr:uid="{00000000-0005-0000-0000-00002D0D0000}"/>
    <cellStyle name="Input [yellow] 3 6 2 2" xfId="3764" xr:uid="{00000000-0005-0000-0000-00002E0D0000}"/>
    <cellStyle name="Input [yellow] 3 6 2 2 2" xfId="3765" xr:uid="{00000000-0005-0000-0000-00002F0D0000}"/>
    <cellStyle name="Input [yellow] 3 6 2 2 2 2" xfId="39765" xr:uid="{00000000-0005-0000-0000-0000300D0000}"/>
    <cellStyle name="Input [yellow] 3 6 2 2 3" xfId="39766" xr:uid="{00000000-0005-0000-0000-0000310D0000}"/>
    <cellStyle name="Input [yellow] 3 6 2 3" xfId="39767" xr:uid="{00000000-0005-0000-0000-0000320D0000}"/>
    <cellStyle name="Input [yellow] 3 6 3" xfId="3766" xr:uid="{00000000-0005-0000-0000-0000330D0000}"/>
    <cellStyle name="Input [yellow] 3 6 3 2" xfId="3767" xr:uid="{00000000-0005-0000-0000-0000340D0000}"/>
    <cellStyle name="Input [yellow] 3 6 3 2 2" xfId="39768" xr:uid="{00000000-0005-0000-0000-0000350D0000}"/>
    <cellStyle name="Input [yellow] 3 6 3 3" xfId="39769" xr:uid="{00000000-0005-0000-0000-0000360D0000}"/>
    <cellStyle name="Input [yellow] 3 6 4" xfId="39770" xr:uid="{00000000-0005-0000-0000-0000370D0000}"/>
    <cellStyle name="Input [yellow] 3 7" xfId="3768" xr:uid="{00000000-0005-0000-0000-0000380D0000}"/>
    <cellStyle name="Input [yellow] 3 7 2" xfId="3769" xr:uid="{00000000-0005-0000-0000-0000390D0000}"/>
    <cellStyle name="Input [yellow] 3 7 2 2" xfId="3770" xr:uid="{00000000-0005-0000-0000-00003A0D0000}"/>
    <cellStyle name="Input [yellow] 3 7 2 2 2" xfId="39771" xr:uid="{00000000-0005-0000-0000-00003B0D0000}"/>
    <cellStyle name="Input [yellow] 3 7 2 3" xfId="39772" xr:uid="{00000000-0005-0000-0000-00003C0D0000}"/>
    <cellStyle name="Input [yellow] 3 7 3" xfId="39773" xr:uid="{00000000-0005-0000-0000-00003D0D0000}"/>
    <cellStyle name="Input [yellow] 3 8" xfId="3771" xr:uid="{00000000-0005-0000-0000-00003E0D0000}"/>
    <cellStyle name="Input [yellow] 3 8 2" xfId="3772" xr:uid="{00000000-0005-0000-0000-00003F0D0000}"/>
    <cellStyle name="Input [yellow] 3 8 2 2" xfId="39774" xr:uid="{00000000-0005-0000-0000-0000400D0000}"/>
    <cellStyle name="Input [yellow] 3 8 3" xfId="39775" xr:uid="{00000000-0005-0000-0000-0000410D0000}"/>
    <cellStyle name="Input [yellow] 3 9" xfId="39776" xr:uid="{00000000-0005-0000-0000-0000420D0000}"/>
    <cellStyle name="Input [yellow] 4" xfId="3773" xr:uid="{00000000-0005-0000-0000-0000430D0000}"/>
    <cellStyle name="Input [yellow] 4 2" xfId="3774" xr:uid="{00000000-0005-0000-0000-0000440D0000}"/>
    <cellStyle name="Input [yellow] 4 2 2" xfId="3775" xr:uid="{00000000-0005-0000-0000-0000450D0000}"/>
    <cellStyle name="Input [yellow] 4 2 2 2" xfId="3776" xr:uid="{00000000-0005-0000-0000-0000460D0000}"/>
    <cellStyle name="Input [yellow] 4 2 2 2 2" xfId="3777" xr:uid="{00000000-0005-0000-0000-0000470D0000}"/>
    <cellStyle name="Input [yellow] 4 2 2 2 2 2" xfId="3778" xr:uid="{00000000-0005-0000-0000-0000480D0000}"/>
    <cellStyle name="Input [yellow] 4 2 2 2 2 2 2" xfId="39777" xr:uid="{00000000-0005-0000-0000-0000490D0000}"/>
    <cellStyle name="Input [yellow] 4 2 2 2 2 3" xfId="39778" xr:uid="{00000000-0005-0000-0000-00004A0D0000}"/>
    <cellStyle name="Input [yellow] 4 2 2 2 3" xfId="39779" xr:uid="{00000000-0005-0000-0000-00004B0D0000}"/>
    <cellStyle name="Input [yellow] 4 2 2 3" xfId="3779" xr:uid="{00000000-0005-0000-0000-00004C0D0000}"/>
    <cellStyle name="Input [yellow] 4 2 2 3 2" xfId="3780" xr:uid="{00000000-0005-0000-0000-00004D0D0000}"/>
    <cellStyle name="Input [yellow] 4 2 2 3 2 2" xfId="39780" xr:uid="{00000000-0005-0000-0000-00004E0D0000}"/>
    <cellStyle name="Input [yellow] 4 2 2 3 3" xfId="39781" xr:uid="{00000000-0005-0000-0000-00004F0D0000}"/>
    <cellStyle name="Input [yellow] 4 2 2 4" xfId="39782" xr:uid="{00000000-0005-0000-0000-0000500D0000}"/>
    <cellStyle name="Input [yellow] 4 2 3" xfId="3781" xr:uid="{00000000-0005-0000-0000-0000510D0000}"/>
    <cellStyle name="Input [yellow] 4 2 3 2" xfId="3782" xr:uid="{00000000-0005-0000-0000-0000520D0000}"/>
    <cellStyle name="Input [yellow] 4 2 3 2 2" xfId="3783" xr:uid="{00000000-0005-0000-0000-0000530D0000}"/>
    <cellStyle name="Input [yellow] 4 2 3 2 2 2" xfId="39783" xr:uid="{00000000-0005-0000-0000-0000540D0000}"/>
    <cellStyle name="Input [yellow] 4 2 3 2 3" xfId="39784" xr:uid="{00000000-0005-0000-0000-0000550D0000}"/>
    <cellStyle name="Input [yellow] 4 2 3 3" xfId="39785" xr:uid="{00000000-0005-0000-0000-0000560D0000}"/>
    <cellStyle name="Input [yellow] 4 2 4" xfId="3784" xr:uid="{00000000-0005-0000-0000-0000570D0000}"/>
    <cellStyle name="Input [yellow] 4 2 4 2" xfId="3785" xr:uid="{00000000-0005-0000-0000-0000580D0000}"/>
    <cellStyle name="Input [yellow] 4 2 4 2 2" xfId="39786" xr:uid="{00000000-0005-0000-0000-0000590D0000}"/>
    <cellStyle name="Input [yellow] 4 2 4 3" xfId="39787" xr:uid="{00000000-0005-0000-0000-00005A0D0000}"/>
    <cellStyle name="Input [yellow] 4 2 5" xfId="39788" xr:uid="{00000000-0005-0000-0000-00005B0D0000}"/>
    <cellStyle name="Input [yellow] 4 3" xfId="3786" xr:uid="{00000000-0005-0000-0000-00005C0D0000}"/>
    <cellStyle name="Input [yellow] 4 3 2" xfId="3787" xr:uid="{00000000-0005-0000-0000-00005D0D0000}"/>
    <cellStyle name="Input [yellow] 4 3 2 2" xfId="3788" xr:uid="{00000000-0005-0000-0000-00005E0D0000}"/>
    <cellStyle name="Input [yellow] 4 3 2 2 2" xfId="3789" xr:uid="{00000000-0005-0000-0000-00005F0D0000}"/>
    <cellStyle name="Input [yellow] 4 3 2 2 2 2" xfId="3790" xr:uid="{00000000-0005-0000-0000-0000600D0000}"/>
    <cellStyle name="Input [yellow] 4 3 2 2 2 2 2" xfId="39789" xr:uid="{00000000-0005-0000-0000-0000610D0000}"/>
    <cellStyle name="Input [yellow] 4 3 2 2 2 3" xfId="39790" xr:uid="{00000000-0005-0000-0000-0000620D0000}"/>
    <cellStyle name="Input [yellow] 4 3 2 2 3" xfId="39791" xr:uid="{00000000-0005-0000-0000-0000630D0000}"/>
    <cellStyle name="Input [yellow] 4 3 2 3" xfId="3791" xr:uid="{00000000-0005-0000-0000-0000640D0000}"/>
    <cellStyle name="Input [yellow] 4 3 2 3 2" xfId="3792" xr:uid="{00000000-0005-0000-0000-0000650D0000}"/>
    <cellStyle name="Input [yellow] 4 3 2 3 2 2" xfId="39792" xr:uid="{00000000-0005-0000-0000-0000660D0000}"/>
    <cellStyle name="Input [yellow] 4 3 2 3 3" xfId="39793" xr:uid="{00000000-0005-0000-0000-0000670D0000}"/>
    <cellStyle name="Input [yellow] 4 3 2 4" xfId="39794" xr:uid="{00000000-0005-0000-0000-0000680D0000}"/>
    <cellStyle name="Input [yellow] 4 3 3" xfId="3793" xr:uid="{00000000-0005-0000-0000-0000690D0000}"/>
    <cellStyle name="Input [yellow] 4 3 3 2" xfId="3794" xr:uid="{00000000-0005-0000-0000-00006A0D0000}"/>
    <cellStyle name="Input [yellow] 4 3 3 2 2" xfId="3795" xr:uid="{00000000-0005-0000-0000-00006B0D0000}"/>
    <cellStyle name="Input [yellow] 4 3 3 2 2 2" xfId="39795" xr:uid="{00000000-0005-0000-0000-00006C0D0000}"/>
    <cellStyle name="Input [yellow] 4 3 3 2 3" xfId="39796" xr:uid="{00000000-0005-0000-0000-00006D0D0000}"/>
    <cellStyle name="Input [yellow] 4 3 3 3" xfId="39797" xr:uid="{00000000-0005-0000-0000-00006E0D0000}"/>
    <cellStyle name="Input [yellow] 4 3 4" xfId="3796" xr:uid="{00000000-0005-0000-0000-00006F0D0000}"/>
    <cellStyle name="Input [yellow] 4 3 4 2" xfId="3797" xr:uid="{00000000-0005-0000-0000-0000700D0000}"/>
    <cellStyle name="Input [yellow] 4 3 4 2 2" xfId="39798" xr:uid="{00000000-0005-0000-0000-0000710D0000}"/>
    <cellStyle name="Input [yellow] 4 3 4 3" xfId="39799" xr:uid="{00000000-0005-0000-0000-0000720D0000}"/>
    <cellStyle name="Input [yellow] 4 3 5" xfId="39800" xr:uid="{00000000-0005-0000-0000-0000730D0000}"/>
    <cellStyle name="Input [yellow] 4 4" xfId="3798" xr:uid="{00000000-0005-0000-0000-0000740D0000}"/>
    <cellStyle name="Input [yellow] 4 4 2" xfId="3799" xr:uid="{00000000-0005-0000-0000-0000750D0000}"/>
    <cellStyle name="Input [yellow] 4 4 2 2" xfId="3800" xr:uid="{00000000-0005-0000-0000-0000760D0000}"/>
    <cellStyle name="Input [yellow] 4 4 2 2 2" xfId="3801" xr:uid="{00000000-0005-0000-0000-0000770D0000}"/>
    <cellStyle name="Input [yellow] 4 4 2 2 2 2" xfId="3802" xr:uid="{00000000-0005-0000-0000-0000780D0000}"/>
    <cellStyle name="Input [yellow] 4 4 2 2 2 2 2" xfId="39801" xr:uid="{00000000-0005-0000-0000-0000790D0000}"/>
    <cellStyle name="Input [yellow] 4 4 2 2 2 3" xfId="39802" xr:uid="{00000000-0005-0000-0000-00007A0D0000}"/>
    <cellStyle name="Input [yellow] 4 4 2 2 3" xfId="39803" xr:uid="{00000000-0005-0000-0000-00007B0D0000}"/>
    <cellStyle name="Input [yellow] 4 4 2 3" xfId="3803" xr:uid="{00000000-0005-0000-0000-00007C0D0000}"/>
    <cellStyle name="Input [yellow] 4 4 2 3 2" xfId="3804" xr:uid="{00000000-0005-0000-0000-00007D0D0000}"/>
    <cellStyle name="Input [yellow] 4 4 2 3 2 2" xfId="39804" xr:uid="{00000000-0005-0000-0000-00007E0D0000}"/>
    <cellStyle name="Input [yellow] 4 4 2 3 3" xfId="39805" xr:uid="{00000000-0005-0000-0000-00007F0D0000}"/>
    <cellStyle name="Input [yellow] 4 4 2 4" xfId="39806" xr:uid="{00000000-0005-0000-0000-0000800D0000}"/>
    <cellStyle name="Input [yellow] 4 4 3" xfId="3805" xr:uid="{00000000-0005-0000-0000-0000810D0000}"/>
    <cellStyle name="Input [yellow] 4 4 3 2" xfId="3806" xr:uid="{00000000-0005-0000-0000-0000820D0000}"/>
    <cellStyle name="Input [yellow] 4 4 3 2 2" xfId="3807" xr:uid="{00000000-0005-0000-0000-0000830D0000}"/>
    <cellStyle name="Input [yellow] 4 4 3 2 2 2" xfId="39807" xr:uid="{00000000-0005-0000-0000-0000840D0000}"/>
    <cellStyle name="Input [yellow] 4 4 3 2 3" xfId="39808" xr:uid="{00000000-0005-0000-0000-0000850D0000}"/>
    <cellStyle name="Input [yellow] 4 4 3 3" xfId="39809" xr:uid="{00000000-0005-0000-0000-0000860D0000}"/>
    <cellStyle name="Input [yellow] 4 4 4" xfId="3808" xr:uid="{00000000-0005-0000-0000-0000870D0000}"/>
    <cellStyle name="Input [yellow] 4 4 4 2" xfId="3809" xr:uid="{00000000-0005-0000-0000-0000880D0000}"/>
    <cellStyle name="Input [yellow] 4 4 4 2 2" xfId="39810" xr:uid="{00000000-0005-0000-0000-0000890D0000}"/>
    <cellStyle name="Input [yellow] 4 4 4 3" xfId="39811" xr:uid="{00000000-0005-0000-0000-00008A0D0000}"/>
    <cellStyle name="Input [yellow] 4 4 5" xfId="39812" xr:uid="{00000000-0005-0000-0000-00008B0D0000}"/>
    <cellStyle name="Input [yellow] 4 5" xfId="3810" xr:uid="{00000000-0005-0000-0000-00008C0D0000}"/>
    <cellStyle name="Input [yellow] 4 5 2" xfId="3811" xr:uid="{00000000-0005-0000-0000-00008D0D0000}"/>
    <cellStyle name="Input [yellow] 4 5 2 2" xfId="3812" xr:uid="{00000000-0005-0000-0000-00008E0D0000}"/>
    <cellStyle name="Input [yellow] 4 5 2 2 2" xfId="3813" xr:uid="{00000000-0005-0000-0000-00008F0D0000}"/>
    <cellStyle name="Input [yellow] 4 5 2 2 2 2" xfId="3814" xr:uid="{00000000-0005-0000-0000-0000900D0000}"/>
    <cellStyle name="Input [yellow] 4 5 2 2 2 2 2" xfId="39813" xr:uid="{00000000-0005-0000-0000-0000910D0000}"/>
    <cellStyle name="Input [yellow] 4 5 2 2 2 3" xfId="39814" xr:uid="{00000000-0005-0000-0000-0000920D0000}"/>
    <cellStyle name="Input [yellow] 4 5 2 2 3" xfId="39815" xr:uid="{00000000-0005-0000-0000-0000930D0000}"/>
    <cellStyle name="Input [yellow] 4 5 2 3" xfId="3815" xr:uid="{00000000-0005-0000-0000-0000940D0000}"/>
    <cellStyle name="Input [yellow] 4 5 2 3 2" xfId="3816" xr:uid="{00000000-0005-0000-0000-0000950D0000}"/>
    <cellStyle name="Input [yellow] 4 5 2 3 2 2" xfId="39816" xr:uid="{00000000-0005-0000-0000-0000960D0000}"/>
    <cellStyle name="Input [yellow] 4 5 2 3 3" xfId="39817" xr:uid="{00000000-0005-0000-0000-0000970D0000}"/>
    <cellStyle name="Input [yellow] 4 5 2 4" xfId="39818" xr:uid="{00000000-0005-0000-0000-0000980D0000}"/>
    <cellStyle name="Input [yellow] 4 5 3" xfId="3817" xr:uid="{00000000-0005-0000-0000-0000990D0000}"/>
    <cellStyle name="Input [yellow] 4 5 3 2" xfId="3818" xr:uid="{00000000-0005-0000-0000-00009A0D0000}"/>
    <cellStyle name="Input [yellow] 4 5 3 2 2" xfId="3819" xr:uid="{00000000-0005-0000-0000-00009B0D0000}"/>
    <cellStyle name="Input [yellow] 4 5 3 2 2 2" xfId="39819" xr:uid="{00000000-0005-0000-0000-00009C0D0000}"/>
    <cellStyle name="Input [yellow] 4 5 3 2 3" xfId="39820" xr:uid="{00000000-0005-0000-0000-00009D0D0000}"/>
    <cellStyle name="Input [yellow] 4 5 3 3" xfId="39821" xr:uid="{00000000-0005-0000-0000-00009E0D0000}"/>
    <cellStyle name="Input [yellow] 4 5 4" xfId="3820" xr:uid="{00000000-0005-0000-0000-00009F0D0000}"/>
    <cellStyle name="Input [yellow] 4 5 4 2" xfId="3821" xr:uid="{00000000-0005-0000-0000-0000A00D0000}"/>
    <cellStyle name="Input [yellow] 4 5 4 2 2" xfId="39822" xr:uid="{00000000-0005-0000-0000-0000A10D0000}"/>
    <cellStyle name="Input [yellow] 4 5 4 3" xfId="39823" xr:uid="{00000000-0005-0000-0000-0000A20D0000}"/>
    <cellStyle name="Input [yellow] 4 5 5" xfId="39824" xr:uid="{00000000-0005-0000-0000-0000A30D0000}"/>
    <cellStyle name="Input [yellow] 4 6" xfId="3822" xr:uid="{00000000-0005-0000-0000-0000A40D0000}"/>
    <cellStyle name="Input [yellow] 4 6 2" xfId="3823" xr:uid="{00000000-0005-0000-0000-0000A50D0000}"/>
    <cellStyle name="Input [yellow] 4 6 2 2" xfId="3824" xr:uid="{00000000-0005-0000-0000-0000A60D0000}"/>
    <cellStyle name="Input [yellow] 4 6 2 2 2" xfId="3825" xr:uid="{00000000-0005-0000-0000-0000A70D0000}"/>
    <cellStyle name="Input [yellow] 4 6 2 2 2 2" xfId="39825" xr:uid="{00000000-0005-0000-0000-0000A80D0000}"/>
    <cellStyle name="Input [yellow] 4 6 2 2 3" xfId="39826" xr:uid="{00000000-0005-0000-0000-0000A90D0000}"/>
    <cellStyle name="Input [yellow] 4 6 2 3" xfId="39827" xr:uid="{00000000-0005-0000-0000-0000AA0D0000}"/>
    <cellStyle name="Input [yellow] 4 6 3" xfId="3826" xr:uid="{00000000-0005-0000-0000-0000AB0D0000}"/>
    <cellStyle name="Input [yellow] 4 6 3 2" xfId="3827" xr:uid="{00000000-0005-0000-0000-0000AC0D0000}"/>
    <cellStyle name="Input [yellow] 4 6 3 2 2" xfId="39828" xr:uid="{00000000-0005-0000-0000-0000AD0D0000}"/>
    <cellStyle name="Input [yellow] 4 6 3 3" xfId="39829" xr:uid="{00000000-0005-0000-0000-0000AE0D0000}"/>
    <cellStyle name="Input [yellow] 4 6 4" xfId="39830" xr:uid="{00000000-0005-0000-0000-0000AF0D0000}"/>
    <cellStyle name="Input [yellow] 4 7" xfId="3828" xr:uid="{00000000-0005-0000-0000-0000B00D0000}"/>
    <cellStyle name="Input [yellow] 4 7 2" xfId="3829" xr:uid="{00000000-0005-0000-0000-0000B10D0000}"/>
    <cellStyle name="Input [yellow] 4 7 2 2" xfId="3830" xr:uid="{00000000-0005-0000-0000-0000B20D0000}"/>
    <cellStyle name="Input [yellow] 4 7 2 2 2" xfId="39831" xr:uid="{00000000-0005-0000-0000-0000B30D0000}"/>
    <cellStyle name="Input [yellow] 4 7 2 3" xfId="39832" xr:uid="{00000000-0005-0000-0000-0000B40D0000}"/>
    <cellStyle name="Input [yellow] 4 7 3" xfId="39833" xr:uid="{00000000-0005-0000-0000-0000B50D0000}"/>
    <cellStyle name="Input [yellow] 4 8" xfId="3831" xr:uid="{00000000-0005-0000-0000-0000B60D0000}"/>
    <cellStyle name="Input [yellow] 4 8 2" xfId="3832" xr:uid="{00000000-0005-0000-0000-0000B70D0000}"/>
    <cellStyle name="Input [yellow] 4 8 2 2" xfId="39834" xr:uid="{00000000-0005-0000-0000-0000B80D0000}"/>
    <cellStyle name="Input [yellow] 4 8 3" xfId="39835" xr:uid="{00000000-0005-0000-0000-0000B90D0000}"/>
    <cellStyle name="Input [yellow] 4 9" xfId="39836" xr:uid="{00000000-0005-0000-0000-0000BA0D0000}"/>
    <cellStyle name="Input [yellow] 5" xfId="3833" xr:uid="{00000000-0005-0000-0000-0000BB0D0000}"/>
    <cellStyle name="Input [yellow] 5 2" xfId="3834" xr:uid="{00000000-0005-0000-0000-0000BC0D0000}"/>
    <cellStyle name="Input [yellow] 5 2 2" xfId="3835" xr:uid="{00000000-0005-0000-0000-0000BD0D0000}"/>
    <cellStyle name="Input [yellow] 5 2 2 2" xfId="39837" xr:uid="{00000000-0005-0000-0000-0000BE0D0000}"/>
    <cellStyle name="Input [yellow] 5 2 3" xfId="39838" xr:uid="{00000000-0005-0000-0000-0000BF0D0000}"/>
    <cellStyle name="Input [yellow] 5 3" xfId="39839" xr:uid="{00000000-0005-0000-0000-0000C00D0000}"/>
    <cellStyle name="Input [yellow] 6" xfId="3836" xr:uid="{00000000-0005-0000-0000-0000C10D0000}"/>
    <cellStyle name="Input [yellow] 6 2" xfId="3837" xr:uid="{00000000-0005-0000-0000-0000C20D0000}"/>
    <cellStyle name="Input [yellow] 6 2 2" xfId="39840" xr:uid="{00000000-0005-0000-0000-0000C30D0000}"/>
    <cellStyle name="Input [yellow] 6 3" xfId="39841" xr:uid="{00000000-0005-0000-0000-0000C40D0000}"/>
    <cellStyle name="Input [yellow] 7" xfId="3838" xr:uid="{00000000-0005-0000-0000-0000C50D0000}"/>
    <cellStyle name="New_DI 600" xfId="189" xr:uid="{00000000-0005-0000-0000-0000C60D0000}"/>
    <cellStyle name="Normal" xfId="717" xr:uid="{00000000-0005-0000-0000-0000C70D0000}"/>
    <cellStyle name="Normal - Style1" xfId="190" xr:uid="{00000000-0005-0000-0000-0000C80D0000}"/>
    <cellStyle name="Normal 2" xfId="191" xr:uid="{00000000-0005-0000-0000-0000C90D0000}"/>
    <cellStyle name="Normal 2 2" xfId="192" xr:uid="{00000000-0005-0000-0000-0000CA0D0000}"/>
    <cellStyle name="Normal 2_затраты ОКСа" xfId="193" xr:uid="{00000000-0005-0000-0000-0000CB0D0000}"/>
    <cellStyle name="Normal 3" xfId="194" xr:uid="{00000000-0005-0000-0000-0000CC0D0000}"/>
    <cellStyle name="Normal 4" xfId="195" xr:uid="{00000000-0005-0000-0000-0000CD0D0000}"/>
    <cellStyle name="Normal 5" xfId="196" xr:uid="{00000000-0005-0000-0000-0000CE0D0000}"/>
    <cellStyle name="Normal 5 2" xfId="197" xr:uid="{00000000-0005-0000-0000-0000CF0D0000}"/>
    <cellStyle name="Normal 5 2 2" xfId="3839" xr:uid="{00000000-0005-0000-0000-0000D00D0000}"/>
    <cellStyle name="Normal 5 2 2 2" xfId="3840" xr:uid="{00000000-0005-0000-0000-0000D10D0000}"/>
    <cellStyle name="Normal 5 2 2 2 2" xfId="3841" xr:uid="{00000000-0005-0000-0000-0000D20D0000}"/>
    <cellStyle name="Normal 5 2 2 2 2 2" xfId="3842" xr:uid="{00000000-0005-0000-0000-0000D30D0000}"/>
    <cellStyle name="Normal 5 2 2 2 3" xfId="3843" xr:uid="{00000000-0005-0000-0000-0000D40D0000}"/>
    <cellStyle name="Normal 5 2 2 3" xfId="3844" xr:uid="{00000000-0005-0000-0000-0000D50D0000}"/>
    <cellStyle name="Normal 5 2 2 3 2" xfId="3845" xr:uid="{00000000-0005-0000-0000-0000D60D0000}"/>
    <cellStyle name="Normal 5 2 2 4" xfId="3846" xr:uid="{00000000-0005-0000-0000-0000D70D0000}"/>
    <cellStyle name="Normal 5 2 3" xfId="3847" xr:uid="{00000000-0005-0000-0000-0000D80D0000}"/>
    <cellStyle name="Normal 5 2 3 2" xfId="3848" xr:uid="{00000000-0005-0000-0000-0000D90D0000}"/>
    <cellStyle name="Normal 5 2 3 2 2" xfId="3849" xr:uid="{00000000-0005-0000-0000-0000DA0D0000}"/>
    <cellStyle name="Normal 5 2 3 2 2 2" xfId="3850" xr:uid="{00000000-0005-0000-0000-0000DB0D0000}"/>
    <cellStyle name="Normal 5 2 3 2 3" xfId="3851" xr:uid="{00000000-0005-0000-0000-0000DC0D0000}"/>
    <cellStyle name="Normal 5 2 3 3" xfId="3852" xr:uid="{00000000-0005-0000-0000-0000DD0D0000}"/>
    <cellStyle name="Normal 5 2 3 3 2" xfId="3853" xr:uid="{00000000-0005-0000-0000-0000DE0D0000}"/>
    <cellStyle name="Normal 5 2 3 4" xfId="3854" xr:uid="{00000000-0005-0000-0000-0000DF0D0000}"/>
    <cellStyle name="Normal 5 2 4" xfId="3855" xr:uid="{00000000-0005-0000-0000-0000E00D0000}"/>
    <cellStyle name="Normal 5 2 4 2" xfId="3856" xr:uid="{00000000-0005-0000-0000-0000E10D0000}"/>
    <cellStyle name="Normal 5 2 4 2 2" xfId="3857" xr:uid="{00000000-0005-0000-0000-0000E20D0000}"/>
    <cellStyle name="Normal 5 2 4 3" xfId="3858" xr:uid="{00000000-0005-0000-0000-0000E30D0000}"/>
    <cellStyle name="Normal 5 2 5" xfId="3859" xr:uid="{00000000-0005-0000-0000-0000E40D0000}"/>
    <cellStyle name="Normal 5 2 5 2" xfId="3860" xr:uid="{00000000-0005-0000-0000-0000E50D0000}"/>
    <cellStyle name="Normal 5 2 6" xfId="3861" xr:uid="{00000000-0005-0000-0000-0000E60D0000}"/>
    <cellStyle name="Normal 5 2 7" xfId="3862" xr:uid="{00000000-0005-0000-0000-0000E70D0000}"/>
    <cellStyle name="Normal 5 3" xfId="3863" xr:uid="{00000000-0005-0000-0000-0000E80D0000}"/>
    <cellStyle name="Normal 5 3 2" xfId="3864" xr:uid="{00000000-0005-0000-0000-0000E90D0000}"/>
    <cellStyle name="Normal 5 3 2 2" xfId="3865" xr:uid="{00000000-0005-0000-0000-0000EA0D0000}"/>
    <cellStyle name="Normal 5 3 2 2 2" xfId="3866" xr:uid="{00000000-0005-0000-0000-0000EB0D0000}"/>
    <cellStyle name="Normal 5 3 2 3" xfId="3867" xr:uid="{00000000-0005-0000-0000-0000EC0D0000}"/>
    <cellStyle name="Normal 5 3 3" xfId="3868" xr:uid="{00000000-0005-0000-0000-0000ED0D0000}"/>
    <cellStyle name="Normal 5 3 3 2" xfId="3869" xr:uid="{00000000-0005-0000-0000-0000EE0D0000}"/>
    <cellStyle name="Normal 5 3 4" xfId="3870" xr:uid="{00000000-0005-0000-0000-0000EF0D0000}"/>
    <cellStyle name="Normal 5 4" xfId="3871" xr:uid="{00000000-0005-0000-0000-0000F00D0000}"/>
    <cellStyle name="Normal 5 4 2" xfId="3872" xr:uid="{00000000-0005-0000-0000-0000F10D0000}"/>
    <cellStyle name="Normal 5 4 2 2" xfId="3873" xr:uid="{00000000-0005-0000-0000-0000F20D0000}"/>
    <cellStyle name="Normal 5 4 2 2 2" xfId="3874" xr:uid="{00000000-0005-0000-0000-0000F30D0000}"/>
    <cellStyle name="Normal 5 4 2 3" xfId="3875" xr:uid="{00000000-0005-0000-0000-0000F40D0000}"/>
    <cellStyle name="Normal 5 4 3" xfId="3876" xr:uid="{00000000-0005-0000-0000-0000F50D0000}"/>
    <cellStyle name="Normal 5 4 3 2" xfId="3877" xr:uid="{00000000-0005-0000-0000-0000F60D0000}"/>
    <cellStyle name="Normal 5 4 4" xfId="3878" xr:uid="{00000000-0005-0000-0000-0000F70D0000}"/>
    <cellStyle name="Normal 5 5" xfId="3879" xr:uid="{00000000-0005-0000-0000-0000F80D0000}"/>
    <cellStyle name="Normal 5 5 2" xfId="3880" xr:uid="{00000000-0005-0000-0000-0000F90D0000}"/>
    <cellStyle name="Normal 5 5 2 2" xfId="3881" xr:uid="{00000000-0005-0000-0000-0000FA0D0000}"/>
    <cellStyle name="Normal 5 5 3" xfId="3882" xr:uid="{00000000-0005-0000-0000-0000FB0D0000}"/>
    <cellStyle name="Normal 5 6" xfId="3883" xr:uid="{00000000-0005-0000-0000-0000FC0D0000}"/>
    <cellStyle name="Normal 5 6 2" xfId="3884" xr:uid="{00000000-0005-0000-0000-0000FD0D0000}"/>
    <cellStyle name="Normal 5 7" xfId="3885" xr:uid="{00000000-0005-0000-0000-0000FE0D0000}"/>
    <cellStyle name="Normal 5 8" xfId="3886" xr:uid="{00000000-0005-0000-0000-0000FF0D0000}"/>
    <cellStyle name="Normal_# Project Landata Price List Q1 2005 New" xfId="198" xr:uid="{00000000-0005-0000-0000-0000000E0000}"/>
    <cellStyle name="Normal1" xfId="199" xr:uid="{00000000-0005-0000-0000-0000010E0000}"/>
    <cellStyle name="normální_Rozvaha - aktiva" xfId="200" xr:uid="{00000000-0005-0000-0000-0000020E0000}"/>
    <cellStyle name="Normalny_0" xfId="201" xr:uid="{00000000-0005-0000-0000-0000030E0000}"/>
    <cellStyle name="normбlnм_laroux" xfId="202" xr:uid="{00000000-0005-0000-0000-0000040E0000}"/>
    <cellStyle name="Nun??c [0]_Ecnn1" xfId="203" xr:uid="{00000000-0005-0000-0000-0000050E0000}"/>
    <cellStyle name="Nun??c_Ecnn1" xfId="204" xr:uid="{00000000-0005-0000-0000-0000060E0000}"/>
    <cellStyle name="Ociriniaue [0]_laroux" xfId="205" xr:uid="{00000000-0005-0000-0000-0000070E0000}"/>
    <cellStyle name="Ociriniaue_laroux" xfId="206" xr:uid="{00000000-0005-0000-0000-0000080E0000}"/>
    <cellStyle name="Percent [2]" xfId="207" xr:uid="{00000000-0005-0000-0000-0000090E0000}"/>
    <cellStyle name="Percent 2" xfId="208" xr:uid="{00000000-0005-0000-0000-00000A0E0000}"/>
    <cellStyle name="Price_Body" xfId="209" xr:uid="{00000000-0005-0000-0000-00000B0E0000}"/>
    <cellStyle name="Standard_OFFERVG2" xfId="210" xr:uid="{00000000-0005-0000-0000-00000C0E0000}"/>
    <cellStyle name="Style 1" xfId="211" xr:uid="{00000000-0005-0000-0000-00000D0E0000}"/>
    <cellStyle name="STYLE1 - Style1" xfId="212" xr:uid="{00000000-0005-0000-0000-00000E0E0000}"/>
    <cellStyle name="Unit" xfId="213" xr:uid="{00000000-0005-0000-0000-00000F0E0000}"/>
    <cellStyle name="USD" xfId="214" xr:uid="{00000000-0005-0000-0000-0000100E0000}"/>
    <cellStyle name="Währung [0]_laroux" xfId="215" xr:uid="{00000000-0005-0000-0000-0000110E0000}"/>
    <cellStyle name="Währung_laroux" xfId="216" xr:uid="{00000000-0005-0000-0000-0000120E0000}"/>
    <cellStyle name="Walutowy [0]_1" xfId="217" xr:uid="{00000000-0005-0000-0000-0000130E0000}"/>
    <cellStyle name="Walutowy_1" xfId="218" xr:uid="{00000000-0005-0000-0000-0000140E0000}"/>
    <cellStyle name="Акт" xfId="219" xr:uid="{00000000-0005-0000-0000-0000150E0000}"/>
    <cellStyle name="Акт 2" xfId="220" xr:uid="{00000000-0005-0000-0000-0000160E0000}"/>
    <cellStyle name="Акт 2 2" xfId="3887" xr:uid="{00000000-0005-0000-0000-0000170E0000}"/>
    <cellStyle name="Акт 2 2 2" xfId="3888" xr:uid="{00000000-0005-0000-0000-0000180E0000}"/>
    <cellStyle name="Акт 2 2 2 2" xfId="3889" xr:uid="{00000000-0005-0000-0000-0000190E0000}"/>
    <cellStyle name="Акт 2 2 2 2 2" xfId="3890" xr:uid="{00000000-0005-0000-0000-00001A0E0000}"/>
    <cellStyle name="Акт 2 2 2 2 2 2" xfId="3891" xr:uid="{00000000-0005-0000-0000-00001B0E0000}"/>
    <cellStyle name="Акт 2 2 2 2 2 2 2" xfId="3892" xr:uid="{00000000-0005-0000-0000-00001C0E0000}"/>
    <cellStyle name="Акт 2 2 2 2 2 2 2 2" xfId="39842" xr:uid="{00000000-0005-0000-0000-00001D0E0000}"/>
    <cellStyle name="Акт 2 2 2 2 2 2 3" xfId="39843" xr:uid="{00000000-0005-0000-0000-00001E0E0000}"/>
    <cellStyle name="Акт 2 2 2 2 2 3" xfId="39844" xr:uid="{00000000-0005-0000-0000-00001F0E0000}"/>
    <cellStyle name="Акт 2 2 2 2 3" xfId="3893" xr:uid="{00000000-0005-0000-0000-0000200E0000}"/>
    <cellStyle name="Акт 2 2 2 2 3 2" xfId="3894" xr:uid="{00000000-0005-0000-0000-0000210E0000}"/>
    <cellStyle name="Акт 2 2 2 2 3 2 2" xfId="39845" xr:uid="{00000000-0005-0000-0000-0000220E0000}"/>
    <cellStyle name="Акт 2 2 2 2 3 3" xfId="39846" xr:uid="{00000000-0005-0000-0000-0000230E0000}"/>
    <cellStyle name="Акт 2 2 2 2 4" xfId="39847" xr:uid="{00000000-0005-0000-0000-0000240E0000}"/>
    <cellStyle name="Акт 2 2 2 3" xfId="3895" xr:uid="{00000000-0005-0000-0000-0000250E0000}"/>
    <cellStyle name="Акт 2 2 2 3 2" xfId="3896" xr:uid="{00000000-0005-0000-0000-0000260E0000}"/>
    <cellStyle name="Акт 2 2 2 3 2 2" xfId="3897" xr:uid="{00000000-0005-0000-0000-0000270E0000}"/>
    <cellStyle name="Акт 2 2 2 3 2 2 2" xfId="39848" xr:uid="{00000000-0005-0000-0000-0000280E0000}"/>
    <cellStyle name="Акт 2 2 2 3 2 3" xfId="39849" xr:uid="{00000000-0005-0000-0000-0000290E0000}"/>
    <cellStyle name="Акт 2 2 2 3 3" xfId="39850" xr:uid="{00000000-0005-0000-0000-00002A0E0000}"/>
    <cellStyle name="Акт 2 2 2 4" xfId="3898" xr:uid="{00000000-0005-0000-0000-00002B0E0000}"/>
    <cellStyle name="Акт 2 2 2 4 2" xfId="3899" xr:uid="{00000000-0005-0000-0000-00002C0E0000}"/>
    <cellStyle name="Акт 2 2 2 4 2 2" xfId="39851" xr:uid="{00000000-0005-0000-0000-00002D0E0000}"/>
    <cellStyle name="Акт 2 2 2 4 3" xfId="39852" xr:uid="{00000000-0005-0000-0000-00002E0E0000}"/>
    <cellStyle name="Акт 2 2 2 5" xfId="39853" xr:uid="{00000000-0005-0000-0000-00002F0E0000}"/>
    <cellStyle name="Акт 2 2 3" xfId="3900" xr:uid="{00000000-0005-0000-0000-0000300E0000}"/>
    <cellStyle name="Акт 2 2 3 2" xfId="3901" xr:uid="{00000000-0005-0000-0000-0000310E0000}"/>
    <cellStyle name="Акт 2 2 3 2 2" xfId="3902" xr:uid="{00000000-0005-0000-0000-0000320E0000}"/>
    <cellStyle name="Акт 2 2 3 2 2 2" xfId="3903" xr:uid="{00000000-0005-0000-0000-0000330E0000}"/>
    <cellStyle name="Акт 2 2 3 2 2 2 2" xfId="3904" xr:uid="{00000000-0005-0000-0000-0000340E0000}"/>
    <cellStyle name="Акт 2 2 3 2 2 2 2 2" xfId="39854" xr:uid="{00000000-0005-0000-0000-0000350E0000}"/>
    <cellStyle name="Акт 2 2 3 2 2 2 3" xfId="39855" xr:uid="{00000000-0005-0000-0000-0000360E0000}"/>
    <cellStyle name="Акт 2 2 3 2 2 3" xfId="39856" xr:uid="{00000000-0005-0000-0000-0000370E0000}"/>
    <cellStyle name="Акт 2 2 3 2 3" xfId="3905" xr:uid="{00000000-0005-0000-0000-0000380E0000}"/>
    <cellStyle name="Акт 2 2 3 2 3 2" xfId="3906" xr:uid="{00000000-0005-0000-0000-0000390E0000}"/>
    <cellStyle name="Акт 2 2 3 2 3 2 2" xfId="39857" xr:uid="{00000000-0005-0000-0000-00003A0E0000}"/>
    <cellStyle name="Акт 2 2 3 2 3 3" xfId="39858" xr:uid="{00000000-0005-0000-0000-00003B0E0000}"/>
    <cellStyle name="Акт 2 2 3 2 4" xfId="39859" xr:uid="{00000000-0005-0000-0000-00003C0E0000}"/>
    <cellStyle name="Акт 2 2 3 3" xfId="3907" xr:uid="{00000000-0005-0000-0000-00003D0E0000}"/>
    <cellStyle name="Акт 2 2 3 3 2" xfId="3908" xr:uid="{00000000-0005-0000-0000-00003E0E0000}"/>
    <cellStyle name="Акт 2 2 3 3 2 2" xfId="3909" xr:uid="{00000000-0005-0000-0000-00003F0E0000}"/>
    <cellStyle name="Акт 2 2 3 3 2 2 2" xfId="39860" xr:uid="{00000000-0005-0000-0000-0000400E0000}"/>
    <cellStyle name="Акт 2 2 3 3 2 3" xfId="39861" xr:uid="{00000000-0005-0000-0000-0000410E0000}"/>
    <cellStyle name="Акт 2 2 3 3 3" xfId="39862" xr:uid="{00000000-0005-0000-0000-0000420E0000}"/>
    <cellStyle name="Акт 2 2 3 4" xfId="3910" xr:uid="{00000000-0005-0000-0000-0000430E0000}"/>
    <cellStyle name="Акт 2 2 3 4 2" xfId="3911" xr:uid="{00000000-0005-0000-0000-0000440E0000}"/>
    <cellStyle name="Акт 2 2 3 4 2 2" xfId="39863" xr:uid="{00000000-0005-0000-0000-0000450E0000}"/>
    <cellStyle name="Акт 2 2 3 4 3" xfId="39864" xr:uid="{00000000-0005-0000-0000-0000460E0000}"/>
    <cellStyle name="Акт 2 2 3 5" xfId="39865" xr:uid="{00000000-0005-0000-0000-0000470E0000}"/>
    <cellStyle name="Акт 2 2 4" xfId="3912" xr:uid="{00000000-0005-0000-0000-0000480E0000}"/>
    <cellStyle name="Акт 2 2 4 2" xfId="3913" xr:uid="{00000000-0005-0000-0000-0000490E0000}"/>
    <cellStyle name="Акт 2 2 4 2 2" xfId="3914" xr:uid="{00000000-0005-0000-0000-00004A0E0000}"/>
    <cellStyle name="Акт 2 2 4 2 2 2" xfId="3915" xr:uid="{00000000-0005-0000-0000-00004B0E0000}"/>
    <cellStyle name="Акт 2 2 4 2 2 2 2" xfId="3916" xr:uid="{00000000-0005-0000-0000-00004C0E0000}"/>
    <cellStyle name="Акт 2 2 4 2 2 2 2 2" xfId="39866" xr:uid="{00000000-0005-0000-0000-00004D0E0000}"/>
    <cellStyle name="Акт 2 2 4 2 2 2 3" xfId="39867" xr:uid="{00000000-0005-0000-0000-00004E0E0000}"/>
    <cellStyle name="Акт 2 2 4 2 2 3" xfId="39868" xr:uid="{00000000-0005-0000-0000-00004F0E0000}"/>
    <cellStyle name="Акт 2 2 4 2 3" xfId="3917" xr:uid="{00000000-0005-0000-0000-0000500E0000}"/>
    <cellStyle name="Акт 2 2 4 2 3 2" xfId="3918" xr:uid="{00000000-0005-0000-0000-0000510E0000}"/>
    <cellStyle name="Акт 2 2 4 2 3 2 2" xfId="39869" xr:uid="{00000000-0005-0000-0000-0000520E0000}"/>
    <cellStyle name="Акт 2 2 4 2 3 3" xfId="39870" xr:uid="{00000000-0005-0000-0000-0000530E0000}"/>
    <cellStyle name="Акт 2 2 4 2 4" xfId="39871" xr:uid="{00000000-0005-0000-0000-0000540E0000}"/>
    <cellStyle name="Акт 2 2 4 3" xfId="3919" xr:uid="{00000000-0005-0000-0000-0000550E0000}"/>
    <cellStyle name="Акт 2 2 4 3 2" xfId="3920" xr:uid="{00000000-0005-0000-0000-0000560E0000}"/>
    <cellStyle name="Акт 2 2 4 3 2 2" xfId="3921" xr:uid="{00000000-0005-0000-0000-0000570E0000}"/>
    <cellStyle name="Акт 2 2 4 3 2 2 2" xfId="39872" xr:uid="{00000000-0005-0000-0000-0000580E0000}"/>
    <cellStyle name="Акт 2 2 4 3 2 3" xfId="39873" xr:uid="{00000000-0005-0000-0000-0000590E0000}"/>
    <cellStyle name="Акт 2 2 4 3 3" xfId="39874" xr:uid="{00000000-0005-0000-0000-00005A0E0000}"/>
    <cellStyle name="Акт 2 2 4 4" xfId="3922" xr:uid="{00000000-0005-0000-0000-00005B0E0000}"/>
    <cellStyle name="Акт 2 2 4 4 2" xfId="3923" xr:uid="{00000000-0005-0000-0000-00005C0E0000}"/>
    <cellStyle name="Акт 2 2 4 4 2 2" xfId="39875" xr:uid="{00000000-0005-0000-0000-00005D0E0000}"/>
    <cellStyle name="Акт 2 2 4 4 3" xfId="39876" xr:uid="{00000000-0005-0000-0000-00005E0E0000}"/>
    <cellStyle name="Акт 2 2 4 5" xfId="39877" xr:uid="{00000000-0005-0000-0000-00005F0E0000}"/>
    <cellStyle name="Акт 2 2 5" xfId="3924" xr:uid="{00000000-0005-0000-0000-0000600E0000}"/>
    <cellStyle name="Акт 2 2 5 2" xfId="3925" xr:uid="{00000000-0005-0000-0000-0000610E0000}"/>
    <cellStyle name="Акт 2 2 5 2 2" xfId="3926" xr:uid="{00000000-0005-0000-0000-0000620E0000}"/>
    <cellStyle name="Акт 2 2 5 2 2 2" xfId="3927" xr:uid="{00000000-0005-0000-0000-0000630E0000}"/>
    <cellStyle name="Акт 2 2 5 2 2 2 2" xfId="3928" xr:uid="{00000000-0005-0000-0000-0000640E0000}"/>
    <cellStyle name="Акт 2 2 5 2 2 2 2 2" xfId="39878" xr:uid="{00000000-0005-0000-0000-0000650E0000}"/>
    <cellStyle name="Акт 2 2 5 2 2 2 3" xfId="39879" xr:uid="{00000000-0005-0000-0000-0000660E0000}"/>
    <cellStyle name="Акт 2 2 5 2 2 3" xfId="39880" xr:uid="{00000000-0005-0000-0000-0000670E0000}"/>
    <cellStyle name="Акт 2 2 5 2 3" xfId="3929" xr:uid="{00000000-0005-0000-0000-0000680E0000}"/>
    <cellStyle name="Акт 2 2 5 2 3 2" xfId="3930" xr:uid="{00000000-0005-0000-0000-0000690E0000}"/>
    <cellStyle name="Акт 2 2 5 2 3 2 2" xfId="39881" xr:uid="{00000000-0005-0000-0000-00006A0E0000}"/>
    <cellStyle name="Акт 2 2 5 2 3 3" xfId="39882" xr:uid="{00000000-0005-0000-0000-00006B0E0000}"/>
    <cellStyle name="Акт 2 2 5 2 4" xfId="39883" xr:uid="{00000000-0005-0000-0000-00006C0E0000}"/>
    <cellStyle name="Акт 2 2 5 3" xfId="3931" xr:uid="{00000000-0005-0000-0000-00006D0E0000}"/>
    <cellStyle name="Акт 2 2 5 3 2" xfId="3932" xr:uid="{00000000-0005-0000-0000-00006E0E0000}"/>
    <cellStyle name="Акт 2 2 5 3 2 2" xfId="3933" xr:uid="{00000000-0005-0000-0000-00006F0E0000}"/>
    <cellStyle name="Акт 2 2 5 3 2 2 2" xfId="39884" xr:uid="{00000000-0005-0000-0000-0000700E0000}"/>
    <cellStyle name="Акт 2 2 5 3 2 3" xfId="39885" xr:uid="{00000000-0005-0000-0000-0000710E0000}"/>
    <cellStyle name="Акт 2 2 5 3 3" xfId="39886" xr:uid="{00000000-0005-0000-0000-0000720E0000}"/>
    <cellStyle name="Акт 2 2 5 4" xfId="3934" xr:uid="{00000000-0005-0000-0000-0000730E0000}"/>
    <cellStyle name="Акт 2 2 5 4 2" xfId="3935" xr:uid="{00000000-0005-0000-0000-0000740E0000}"/>
    <cellStyle name="Акт 2 2 5 4 2 2" xfId="39887" xr:uid="{00000000-0005-0000-0000-0000750E0000}"/>
    <cellStyle name="Акт 2 2 5 4 3" xfId="39888" xr:uid="{00000000-0005-0000-0000-0000760E0000}"/>
    <cellStyle name="Акт 2 2 5 5" xfId="39889" xr:uid="{00000000-0005-0000-0000-0000770E0000}"/>
    <cellStyle name="Акт 2 2 6" xfId="3936" xr:uid="{00000000-0005-0000-0000-0000780E0000}"/>
    <cellStyle name="Акт 2 2 6 2" xfId="3937" xr:uid="{00000000-0005-0000-0000-0000790E0000}"/>
    <cellStyle name="Акт 2 2 6 2 2" xfId="3938" xr:uid="{00000000-0005-0000-0000-00007A0E0000}"/>
    <cellStyle name="Акт 2 2 6 2 2 2" xfId="3939" xr:uid="{00000000-0005-0000-0000-00007B0E0000}"/>
    <cellStyle name="Акт 2 2 6 2 2 2 2" xfId="39890" xr:uid="{00000000-0005-0000-0000-00007C0E0000}"/>
    <cellStyle name="Акт 2 2 6 2 2 3" xfId="39891" xr:uid="{00000000-0005-0000-0000-00007D0E0000}"/>
    <cellStyle name="Акт 2 2 6 2 3" xfId="39892" xr:uid="{00000000-0005-0000-0000-00007E0E0000}"/>
    <cellStyle name="Акт 2 2 6 3" xfId="3940" xr:uid="{00000000-0005-0000-0000-00007F0E0000}"/>
    <cellStyle name="Акт 2 2 6 3 2" xfId="3941" xr:uid="{00000000-0005-0000-0000-0000800E0000}"/>
    <cellStyle name="Акт 2 2 6 3 2 2" xfId="39893" xr:uid="{00000000-0005-0000-0000-0000810E0000}"/>
    <cellStyle name="Акт 2 2 6 3 3" xfId="39894" xr:uid="{00000000-0005-0000-0000-0000820E0000}"/>
    <cellStyle name="Акт 2 2 6 4" xfId="39895" xr:uid="{00000000-0005-0000-0000-0000830E0000}"/>
    <cellStyle name="Акт 2 2 7" xfId="3942" xr:uid="{00000000-0005-0000-0000-0000840E0000}"/>
    <cellStyle name="Акт 2 2 7 2" xfId="3943" xr:uid="{00000000-0005-0000-0000-0000850E0000}"/>
    <cellStyle name="Акт 2 2 7 2 2" xfId="3944" xr:uid="{00000000-0005-0000-0000-0000860E0000}"/>
    <cellStyle name="Акт 2 2 7 2 2 2" xfId="39896" xr:uid="{00000000-0005-0000-0000-0000870E0000}"/>
    <cellStyle name="Акт 2 2 7 2 3" xfId="39897" xr:uid="{00000000-0005-0000-0000-0000880E0000}"/>
    <cellStyle name="Акт 2 2 7 3" xfId="39898" xr:uid="{00000000-0005-0000-0000-0000890E0000}"/>
    <cellStyle name="Акт 2 2 8" xfId="3945" xr:uid="{00000000-0005-0000-0000-00008A0E0000}"/>
    <cellStyle name="Акт 2 2 8 2" xfId="3946" xr:uid="{00000000-0005-0000-0000-00008B0E0000}"/>
    <cellStyle name="Акт 2 2 8 2 2" xfId="39899" xr:uid="{00000000-0005-0000-0000-00008C0E0000}"/>
    <cellStyle name="Акт 2 2 8 3" xfId="39900" xr:uid="{00000000-0005-0000-0000-00008D0E0000}"/>
    <cellStyle name="Акт 2 2 9" xfId="39901" xr:uid="{00000000-0005-0000-0000-00008E0E0000}"/>
    <cellStyle name="Акт 2 3" xfId="3947" xr:uid="{00000000-0005-0000-0000-00008F0E0000}"/>
    <cellStyle name="Акт 2 3 2" xfId="3948" xr:uid="{00000000-0005-0000-0000-0000900E0000}"/>
    <cellStyle name="Акт 2 3 2 2" xfId="3949" xr:uid="{00000000-0005-0000-0000-0000910E0000}"/>
    <cellStyle name="Акт 2 3 2 2 2" xfId="3950" xr:uid="{00000000-0005-0000-0000-0000920E0000}"/>
    <cellStyle name="Акт 2 3 2 2 2 2" xfId="3951" xr:uid="{00000000-0005-0000-0000-0000930E0000}"/>
    <cellStyle name="Акт 2 3 2 2 2 2 2" xfId="3952" xr:uid="{00000000-0005-0000-0000-0000940E0000}"/>
    <cellStyle name="Акт 2 3 2 2 2 2 2 2" xfId="39902" xr:uid="{00000000-0005-0000-0000-0000950E0000}"/>
    <cellStyle name="Акт 2 3 2 2 2 2 3" xfId="39903" xr:uid="{00000000-0005-0000-0000-0000960E0000}"/>
    <cellStyle name="Акт 2 3 2 2 2 3" xfId="39904" xr:uid="{00000000-0005-0000-0000-0000970E0000}"/>
    <cellStyle name="Акт 2 3 2 2 3" xfId="3953" xr:uid="{00000000-0005-0000-0000-0000980E0000}"/>
    <cellStyle name="Акт 2 3 2 2 3 2" xfId="3954" xr:uid="{00000000-0005-0000-0000-0000990E0000}"/>
    <cellStyle name="Акт 2 3 2 2 3 2 2" xfId="39905" xr:uid="{00000000-0005-0000-0000-00009A0E0000}"/>
    <cellStyle name="Акт 2 3 2 2 3 3" xfId="39906" xr:uid="{00000000-0005-0000-0000-00009B0E0000}"/>
    <cellStyle name="Акт 2 3 2 2 4" xfId="39907" xr:uid="{00000000-0005-0000-0000-00009C0E0000}"/>
    <cellStyle name="Акт 2 3 2 3" xfId="3955" xr:uid="{00000000-0005-0000-0000-00009D0E0000}"/>
    <cellStyle name="Акт 2 3 2 3 2" xfId="3956" xr:uid="{00000000-0005-0000-0000-00009E0E0000}"/>
    <cellStyle name="Акт 2 3 2 3 2 2" xfId="3957" xr:uid="{00000000-0005-0000-0000-00009F0E0000}"/>
    <cellStyle name="Акт 2 3 2 3 2 2 2" xfId="39908" xr:uid="{00000000-0005-0000-0000-0000A00E0000}"/>
    <cellStyle name="Акт 2 3 2 3 2 3" xfId="39909" xr:uid="{00000000-0005-0000-0000-0000A10E0000}"/>
    <cellStyle name="Акт 2 3 2 3 3" xfId="39910" xr:uid="{00000000-0005-0000-0000-0000A20E0000}"/>
    <cellStyle name="Акт 2 3 2 4" xfId="3958" xr:uid="{00000000-0005-0000-0000-0000A30E0000}"/>
    <cellStyle name="Акт 2 3 2 4 2" xfId="3959" xr:uid="{00000000-0005-0000-0000-0000A40E0000}"/>
    <cellStyle name="Акт 2 3 2 4 2 2" xfId="39911" xr:uid="{00000000-0005-0000-0000-0000A50E0000}"/>
    <cellStyle name="Акт 2 3 2 4 3" xfId="39912" xr:uid="{00000000-0005-0000-0000-0000A60E0000}"/>
    <cellStyle name="Акт 2 3 2 5" xfId="39913" xr:uid="{00000000-0005-0000-0000-0000A70E0000}"/>
    <cellStyle name="Акт 2 3 3" xfId="3960" xr:uid="{00000000-0005-0000-0000-0000A80E0000}"/>
    <cellStyle name="Акт 2 3 3 2" xfId="3961" xr:uid="{00000000-0005-0000-0000-0000A90E0000}"/>
    <cellStyle name="Акт 2 3 3 2 2" xfId="3962" xr:uid="{00000000-0005-0000-0000-0000AA0E0000}"/>
    <cellStyle name="Акт 2 3 3 2 2 2" xfId="3963" xr:uid="{00000000-0005-0000-0000-0000AB0E0000}"/>
    <cellStyle name="Акт 2 3 3 2 2 2 2" xfId="3964" xr:uid="{00000000-0005-0000-0000-0000AC0E0000}"/>
    <cellStyle name="Акт 2 3 3 2 2 2 2 2" xfId="39914" xr:uid="{00000000-0005-0000-0000-0000AD0E0000}"/>
    <cellStyle name="Акт 2 3 3 2 2 2 3" xfId="39915" xr:uid="{00000000-0005-0000-0000-0000AE0E0000}"/>
    <cellStyle name="Акт 2 3 3 2 2 3" xfId="39916" xr:uid="{00000000-0005-0000-0000-0000AF0E0000}"/>
    <cellStyle name="Акт 2 3 3 2 3" xfId="3965" xr:uid="{00000000-0005-0000-0000-0000B00E0000}"/>
    <cellStyle name="Акт 2 3 3 2 3 2" xfId="3966" xr:uid="{00000000-0005-0000-0000-0000B10E0000}"/>
    <cellStyle name="Акт 2 3 3 2 3 2 2" xfId="39917" xr:uid="{00000000-0005-0000-0000-0000B20E0000}"/>
    <cellStyle name="Акт 2 3 3 2 3 3" xfId="39918" xr:uid="{00000000-0005-0000-0000-0000B30E0000}"/>
    <cellStyle name="Акт 2 3 3 2 4" xfId="39919" xr:uid="{00000000-0005-0000-0000-0000B40E0000}"/>
    <cellStyle name="Акт 2 3 3 3" xfId="3967" xr:uid="{00000000-0005-0000-0000-0000B50E0000}"/>
    <cellStyle name="Акт 2 3 3 3 2" xfId="3968" xr:uid="{00000000-0005-0000-0000-0000B60E0000}"/>
    <cellStyle name="Акт 2 3 3 3 2 2" xfId="3969" xr:uid="{00000000-0005-0000-0000-0000B70E0000}"/>
    <cellStyle name="Акт 2 3 3 3 2 2 2" xfId="39920" xr:uid="{00000000-0005-0000-0000-0000B80E0000}"/>
    <cellStyle name="Акт 2 3 3 3 2 3" xfId="39921" xr:uid="{00000000-0005-0000-0000-0000B90E0000}"/>
    <cellStyle name="Акт 2 3 3 3 3" xfId="39922" xr:uid="{00000000-0005-0000-0000-0000BA0E0000}"/>
    <cellStyle name="Акт 2 3 3 4" xfId="3970" xr:uid="{00000000-0005-0000-0000-0000BB0E0000}"/>
    <cellStyle name="Акт 2 3 3 4 2" xfId="3971" xr:uid="{00000000-0005-0000-0000-0000BC0E0000}"/>
    <cellStyle name="Акт 2 3 3 4 2 2" xfId="39923" xr:uid="{00000000-0005-0000-0000-0000BD0E0000}"/>
    <cellStyle name="Акт 2 3 3 4 3" xfId="39924" xr:uid="{00000000-0005-0000-0000-0000BE0E0000}"/>
    <cellStyle name="Акт 2 3 3 5" xfId="39925" xr:uid="{00000000-0005-0000-0000-0000BF0E0000}"/>
    <cellStyle name="Акт 2 3 4" xfId="3972" xr:uid="{00000000-0005-0000-0000-0000C00E0000}"/>
    <cellStyle name="Акт 2 3 4 2" xfId="3973" xr:uid="{00000000-0005-0000-0000-0000C10E0000}"/>
    <cellStyle name="Акт 2 3 4 2 2" xfId="3974" xr:uid="{00000000-0005-0000-0000-0000C20E0000}"/>
    <cellStyle name="Акт 2 3 4 2 2 2" xfId="3975" xr:uid="{00000000-0005-0000-0000-0000C30E0000}"/>
    <cellStyle name="Акт 2 3 4 2 2 2 2" xfId="3976" xr:uid="{00000000-0005-0000-0000-0000C40E0000}"/>
    <cellStyle name="Акт 2 3 4 2 2 2 2 2" xfId="39926" xr:uid="{00000000-0005-0000-0000-0000C50E0000}"/>
    <cellStyle name="Акт 2 3 4 2 2 2 3" xfId="39927" xr:uid="{00000000-0005-0000-0000-0000C60E0000}"/>
    <cellStyle name="Акт 2 3 4 2 2 3" xfId="39928" xr:uid="{00000000-0005-0000-0000-0000C70E0000}"/>
    <cellStyle name="Акт 2 3 4 2 3" xfId="3977" xr:uid="{00000000-0005-0000-0000-0000C80E0000}"/>
    <cellStyle name="Акт 2 3 4 2 3 2" xfId="3978" xr:uid="{00000000-0005-0000-0000-0000C90E0000}"/>
    <cellStyle name="Акт 2 3 4 2 3 2 2" xfId="39929" xr:uid="{00000000-0005-0000-0000-0000CA0E0000}"/>
    <cellStyle name="Акт 2 3 4 2 3 3" xfId="39930" xr:uid="{00000000-0005-0000-0000-0000CB0E0000}"/>
    <cellStyle name="Акт 2 3 4 2 4" xfId="39931" xr:uid="{00000000-0005-0000-0000-0000CC0E0000}"/>
    <cellStyle name="Акт 2 3 4 3" xfId="3979" xr:uid="{00000000-0005-0000-0000-0000CD0E0000}"/>
    <cellStyle name="Акт 2 3 4 3 2" xfId="3980" xr:uid="{00000000-0005-0000-0000-0000CE0E0000}"/>
    <cellStyle name="Акт 2 3 4 3 2 2" xfId="3981" xr:uid="{00000000-0005-0000-0000-0000CF0E0000}"/>
    <cellStyle name="Акт 2 3 4 3 2 2 2" xfId="39932" xr:uid="{00000000-0005-0000-0000-0000D00E0000}"/>
    <cellStyle name="Акт 2 3 4 3 2 3" xfId="39933" xr:uid="{00000000-0005-0000-0000-0000D10E0000}"/>
    <cellStyle name="Акт 2 3 4 3 3" xfId="39934" xr:uid="{00000000-0005-0000-0000-0000D20E0000}"/>
    <cellStyle name="Акт 2 3 4 4" xfId="3982" xr:uid="{00000000-0005-0000-0000-0000D30E0000}"/>
    <cellStyle name="Акт 2 3 4 4 2" xfId="3983" xr:uid="{00000000-0005-0000-0000-0000D40E0000}"/>
    <cellStyle name="Акт 2 3 4 4 2 2" xfId="39935" xr:uid="{00000000-0005-0000-0000-0000D50E0000}"/>
    <cellStyle name="Акт 2 3 4 4 3" xfId="39936" xr:uid="{00000000-0005-0000-0000-0000D60E0000}"/>
    <cellStyle name="Акт 2 3 4 5" xfId="39937" xr:uid="{00000000-0005-0000-0000-0000D70E0000}"/>
    <cellStyle name="Акт 2 3 5" xfId="3984" xr:uid="{00000000-0005-0000-0000-0000D80E0000}"/>
    <cellStyle name="Акт 2 3 5 2" xfId="3985" xr:uid="{00000000-0005-0000-0000-0000D90E0000}"/>
    <cellStyle name="Акт 2 3 5 2 2" xfId="3986" xr:uid="{00000000-0005-0000-0000-0000DA0E0000}"/>
    <cellStyle name="Акт 2 3 5 2 2 2" xfId="3987" xr:uid="{00000000-0005-0000-0000-0000DB0E0000}"/>
    <cellStyle name="Акт 2 3 5 2 2 2 2" xfId="3988" xr:uid="{00000000-0005-0000-0000-0000DC0E0000}"/>
    <cellStyle name="Акт 2 3 5 2 2 2 2 2" xfId="39938" xr:uid="{00000000-0005-0000-0000-0000DD0E0000}"/>
    <cellStyle name="Акт 2 3 5 2 2 2 3" xfId="39939" xr:uid="{00000000-0005-0000-0000-0000DE0E0000}"/>
    <cellStyle name="Акт 2 3 5 2 2 3" xfId="39940" xr:uid="{00000000-0005-0000-0000-0000DF0E0000}"/>
    <cellStyle name="Акт 2 3 5 2 3" xfId="3989" xr:uid="{00000000-0005-0000-0000-0000E00E0000}"/>
    <cellStyle name="Акт 2 3 5 2 3 2" xfId="3990" xr:uid="{00000000-0005-0000-0000-0000E10E0000}"/>
    <cellStyle name="Акт 2 3 5 2 3 2 2" xfId="39941" xr:uid="{00000000-0005-0000-0000-0000E20E0000}"/>
    <cellStyle name="Акт 2 3 5 2 3 3" xfId="39942" xr:uid="{00000000-0005-0000-0000-0000E30E0000}"/>
    <cellStyle name="Акт 2 3 5 2 4" xfId="39943" xr:uid="{00000000-0005-0000-0000-0000E40E0000}"/>
    <cellStyle name="Акт 2 3 5 3" xfId="3991" xr:uid="{00000000-0005-0000-0000-0000E50E0000}"/>
    <cellStyle name="Акт 2 3 5 3 2" xfId="3992" xr:uid="{00000000-0005-0000-0000-0000E60E0000}"/>
    <cellStyle name="Акт 2 3 5 3 2 2" xfId="3993" xr:uid="{00000000-0005-0000-0000-0000E70E0000}"/>
    <cellStyle name="Акт 2 3 5 3 2 2 2" xfId="39944" xr:uid="{00000000-0005-0000-0000-0000E80E0000}"/>
    <cellStyle name="Акт 2 3 5 3 2 3" xfId="39945" xr:uid="{00000000-0005-0000-0000-0000E90E0000}"/>
    <cellStyle name="Акт 2 3 5 3 3" xfId="39946" xr:uid="{00000000-0005-0000-0000-0000EA0E0000}"/>
    <cellStyle name="Акт 2 3 5 4" xfId="3994" xr:uid="{00000000-0005-0000-0000-0000EB0E0000}"/>
    <cellStyle name="Акт 2 3 5 4 2" xfId="3995" xr:uid="{00000000-0005-0000-0000-0000EC0E0000}"/>
    <cellStyle name="Акт 2 3 5 4 2 2" xfId="39947" xr:uid="{00000000-0005-0000-0000-0000ED0E0000}"/>
    <cellStyle name="Акт 2 3 5 4 3" xfId="39948" xr:uid="{00000000-0005-0000-0000-0000EE0E0000}"/>
    <cellStyle name="Акт 2 3 5 5" xfId="39949" xr:uid="{00000000-0005-0000-0000-0000EF0E0000}"/>
    <cellStyle name="Акт 2 3 6" xfId="3996" xr:uid="{00000000-0005-0000-0000-0000F00E0000}"/>
    <cellStyle name="Акт 2 3 6 2" xfId="3997" xr:uid="{00000000-0005-0000-0000-0000F10E0000}"/>
    <cellStyle name="Акт 2 3 6 2 2" xfId="3998" xr:uid="{00000000-0005-0000-0000-0000F20E0000}"/>
    <cellStyle name="Акт 2 3 6 2 2 2" xfId="3999" xr:uid="{00000000-0005-0000-0000-0000F30E0000}"/>
    <cellStyle name="Акт 2 3 6 2 2 2 2" xfId="39950" xr:uid="{00000000-0005-0000-0000-0000F40E0000}"/>
    <cellStyle name="Акт 2 3 6 2 2 3" xfId="39951" xr:uid="{00000000-0005-0000-0000-0000F50E0000}"/>
    <cellStyle name="Акт 2 3 6 2 3" xfId="39952" xr:uid="{00000000-0005-0000-0000-0000F60E0000}"/>
    <cellStyle name="Акт 2 3 6 3" xfId="4000" xr:uid="{00000000-0005-0000-0000-0000F70E0000}"/>
    <cellStyle name="Акт 2 3 6 3 2" xfId="4001" xr:uid="{00000000-0005-0000-0000-0000F80E0000}"/>
    <cellStyle name="Акт 2 3 6 3 2 2" xfId="39953" xr:uid="{00000000-0005-0000-0000-0000F90E0000}"/>
    <cellStyle name="Акт 2 3 6 3 3" xfId="39954" xr:uid="{00000000-0005-0000-0000-0000FA0E0000}"/>
    <cellStyle name="Акт 2 3 6 4" xfId="39955" xr:uid="{00000000-0005-0000-0000-0000FB0E0000}"/>
    <cellStyle name="Акт 2 3 7" xfId="4002" xr:uid="{00000000-0005-0000-0000-0000FC0E0000}"/>
    <cellStyle name="Акт 2 3 7 2" xfId="4003" xr:uid="{00000000-0005-0000-0000-0000FD0E0000}"/>
    <cellStyle name="Акт 2 3 7 2 2" xfId="4004" xr:uid="{00000000-0005-0000-0000-0000FE0E0000}"/>
    <cellStyle name="Акт 2 3 7 2 2 2" xfId="39956" xr:uid="{00000000-0005-0000-0000-0000FF0E0000}"/>
    <cellStyle name="Акт 2 3 7 2 3" xfId="39957" xr:uid="{00000000-0005-0000-0000-0000000F0000}"/>
    <cellStyle name="Акт 2 3 7 3" xfId="39958" xr:uid="{00000000-0005-0000-0000-0000010F0000}"/>
    <cellStyle name="Акт 2 3 8" xfId="4005" xr:uid="{00000000-0005-0000-0000-0000020F0000}"/>
    <cellStyle name="Акт 2 3 8 2" xfId="4006" xr:uid="{00000000-0005-0000-0000-0000030F0000}"/>
    <cellStyle name="Акт 2 3 8 2 2" xfId="39959" xr:uid="{00000000-0005-0000-0000-0000040F0000}"/>
    <cellStyle name="Акт 2 3 8 3" xfId="39960" xr:uid="{00000000-0005-0000-0000-0000050F0000}"/>
    <cellStyle name="Акт 2 3 9" xfId="39961" xr:uid="{00000000-0005-0000-0000-0000060F0000}"/>
    <cellStyle name="Акт 2 4" xfId="4007" xr:uid="{00000000-0005-0000-0000-0000070F0000}"/>
    <cellStyle name="Акт 2 4 2" xfId="4008" xr:uid="{00000000-0005-0000-0000-0000080F0000}"/>
    <cellStyle name="Акт 2 4 2 2" xfId="4009" xr:uid="{00000000-0005-0000-0000-0000090F0000}"/>
    <cellStyle name="Акт 2 4 2 2 2" xfId="39962" xr:uid="{00000000-0005-0000-0000-00000A0F0000}"/>
    <cellStyle name="Акт 2 4 2 3" xfId="39963" xr:uid="{00000000-0005-0000-0000-00000B0F0000}"/>
    <cellStyle name="Акт 2 4 3" xfId="39964" xr:uid="{00000000-0005-0000-0000-00000C0F0000}"/>
    <cellStyle name="Акт 2 5" xfId="4010" xr:uid="{00000000-0005-0000-0000-00000D0F0000}"/>
    <cellStyle name="Акт 2 5 2" xfId="4011" xr:uid="{00000000-0005-0000-0000-00000E0F0000}"/>
    <cellStyle name="Акт 2 5 2 2" xfId="39965" xr:uid="{00000000-0005-0000-0000-00000F0F0000}"/>
    <cellStyle name="Акт 2 5 3" xfId="39966" xr:uid="{00000000-0005-0000-0000-0000100F0000}"/>
    <cellStyle name="Акт 3" xfId="4012" xr:uid="{00000000-0005-0000-0000-0000110F0000}"/>
    <cellStyle name="Акт 3 2" xfId="4013" xr:uid="{00000000-0005-0000-0000-0000120F0000}"/>
    <cellStyle name="Акт 3 2 2" xfId="4014" xr:uid="{00000000-0005-0000-0000-0000130F0000}"/>
    <cellStyle name="Акт 3 2 2 2" xfId="4015" xr:uid="{00000000-0005-0000-0000-0000140F0000}"/>
    <cellStyle name="Акт 3 2 2 2 2" xfId="4016" xr:uid="{00000000-0005-0000-0000-0000150F0000}"/>
    <cellStyle name="Акт 3 2 2 2 2 2" xfId="4017" xr:uid="{00000000-0005-0000-0000-0000160F0000}"/>
    <cellStyle name="Акт 3 2 2 2 2 2 2" xfId="39967" xr:uid="{00000000-0005-0000-0000-0000170F0000}"/>
    <cellStyle name="Акт 3 2 2 2 2 3" xfId="39968" xr:uid="{00000000-0005-0000-0000-0000180F0000}"/>
    <cellStyle name="Акт 3 2 2 2 3" xfId="39969" xr:uid="{00000000-0005-0000-0000-0000190F0000}"/>
    <cellStyle name="Акт 3 2 2 3" xfId="4018" xr:uid="{00000000-0005-0000-0000-00001A0F0000}"/>
    <cellStyle name="Акт 3 2 2 3 2" xfId="4019" xr:uid="{00000000-0005-0000-0000-00001B0F0000}"/>
    <cellStyle name="Акт 3 2 2 3 2 2" xfId="39970" xr:uid="{00000000-0005-0000-0000-00001C0F0000}"/>
    <cellStyle name="Акт 3 2 2 3 3" xfId="39971" xr:uid="{00000000-0005-0000-0000-00001D0F0000}"/>
    <cellStyle name="Акт 3 2 2 4" xfId="39972" xr:uid="{00000000-0005-0000-0000-00001E0F0000}"/>
    <cellStyle name="Акт 3 2 3" xfId="4020" xr:uid="{00000000-0005-0000-0000-00001F0F0000}"/>
    <cellStyle name="Акт 3 2 3 2" xfId="4021" xr:uid="{00000000-0005-0000-0000-0000200F0000}"/>
    <cellStyle name="Акт 3 2 3 2 2" xfId="4022" xr:uid="{00000000-0005-0000-0000-0000210F0000}"/>
    <cellStyle name="Акт 3 2 3 2 2 2" xfId="39973" xr:uid="{00000000-0005-0000-0000-0000220F0000}"/>
    <cellStyle name="Акт 3 2 3 2 3" xfId="39974" xr:uid="{00000000-0005-0000-0000-0000230F0000}"/>
    <cellStyle name="Акт 3 2 3 3" xfId="39975" xr:uid="{00000000-0005-0000-0000-0000240F0000}"/>
    <cellStyle name="Акт 3 2 4" xfId="4023" xr:uid="{00000000-0005-0000-0000-0000250F0000}"/>
    <cellStyle name="Акт 3 2 4 2" xfId="4024" xr:uid="{00000000-0005-0000-0000-0000260F0000}"/>
    <cellStyle name="Акт 3 2 4 2 2" xfId="39976" xr:uid="{00000000-0005-0000-0000-0000270F0000}"/>
    <cellStyle name="Акт 3 2 4 3" xfId="39977" xr:uid="{00000000-0005-0000-0000-0000280F0000}"/>
    <cellStyle name="Акт 3 2 5" xfId="39978" xr:uid="{00000000-0005-0000-0000-0000290F0000}"/>
    <cellStyle name="Акт 3 3" xfId="4025" xr:uid="{00000000-0005-0000-0000-00002A0F0000}"/>
    <cellStyle name="Акт 3 3 2" xfId="4026" xr:uid="{00000000-0005-0000-0000-00002B0F0000}"/>
    <cellStyle name="Акт 3 3 2 2" xfId="4027" xr:uid="{00000000-0005-0000-0000-00002C0F0000}"/>
    <cellStyle name="Акт 3 3 2 2 2" xfId="4028" xr:uid="{00000000-0005-0000-0000-00002D0F0000}"/>
    <cellStyle name="Акт 3 3 2 2 2 2" xfId="4029" xr:uid="{00000000-0005-0000-0000-00002E0F0000}"/>
    <cellStyle name="Акт 3 3 2 2 2 2 2" xfId="39979" xr:uid="{00000000-0005-0000-0000-00002F0F0000}"/>
    <cellStyle name="Акт 3 3 2 2 2 3" xfId="39980" xr:uid="{00000000-0005-0000-0000-0000300F0000}"/>
    <cellStyle name="Акт 3 3 2 2 3" xfId="39981" xr:uid="{00000000-0005-0000-0000-0000310F0000}"/>
    <cellStyle name="Акт 3 3 2 3" xfId="4030" xr:uid="{00000000-0005-0000-0000-0000320F0000}"/>
    <cellStyle name="Акт 3 3 2 3 2" xfId="4031" xr:uid="{00000000-0005-0000-0000-0000330F0000}"/>
    <cellStyle name="Акт 3 3 2 3 2 2" xfId="39982" xr:uid="{00000000-0005-0000-0000-0000340F0000}"/>
    <cellStyle name="Акт 3 3 2 3 3" xfId="39983" xr:uid="{00000000-0005-0000-0000-0000350F0000}"/>
    <cellStyle name="Акт 3 3 2 4" xfId="39984" xr:uid="{00000000-0005-0000-0000-0000360F0000}"/>
    <cellStyle name="Акт 3 3 3" xfId="4032" xr:uid="{00000000-0005-0000-0000-0000370F0000}"/>
    <cellStyle name="Акт 3 3 3 2" xfId="4033" xr:uid="{00000000-0005-0000-0000-0000380F0000}"/>
    <cellStyle name="Акт 3 3 3 2 2" xfId="4034" xr:uid="{00000000-0005-0000-0000-0000390F0000}"/>
    <cellStyle name="Акт 3 3 3 2 2 2" xfId="39985" xr:uid="{00000000-0005-0000-0000-00003A0F0000}"/>
    <cellStyle name="Акт 3 3 3 2 3" xfId="39986" xr:uid="{00000000-0005-0000-0000-00003B0F0000}"/>
    <cellStyle name="Акт 3 3 3 3" xfId="39987" xr:uid="{00000000-0005-0000-0000-00003C0F0000}"/>
    <cellStyle name="Акт 3 3 4" xfId="4035" xr:uid="{00000000-0005-0000-0000-00003D0F0000}"/>
    <cellStyle name="Акт 3 3 4 2" xfId="4036" xr:uid="{00000000-0005-0000-0000-00003E0F0000}"/>
    <cellStyle name="Акт 3 3 4 2 2" xfId="39988" xr:uid="{00000000-0005-0000-0000-00003F0F0000}"/>
    <cellStyle name="Акт 3 3 4 3" xfId="39989" xr:uid="{00000000-0005-0000-0000-0000400F0000}"/>
    <cellStyle name="Акт 3 3 5" xfId="39990" xr:uid="{00000000-0005-0000-0000-0000410F0000}"/>
    <cellStyle name="Акт 3 4" xfId="4037" xr:uid="{00000000-0005-0000-0000-0000420F0000}"/>
    <cellStyle name="Акт 3 4 2" xfId="4038" xr:uid="{00000000-0005-0000-0000-0000430F0000}"/>
    <cellStyle name="Акт 3 4 2 2" xfId="4039" xr:uid="{00000000-0005-0000-0000-0000440F0000}"/>
    <cellStyle name="Акт 3 4 2 2 2" xfId="4040" xr:uid="{00000000-0005-0000-0000-0000450F0000}"/>
    <cellStyle name="Акт 3 4 2 2 2 2" xfId="4041" xr:uid="{00000000-0005-0000-0000-0000460F0000}"/>
    <cellStyle name="Акт 3 4 2 2 2 2 2" xfId="39991" xr:uid="{00000000-0005-0000-0000-0000470F0000}"/>
    <cellStyle name="Акт 3 4 2 2 2 3" xfId="39992" xr:uid="{00000000-0005-0000-0000-0000480F0000}"/>
    <cellStyle name="Акт 3 4 2 2 3" xfId="39993" xr:uid="{00000000-0005-0000-0000-0000490F0000}"/>
    <cellStyle name="Акт 3 4 2 3" xfId="4042" xr:uid="{00000000-0005-0000-0000-00004A0F0000}"/>
    <cellStyle name="Акт 3 4 2 3 2" xfId="4043" xr:uid="{00000000-0005-0000-0000-00004B0F0000}"/>
    <cellStyle name="Акт 3 4 2 3 2 2" xfId="39994" xr:uid="{00000000-0005-0000-0000-00004C0F0000}"/>
    <cellStyle name="Акт 3 4 2 3 3" xfId="39995" xr:uid="{00000000-0005-0000-0000-00004D0F0000}"/>
    <cellStyle name="Акт 3 4 2 4" xfId="39996" xr:uid="{00000000-0005-0000-0000-00004E0F0000}"/>
    <cellStyle name="Акт 3 4 3" xfId="4044" xr:uid="{00000000-0005-0000-0000-00004F0F0000}"/>
    <cellStyle name="Акт 3 4 3 2" xfId="4045" xr:uid="{00000000-0005-0000-0000-0000500F0000}"/>
    <cellStyle name="Акт 3 4 3 2 2" xfId="4046" xr:uid="{00000000-0005-0000-0000-0000510F0000}"/>
    <cellStyle name="Акт 3 4 3 2 2 2" xfId="39997" xr:uid="{00000000-0005-0000-0000-0000520F0000}"/>
    <cellStyle name="Акт 3 4 3 2 3" xfId="39998" xr:uid="{00000000-0005-0000-0000-0000530F0000}"/>
    <cellStyle name="Акт 3 4 3 3" xfId="39999" xr:uid="{00000000-0005-0000-0000-0000540F0000}"/>
    <cellStyle name="Акт 3 4 4" xfId="4047" xr:uid="{00000000-0005-0000-0000-0000550F0000}"/>
    <cellStyle name="Акт 3 4 4 2" xfId="4048" xr:uid="{00000000-0005-0000-0000-0000560F0000}"/>
    <cellStyle name="Акт 3 4 4 2 2" xfId="40000" xr:uid="{00000000-0005-0000-0000-0000570F0000}"/>
    <cellStyle name="Акт 3 4 4 3" xfId="40001" xr:uid="{00000000-0005-0000-0000-0000580F0000}"/>
    <cellStyle name="Акт 3 4 5" xfId="40002" xr:uid="{00000000-0005-0000-0000-0000590F0000}"/>
    <cellStyle name="Акт 3 5" xfId="4049" xr:uid="{00000000-0005-0000-0000-00005A0F0000}"/>
    <cellStyle name="Акт 3 5 2" xfId="4050" xr:uid="{00000000-0005-0000-0000-00005B0F0000}"/>
    <cellStyle name="Акт 3 5 2 2" xfId="4051" xr:uid="{00000000-0005-0000-0000-00005C0F0000}"/>
    <cellStyle name="Акт 3 5 2 2 2" xfId="4052" xr:uid="{00000000-0005-0000-0000-00005D0F0000}"/>
    <cellStyle name="Акт 3 5 2 2 2 2" xfId="4053" xr:uid="{00000000-0005-0000-0000-00005E0F0000}"/>
    <cellStyle name="Акт 3 5 2 2 2 2 2" xfId="40003" xr:uid="{00000000-0005-0000-0000-00005F0F0000}"/>
    <cellStyle name="Акт 3 5 2 2 2 3" xfId="40004" xr:uid="{00000000-0005-0000-0000-0000600F0000}"/>
    <cellStyle name="Акт 3 5 2 2 3" xfId="40005" xr:uid="{00000000-0005-0000-0000-0000610F0000}"/>
    <cellStyle name="Акт 3 5 2 3" xfId="4054" xr:uid="{00000000-0005-0000-0000-0000620F0000}"/>
    <cellStyle name="Акт 3 5 2 3 2" xfId="4055" xr:uid="{00000000-0005-0000-0000-0000630F0000}"/>
    <cellStyle name="Акт 3 5 2 3 2 2" xfId="40006" xr:uid="{00000000-0005-0000-0000-0000640F0000}"/>
    <cellStyle name="Акт 3 5 2 3 3" xfId="40007" xr:uid="{00000000-0005-0000-0000-0000650F0000}"/>
    <cellStyle name="Акт 3 5 2 4" xfId="40008" xr:uid="{00000000-0005-0000-0000-0000660F0000}"/>
    <cellStyle name="Акт 3 5 3" xfId="4056" xr:uid="{00000000-0005-0000-0000-0000670F0000}"/>
    <cellStyle name="Акт 3 5 3 2" xfId="4057" xr:uid="{00000000-0005-0000-0000-0000680F0000}"/>
    <cellStyle name="Акт 3 5 3 2 2" xfId="4058" xr:uid="{00000000-0005-0000-0000-0000690F0000}"/>
    <cellStyle name="Акт 3 5 3 2 2 2" xfId="40009" xr:uid="{00000000-0005-0000-0000-00006A0F0000}"/>
    <cellStyle name="Акт 3 5 3 2 3" xfId="40010" xr:uid="{00000000-0005-0000-0000-00006B0F0000}"/>
    <cellStyle name="Акт 3 5 3 3" xfId="40011" xr:uid="{00000000-0005-0000-0000-00006C0F0000}"/>
    <cellStyle name="Акт 3 5 4" xfId="4059" xr:uid="{00000000-0005-0000-0000-00006D0F0000}"/>
    <cellStyle name="Акт 3 5 4 2" xfId="4060" xr:uid="{00000000-0005-0000-0000-00006E0F0000}"/>
    <cellStyle name="Акт 3 5 4 2 2" xfId="40012" xr:uid="{00000000-0005-0000-0000-00006F0F0000}"/>
    <cellStyle name="Акт 3 5 4 3" xfId="40013" xr:uid="{00000000-0005-0000-0000-0000700F0000}"/>
    <cellStyle name="Акт 3 5 5" xfId="40014" xr:uid="{00000000-0005-0000-0000-0000710F0000}"/>
    <cellStyle name="Акт 3 6" xfId="4061" xr:uid="{00000000-0005-0000-0000-0000720F0000}"/>
    <cellStyle name="Акт 3 6 2" xfId="4062" xr:uid="{00000000-0005-0000-0000-0000730F0000}"/>
    <cellStyle name="Акт 3 6 2 2" xfId="4063" xr:uid="{00000000-0005-0000-0000-0000740F0000}"/>
    <cellStyle name="Акт 3 6 2 2 2" xfId="4064" xr:uid="{00000000-0005-0000-0000-0000750F0000}"/>
    <cellStyle name="Акт 3 6 2 2 2 2" xfId="40015" xr:uid="{00000000-0005-0000-0000-0000760F0000}"/>
    <cellStyle name="Акт 3 6 2 2 3" xfId="40016" xr:uid="{00000000-0005-0000-0000-0000770F0000}"/>
    <cellStyle name="Акт 3 6 2 3" xfId="40017" xr:uid="{00000000-0005-0000-0000-0000780F0000}"/>
    <cellStyle name="Акт 3 6 3" xfId="4065" xr:uid="{00000000-0005-0000-0000-0000790F0000}"/>
    <cellStyle name="Акт 3 6 3 2" xfId="4066" xr:uid="{00000000-0005-0000-0000-00007A0F0000}"/>
    <cellStyle name="Акт 3 6 3 2 2" xfId="40018" xr:uid="{00000000-0005-0000-0000-00007B0F0000}"/>
    <cellStyle name="Акт 3 6 3 3" xfId="40019" xr:uid="{00000000-0005-0000-0000-00007C0F0000}"/>
    <cellStyle name="Акт 3 6 4" xfId="40020" xr:uid="{00000000-0005-0000-0000-00007D0F0000}"/>
    <cellStyle name="Акт 3 7" xfId="4067" xr:uid="{00000000-0005-0000-0000-00007E0F0000}"/>
    <cellStyle name="Акт 3 7 2" xfId="4068" xr:uid="{00000000-0005-0000-0000-00007F0F0000}"/>
    <cellStyle name="Акт 3 7 2 2" xfId="4069" xr:uid="{00000000-0005-0000-0000-0000800F0000}"/>
    <cellStyle name="Акт 3 7 2 2 2" xfId="40021" xr:uid="{00000000-0005-0000-0000-0000810F0000}"/>
    <cellStyle name="Акт 3 7 2 3" xfId="40022" xr:uid="{00000000-0005-0000-0000-0000820F0000}"/>
    <cellStyle name="Акт 3 7 3" xfId="40023" xr:uid="{00000000-0005-0000-0000-0000830F0000}"/>
    <cellStyle name="Акт 3 8" xfId="4070" xr:uid="{00000000-0005-0000-0000-0000840F0000}"/>
    <cellStyle name="Акт 3 8 2" xfId="4071" xr:uid="{00000000-0005-0000-0000-0000850F0000}"/>
    <cellStyle name="Акт 3 8 2 2" xfId="40024" xr:uid="{00000000-0005-0000-0000-0000860F0000}"/>
    <cellStyle name="Акт 3 8 3" xfId="40025" xr:uid="{00000000-0005-0000-0000-0000870F0000}"/>
    <cellStyle name="Акт 3 9" xfId="40026" xr:uid="{00000000-0005-0000-0000-0000880F0000}"/>
    <cellStyle name="Акт 4" xfId="4072" xr:uid="{00000000-0005-0000-0000-0000890F0000}"/>
    <cellStyle name="Акт 4 2" xfId="4073" xr:uid="{00000000-0005-0000-0000-00008A0F0000}"/>
    <cellStyle name="Акт 4 2 2" xfId="4074" xr:uid="{00000000-0005-0000-0000-00008B0F0000}"/>
    <cellStyle name="Акт 4 2 2 2" xfId="4075" xr:uid="{00000000-0005-0000-0000-00008C0F0000}"/>
    <cellStyle name="Акт 4 2 2 2 2" xfId="4076" xr:uid="{00000000-0005-0000-0000-00008D0F0000}"/>
    <cellStyle name="Акт 4 2 2 2 2 2" xfId="4077" xr:uid="{00000000-0005-0000-0000-00008E0F0000}"/>
    <cellStyle name="Акт 4 2 2 2 2 2 2" xfId="40027" xr:uid="{00000000-0005-0000-0000-00008F0F0000}"/>
    <cellStyle name="Акт 4 2 2 2 2 3" xfId="40028" xr:uid="{00000000-0005-0000-0000-0000900F0000}"/>
    <cellStyle name="Акт 4 2 2 2 3" xfId="40029" xr:uid="{00000000-0005-0000-0000-0000910F0000}"/>
    <cellStyle name="Акт 4 2 2 3" xfId="4078" xr:uid="{00000000-0005-0000-0000-0000920F0000}"/>
    <cellStyle name="Акт 4 2 2 3 2" xfId="4079" xr:uid="{00000000-0005-0000-0000-0000930F0000}"/>
    <cellStyle name="Акт 4 2 2 3 2 2" xfId="40030" xr:uid="{00000000-0005-0000-0000-0000940F0000}"/>
    <cellStyle name="Акт 4 2 2 3 3" xfId="40031" xr:uid="{00000000-0005-0000-0000-0000950F0000}"/>
    <cellStyle name="Акт 4 2 2 4" xfId="40032" xr:uid="{00000000-0005-0000-0000-0000960F0000}"/>
    <cellStyle name="Акт 4 2 3" xfId="4080" xr:uid="{00000000-0005-0000-0000-0000970F0000}"/>
    <cellStyle name="Акт 4 2 3 2" xfId="4081" xr:uid="{00000000-0005-0000-0000-0000980F0000}"/>
    <cellStyle name="Акт 4 2 3 2 2" xfId="4082" xr:uid="{00000000-0005-0000-0000-0000990F0000}"/>
    <cellStyle name="Акт 4 2 3 2 2 2" xfId="40033" xr:uid="{00000000-0005-0000-0000-00009A0F0000}"/>
    <cellStyle name="Акт 4 2 3 2 3" xfId="40034" xr:uid="{00000000-0005-0000-0000-00009B0F0000}"/>
    <cellStyle name="Акт 4 2 3 3" xfId="40035" xr:uid="{00000000-0005-0000-0000-00009C0F0000}"/>
    <cellStyle name="Акт 4 2 4" xfId="4083" xr:uid="{00000000-0005-0000-0000-00009D0F0000}"/>
    <cellStyle name="Акт 4 2 4 2" xfId="4084" xr:uid="{00000000-0005-0000-0000-00009E0F0000}"/>
    <cellStyle name="Акт 4 2 4 2 2" xfId="40036" xr:uid="{00000000-0005-0000-0000-00009F0F0000}"/>
    <cellStyle name="Акт 4 2 4 3" xfId="40037" xr:uid="{00000000-0005-0000-0000-0000A00F0000}"/>
    <cellStyle name="Акт 4 2 5" xfId="40038" xr:uid="{00000000-0005-0000-0000-0000A10F0000}"/>
    <cellStyle name="Акт 4 3" xfId="4085" xr:uid="{00000000-0005-0000-0000-0000A20F0000}"/>
    <cellStyle name="Акт 4 3 2" xfId="4086" xr:uid="{00000000-0005-0000-0000-0000A30F0000}"/>
    <cellStyle name="Акт 4 3 2 2" xfId="4087" xr:uid="{00000000-0005-0000-0000-0000A40F0000}"/>
    <cellStyle name="Акт 4 3 2 2 2" xfId="4088" xr:uid="{00000000-0005-0000-0000-0000A50F0000}"/>
    <cellStyle name="Акт 4 3 2 2 2 2" xfId="4089" xr:uid="{00000000-0005-0000-0000-0000A60F0000}"/>
    <cellStyle name="Акт 4 3 2 2 2 2 2" xfId="40039" xr:uid="{00000000-0005-0000-0000-0000A70F0000}"/>
    <cellStyle name="Акт 4 3 2 2 2 3" xfId="40040" xr:uid="{00000000-0005-0000-0000-0000A80F0000}"/>
    <cellStyle name="Акт 4 3 2 2 3" xfId="40041" xr:uid="{00000000-0005-0000-0000-0000A90F0000}"/>
    <cellStyle name="Акт 4 3 2 3" xfId="4090" xr:uid="{00000000-0005-0000-0000-0000AA0F0000}"/>
    <cellStyle name="Акт 4 3 2 3 2" xfId="4091" xr:uid="{00000000-0005-0000-0000-0000AB0F0000}"/>
    <cellStyle name="Акт 4 3 2 3 2 2" xfId="40042" xr:uid="{00000000-0005-0000-0000-0000AC0F0000}"/>
    <cellStyle name="Акт 4 3 2 3 3" xfId="40043" xr:uid="{00000000-0005-0000-0000-0000AD0F0000}"/>
    <cellStyle name="Акт 4 3 2 4" xfId="40044" xr:uid="{00000000-0005-0000-0000-0000AE0F0000}"/>
    <cellStyle name="Акт 4 3 3" xfId="4092" xr:uid="{00000000-0005-0000-0000-0000AF0F0000}"/>
    <cellStyle name="Акт 4 3 3 2" xfId="4093" xr:uid="{00000000-0005-0000-0000-0000B00F0000}"/>
    <cellStyle name="Акт 4 3 3 2 2" xfId="4094" xr:uid="{00000000-0005-0000-0000-0000B10F0000}"/>
    <cellStyle name="Акт 4 3 3 2 2 2" xfId="40045" xr:uid="{00000000-0005-0000-0000-0000B20F0000}"/>
    <cellStyle name="Акт 4 3 3 2 3" xfId="40046" xr:uid="{00000000-0005-0000-0000-0000B30F0000}"/>
    <cellStyle name="Акт 4 3 3 3" xfId="40047" xr:uid="{00000000-0005-0000-0000-0000B40F0000}"/>
    <cellStyle name="Акт 4 3 4" xfId="4095" xr:uid="{00000000-0005-0000-0000-0000B50F0000}"/>
    <cellStyle name="Акт 4 3 4 2" xfId="4096" xr:uid="{00000000-0005-0000-0000-0000B60F0000}"/>
    <cellStyle name="Акт 4 3 4 2 2" xfId="40048" xr:uid="{00000000-0005-0000-0000-0000B70F0000}"/>
    <cellStyle name="Акт 4 3 4 3" xfId="40049" xr:uid="{00000000-0005-0000-0000-0000B80F0000}"/>
    <cellStyle name="Акт 4 3 5" xfId="40050" xr:uid="{00000000-0005-0000-0000-0000B90F0000}"/>
    <cellStyle name="Акт 4 4" xfId="4097" xr:uid="{00000000-0005-0000-0000-0000BA0F0000}"/>
    <cellStyle name="Акт 4 4 2" xfId="4098" xr:uid="{00000000-0005-0000-0000-0000BB0F0000}"/>
    <cellStyle name="Акт 4 4 2 2" xfId="4099" xr:uid="{00000000-0005-0000-0000-0000BC0F0000}"/>
    <cellStyle name="Акт 4 4 2 2 2" xfId="4100" xr:uid="{00000000-0005-0000-0000-0000BD0F0000}"/>
    <cellStyle name="Акт 4 4 2 2 2 2" xfId="4101" xr:uid="{00000000-0005-0000-0000-0000BE0F0000}"/>
    <cellStyle name="Акт 4 4 2 2 2 2 2" xfId="40051" xr:uid="{00000000-0005-0000-0000-0000BF0F0000}"/>
    <cellStyle name="Акт 4 4 2 2 2 3" xfId="40052" xr:uid="{00000000-0005-0000-0000-0000C00F0000}"/>
    <cellStyle name="Акт 4 4 2 2 3" xfId="40053" xr:uid="{00000000-0005-0000-0000-0000C10F0000}"/>
    <cellStyle name="Акт 4 4 2 3" xfId="4102" xr:uid="{00000000-0005-0000-0000-0000C20F0000}"/>
    <cellStyle name="Акт 4 4 2 3 2" xfId="4103" xr:uid="{00000000-0005-0000-0000-0000C30F0000}"/>
    <cellStyle name="Акт 4 4 2 3 2 2" xfId="40054" xr:uid="{00000000-0005-0000-0000-0000C40F0000}"/>
    <cellStyle name="Акт 4 4 2 3 3" xfId="40055" xr:uid="{00000000-0005-0000-0000-0000C50F0000}"/>
    <cellStyle name="Акт 4 4 2 4" xfId="40056" xr:uid="{00000000-0005-0000-0000-0000C60F0000}"/>
    <cellStyle name="Акт 4 4 3" xfId="4104" xr:uid="{00000000-0005-0000-0000-0000C70F0000}"/>
    <cellStyle name="Акт 4 4 3 2" xfId="4105" xr:uid="{00000000-0005-0000-0000-0000C80F0000}"/>
    <cellStyle name="Акт 4 4 3 2 2" xfId="4106" xr:uid="{00000000-0005-0000-0000-0000C90F0000}"/>
    <cellStyle name="Акт 4 4 3 2 2 2" xfId="40057" xr:uid="{00000000-0005-0000-0000-0000CA0F0000}"/>
    <cellStyle name="Акт 4 4 3 2 3" xfId="40058" xr:uid="{00000000-0005-0000-0000-0000CB0F0000}"/>
    <cellStyle name="Акт 4 4 3 3" xfId="40059" xr:uid="{00000000-0005-0000-0000-0000CC0F0000}"/>
    <cellStyle name="Акт 4 4 4" xfId="4107" xr:uid="{00000000-0005-0000-0000-0000CD0F0000}"/>
    <cellStyle name="Акт 4 4 4 2" xfId="4108" xr:uid="{00000000-0005-0000-0000-0000CE0F0000}"/>
    <cellStyle name="Акт 4 4 4 2 2" xfId="40060" xr:uid="{00000000-0005-0000-0000-0000CF0F0000}"/>
    <cellStyle name="Акт 4 4 4 3" xfId="40061" xr:uid="{00000000-0005-0000-0000-0000D00F0000}"/>
    <cellStyle name="Акт 4 4 5" xfId="40062" xr:uid="{00000000-0005-0000-0000-0000D10F0000}"/>
    <cellStyle name="Акт 4 5" xfId="4109" xr:uid="{00000000-0005-0000-0000-0000D20F0000}"/>
    <cellStyle name="Акт 4 5 2" xfId="4110" xr:uid="{00000000-0005-0000-0000-0000D30F0000}"/>
    <cellStyle name="Акт 4 5 2 2" xfId="4111" xr:uid="{00000000-0005-0000-0000-0000D40F0000}"/>
    <cellStyle name="Акт 4 5 2 2 2" xfId="4112" xr:uid="{00000000-0005-0000-0000-0000D50F0000}"/>
    <cellStyle name="Акт 4 5 2 2 2 2" xfId="4113" xr:uid="{00000000-0005-0000-0000-0000D60F0000}"/>
    <cellStyle name="Акт 4 5 2 2 2 2 2" xfId="40063" xr:uid="{00000000-0005-0000-0000-0000D70F0000}"/>
    <cellStyle name="Акт 4 5 2 2 2 3" xfId="40064" xr:uid="{00000000-0005-0000-0000-0000D80F0000}"/>
    <cellStyle name="Акт 4 5 2 2 3" xfId="40065" xr:uid="{00000000-0005-0000-0000-0000D90F0000}"/>
    <cellStyle name="Акт 4 5 2 3" xfId="4114" xr:uid="{00000000-0005-0000-0000-0000DA0F0000}"/>
    <cellStyle name="Акт 4 5 2 3 2" xfId="4115" xr:uid="{00000000-0005-0000-0000-0000DB0F0000}"/>
    <cellStyle name="Акт 4 5 2 3 2 2" xfId="40066" xr:uid="{00000000-0005-0000-0000-0000DC0F0000}"/>
    <cellStyle name="Акт 4 5 2 3 3" xfId="40067" xr:uid="{00000000-0005-0000-0000-0000DD0F0000}"/>
    <cellStyle name="Акт 4 5 2 4" xfId="40068" xr:uid="{00000000-0005-0000-0000-0000DE0F0000}"/>
    <cellStyle name="Акт 4 5 3" xfId="4116" xr:uid="{00000000-0005-0000-0000-0000DF0F0000}"/>
    <cellStyle name="Акт 4 5 3 2" xfId="4117" xr:uid="{00000000-0005-0000-0000-0000E00F0000}"/>
    <cellStyle name="Акт 4 5 3 2 2" xfId="4118" xr:uid="{00000000-0005-0000-0000-0000E10F0000}"/>
    <cellStyle name="Акт 4 5 3 2 2 2" xfId="40069" xr:uid="{00000000-0005-0000-0000-0000E20F0000}"/>
    <cellStyle name="Акт 4 5 3 2 3" xfId="40070" xr:uid="{00000000-0005-0000-0000-0000E30F0000}"/>
    <cellStyle name="Акт 4 5 3 3" xfId="40071" xr:uid="{00000000-0005-0000-0000-0000E40F0000}"/>
    <cellStyle name="Акт 4 5 4" xfId="4119" xr:uid="{00000000-0005-0000-0000-0000E50F0000}"/>
    <cellStyle name="Акт 4 5 4 2" xfId="4120" xr:uid="{00000000-0005-0000-0000-0000E60F0000}"/>
    <cellStyle name="Акт 4 5 4 2 2" xfId="40072" xr:uid="{00000000-0005-0000-0000-0000E70F0000}"/>
    <cellStyle name="Акт 4 5 4 3" xfId="40073" xr:uid="{00000000-0005-0000-0000-0000E80F0000}"/>
    <cellStyle name="Акт 4 5 5" xfId="40074" xr:uid="{00000000-0005-0000-0000-0000E90F0000}"/>
    <cellStyle name="Акт 4 6" xfId="4121" xr:uid="{00000000-0005-0000-0000-0000EA0F0000}"/>
    <cellStyle name="Акт 4 6 2" xfId="4122" xr:uid="{00000000-0005-0000-0000-0000EB0F0000}"/>
    <cellStyle name="Акт 4 6 2 2" xfId="4123" xr:uid="{00000000-0005-0000-0000-0000EC0F0000}"/>
    <cellStyle name="Акт 4 6 2 2 2" xfId="4124" xr:uid="{00000000-0005-0000-0000-0000ED0F0000}"/>
    <cellStyle name="Акт 4 6 2 2 2 2" xfId="40075" xr:uid="{00000000-0005-0000-0000-0000EE0F0000}"/>
    <cellStyle name="Акт 4 6 2 2 3" xfId="40076" xr:uid="{00000000-0005-0000-0000-0000EF0F0000}"/>
    <cellStyle name="Акт 4 6 2 3" xfId="40077" xr:uid="{00000000-0005-0000-0000-0000F00F0000}"/>
    <cellStyle name="Акт 4 6 3" xfId="4125" xr:uid="{00000000-0005-0000-0000-0000F10F0000}"/>
    <cellStyle name="Акт 4 6 3 2" xfId="4126" xr:uid="{00000000-0005-0000-0000-0000F20F0000}"/>
    <cellStyle name="Акт 4 6 3 2 2" xfId="40078" xr:uid="{00000000-0005-0000-0000-0000F30F0000}"/>
    <cellStyle name="Акт 4 6 3 3" xfId="40079" xr:uid="{00000000-0005-0000-0000-0000F40F0000}"/>
    <cellStyle name="Акт 4 6 4" xfId="40080" xr:uid="{00000000-0005-0000-0000-0000F50F0000}"/>
    <cellStyle name="Акт 4 7" xfId="4127" xr:uid="{00000000-0005-0000-0000-0000F60F0000}"/>
    <cellStyle name="Акт 4 7 2" xfId="4128" xr:uid="{00000000-0005-0000-0000-0000F70F0000}"/>
    <cellStyle name="Акт 4 7 2 2" xfId="4129" xr:uid="{00000000-0005-0000-0000-0000F80F0000}"/>
    <cellStyle name="Акт 4 7 2 2 2" xfId="40081" xr:uid="{00000000-0005-0000-0000-0000F90F0000}"/>
    <cellStyle name="Акт 4 7 2 3" xfId="40082" xr:uid="{00000000-0005-0000-0000-0000FA0F0000}"/>
    <cellStyle name="Акт 4 7 3" xfId="40083" xr:uid="{00000000-0005-0000-0000-0000FB0F0000}"/>
    <cellStyle name="Акт 4 8" xfId="4130" xr:uid="{00000000-0005-0000-0000-0000FC0F0000}"/>
    <cellStyle name="Акт 4 8 2" xfId="4131" xr:uid="{00000000-0005-0000-0000-0000FD0F0000}"/>
    <cellStyle name="Акт 4 8 2 2" xfId="40084" xr:uid="{00000000-0005-0000-0000-0000FE0F0000}"/>
    <cellStyle name="Акт 4 8 3" xfId="40085" xr:uid="{00000000-0005-0000-0000-0000FF0F0000}"/>
    <cellStyle name="Акт 4 9" xfId="40086" xr:uid="{00000000-0005-0000-0000-000000100000}"/>
    <cellStyle name="Акт 5" xfId="4132" xr:uid="{00000000-0005-0000-0000-000001100000}"/>
    <cellStyle name="Акт 5 2" xfId="4133" xr:uid="{00000000-0005-0000-0000-000002100000}"/>
    <cellStyle name="Акт 5 2 2" xfId="4134" xr:uid="{00000000-0005-0000-0000-000003100000}"/>
    <cellStyle name="Акт 5 2 2 2" xfId="40087" xr:uid="{00000000-0005-0000-0000-000004100000}"/>
    <cellStyle name="Акт 5 2 3" xfId="40088" xr:uid="{00000000-0005-0000-0000-000005100000}"/>
    <cellStyle name="Акт 5 3" xfId="40089" xr:uid="{00000000-0005-0000-0000-000006100000}"/>
    <cellStyle name="Акт 6" xfId="4135" xr:uid="{00000000-0005-0000-0000-000007100000}"/>
    <cellStyle name="Акт 6 2" xfId="4136" xr:uid="{00000000-0005-0000-0000-000008100000}"/>
    <cellStyle name="Акт 6 2 2" xfId="40090" xr:uid="{00000000-0005-0000-0000-000009100000}"/>
    <cellStyle name="Акт 6 3" xfId="40091" xr:uid="{00000000-0005-0000-0000-00000A100000}"/>
    <cellStyle name="Акт 7" xfId="4137" xr:uid="{00000000-0005-0000-0000-00000B100000}"/>
    <cellStyle name="АктМТСН" xfId="221" xr:uid="{00000000-0005-0000-0000-00000C100000}"/>
    <cellStyle name="АктМТСН 2" xfId="222" xr:uid="{00000000-0005-0000-0000-00000D100000}"/>
    <cellStyle name="Акцент1 2" xfId="223" xr:uid="{00000000-0005-0000-0000-00000E100000}"/>
    <cellStyle name="Акцент1 3" xfId="224" xr:uid="{00000000-0005-0000-0000-00000F100000}"/>
    <cellStyle name="Акцент1 4" xfId="225" xr:uid="{00000000-0005-0000-0000-000010100000}"/>
    <cellStyle name="Акцент1 5" xfId="4138" xr:uid="{00000000-0005-0000-0000-000011100000}"/>
    <cellStyle name="Акцент1 6" xfId="4139" xr:uid="{00000000-0005-0000-0000-000012100000}"/>
    <cellStyle name="Акцент2 2" xfId="226" xr:uid="{00000000-0005-0000-0000-000013100000}"/>
    <cellStyle name="Акцент2 3" xfId="227" xr:uid="{00000000-0005-0000-0000-000014100000}"/>
    <cellStyle name="Акцент2 4" xfId="228" xr:uid="{00000000-0005-0000-0000-000015100000}"/>
    <cellStyle name="Акцент2 5" xfId="4140" xr:uid="{00000000-0005-0000-0000-000016100000}"/>
    <cellStyle name="Акцент2 6" xfId="4141" xr:uid="{00000000-0005-0000-0000-000017100000}"/>
    <cellStyle name="Акцент3 2" xfId="229" xr:uid="{00000000-0005-0000-0000-000018100000}"/>
    <cellStyle name="Акцент3 3" xfId="230" xr:uid="{00000000-0005-0000-0000-000019100000}"/>
    <cellStyle name="Акцент3 4" xfId="231" xr:uid="{00000000-0005-0000-0000-00001A100000}"/>
    <cellStyle name="Акцент3 5" xfId="4142" xr:uid="{00000000-0005-0000-0000-00001B100000}"/>
    <cellStyle name="Акцент3 6" xfId="4143" xr:uid="{00000000-0005-0000-0000-00001C100000}"/>
    <cellStyle name="Акцент4 2" xfId="232" xr:uid="{00000000-0005-0000-0000-00001D100000}"/>
    <cellStyle name="Акцент4 3" xfId="233" xr:uid="{00000000-0005-0000-0000-00001E100000}"/>
    <cellStyle name="Акцент4 4" xfId="234" xr:uid="{00000000-0005-0000-0000-00001F100000}"/>
    <cellStyle name="Акцент4 5" xfId="4144" xr:uid="{00000000-0005-0000-0000-000020100000}"/>
    <cellStyle name="Акцент4 6" xfId="4145" xr:uid="{00000000-0005-0000-0000-000021100000}"/>
    <cellStyle name="Акцент5 2" xfId="235" xr:uid="{00000000-0005-0000-0000-000022100000}"/>
    <cellStyle name="Акцент5 3" xfId="236" xr:uid="{00000000-0005-0000-0000-000023100000}"/>
    <cellStyle name="Акцент5 4" xfId="237" xr:uid="{00000000-0005-0000-0000-000024100000}"/>
    <cellStyle name="Акцент5 5" xfId="4146" xr:uid="{00000000-0005-0000-0000-000025100000}"/>
    <cellStyle name="Акцент5 6" xfId="4147" xr:uid="{00000000-0005-0000-0000-000026100000}"/>
    <cellStyle name="Акцент6 2" xfId="238" xr:uid="{00000000-0005-0000-0000-000027100000}"/>
    <cellStyle name="Акцент6 3" xfId="239" xr:uid="{00000000-0005-0000-0000-000028100000}"/>
    <cellStyle name="Акцент6 4" xfId="240" xr:uid="{00000000-0005-0000-0000-000029100000}"/>
    <cellStyle name="Акцент6 5" xfId="4148" xr:uid="{00000000-0005-0000-0000-00002A100000}"/>
    <cellStyle name="Акцент6 6" xfId="4149" xr:uid="{00000000-0005-0000-0000-00002B100000}"/>
    <cellStyle name="Беззащитный" xfId="241" xr:uid="{00000000-0005-0000-0000-00002C100000}"/>
    <cellStyle name="Ввод" xfId="242" xr:uid="{00000000-0005-0000-0000-00002D100000}"/>
    <cellStyle name="Ввод  2" xfId="243" xr:uid="{00000000-0005-0000-0000-00002E100000}"/>
    <cellStyle name="Ввод  2 10" xfId="4150" xr:uid="{00000000-0005-0000-0000-00002F100000}"/>
    <cellStyle name="Ввод  2 10 2" xfId="4151" xr:uid="{00000000-0005-0000-0000-000030100000}"/>
    <cellStyle name="Ввод  2 10 2 2" xfId="4152" xr:uid="{00000000-0005-0000-0000-000031100000}"/>
    <cellStyle name="Ввод  2 10 3" xfId="4153" xr:uid="{00000000-0005-0000-0000-000032100000}"/>
    <cellStyle name="Ввод  2 11" xfId="4154" xr:uid="{00000000-0005-0000-0000-000033100000}"/>
    <cellStyle name="Ввод  2 11 2" xfId="4155" xr:uid="{00000000-0005-0000-0000-000034100000}"/>
    <cellStyle name="Ввод  2 12" xfId="4156" xr:uid="{00000000-0005-0000-0000-000035100000}"/>
    <cellStyle name="Ввод  2 13" xfId="4157" xr:uid="{00000000-0005-0000-0000-000036100000}"/>
    <cellStyle name="Ввод  2 2" xfId="244" xr:uid="{00000000-0005-0000-0000-000037100000}"/>
    <cellStyle name="Ввод  2 2 10" xfId="4158" xr:uid="{00000000-0005-0000-0000-000038100000}"/>
    <cellStyle name="Ввод  2 2 2" xfId="4159" xr:uid="{00000000-0005-0000-0000-000039100000}"/>
    <cellStyle name="Ввод  2 2 2 10" xfId="4160" xr:uid="{00000000-0005-0000-0000-00003A100000}"/>
    <cellStyle name="Ввод  2 2 2 10 2" xfId="4161" xr:uid="{00000000-0005-0000-0000-00003B100000}"/>
    <cellStyle name="Ввод  2 2 2 11" xfId="4162" xr:uid="{00000000-0005-0000-0000-00003C100000}"/>
    <cellStyle name="Ввод  2 2 2 2" xfId="4163" xr:uid="{00000000-0005-0000-0000-00003D100000}"/>
    <cellStyle name="Ввод  2 2 2 2 2" xfId="4164" xr:uid="{00000000-0005-0000-0000-00003E100000}"/>
    <cellStyle name="Ввод  2 2 2 2 2 2" xfId="4165" xr:uid="{00000000-0005-0000-0000-00003F100000}"/>
    <cellStyle name="Ввод  2 2 2 2 2 2 2" xfId="4166" xr:uid="{00000000-0005-0000-0000-000040100000}"/>
    <cellStyle name="Ввод  2 2 2 2 2 2 2 2" xfId="4167" xr:uid="{00000000-0005-0000-0000-000041100000}"/>
    <cellStyle name="Ввод  2 2 2 2 2 2 2 2 2" xfId="4168" xr:uid="{00000000-0005-0000-0000-000042100000}"/>
    <cellStyle name="Ввод  2 2 2 2 2 2 2 3" xfId="4169" xr:uid="{00000000-0005-0000-0000-000043100000}"/>
    <cellStyle name="Ввод  2 2 2 2 2 2 3" xfId="4170" xr:uid="{00000000-0005-0000-0000-000044100000}"/>
    <cellStyle name="Ввод  2 2 2 2 2 2 3 2" xfId="4171" xr:uid="{00000000-0005-0000-0000-000045100000}"/>
    <cellStyle name="Ввод  2 2 2 2 2 2 3 2 2" xfId="4172" xr:uid="{00000000-0005-0000-0000-000046100000}"/>
    <cellStyle name="Ввод  2 2 2 2 2 2 3 3" xfId="4173" xr:uid="{00000000-0005-0000-0000-000047100000}"/>
    <cellStyle name="Ввод  2 2 2 2 2 2 4" xfId="4174" xr:uid="{00000000-0005-0000-0000-000048100000}"/>
    <cellStyle name="Ввод  2 2 2 2 2 2 4 2" xfId="4175" xr:uid="{00000000-0005-0000-0000-000049100000}"/>
    <cellStyle name="Ввод  2 2 2 2 2 2 4 2 2" xfId="4176" xr:uid="{00000000-0005-0000-0000-00004A100000}"/>
    <cellStyle name="Ввод  2 2 2 2 2 2 4 3" xfId="4177" xr:uid="{00000000-0005-0000-0000-00004B100000}"/>
    <cellStyle name="Ввод  2 2 2 2 2 2 5" xfId="4178" xr:uid="{00000000-0005-0000-0000-00004C100000}"/>
    <cellStyle name="Ввод  2 2 2 2 2 2 5 2" xfId="4179" xr:uid="{00000000-0005-0000-0000-00004D100000}"/>
    <cellStyle name="Ввод  2 2 2 2 2 2 6" xfId="4180" xr:uid="{00000000-0005-0000-0000-00004E100000}"/>
    <cellStyle name="Ввод  2 2 2 2 2 3" xfId="4181" xr:uid="{00000000-0005-0000-0000-00004F100000}"/>
    <cellStyle name="Ввод  2 2 2 2 2 3 2" xfId="4182" xr:uid="{00000000-0005-0000-0000-000050100000}"/>
    <cellStyle name="Ввод  2 2 2 2 2 3 2 2" xfId="4183" xr:uid="{00000000-0005-0000-0000-000051100000}"/>
    <cellStyle name="Ввод  2 2 2 2 2 3 2 2 2" xfId="4184" xr:uid="{00000000-0005-0000-0000-000052100000}"/>
    <cellStyle name="Ввод  2 2 2 2 2 3 2 3" xfId="4185" xr:uid="{00000000-0005-0000-0000-000053100000}"/>
    <cellStyle name="Ввод  2 2 2 2 2 3 3" xfId="4186" xr:uid="{00000000-0005-0000-0000-000054100000}"/>
    <cellStyle name="Ввод  2 2 2 2 2 3 3 2" xfId="4187" xr:uid="{00000000-0005-0000-0000-000055100000}"/>
    <cellStyle name="Ввод  2 2 2 2 2 3 3 2 2" xfId="4188" xr:uid="{00000000-0005-0000-0000-000056100000}"/>
    <cellStyle name="Ввод  2 2 2 2 2 3 3 3" xfId="4189" xr:uid="{00000000-0005-0000-0000-000057100000}"/>
    <cellStyle name="Ввод  2 2 2 2 2 3 4" xfId="4190" xr:uid="{00000000-0005-0000-0000-000058100000}"/>
    <cellStyle name="Ввод  2 2 2 2 2 3 4 2" xfId="4191" xr:uid="{00000000-0005-0000-0000-000059100000}"/>
    <cellStyle name="Ввод  2 2 2 2 2 3 4 2 2" xfId="4192" xr:uid="{00000000-0005-0000-0000-00005A100000}"/>
    <cellStyle name="Ввод  2 2 2 2 2 3 4 3" xfId="4193" xr:uid="{00000000-0005-0000-0000-00005B100000}"/>
    <cellStyle name="Ввод  2 2 2 2 2 3 5" xfId="4194" xr:uid="{00000000-0005-0000-0000-00005C100000}"/>
    <cellStyle name="Ввод  2 2 2 2 2 3 5 2" xfId="4195" xr:uid="{00000000-0005-0000-0000-00005D100000}"/>
    <cellStyle name="Ввод  2 2 2 2 2 3 6" xfId="4196" xr:uid="{00000000-0005-0000-0000-00005E100000}"/>
    <cellStyle name="Ввод  2 2 2 2 2 4" xfId="4197" xr:uid="{00000000-0005-0000-0000-00005F100000}"/>
    <cellStyle name="Ввод  2 2 2 2 2 4 2" xfId="4198" xr:uid="{00000000-0005-0000-0000-000060100000}"/>
    <cellStyle name="Ввод  2 2 2 2 2 4 2 2" xfId="4199" xr:uid="{00000000-0005-0000-0000-000061100000}"/>
    <cellStyle name="Ввод  2 2 2 2 2 4 2 2 2" xfId="4200" xr:uid="{00000000-0005-0000-0000-000062100000}"/>
    <cellStyle name="Ввод  2 2 2 2 2 4 2 3" xfId="4201" xr:uid="{00000000-0005-0000-0000-000063100000}"/>
    <cellStyle name="Ввод  2 2 2 2 2 4 3" xfId="4202" xr:uid="{00000000-0005-0000-0000-000064100000}"/>
    <cellStyle name="Ввод  2 2 2 2 2 4 3 2" xfId="4203" xr:uid="{00000000-0005-0000-0000-000065100000}"/>
    <cellStyle name="Ввод  2 2 2 2 2 4 3 2 2" xfId="4204" xr:uid="{00000000-0005-0000-0000-000066100000}"/>
    <cellStyle name="Ввод  2 2 2 2 2 4 3 3" xfId="4205" xr:uid="{00000000-0005-0000-0000-000067100000}"/>
    <cellStyle name="Ввод  2 2 2 2 2 4 4" xfId="4206" xr:uid="{00000000-0005-0000-0000-000068100000}"/>
    <cellStyle name="Ввод  2 2 2 2 2 4 4 2" xfId="4207" xr:uid="{00000000-0005-0000-0000-000069100000}"/>
    <cellStyle name="Ввод  2 2 2 2 2 4 4 2 2" xfId="4208" xr:uid="{00000000-0005-0000-0000-00006A100000}"/>
    <cellStyle name="Ввод  2 2 2 2 2 4 4 3" xfId="4209" xr:uid="{00000000-0005-0000-0000-00006B100000}"/>
    <cellStyle name="Ввод  2 2 2 2 2 4 5" xfId="4210" xr:uid="{00000000-0005-0000-0000-00006C100000}"/>
    <cellStyle name="Ввод  2 2 2 2 2 4 5 2" xfId="4211" xr:uid="{00000000-0005-0000-0000-00006D100000}"/>
    <cellStyle name="Ввод  2 2 2 2 2 4 6" xfId="4212" xr:uid="{00000000-0005-0000-0000-00006E100000}"/>
    <cellStyle name="Ввод  2 2 2 2 2 5" xfId="4213" xr:uid="{00000000-0005-0000-0000-00006F100000}"/>
    <cellStyle name="Ввод  2 2 2 2 2 5 2" xfId="4214" xr:uid="{00000000-0005-0000-0000-000070100000}"/>
    <cellStyle name="Ввод  2 2 2 2 2 5 2 2" xfId="4215" xr:uid="{00000000-0005-0000-0000-000071100000}"/>
    <cellStyle name="Ввод  2 2 2 2 2 5 2 2 2" xfId="4216" xr:uid="{00000000-0005-0000-0000-000072100000}"/>
    <cellStyle name="Ввод  2 2 2 2 2 5 2 3" xfId="4217" xr:uid="{00000000-0005-0000-0000-000073100000}"/>
    <cellStyle name="Ввод  2 2 2 2 2 5 3" xfId="4218" xr:uid="{00000000-0005-0000-0000-000074100000}"/>
    <cellStyle name="Ввод  2 2 2 2 2 5 3 2" xfId="4219" xr:uid="{00000000-0005-0000-0000-000075100000}"/>
    <cellStyle name="Ввод  2 2 2 2 2 5 3 2 2" xfId="4220" xr:uid="{00000000-0005-0000-0000-000076100000}"/>
    <cellStyle name="Ввод  2 2 2 2 2 5 3 3" xfId="4221" xr:uid="{00000000-0005-0000-0000-000077100000}"/>
    <cellStyle name="Ввод  2 2 2 2 2 5 4" xfId="4222" xr:uid="{00000000-0005-0000-0000-000078100000}"/>
    <cellStyle name="Ввод  2 2 2 2 2 5 4 2" xfId="4223" xr:uid="{00000000-0005-0000-0000-000079100000}"/>
    <cellStyle name="Ввод  2 2 2 2 2 5 4 2 2" xfId="4224" xr:uid="{00000000-0005-0000-0000-00007A100000}"/>
    <cellStyle name="Ввод  2 2 2 2 2 5 4 3" xfId="4225" xr:uid="{00000000-0005-0000-0000-00007B100000}"/>
    <cellStyle name="Ввод  2 2 2 2 2 5 5" xfId="4226" xr:uid="{00000000-0005-0000-0000-00007C100000}"/>
    <cellStyle name="Ввод  2 2 2 2 2 5 5 2" xfId="4227" xr:uid="{00000000-0005-0000-0000-00007D100000}"/>
    <cellStyle name="Ввод  2 2 2 2 2 5 6" xfId="4228" xr:uid="{00000000-0005-0000-0000-00007E100000}"/>
    <cellStyle name="Ввод  2 2 2 2 2 6" xfId="4229" xr:uid="{00000000-0005-0000-0000-00007F100000}"/>
    <cellStyle name="Ввод  2 2 2 2 2 6 2" xfId="4230" xr:uid="{00000000-0005-0000-0000-000080100000}"/>
    <cellStyle name="Ввод  2 2 2 2 2 6 2 2" xfId="4231" xr:uid="{00000000-0005-0000-0000-000081100000}"/>
    <cellStyle name="Ввод  2 2 2 2 2 6 3" xfId="4232" xr:uid="{00000000-0005-0000-0000-000082100000}"/>
    <cellStyle name="Ввод  2 2 2 2 2 7" xfId="4233" xr:uid="{00000000-0005-0000-0000-000083100000}"/>
    <cellStyle name="Ввод  2 2 2 2 2 7 2" xfId="4234" xr:uid="{00000000-0005-0000-0000-000084100000}"/>
    <cellStyle name="Ввод  2 2 2 2 2 8" xfId="4235" xr:uid="{00000000-0005-0000-0000-000085100000}"/>
    <cellStyle name="Ввод  2 2 2 2 3" xfId="4236" xr:uid="{00000000-0005-0000-0000-000086100000}"/>
    <cellStyle name="Ввод  2 2 2 2 3 2" xfId="4237" xr:uid="{00000000-0005-0000-0000-000087100000}"/>
    <cellStyle name="Ввод  2 2 2 2 3 2 2" xfId="4238" xr:uid="{00000000-0005-0000-0000-000088100000}"/>
    <cellStyle name="Ввод  2 2 2 2 3 2 2 2" xfId="4239" xr:uid="{00000000-0005-0000-0000-000089100000}"/>
    <cellStyle name="Ввод  2 2 2 2 3 2 3" xfId="4240" xr:uid="{00000000-0005-0000-0000-00008A100000}"/>
    <cellStyle name="Ввод  2 2 2 2 3 3" xfId="4241" xr:uid="{00000000-0005-0000-0000-00008B100000}"/>
    <cellStyle name="Ввод  2 2 2 2 3 3 2" xfId="4242" xr:uid="{00000000-0005-0000-0000-00008C100000}"/>
    <cellStyle name="Ввод  2 2 2 2 3 3 2 2" xfId="4243" xr:uid="{00000000-0005-0000-0000-00008D100000}"/>
    <cellStyle name="Ввод  2 2 2 2 3 3 3" xfId="4244" xr:uid="{00000000-0005-0000-0000-00008E100000}"/>
    <cellStyle name="Ввод  2 2 2 2 3 4" xfId="4245" xr:uid="{00000000-0005-0000-0000-00008F100000}"/>
    <cellStyle name="Ввод  2 2 2 2 3 4 2" xfId="4246" xr:uid="{00000000-0005-0000-0000-000090100000}"/>
    <cellStyle name="Ввод  2 2 2 2 3 4 2 2" xfId="4247" xr:uid="{00000000-0005-0000-0000-000091100000}"/>
    <cellStyle name="Ввод  2 2 2 2 3 4 3" xfId="4248" xr:uid="{00000000-0005-0000-0000-000092100000}"/>
    <cellStyle name="Ввод  2 2 2 2 3 5" xfId="4249" xr:uid="{00000000-0005-0000-0000-000093100000}"/>
    <cellStyle name="Ввод  2 2 2 2 3 5 2" xfId="4250" xr:uid="{00000000-0005-0000-0000-000094100000}"/>
    <cellStyle name="Ввод  2 2 2 2 3 6" xfId="4251" xr:uid="{00000000-0005-0000-0000-000095100000}"/>
    <cellStyle name="Ввод  2 2 2 2 4" xfId="4252" xr:uid="{00000000-0005-0000-0000-000096100000}"/>
    <cellStyle name="Ввод  2 2 2 2 4 2" xfId="4253" xr:uid="{00000000-0005-0000-0000-000097100000}"/>
    <cellStyle name="Ввод  2 2 2 2 4 2 2" xfId="4254" xr:uid="{00000000-0005-0000-0000-000098100000}"/>
    <cellStyle name="Ввод  2 2 2 2 4 2 2 2" xfId="4255" xr:uid="{00000000-0005-0000-0000-000099100000}"/>
    <cellStyle name="Ввод  2 2 2 2 4 2 3" xfId="4256" xr:uid="{00000000-0005-0000-0000-00009A100000}"/>
    <cellStyle name="Ввод  2 2 2 2 4 3" xfId="4257" xr:uid="{00000000-0005-0000-0000-00009B100000}"/>
    <cellStyle name="Ввод  2 2 2 2 4 3 2" xfId="4258" xr:uid="{00000000-0005-0000-0000-00009C100000}"/>
    <cellStyle name="Ввод  2 2 2 2 4 3 2 2" xfId="4259" xr:uid="{00000000-0005-0000-0000-00009D100000}"/>
    <cellStyle name="Ввод  2 2 2 2 4 3 3" xfId="4260" xr:uid="{00000000-0005-0000-0000-00009E100000}"/>
    <cellStyle name="Ввод  2 2 2 2 4 4" xfId="4261" xr:uid="{00000000-0005-0000-0000-00009F100000}"/>
    <cellStyle name="Ввод  2 2 2 2 4 4 2" xfId="4262" xr:uid="{00000000-0005-0000-0000-0000A0100000}"/>
    <cellStyle name="Ввод  2 2 2 2 4 4 2 2" xfId="4263" xr:uid="{00000000-0005-0000-0000-0000A1100000}"/>
    <cellStyle name="Ввод  2 2 2 2 4 4 3" xfId="4264" xr:uid="{00000000-0005-0000-0000-0000A2100000}"/>
    <cellStyle name="Ввод  2 2 2 2 4 5" xfId="4265" xr:uid="{00000000-0005-0000-0000-0000A3100000}"/>
    <cellStyle name="Ввод  2 2 2 2 4 5 2" xfId="4266" xr:uid="{00000000-0005-0000-0000-0000A4100000}"/>
    <cellStyle name="Ввод  2 2 2 2 4 6" xfId="4267" xr:uid="{00000000-0005-0000-0000-0000A5100000}"/>
    <cellStyle name="Ввод  2 2 2 2 5" xfId="4268" xr:uid="{00000000-0005-0000-0000-0000A6100000}"/>
    <cellStyle name="Ввод  2 2 2 2 5 2" xfId="4269" xr:uid="{00000000-0005-0000-0000-0000A7100000}"/>
    <cellStyle name="Ввод  2 2 2 2 5 2 2" xfId="4270" xr:uid="{00000000-0005-0000-0000-0000A8100000}"/>
    <cellStyle name="Ввод  2 2 2 2 5 2 2 2" xfId="4271" xr:uid="{00000000-0005-0000-0000-0000A9100000}"/>
    <cellStyle name="Ввод  2 2 2 2 5 2 3" xfId="4272" xr:uid="{00000000-0005-0000-0000-0000AA100000}"/>
    <cellStyle name="Ввод  2 2 2 2 5 3" xfId="4273" xr:uid="{00000000-0005-0000-0000-0000AB100000}"/>
    <cellStyle name="Ввод  2 2 2 2 5 3 2" xfId="4274" xr:uid="{00000000-0005-0000-0000-0000AC100000}"/>
    <cellStyle name="Ввод  2 2 2 2 5 3 2 2" xfId="4275" xr:uid="{00000000-0005-0000-0000-0000AD100000}"/>
    <cellStyle name="Ввод  2 2 2 2 5 3 3" xfId="4276" xr:uid="{00000000-0005-0000-0000-0000AE100000}"/>
    <cellStyle name="Ввод  2 2 2 2 5 4" xfId="4277" xr:uid="{00000000-0005-0000-0000-0000AF100000}"/>
    <cellStyle name="Ввод  2 2 2 2 5 4 2" xfId="4278" xr:uid="{00000000-0005-0000-0000-0000B0100000}"/>
    <cellStyle name="Ввод  2 2 2 2 5 4 2 2" xfId="4279" xr:uid="{00000000-0005-0000-0000-0000B1100000}"/>
    <cellStyle name="Ввод  2 2 2 2 5 4 3" xfId="4280" xr:uid="{00000000-0005-0000-0000-0000B2100000}"/>
    <cellStyle name="Ввод  2 2 2 2 5 5" xfId="4281" xr:uid="{00000000-0005-0000-0000-0000B3100000}"/>
    <cellStyle name="Ввод  2 2 2 2 5 5 2" xfId="4282" xr:uid="{00000000-0005-0000-0000-0000B4100000}"/>
    <cellStyle name="Ввод  2 2 2 2 5 6" xfId="4283" xr:uid="{00000000-0005-0000-0000-0000B5100000}"/>
    <cellStyle name="Ввод  2 2 2 2 6" xfId="4284" xr:uid="{00000000-0005-0000-0000-0000B6100000}"/>
    <cellStyle name="Ввод  2 2 2 2 6 2" xfId="4285" xr:uid="{00000000-0005-0000-0000-0000B7100000}"/>
    <cellStyle name="Ввод  2 2 2 2 6 2 2" xfId="4286" xr:uid="{00000000-0005-0000-0000-0000B8100000}"/>
    <cellStyle name="Ввод  2 2 2 2 6 2 2 2" xfId="4287" xr:uid="{00000000-0005-0000-0000-0000B9100000}"/>
    <cellStyle name="Ввод  2 2 2 2 6 2 3" xfId="4288" xr:uid="{00000000-0005-0000-0000-0000BA100000}"/>
    <cellStyle name="Ввод  2 2 2 2 6 3" xfId="4289" xr:uid="{00000000-0005-0000-0000-0000BB100000}"/>
    <cellStyle name="Ввод  2 2 2 2 6 3 2" xfId="4290" xr:uid="{00000000-0005-0000-0000-0000BC100000}"/>
    <cellStyle name="Ввод  2 2 2 2 6 3 2 2" xfId="4291" xr:uid="{00000000-0005-0000-0000-0000BD100000}"/>
    <cellStyle name="Ввод  2 2 2 2 6 3 3" xfId="4292" xr:uid="{00000000-0005-0000-0000-0000BE100000}"/>
    <cellStyle name="Ввод  2 2 2 2 6 4" xfId="4293" xr:uid="{00000000-0005-0000-0000-0000BF100000}"/>
    <cellStyle name="Ввод  2 2 2 2 6 4 2" xfId="4294" xr:uid="{00000000-0005-0000-0000-0000C0100000}"/>
    <cellStyle name="Ввод  2 2 2 2 6 4 2 2" xfId="4295" xr:uid="{00000000-0005-0000-0000-0000C1100000}"/>
    <cellStyle name="Ввод  2 2 2 2 6 4 3" xfId="4296" xr:uid="{00000000-0005-0000-0000-0000C2100000}"/>
    <cellStyle name="Ввод  2 2 2 2 6 5" xfId="4297" xr:uid="{00000000-0005-0000-0000-0000C3100000}"/>
    <cellStyle name="Ввод  2 2 2 2 6 5 2" xfId="4298" xr:uid="{00000000-0005-0000-0000-0000C4100000}"/>
    <cellStyle name="Ввод  2 2 2 2 6 6" xfId="4299" xr:uid="{00000000-0005-0000-0000-0000C5100000}"/>
    <cellStyle name="Ввод  2 2 2 2 7" xfId="4300" xr:uid="{00000000-0005-0000-0000-0000C6100000}"/>
    <cellStyle name="Ввод  2 2 2 2 7 2" xfId="4301" xr:uid="{00000000-0005-0000-0000-0000C7100000}"/>
    <cellStyle name="Ввод  2 2 2 2 7 2 2" xfId="4302" xr:uid="{00000000-0005-0000-0000-0000C8100000}"/>
    <cellStyle name="Ввод  2 2 2 2 7 3" xfId="4303" xr:uid="{00000000-0005-0000-0000-0000C9100000}"/>
    <cellStyle name="Ввод  2 2 2 2 8" xfId="4304" xr:uid="{00000000-0005-0000-0000-0000CA100000}"/>
    <cellStyle name="Ввод  2 2 2 2 8 2" xfId="4305" xr:uid="{00000000-0005-0000-0000-0000CB100000}"/>
    <cellStyle name="Ввод  2 2 2 2 9" xfId="4306" xr:uid="{00000000-0005-0000-0000-0000CC100000}"/>
    <cellStyle name="Ввод  2 2 2 3" xfId="4307" xr:uid="{00000000-0005-0000-0000-0000CD100000}"/>
    <cellStyle name="Ввод  2 2 2 3 2" xfId="4308" xr:uid="{00000000-0005-0000-0000-0000CE100000}"/>
    <cellStyle name="Ввод  2 2 2 3 2 2" xfId="4309" xr:uid="{00000000-0005-0000-0000-0000CF100000}"/>
    <cellStyle name="Ввод  2 2 2 3 2 2 2" xfId="4310" xr:uid="{00000000-0005-0000-0000-0000D0100000}"/>
    <cellStyle name="Ввод  2 2 2 3 2 2 2 2" xfId="4311" xr:uid="{00000000-0005-0000-0000-0000D1100000}"/>
    <cellStyle name="Ввод  2 2 2 3 2 2 3" xfId="4312" xr:uid="{00000000-0005-0000-0000-0000D2100000}"/>
    <cellStyle name="Ввод  2 2 2 3 2 3" xfId="4313" xr:uid="{00000000-0005-0000-0000-0000D3100000}"/>
    <cellStyle name="Ввод  2 2 2 3 2 3 2" xfId="4314" xr:uid="{00000000-0005-0000-0000-0000D4100000}"/>
    <cellStyle name="Ввод  2 2 2 3 2 3 2 2" xfId="4315" xr:uid="{00000000-0005-0000-0000-0000D5100000}"/>
    <cellStyle name="Ввод  2 2 2 3 2 3 3" xfId="4316" xr:uid="{00000000-0005-0000-0000-0000D6100000}"/>
    <cellStyle name="Ввод  2 2 2 3 2 4" xfId="4317" xr:uid="{00000000-0005-0000-0000-0000D7100000}"/>
    <cellStyle name="Ввод  2 2 2 3 2 4 2" xfId="4318" xr:uid="{00000000-0005-0000-0000-0000D8100000}"/>
    <cellStyle name="Ввод  2 2 2 3 2 4 2 2" xfId="4319" xr:uid="{00000000-0005-0000-0000-0000D9100000}"/>
    <cellStyle name="Ввод  2 2 2 3 2 4 3" xfId="4320" xr:uid="{00000000-0005-0000-0000-0000DA100000}"/>
    <cellStyle name="Ввод  2 2 2 3 2 5" xfId="4321" xr:uid="{00000000-0005-0000-0000-0000DB100000}"/>
    <cellStyle name="Ввод  2 2 2 3 2 5 2" xfId="4322" xr:uid="{00000000-0005-0000-0000-0000DC100000}"/>
    <cellStyle name="Ввод  2 2 2 3 2 6" xfId="4323" xr:uid="{00000000-0005-0000-0000-0000DD100000}"/>
    <cellStyle name="Ввод  2 2 2 3 3" xfId="4324" xr:uid="{00000000-0005-0000-0000-0000DE100000}"/>
    <cellStyle name="Ввод  2 2 2 3 3 2" xfId="4325" xr:uid="{00000000-0005-0000-0000-0000DF100000}"/>
    <cellStyle name="Ввод  2 2 2 3 3 2 2" xfId="4326" xr:uid="{00000000-0005-0000-0000-0000E0100000}"/>
    <cellStyle name="Ввод  2 2 2 3 3 2 2 2" xfId="4327" xr:uid="{00000000-0005-0000-0000-0000E1100000}"/>
    <cellStyle name="Ввод  2 2 2 3 3 2 3" xfId="4328" xr:uid="{00000000-0005-0000-0000-0000E2100000}"/>
    <cellStyle name="Ввод  2 2 2 3 3 3" xfId="4329" xr:uid="{00000000-0005-0000-0000-0000E3100000}"/>
    <cellStyle name="Ввод  2 2 2 3 3 3 2" xfId="4330" xr:uid="{00000000-0005-0000-0000-0000E4100000}"/>
    <cellStyle name="Ввод  2 2 2 3 3 3 2 2" xfId="4331" xr:uid="{00000000-0005-0000-0000-0000E5100000}"/>
    <cellStyle name="Ввод  2 2 2 3 3 3 3" xfId="4332" xr:uid="{00000000-0005-0000-0000-0000E6100000}"/>
    <cellStyle name="Ввод  2 2 2 3 3 4" xfId="4333" xr:uid="{00000000-0005-0000-0000-0000E7100000}"/>
    <cellStyle name="Ввод  2 2 2 3 3 4 2" xfId="4334" xr:uid="{00000000-0005-0000-0000-0000E8100000}"/>
    <cellStyle name="Ввод  2 2 2 3 3 4 2 2" xfId="4335" xr:uid="{00000000-0005-0000-0000-0000E9100000}"/>
    <cellStyle name="Ввод  2 2 2 3 3 4 3" xfId="4336" xr:uid="{00000000-0005-0000-0000-0000EA100000}"/>
    <cellStyle name="Ввод  2 2 2 3 3 5" xfId="4337" xr:uid="{00000000-0005-0000-0000-0000EB100000}"/>
    <cellStyle name="Ввод  2 2 2 3 3 5 2" xfId="4338" xr:uid="{00000000-0005-0000-0000-0000EC100000}"/>
    <cellStyle name="Ввод  2 2 2 3 3 6" xfId="4339" xr:uid="{00000000-0005-0000-0000-0000ED100000}"/>
    <cellStyle name="Ввод  2 2 2 3 4" xfId="4340" xr:uid="{00000000-0005-0000-0000-0000EE100000}"/>
    <cellStyle name="Ввод  2 2 2 3 4 2" xfId="4341" xr:uid="{00000000-0005-0000-0000-0000EF100000}"/>
    <cellStyle name="Ввод  2 2 2 3 4 2 2" xfId="4342" xr:uid="{00000000-0005-0000-0000-0000F0100000}"/>
    <cellStyle name="Ввод  2 2 2 3 4 2 2 2" xfId="4343" xr:uid="{00000000-0005-0000-0000-0000F1100000}"/>
    <cellStyle name="Ввод  2 2 2 3 4 2 3" xfId="4344" xr:uid="{00000000-0005-0000-0000-0000F2100000}"/>
    <cellStyle name="Ввод  2 2 2 3 4 3" xfId="4345" xr:uid="{00000000-0005-0000-0000-0000F3100000}"/>
    <cellStyle name="Ввод  2 2 2 3 4 3 2" xfId="4346" xr:uid="{00000000-0005-0000-0000-0000F4100000}"/>
    <cellStyle name="Ввод  2 2 2 3 4 3 2 2" xfId="4347" xr:uid="{00000000-0005-0000-0000-0000F5100000}"/>
    <cellStyle name="Ввод  2 2 2 3 4 3 3" xfId="4348" xr:uid="{00000000-0005-0000-0000-0000F6100000}"/>
    <cellStyle name="Ввод  2 2 2 3 4 4" xfId="4349" xr:uid="{00000000-0005-0000-0000-0000F7100000}"/>
    <cellStyle name="Ввод  2 2 2 3 4 4 2" xfId="4350" xr:uid="{00000000-0005-0000-0000-0000F8100000}"/>
    <cellStyle name="Ввод  2 2 2 3 4 4 2 2" xfId="4351" xr:uid="{00000000-0005-0000-0000-0000F9100000}"/>
    <cellStyle name="Ввод  2 2 2 3 4 4 3" xfId="4352" xr:uid="{00000000-0005-0000-0000-0000FA100000}"/>
    <cellStyle name="Ввод  2 2 2 3 4 5" xfId="4353" xr:uid="{00000000-0005-0000-0000-0000FB100000}"/>
    <cellStyle name="Ввод  2 2 2 3 4 5 2" xfId="4354" xr:uid="{00000000-0005-0000-0000-0000FC100000}"/>
    <cellStyle name="Ввод  2 2 2 3 4 6" xfId="4355" xr:uid="{00000000-0005-0000-0000-0000FD100000}"/>
    <cellStyle name="Ввод  2 2 2 3 5" xfId="4356" xr:uid="{00000000-0005-0000-0000-0000FE100000}"/>
    <cellStyle name="Ввод  2 2 2 3 5 2" xfId="4357" xr:uid="{00000000-0005-0000-0000-0000FF100000}"/>
    <cellStyle name="Ввод  2 2 2 3 5 2 2" xfId="4358" xr:uid="{00000000-0005-0000-0000-000000110000}"/>
    <cellStyle name="Ввод  2 2 2 3 5 2 2 2" xfId="4359" xr:uid="{00000000-0005-0000-0000-000001110000}"/>
    <cellStyle name="Ввод  2 2 2 3 5 2 3" xfId="4360" xr:uid="{00000000-0005-0000-0000-000002110000}"/>
    <cellStyle name="Ввод  2 2 2 3 5 3" xfId="4361" xr:uid="{00000000-0005-0000-0000-000003110000}"/>
    <cellStyle name="Ввод  2 2 2 3 5 3 2" xfId="4362" xr:uid="{00000000-0005-0000-0000-000004110000}"/>
    <cellStyle name="Ввод  2 2 2 3 5 3 2 2" xfId="4363" xr:uid="{00000000-0005-0000-0000-000005110000}"/>
    <cellStyle name="Ввод  2 2 2 3 5 3 3" xfId="4364" xr:uid="{00000000-0005-0000-0000-000006110000}"/>
    <cellStyle name="Ввод  2 2 2 3 5 4" xfId="4365" xr:uid="{00000000-0005-0000-0000-000007110000}"/>
    <cellStyle name="Ввод  2 2 2 3 5 4 2" xfId="4366" xr:uid="{00000000-0005-0000-0000-000008110000}"/>
    <cellStyle name="Ввод  2 2 2 3 5 4 2 2" xfId="4367" xr:uid="{00000000-0005-0000-0000-000009110000}"/>
    <cellStyle name="Ввод  2 2 2 3 5 4 3" xfId="4368" xr:uid="{00000000-0005-0000-0000-00000A110000}"/>
    <cellStyle name="Ввод  2 2 2 3 5 5" xfId="4369" xr:uid="{00000000-0005-0000-0000-00000B110000}"/>
    <cellStyle name="Ввод  2 2 2 3 5 5 2" xfId="4370" xr:uid="{00000000-0005-0000-0000-00000C110000}"/>
    <cellStyle name="Ввод  2 2 2 3 5 6" xfId="4371" xr:uid="{00000000-0005-0000-0000-00000D110000}"/>
    <cellStyle name="Ввод  2 2 2 3 6" xfId="4372" xr:uid="{00000000-0005-0000-0000-00000E110000}"/>
    <cellStyle name="Ввод  2 2 2 3 6 2" xfId="4373" xr:uid="{00000000-0005-0000-0000-00000F110000}"/>
    <cellStyle name="Ввод  2 2 2 3 6 2 2" xfId="4374" xr:uid="{00000000-0005-0000-0000-000010110000}"/>
    <cellStyle name="Ввод  2 2 2 3 6 2 2 2" xfId="4375" xr:uid="{00000000-0005-0000-0000-000011110000}"/>
    <cellStyle name="Ввод  2 2 2 3 6 2 3" xfId="4376" xr:uid="{00000000-0005-0000-0000-000012110000}"/>
    <cellStyle name="Ввод  2 2 2 3 6 3" xfId="4377" xr:uid="{00000000-0005-0000-0000-000013110000}"/>
    <cellStyle name="Ввод  2 2 2 3 6 3 2" xfId="4378" xr:uid="{00000000-0005-0000-0000-000014110000}"/>
    <cellStyle name="Ввод  2 2 2 3 6 3 2 2" xfId="4379" xr:uid="{00000000-0005-0000-0000-000015110000}"/>
    <cellStyle name="Ввод  2 2 2 3 6 3 3" xfId="4380" xr:uid="{00000000-0005-0000-0000-000016110000}"/>
    <cellStyle name="Ввод  2 2 2 3 6 4" xfId="4381" xr:uid="{00000000-0005-0000-0000-000017110000}"/>
    <cellStyle name="Ввод  2 2 2 3 6 4 2" xfId="4382" xr:uid="{00000000-0005-0000-0000-000018110000}"/>
    <cellStyle name="Ввод  2 2 2 3 6 4 2 2" xfId="4383" xr:uid="{00000000-0005-0000-0000-000019110000}"/>
    <cellStyle name="Ввод  2 2 2 3 6 4 3" xfId="4384" xr:uid="{00000000-0005-0000-0000-00001A110000}"/>
    <cellStyle name="Ввод  2 2 2 3 6 5" xfId="4385" xr:uid="{00000000-0005-0000-0000-00001B110000}"/>
    <cellStyle name="Ввод  2 2 2 3 6 5 2" xfId="4386" xr:uid="{00000000-0005-0000-0000-00001C110000}"/>
    <cellStyle name="Ввод  2 2 2 3 6 6" xfId="4387" xr:uid="{00000000-0005-0000-0000-00001D110000}"/>
    <cellStyle name="Ввод  2 2 2 3 7" xfId="4388" xr:uid="{00000000-0005-0000-0000-00001E110000}"/>
    <cellStyle name="Ввод  2 2 2 3 7 2" xfId="4389" xr:uid="{00000000-0005-0000-0000-00001F110000}"/>
    <cellStyle name="Ввод  2 2 2 3 7 2 2" xfId="4390" xr:uid="{00000000-0005-0000-0000-000020110000}"/>
    <cellStyle name="Ввод  2 2 2 3 7 3" xfId="4391" xr:uid="{00000000-0005-0000-0000-000021110000}"/>
    <cellStyle name="Ввод  2 2 2 3 8" xfId="4392" xr:uid="{00000000-0005-0000-0000-000022110000}"/>
    <cellStyle name="Ввод  2 2 2 3 8 2" xfId="4393" xr:uid="{00000000-0005-0000-0000-000023110000}"/>
    <cellStyle name="Ввод  2 2 2 3 9" xfId="4394" xr:uid="{00000000-0005-0000-0000-000024110000}"/>
    <cellStyle name="Ввод  2 2 2 4" xfId="4395" xr:uid="{00000000-0005-0000-0000-000025110000}"/>
    <cellStyle name="Ввод  2 2 2 4 2" xfId="4396" xr:uid="{00000000-0005-0000-0000-000026110000}"/>
    <cellStyle name="Ввод  2 2 2 4 2 2" xfId="4397" xr:uid="{00000000-0005-0000-0000-000027110000}"/>
    <cellStyle name="Ввод  2 2 2 4 2 2 2" xfId="4398" xr:uid="{00000000-0005-0000-0000-000028110000}"/>
    <cellStyle name="Ввод  2 2 2 4 2 2 2 2" xfId="4399" xr:uid="{00000000-0005-0000-0000-000029110000}"/>
    <cellStyle name="Ввод  2 2 2 4 2 2 3" xfId="4400" xr:uid="{00000000-0005-0000-0000-00002A110000}"/>
    <cellStyle name="Ввод  2 2 2 4 2 3" xfId="4401" xr:uid="{00000000-0005-0000-0000-00002B110000}"/>
    <cellStyle name="Ввод  2 2 2 4 2 3 2" xfId="4402" xr:uid="{00000000-0005-0000-0000-00002C110000}"/>
    <cellStyle name="Ввод  2 2 2 4 2 3 2 2" xfId="4403" xr:uid="{00000000-0005-0000-0000-00002D110000}"/>
    <cellStyle name="Ввод  2 2 2 4 2 3 3" xfId="4404" xr:uid="{00000000-0005-0000-0000-00002E110000}"/>
    <cellStyle name="Ввод  2 2 2 4 2 4" xfId="4405" xr:uid="{00000000-0005-0000-0000-00002F110000}"/>
    <cellStyle name="Ввод  2 2 2 4 2 4 2" xfId="4406" xr:uid="{00000000-0005-0000-0000-000030110000}"/>
    <cellStyle name="Ввод  2 2 2 4 2 4 2 2" xfId="4407" xr:uid="{00000000-0005-0000-0000-000031110000}"/>
    <cellStyle name="Ввод  2 2 2 4 2 4 3" xfId="4408" xr:uid="{00000000-0005-0000-0000-000032110000}"/>
    <cellStyle name="Ввод  2 2 2 4 2 5" xfId="4409" xr:uid="{00000000-0005-0000-0000-000033110000}"/>
    <cellStyle name="Ввод  2 2 2 4 2 5 2" xfId="4410" xr:uid="{00000000-0005-0000-0000-000034110000}"/>
    <cellStyle name="Ввод  2 2 2 4 2 6" xfId="4411" xr:uid="{00000000-0005-0000-0000-000035110000}"/>
    <cellStyle name="Ввод  2 2 2 4 3" xfId="4412" xr:uid="{00000000-0005-0000-0000-000036110000}"/>
    <cellStyle name="Ввод  2 2 2 4 3 2" xfId="4413" xr:uid="{00000000-0005-0000-0000-000037110000}"/>
    <cellStyle name="Ввод  2 2 2 4 3 2 2" xfId="4414" xr:uid="{00000000-0005-0000-0000-000038110000}"/>
    <cellStyle name="Ввод  2 2 2 4 3 2 2 2" xfId="4415" xr:uid="{00000000-0005-0000-0000-000039110000}"/>
    <cellStyle name="Ввод  2 2 2 4 3 2 3" xfId="4416" xr:uid="{00000000-0005-0000-0000-00003A110000}"/>
    <cellStyle name="Ввод  2 2 2 4 3 3" xfId="4417" xr:uid="{00000000-0005-0000-0000-00003B110000}"/>
    <cellStyle name="Ввод  2 2 2 4 3 3 2" xfId="4418" xr:uid="{00000000-0005-0000-0000-00003C110000}"/>
    <cellStyle name="Ввод  2 2 2 4 3 3 2 2" xfId="4419" xr:uid="{00000000-0005-0000-0000-00003D110000}"/>
    <cellStyle name="Ввод  2 2 2 4 3 3 3" xfId="4420" xr:uid="{00000000-0005-0000-0000-00003E110000}"/>
    <cellStyle name="Ввод  2 2 2 4 3 4" xfId="4421" xr:uid="{00000000-0005-0000-0000-00003F110000}"/>
    <cellStyle name="Ввод  2 2 2 4 3 4 2" xfId="4422" xr:uid="{00000000-0005-0000-0000-000040110000}"/>
    <cellStyle name="Ввод  2 2 2 4 3 4 2 2" xfId="4423" xr:uid="{00000000-0005-0000-0000-000041110000}"/>
    <cellStyle name="Ввод  2 2 2 4 3 4 3" xfId="4424" xr:uid="{00000000-0005-0000-0000-000042110000}"/>
    <cellStyle name="Ввод  2 2 2 4 3 5" xfId="4425" xr:uid="{00000000-0005-0000-0000-000043110000}"/>
    <cellStyle name="Ввод  2 2 2 4 3 5 2" xfId="4426" xr:uid="{00000000-0005-0000-0000-000044110000}"/>
    <cellStyle name="Ввод  2 2 2 4 3 6" xfId="4427" xr:uid="{00000000-0005-0000-0000-000045110000}"/>
    <cellStyle name="Ввод  2 2 2 4 4" xfId="4428" xr:uid="{00000000-0005-0000-0000-000046110000}"/>
    <cellStyle name="Ввод  2 2 2 4 4 2" xfId="4429" xr:uid="{00000000-0005-0000-0000-000047110000}"/>
    <cellStyle name="Ввод  2 2 2 4 4 2 2" xfId="4430" xr:uid="{00000000-0005-0000-0000-000048110000}"/>
    <cellStyle name="Ввод  2 2 2 4 4 2 2 2" xfId="4431" xr:uid="{00000000-0005-0000-0000-000049110000}"/>
    <cellStyle name="Ввод  2 2 2 4 4 2 3" xfId="4432" xr:uid="{00000000-0005-0000-0000-00004A110000}"/>
    <cellStyle name="Ввод  2 2 2 4 4 3" xfId="4433" xr:uid="{00000000-0005-0000-0000-00004B110000}"/>
    <cellStyle name="Ввод  2 2 2 4 4 3 2" xfId="4434" xr:uid="{00000000-0005-0000-0000-00004C110000}"/>
    <cellStyle name="Ввод  2 2 2 4 4 3 2 2" xfId="4435" xr:uid="{00000000-0005-0000-0000-00004D110000}"/>
    <cellStyle name="Ввод  2 2 2 4 4 3 3" xfId="4436" xr:uid="{00000000-0005-0000-0000-00004E110000}"/>
    <cellStyle name="Ввод  2 2 2 4 4 4" xfId="4437" xr:uid="{00000000-0005-0000-0000-00004F110000}"/>
    <cellStyle name="Ввод  2 2 2 4 4 4 2" xfId="4438" xr:uid="{00000000-0005-0000-0000-000050110000}"/>
    <cellStyle name="Ввод  2 2 2 4 4 4 2 2" xfId="4439" xr:uid="{00000000-0005-0000-0000-000051110000}"/>
    <cellStyle name="Ввод  2 2 2 4 4 4 3" xfId="4440" xr:uid="{00000000-0005-0000-0000-000052110000}"/>
    <cellStyle name="Ввод  2 2 2 4 4 5" xfId="4441" xr:uid="{00000000-0005-0000-0000-000053110000}"/>
    <cellStyle name="Ввод  2 2 2 4 4 5 2" xfId="4442" xr:uid="{00000000-0005-0000-0000-000054110000}"/>
    <cellStyle name="Ввод  2 2 2 4 4 6" xfId="4443" xr:uid="{00000000-0005-0000-0000-000055110000}"/>
    <cellStyle name="Ввод  2 2 2 4 5" xfId="4444" xr:uid="{00000000-0005-0000-0000-000056110000}"/>
    <cellStyle name="Ввод  2 2 2 4 5 2" xfId="4445" xr:uid="{00000000-0005-0000-0000-000057110000}"/>
    <cellStyle name="Ввод  2 2 2 4 5 2 2" xfId="4446" xr:uid="{00000000-0005-0000-0000-000058110000}"/>
    <cellStyle name="Ввод  2 2 2 4 5 2 2 2" xfId="4447" xr:uid="{00000000-0005-0000-0000-000059110000}"/>
    <cellStyle name="Ввод  2 2 2 4 5 2 3" xfId="4448" xr:uid="{00000000-0005-0000-0000-00005A110000}"/>
    <cellStyle name="Ввод  2 2 2 4 5 3" xfId="4449" xr:uid="{00000000-0005-0000-0000-00005B110000}"/>
    <cellStyle name="Ввод  2 2 2 4 5 3 2" xfId="4450" xr:uid="{00000000-0005-0000-0000-00005C110000}"/>
    <cellStyle name="Ввод  2 2 2 4 5 3 2 2" xfId="4451" xr:uid="{00000000-0005-0000-0000-00005D110000}"/>
    <cellStyle name="Ввод  2 2 2 4 5 3 3" xfId="4452" xr:uid="{00000000-0005-0000-0000-00005E110000}"/>
    <cellStyle name="Ввод  2 2 2 4 5 4" xfId="4453" xr:uid="{00000000-0005-0000-0000-00005F110000}"/>
    <cellStyle name="Ввод  2 2 2 4 5 4 2" xfId="4454" xr:uid="{00000000-0005-0000-0000-000060110000}"/>
    <cellStyle name="Ввод  2 2 2 4 5 4 2 2" xfId="4455" xr:uid="{00000000-0005-0000-0000-000061110000}"/>
    <cellStyle name="Ввод  2 2 2 4 5 4 3" xfId="4456" xr:uid="{00000000-0005-0000-0000-000062110000}"/>
    <cellStyle name="Ввод  2 2 2 4 5 5" xfId="4457" xr:uid="{00000000-0005-0000-0000-000063110000}"/>
    <cellStyle name="Ввод  2 2 2 4 5 5 2" xfId="4458" xr:uid="{00000000-0005-0000-0000-000064110000}"/>
    <cellStyle name="Ввод  2 2 2 4 5 6" xfId="4459" xr:uid="{00000000-0005-0000-0000-000065110000}"/>
    <cellStyle name="Ввод  2 2 2 4 6" xfId="4460" xr:uid="{00000000-0005-0000-0000-000066110000}"/>
    <cellStyle name="Ввод  2 2 2 4 6 2" xfId="4461" xr:uid="{00000000-0005-0000-0000-000067110000}"/>
    <cellStyle name="Ввод  2 2 2 4 6 2 2" xfId="4462" xr:uid="{00000000-0005-0000-0000-000068110000}"/>
    <cellStyle name="Ввод  2 2 2 4 6 3" xfId="4463" xr:uid="{00000000-0005-0000-0000-000069110000}"/>
    <cellStyle name="Ввод  2 2 2 4 7" xfId="4464" xr:uid="{00000000-0005-0000-0000-00006A110000}"/>
    <cellStyle name="Ввод  2 2 2 4 7 2" xfId="4465" xr:uid="{00000000-0005-0000-0000-00006B110000}"/>
    <cellStyle name="Ввод  2 2 2 4 8" xfId="4466" xr:uid="{00000000-0005-0000-0000-00006C110000}"/>
    <cellStyle name="Ввод  2 2 2 5" xfId="4467" xr:uid="{00000000-0005-0000-0000-00006D110000}"/>
    <cellStyle name="Ввод  2 2 2 5 2" xfId="4468" xr:uid="{00000000-0005-0000-0000-00006E110000}"/>
    <cellStyle name="Ввод  2 2 2 5 2 2" xfId="4469" xr:uid="{00000000-0005-0000-0000-00006F110000}"/>
    <cellStyle name="Ввод  2 2 2 5 2 2 2" xfId="4470" xr:uid="{00000000-0005-0000-0000-000070110000}"/>
    <cellStyle name="Ввод  2 2 2 5 2 3" xfId="4471" xr:uid="{00000000-0005-0000-0000-000071110000}"/>
    <cellStyle name="Ввод  2 2 2 5 3" xfId="4472" xr:uid="{00000000-0005-0000-0000-000072110000}"/>
    <cellStyle name="Ввод  2 2 2 5 3 2" xfId="4473" xr:uid="{00000000-0005-0000-0000-000073110000}"/>
    <cellStyle name="Ввод  2 2 2 5 3 2 2" xfId="4474" xr:uid="{00000000-0005-0000-0000-000074110000}"/>
    <cellStyle name="Ввод  2 2 2 5 3 3" xfId="4475" xr:uid="{00000000-0005-0000-0000-000075110000}"/>
    <cellStyle name="Ввод  2 2 2 5 4" xfId="4476" xr:uid="{00000000-0005-0000-0000-000076110000}"/>
    <cellStyle name="Ввод  2 2 2 5 4 2" xfId="4477" xr:uid="{00000000-0005-0000-0000-000077110000}"/>
    <cellStyle name="Ввод  2 2 2 5 4 2 2" xfId="4478" xr:uid="{00000000-0005-0000-0000-000078110000}"/>
    <cellStyle name="Ввод  2 2 2 5 4 3" xfId="4479" xr:uid="{00000000-0005-0000-0000-000079110000}"/>
    <cellStyle name="Ввод  2 2 2 5 5" xfId="4480" xr:uid="{00000000-0005-0000-0000-00007A110000}"/>
    <cellStyle name="Ввод  2 2 2 5 5 2" xfId="4481" xr:uid="{00000000-0005-0000-0000-00007B110000}"/>
    <cellStyle name="Ввод  2 2 2 5 6" xfId="4482" xr:uid="{00000000-0005-0000-0000-00007C110000}"/>
    <cellStyle name="Ввод  2 2 2 6" xfId="4483" xr:uid="{00000000-0005-0000-0000-00007D110000}"/>
    <cellStyle name="Ввод  2 2 2 6 2" xfId="4484" xr:uid="{00000000-0005-0000-0000-00007E110000}"/>
    <cellStyle name="Ввод  2 2 2 6 2 2" xfId="4485" xr:uid="{00000000-0005-0000-0000-00007F110000}"/>
    <cellStyle name="Ввод  2 2 2 6 2 2 2" xfId="4486" xr:uid="{00000000-0005-0000-0000-000080110000}"/>
    <cellStyle name="Ввод  2 2 2 6 2 3" xfId="4487" xr:uid="{00000000-0005-0000-0000-000081110000}"/>
    <cellStyle name="Ввод  2 2 2 6 3" xfId="4488" xr:uid="{00000000-0005-0000-0000-000082110000}"/>
    <cellStyle name="Ввод  2 2 2 6 3 2" xfId="4489" xr:uid="{00000000-0005-0000-0000-000083110000}"/>
    <cellStyle name="Ввод  2 2 2 6 3 2 2" xfId="4490" xr:uid="{00000000-0005-0000-0000-000084110000}"/>
    <cellStyle name="Ввод  2 2 2 6 3 3" xfId="4491" xr:uid="{00000000-0005-0000-0000-000085110000}"/>
    <cellStyle name="Ввод  2 2 2 6 4" xfId="4492" xr:uid="{00000000-0005-0000-0000-000086110000}"/>
    <cellStyle name="Ввод  2 2 2 6 4 2" xfId="4493" xr:uid="{00000000-0005-0000-0000-000087110000}"/>
    <cellStyle name="Ввод  2 2 2 6 4 2 2" xfId="4494" xr:uid="{00000000-0005-0000-0000-000088110000}"/>
    <cellStyle name="Ввод  2 2 2 6 4 3" xfId="4495" xr:uid="{00000000-0005-0000-0000-000089110000}"/>
    <cellStyle name="Ввод  2 2 2 6 5" xfId="4496" xr:uid="{00000000-0005-0000-0000-00008A110000}"/>
    <cellStyle name="Ввод  2 2 2 6 5 2" xfId="4497" xr:uid="{00000000-0005-0000-0000-00008B110000}"/>
    <cellStyle name="Ввод  2 2 2 6 6" xfId="4498" xr:uid="{00000000-0005-0000-0000-00008C110000}"/>
    <cellStyle name="Ввод  2 2 2 7" xfId="4499" xr:uid="{00000000-0005-0000-0000-00008D110000}"/>
    <cellStyle name="Ввод  2 2 2 7 2" xfId="4500" xr:uid="{00000000-0005-0000-0000-00008E110000}"/>
    <cellStyle name="Ввод  2 2 2 7 2 2" xfId="4501" xr:uid="{00000000-0005-0000-0000-00008F110000}"/>
    <cellStyle name="Ввод  2 2 2 7 2 2 2" xfId="4502" xr:uid="{00000000-0005-0000-0000-000090110000}"/>
    <cellStyle name="Ввод  2 2 2 7 2 3" xfId="4503" xr:uid="{00000000-0005-0000-0000-000091110000}"/>
    <cellStyle name="Ввод  2 2 2 7 3" xfId="4504" xr:uid="{00000000-0005-0000-0000-000092110000}"/>
    <cellStyle name="Ввод  2 2 2 7 3 2" xfId="4505" xr:uid="{00000000-0005-0000-0000-000093110000}"/>
    <cellStyle name="Ввод  2 2 2 7 3 2 2" xfId="4506" xr:uid="{00000000-0005-0000-0000-000094110000}"/>
    <cellStyle name="Ввод  2 2 2 7 3 3" xfId="4507" xr:uid="{00000000-0005-0000-0000-000095110000}"/>
    <cellStyle name="Ввод  2 2 2 7 4" xfId="4508" xr:uid="{00000000-0005-0000-0000-000096110000}"/>
    <cellStyle name="Ввод  2 2 2 7 4 2" xfId="4509" xr:uid="{00000000-0005-0000-0000-000097110000}"/>
    <cellStyle name="Ввод  2 2 2 7 4 2 2" xfId="4510" xr:uid="{00000000-0005-0000-0000-000098110000}"/>
    <cellStyle name="Ввод  2 2 2 7 4 3" xfId="4511" xr:uid="{00000000-0005-0000-0000-000099110000}"/>
    <cellStyle name="Ввод  2 2 2 7 5" xfId="4512" xr:uid="{00000000-0005-0000-0000-00009A110000}"/>
    <cellStyle name="Ввод  2 2 2 7 5 2" xfId="4513" xr:uid="{00000000-0005-0000-0000-00009B110000}"/>
    <cellStyle name="Ввод  2 2 2 7 6" xfId="4514" xr:uid="{00000000-0005-0000-0000-00009C110000}"/>
    <cellStyle name="Ввод  2 2 2 8" xfId="4515" xr:uid="{00000000-0005-0000-0000-00009D110000}"/>
    <cellStyle name="Ввод  2 2 2 8 2" xfId="4516" xr:uid="{00000000-0005-0000-0000-00009E110000}"/>
    <cellStyle name="Ввод  2 2 2 8 2 2" xfId="4517" xr:uid="{00000000-0005-0000-0000-00009F110000}"/>
    <cellStyle name="Ввод  2 2 2 8 2 2 2" xfId="4518" xr:uid="{00000000-0005-0000-0000-0000A0110000}"/>
    <cellStyle name="Ввод  2 2 2 8 2 3" xfId="4519" xr:uid="{00000000-0005-0000-0000-0000A1110000}"/>
    <cellStyle name="Ввод  2 2 2 8 3" xfId="4520" xr:uid="{00000000-0005-0000-0000-0000A2110000}"/>
    <cellStyle name="Ввод  2 2 2 8 3 2" xfId="4521" xr:uid="{00000000-0005-0000-0000-0000A3110000}"/>
    <cellStyle name="Ввод  2 2 2 8 3 2 2" xfId="4522" xr:uid="{00000000-0005-0000-0000-0000A4110000}"/>
    <cellStyle name="Ввод  2 2 2 8 3 3" xfId="4523" xr:uid="{00000000-0005-0000-0000-0000A5110000}"/>
    <cellStyle name="Ввод  2 2 2 8 4" xfId="4524" xr:uid="{00000000-0005-0000-0000-0000A6110000}"/>
    <cellStyle name="Ввод  2 2 2 8 4 2" xfId="4525" xr:uid="{00000000-0005-0000-0000-0000A7110000}"/>
    <cellStyle name="Ввод  2 2 2 8 4 2 2" xfId="4526" xr:uid="{00000000-0005-0000-0000-0000A8110000}"/>
    <cellStyle name="Ввод  2 2 2 8 4 3" xfId="4527" xr:uid="{00000000-0005-0000-0000-0000A9110000}"/>
    <cellStyle name="Ввод  2 2 2 8 5" xfId="4528" xr:uid="{00000000-0005-0000-0000-0000AA110000}"/>
    <cellStyle name="Ввод  2 2 2 8 5 2" xfId="4529" xr:uid="{00000000-0005-0000-0000-0000AB110000}"/>
    <cellStyle name="Ввод  2 2 2 8 6" xfId="4530" xr:uid="{00000000-0005-0000-0000-0000AC110000}"/>
    <cellStyle name="Ввод  2 2 2 9" xfId="4531" xr:uid="{00000000-0005-0000-0000-0000AD110000}"/>
    <cellStyle name="Ввод  2 2 2 9 2" xfId="4532" xr:uid="{00000000-0005-0000-0000-0000AE110000}"/>
    <cellStyle name="Ввод  2 2 2 9 2 2" xfId="4533" xr:uid="{00000000-0005-0000-0000-0000AF110000}"/>
    <cellStyle name="Ввод  2 2 2 9 3" xfId="4534" xr:uid="{00000000-0005-0000-0000-0000B0110000}"/>
    <cellStyle name="Ввод  2 2 3" xfId="4535" xr:uid="{00000000-0005-0000-0000-0000B1110000}"/>
    <cellStyle name="Ввод  2 2 3 2" xfId="4536" xr:uid="{00000000-0005-0000-0000-0000B2110000}"/>
    <cellStyle name="Ввод  2 2 3 2 2" xfId="4537" xr:uid="{00000000-0005-0000-0000-0000B3110000}"/>
    <cellStyle name="Ввод  2 2 3 2 2 2" xfId="4538" xr:uid="{00000000-0005-0000-0000-0000B4110000}"/>
    <cellStyle name="Ввод  2 2 3 2 2 2 2" xfId="4539" xr:uid="{00000000-0005-0000-0000-0000B5110000}"/>
    <cellStyle name="Ввод  2 2 3 2 2 2 2 2" xfId="4540" xr:uid="{00000000-0005-0000-0000-0000B6110000}"/>
    <cellStyle name="Ввод  2 2 3 2 2 2 3" xfId="4541" xr:uid="{00000000-0005-0000-0000-0000B7110000}"/>
    <cellStyle name="Ввод  2 2 3 2 2 3" xfId="4542" xr:uid="{00000000-0005-0000-0000-0000B8110000}"/>
    <cellStyle name="Ввод  2 2 3 2 2 3 2" xfId="4543" xr:uid="{00000000-0005-0000-0000-0000B9110000}"/>
    <cellStyle name="Ввод  2 2 3 2 2 3 2 2" xfId="4544" xr:uid="{00000000-0005-0000-0000-0000BA110000}"/>
    <cellStyle name="Ввод  2 2 3 2 2 3 3" xfId="4545" xr:uid="{00000000-0005-0000-0000-0000BB110000}"/>
    <cellStyle name="Ввод  2 2 3 2 2 4" xfId="4546" xr:uid="{00000000-0005-0000-0000-0000BC110000}"/>
    <cellStyle name="Ввод  2 2 3 2 2 4 2" xfId="4547" xr:uid="{00000000-0005-0000-0000-0000BD110000}"/>
    <cellStyle name="Ввод  2 2 3 2 2 4 2 2" xfId="4548" xr:uid="{00000000-0005-0000-0000-0000BE110000}"/>
    <cellStyle name="Ввод  2 2 3 2 2 4 3" xfId="4549" xr:uid="{00000000-0005-0000-0000-0000BF110000}"/>
    <cellStyle name="Ввод  2 2 3 2 2 5" xfId="4550" xr:uid="{00000000-0005-0000-0000-0000C0110000}"/>
    <cellStyle name="Ввод  2 2 3 2 2 5 2" xfId="4551" xr:uid="{00000000-0005-0000-0000-0000C1110000}"/>
    <cellStyle name="Ввод  2 2 3 2 2 6" xfId="4552" xr:uid="{00000000-0005-0000-0000-0000C2110000}"/>
    <cellStyle name="Ввод  2 2 3 2 3" xfId="4553" xr:uid="{00000000-0005-0000-0000-0000C3110000}"/>
    <cellStyle name="Ввод  2 2 3 2 3 2" xfId="4554" xr:uid="{00000000-0005-0000-0000-0000C4110000}"/>
    <cellStyle name="Ввод  2 2 3 2 3 2 2" xfId="4555" xr:uid="{00000000-0005-0000-0000-0000C5110000}"/>
    <cellStyle name="Ввод  2 2 3 2 3 2 2 2" xfId="4556" xr:uid="{00000000-0005-0000-0000-0000C6110000}"/>
    <cellStyle name="Ввод  2 2 3 2 3 2 3" xfId="4557" xr:uid="{00000000-0005-0000-0000-0000C7110000}"/>
    <cellStyle name="Ввод  2 2 3 2 3 3" xfId="4558" xr:uid="{00000000-0005-0000-0000-0000C8110000}"/>
    <cellStyle name="Ввод  2 2 3 2 3 3 2" xfId="4559" xr:uid="{00000000-0005-0000-0000-0000C9110000}"/>
    <cellStyle name="Ввод  2 2 3 2 3 3 2 2" xfId="4560" xr:uid="{00000000-0005-0000-0000-0000CA110000}"/>
    <cellStyle name="Ввод  2 2 3 2 3 3 3" xfId="4561" xr:uid="{00000000-0005-0000-0000-0000CB110000}"/>
    <cellStyle name="Ввод  2 2 3 2 3 4" xfId="4562" xr:uid="{00000000-0005-0000-0000-0000CC110000}"/>
    <cellStyle name="Ввод  2 2 3 2 3 4 2" xfId="4563" xr:uid="{00000000-0005-0000-0000-0000CD110000}"/>
    <cellStyle name="Ввод  2 2 3 2 3 4 2 2" xfId="4564" xr:uid="{00000000-0005-0000-0000-0000CE110000}"/>
    <cellStyle name="Ввод  2 2 3 2 3 4 3" xfId="4565" xr:uid="{00000000-0005-0000-0000-0000CF110000}"/>
    <cellStyle name="Ввод  2 2 3 2 3 5" xfId="4566" xr:uid="{00000000-0005-0000-0000-0000D0110000}"/>
    <cellStyle name="Ввод  2 2 3 2 3 5 2" xfId="4567" xr:uid="{00000000-0005-0000-0000-0000D1110000}"/>
    <cellStyle name="Ввод  2 2 3 2 3 6" xfId="4568" xr:uid="{00000000-0005-0000-0000-0000D2110000}"/>
    <cellStyle name="Ввод  2 2 3 2 4" xfId="4569" xr:uid="{00000000-0005-0000-0000-0000D3110000}"/>
    <cellStyle name="Ввод  2 2 3 2 4 2" xfId="4570" xr:uid="{00000000-0005-0000-0000-0000D4110000}"/>
    <cellStyle name="Ввод  2 2 3 2 4 2 2" xfId="4571" xr:uid="{00000000-0005-0000-0000-0000D5110000}"/>
    <cellStyle name="Ввод  2 2 3 2 4 2 2 2" xfId="4572" xr:uid="{00000000-0005-0000-0000-0000D6110000}"/>
    <cellStyle name="Ввод  2 2 3 2 4 2 3" xfId="4573" xr:uid="{00000000-0005-0000-0000-0000D7110000}"/>
    <cellStyle name="Ввод  2 2 3 2 4 3" xfId="4574" xr:uid="{00000000-0005-0000-0000-0000D8110000}"/>
    <cellStyle name="Ввод  2 2 3 2 4 3 2" xfId="4575" xr:uid="{00000000-0005-0000-0000-0000D9110000}"/>
    <cellStyle name="Ввод  2 2 3 2 4 3 2 2" xfId="4576" xr:uid="{00000000-0005-0000-0000-0000DA110000}"/>
    <cellStyle name="Ввод  2 2 3 2 4 3 3" xfId="4577" xr:uid="{00000000-0005-0000-0000-0000DB110000}"/>
    <cellStyle name="Ввод  2 2 3 2 4 4" xfId="4578" xr:uid="{00000000-0005-0000-0000-0000DC110000}"/>
    <cellStyle name="Ввод  2 2 3 2 4 4 2" xfId="4579" xr:uid="{00000000-0005-0000-0000-0000DD110000}"/>
    <cellStyle name="Ввод  2 2 3 2 4 4 2 2" xfId="4580" xr:uid="{00000000-0005-0000-0000-0000DE110000}"/>
    <cellStyle name="Ввод  2 2 3 2 4 4 3" xfId="4581" xr:uid="{00000000-0005-0000-0000-0000DF110000}"/>
    <cellStyle name="Ввод  2 2 3 2 4 5" xfId="4582" xr:uid="{00000000-0005-0000-0000-0000E0110000}"/>
    <cellStyle name="Ввод  2 2 3 2 4 5 2" xfId="4583" xr:uid="{00000000-0005-0000-0000-0000E1110000}"/>
    <cellStyle name="Ввод  2 2 3 2 4 6" xfId="4584" xr:uid="{00000000-0005-0000-0000-0000E2110000}"/>
    <cellStyle name="Ввод  2 2 3 2 5" xfId="4585" xr:uid="{00000000-0005-0000-0000-0000E3110000}"/>
    <cellStyle name="Ввод  2 2 3 2 5 2" xfId="4586" xr:uid="{00000000-0005-0000-0000-0000E4110000}"/>
    <cellStyle name="Ввод  2 2 3 2 5 2 2" xfId="4587" xr:uid="{00000000-0005-0000-0000-0000E5110000}"/>
    <cellStyle name="Ввод  2 2 3 2 5 2 2 2" xfId="4588" xr:uid="{00000000-0005-0000-0000-0000E6110000}"/>
    <cellStyle name="Ввод  2 2 3 2 5 2 3" xfId="4589" xr:uid="{00000000-0005-0000-0000-0000E7110000}"/>
    <cellStyle name="Ввод  2 2 3 2 5 3" xfId="4590" xr:uid="{00000000-0005-0000-0000-0000E8110000}"/>
    <cellStyle name="Ввод  2 2 3 2 5 3 2" xfId="4591" xr:uid="{00000000-0005-0000-0000-0000E9110000}"/>
    <cellStyle name="Ввод  2 2 3 2 5 3 2 2" xfId="4592" xr:uid="{00000000-0005-0000-0000-0000EA110000}"/>
    <cellStyle name="Ввод  2 2 3 2 5 3 3" xfId="4593" xr:uid="{00000000-0005-0000-0000-0000EB110000}"/>
    <cellStyle name="Ввод  2 2 3 2 5 4" xfId="4594" xr:uid="{00000000-0005-0000-0000-0000EC110000}"/>
    <cellStyle name="Ввод  2 2 3 2 5 4 2" xfId="4595" xr:uid="{00000000-0005-0000-0000-0000ED110000}"/>
    <cellStyle name="Ввод  2 2 3 2 5 4 2 2" xfId="4596" xr:uid="{00000000-0005-0000-0000-0000EE110000}"/>
    <cellStyle name="Ввод  2 2 3 2 5 4 3" xfId="4597" xr:uid="{00000000-0005-0000-0000-0000EF110000}"/>
    <cellStyle name="Ввод  2 2 3 2 5 5" xfId="4598" xr:uid="{00000000-0005-0000-0000-0000F0110000}"/>
    <cellStyle name="Ввод  2 2 3 2 5 5 2" xfId="4599" xr:uid="{00000000-0005-0000-0000-0000F1110000}"/>
    <cellStyle name="Ввод  2 2 3 2 5 6" xfId="4600" xr:uid="{00000000-0005-0000-0000-0000F2110000}"/>
    <cellStyle name="Ввод  2 2 3 2 6" xfId="4601" xr:uid="{00000000-0005-0000-0000-0000F3110000}"/>
    <cellStyle name="Ввод  2 2 3 2 6 2" xfId="4602" xr:uid="{00000000-0005-0000-0000-0000F4110000}"/>
    <cellStyle name="Ввод  2 2 3 2 6 2 2" xfId="4603" xr:uid="{00000000-0005-0000-0000-0000F5110000}"/>
    <cellStyle name="Ввод  2 2 3 2 6 3" xfId="4604" xr:uid="{00000000-0005-0000-0000-0000F6110000}"/>
    <cellStyle name="Ввод  2 2 3 2 7" xfId="4605" xr:uid="{00000000-0005-0000-0000-0000F7110000}"/>
    <cellStyle name="Ввод  2 2 3 2 7 2" xfId="4606" xr:uid="{00000000-0005-0000-0000-0000F8110000}"/>
    <cellStyle name="Ввод  2 2 3 2 8" xfId="4607" xr:uid="{00000000-0005-0000-0000-0000F9110000}"/>
    <cellStyle name="Ввод  2 2 3 3" xfId="4608" xr:uid="{00000000-0005-0000-0000-0000FA110000}"/>
    <cellStyle name="Ввод  2 2 3 3 2" xfId="4609" xr:uid="{00000000-0005-0000-0000-0000FB110000}"/>
    <cellStyle name="Ввод  2 2 3 3 2 2" xfId="4610" xr:uid="{00000000-0005-0000-0000-0000FC110000}"/>
    <cellStyle name="Ввод  2 2 3 3 2 2 2" xfId="4611" xr:uid="{00000000-0005-0000-0000-0000FD110000}"/>
    <cellStyle name="Ввод  2 2 3 3 2 3" xfId="4612" xr:uid="{00000000-0005-0000-0000-0000FE110000}"/>
    <cellStyle name="Ввод  2 2 3 3 3" xfId="4613" xr:uid="{00000000-0005-0000-0000-0000FF110000}"/>
    <cellStyle name="Ввод  2 2 3 3 3 2" xfId="4614" xr:uid="{00000000-0005-0000-0000-000000120000}"/>
    <cellStyle name="Ввод  2 2 3 3 3 2 2" xfId="4615" xr:uid="{00000000-0005-0000-0000-000001120000}"/>
    <cellStyle name="Ввод  2 2 3 3 3 3" xfId="4616" xr:uid="{00000000-0005-0000-0000-000002120000}"/>
    <cellStyle name="Ввод  2 2 3 3 4" xfId="4617" xr:uid="{00000000-0005-0000-0000-000003120000}"/>
    <cellStyle name="Ввод  2 2 3 3 4 2" xfId="4618" xr:uid="{00000000-0005-0000-0000-000004120000}"/>
    <cellStyle name="Ввод  2 2 3 3 4 2 2" xfId="4619" xr:uid="{00000000-0005-0000-0000-000005120000}"/>
    <cellStyle name="Ввод  2 2 3 3 4 3" xfId="4620" xr:uid="{00000000-0005-0000-0000-000006120000}"/>
    <cellStyle name="Ввод  2 2 3 3 5" xfId="4621" xr:uid="{00000000-0005-0000-0000-000007120000}"/>
    <cellStyle name="Ввод  2 2 3 3 5 2" xfId="4622" xr:uid="{00000000-0005-0000-0000-000008120000}"/>
    <cellStyle name="Ввод  2 2 3 3 6" xfId="4623" xr:uid="{00000000-0005-0000-0000-000009120000}"/>
    <cellStyle name="Ввод  2 2 3 4" xfId="4624" xr:uid="{00000000-0005-0000-0000-00000A120000}"/>
    <cellStyle name="Ввод  2 2 3 4 2" xfId="4625" xr:uid="{00000000-0005-0000-0000-00000B120000}"/>
    <cellStyle name="Ввод  2 2 3 4 2 2" xfId="4626" xr:uid="{00000000-0005-0000-0000-00000C120000}"/>
    <cellStyle name="Ввод  2 2 3 4 2 2 2" xfId="4627" xr:uid="{00000000-0005-0000-0000-00000D120000}"/>
    <cellStyle name="Ввод  2 2 3 4 2 3" xfId="4628" xr:uid="{00000000-0005-0000-0000-00000E120000}"/>
    <cellStyle name="Ввод  2 2 3 4 3" xfId="4629" xr:uid="{00000000-0005-0000-0000-00000F120000}"/>
    <cellStyle name="Ввод  2 2 3 4 3 2" xfId="4630" xr:uid="{00000000-0005-0000-0000-000010120000}"/>
    <cellStyle name="Ввод  2 2 3 4 3 2 2" xfId="4631" xr:uid="{00000000-0005-0000-0000-000011120000}"/>
    <cellStyle name="Ввод  2 2 3 4 3 3" xfId="4632" xr:uid="{00000000-0005-0000-0000-000012120000}"/>
    <cellStyle name="Ввод  2 2 3 4 4" xfId="4633" xr:uid="{00000000-0005-0000-0000-000013120000}"/>
    <cellStyle name="Ввод  2 2 3 4 4 2" xfId="4634" xr:uid="{00000000-0005-0000-0000-000014120000}"/>
    <cellStyle name="Ввод  2 2 3 4 4 2 2" xfId="4635" xr:uid="{00000000-0005-0000-0000-000015120000}"/>
    <cellStyle name="Ввод  2 2 3 4 4 3" xfId="4636" xr:uid="{00000000-0005-0000-0000-000016120000}"/>
    <cellStyle name="Ввод  2 2 3 4 5" xfId="4637" xr:uid="{00000000-0005-0000-0000-000017120000}"/>
    <cellStyle name="Ввод  2 2 3 4 5 2" xfId="4638" xr:uid="{00000000-0005-0000-0000-000018120000}"/>
    <cellStyle name="Ввод  2 2 3 4 6" xfId="4639" xr:uid="{00000000-0005-0000-0000-000019120000}"/>
    <cellStyle name="Ввод  2 2 3 5" xfId="4640" xr:uid="{00000000-0005-0000-0000-00001A120000}"/>
    <cellStyle name="Ввод  2 2 3 5 2" xfId="4641" xr:uid="{00000000-0005-0000-0000-00001B120000}"/>
    <cellStyle name="Ввод  2 2 3 5 2 2" xfId="4642" xr:uid="{00000000-0005-0000-0000-00001C120000}"/>
    <cellStyle name="Ввод  2 2 3 5 2 2 2" xfId="4643" xr:uid="{00000000-0005-0000-0000-00001D120000}"/>
    <cellStyle name="Ввод  2 2 3 5 2 3" xfId="4644" xr:uid="{00000000-0005-0000-0000-00001E120000}"/>
    <cellStyle name="Ввод  2 2 3 5 3" xfId="4645" xr:uid="{00000000-0005-0000-0000-00001F120000}"/>
    <cellStyle name="Ввод  2 2 3 5 3 2" xfId="4646" xr:uid="{00000000-0005-0000-0000-000020120000}"/>
    <cellStyle name="Ввод  2 2 3 5 3 2 2" xfId="4647" xr:uid="{00000000-0005-0000-0000-000021120000}"/>
    <cellStyle name="Ввод  2 2 3 5 3 3" xfId="4648" xr:uid="{00000000-0005-0000-0000-000022120000}"/>
    <cellStyle name="Ввод  2 2 3 5 4" xfId="4649" xr:uid="{00000000-0005-0000-0000-000023120000}"/>
    <cellStyle name="Ввод  2 2 3 5 4 2" xfId="4650" xr:uid="{00000000-0005-0000-0000-000024120000}"/>
    <cellStyle name="Ввод  2 2 3 5 4 2 2" xfId="4651" xr:uid="{00000000-0005-0000-0000-000025120000}"/>
    <cellStyle name="Ввод  2 2 3 5 4 3" xfId="4652" xr:uid="{00000000-0005-0000-0000-000026120000}"/>
    <cellStyle name="Ввод  2 2 3 5 5" xfId="4653" xr:uid="{00000000-0005-0000-0000-000027120000}"/>
    <cellStyle name="Ввод  2 2 3 5 5 2" xfId="4654" xr:uid="{00000000-0005-0000-0000-000028120000}"/>
    <cellStyle name="Ввод  2 2 3 5 6" xfId="4655" xr:uid="{00000000-0005-0000-0000-000029120000}"/>
    <cellStyle name="Ввод  2 2 3 6" xfId="4656" xr:uid="{00000000-0005-0000-0000-00002A120000}"/>
    <cellStyle name="Ввод  2 2 3 6 2" xfId="4657" xr:uid="{00000000-0005-0000-0000-00002B120000}"/>
    <cellStyle name="Ввод  2 2 3 6 2 2" xfId="4658" xr:uid="{00000000-0005-0000-0000-00002C120000}"/>
    <cellStyle name="Ввод  2 2 3 6 2 2 2" xfId="4659" xr:uid="{00000000-0005-0000-0000-00002D120000}"/>
    <cellStyle name="Ввод  2 2 3 6 2 3" xfId="4660" xr:uid="{00000000-0005-0000-0000-00002E120000}"/>
    <cellStyle name="Ввод  2 2 3 6 3" xfId="4661" xr:uid="{00000000-0005-0000-0000-00002F120000}"/>
    <cellStyle name="Ввод  2 2 3 6 3 2" xfId="4662" xr:uid="{00000000-0005-0000-0000-000030120000}"/>
    <cellStyle name="Ввод  2 2 3 6 3 2 2" xfId="4663" xr:uid="{00000000-0005-0000-0000-000031120000}"/>
    <cellStyle name="Ввод  2 2 3 6 3 3" xfId="4664" xr:uid="{00000000-0005-0000-0000-000032120000}"/>
    <cellStyle name="Ввод  2 2 3 6 4" xfId="4665" xr:uid="{00000000-0005-0000-0000-000033120000}"/>
    <cellStyle name="Ввод  2 2 3 6 4 2" xfId="4666" xr:uid="{00000000-0005-0000-0000-000034120000}"/>
    <cellStyle name="Ввод  2 2 3 6 4 2 2" xfId="4667" xr:uid="{00000000-0005-0000-0000-000035120000}"/>
    <cellStyle name="Ввод  2 2 3 6 4 3" xfId="4668" xr:uid="{00000000-0005-0000-0000-000036120000}"/>
    <cellStyle name="Ввод  2 2 3 6 5" xfId="4669" xr:uid="{00000000-0005-0000-0000-000037120000}"/>
    <cellStyle name="Ввод  2 2 3 6 5 2" xfId="4670" xr:uid="{00000000-0005-0000-0000-000038120000}"/>
    <cellStyle name="Ввод  2 2 3 6 6" xfId="4671" xr:uid="{00000000-0005-0000-0000-000039120000}"/>
    <cellStyle name="Ввод  2 2 3 7" xfId="4672" xr:uid="{00000000-0005-0000-0000-00003A120000}"/>
    <cellStyle name="Ввод  2 2 3 7 2" xfId="4673" xr:uid="{00000000-0005-0000-0000-00003B120000}"/>
    <cellStyle name="Ввод  2 2 3 7 2 2" xfId="4674" xr:uid="{00000000-0005-0000-0000-00003C120000}"/>
    <cellStyle name="Ввод  2 2 3 7 3" xfId="4675" xr:uid="{00000000-0005-0000-0000-00003D120000}"/>
    <cellStyle name="Ввод  2 2 3 8" xfId="4676" xr:uid="{00000000-0005-0000-0000-00003E120000}"/>
    <cellStyle name="Ввод  2 2 3 8 2" xfId="4677" xr:uid="{00000000-0005-0000-0000-00003F120000}"/>
    <cellStyle name="Ввод  2 2 3 9" xfId="4678" xr:uid="{00000000-0005-0000-0000-000040120000}"/>
    <cellStyle name="Ввод  2 2 4" xfId="4679" xr:uid="{00000000-0005-0000-0000-000041120000}"/>
    <cellStyle name="Ввод  2 2 4 2" xfId="4680" xr:uid="{00000000-0005-0000-0000-000042120000}"/>
    <cellStyle name="Ввод  2 2 4 2 2" xfId="4681" xr:uid="{00000000-0005-0000-0000-000043120000}"/>
    <cellStyle name="Ввод  2 2 4 2 2 2" xfId="4682" xr:uid="{00000000-0005-0000-0000-000044120000}"/>
    <cellStyle name="Ввод  2 2 4 2 2 2 2" xfId="4683" xr:uid="{00000000-0005-0000-0000-000045120000}"/>
    <cellStyle name="Ввод  2 2 4 2 2 3" xfId="4684" xr:uid="{00000000-0005-0000-0000-000046120000}"/>
    <cellStyle name="Ввод  2 2 4 2 3" xfId="4685" xr:uid="{00000000-0005-0000-0000-000047120000}"/>
    <cellStyle name="Ввод  2 2 4 2 3 2" xfId="4686" xr:uid="{00000000-0005-0000-0000-000048120000}"/>
    <cellStyle name="Ввод  2 2 4 2 3 2 2" xfId="4687" xr:uid="{00000000-0005-0000-0000-000049120000}"/>
    <cellStyle name="Ввод  2 2 4 2 3 3" xfId="4688" xr:uid="{00000000-0005-0000-0000-00004A120000}"/>
    <cellStyle name="Ввод  2 2 4 2 4" xfId="4689" xr:uid="{00000000-0005-0000-0000-00004B120000}"/>
    <cellStyle name="Ввод  2 2 4 2 4 2" xfId="4690" xr:uid="{00000000-0005-0000-0000-00004C120000}"/>
    <cellStyle name="Ввод  2 2 4 2 4 2 2" xfId="4691" xr:uid="{00000000-0005-0000-0000-00004D120000}"/>
    <cellStyle name="Ввод  2 2 4 2 4 3" xfId="4692" xr:uid="{00000000-0005-0000-0000-00004E120000}"/>
    <cellStyle name="Ввод  2 2 4 2 5" xfId="4693" xr:uid="{00000000-0005-0000-0000-00004F120000}"/>
    <cellStyle name="Ввод  2 2 4 2 5 2" xfId="4694" xr:uid="{00000000-0005-0000-0000-000050120000}"/>
    <cellStyle name="Ввод  2 2 4 2 6" xfId="4695" xr:uid="{00000000-0005-0000-0000-000051120000}"/>
    <cellStyle name="Ввод  2 2 4 3" xfId="4696" xr:uid="{00000000-0005-0000-0000-000052120000}"/>
    <cellStyle name="Ввод  2 2 4 3 2" xfId="4697" xr:uid="{00000000-0005-0000-0000-000053120000}"/>
    <cellStyle name="Ввод  2 2 4 3 2 2" xfId="4698" xr:uid="{00000000-0005-0000-0000-000054120000}"/>
    <cellStyle name="Ввод  2 2 4 3 2 2 2" xfId="4699" xr:uid="{00000000-0005-0000-0000-000055120000}"/>
    <cellStyle name="Ввод  2 2 4 3 2 3" xfId="4700" xr:uid="{00000000-0005-0000-0000-000056120000}"/>
    <cellStyle name="Ввод  2 2 4 3 3" xfId="4701" xr:uid="{00000000-0005-0000-0000-000057120000}"/>
    <cellStyle name="Ввод  2 2 4 3 3 2" xfId="4702" xr:uid="{00000000-0005-0000-0000-000058120000}"/>
    <cellStyle name="Ввод  2 2 4 3 3 2 2" xfId="4703" xr:uid="{00000000-0005-0000-0000-000059120000}"/>
    <cellStyle name="Ввод  2 2 4 3 3 3" xfId="4704" xr:uid="{00000000-0005-0000-0000-00005A120000}"/>
    <cellStyle name="Ввод  2 2 4 3 4" xfId="4705" xr:uid="{00000000-0005-0000-0000-00005B120000}"/>
    <cellStyle name="Ввод  2 2 4 3 4 2" xfId="4706" xr:uid="{00000000-0005-0000-0000-00005C120000}"/>
    <cellStyle name="Ввод  2 2 4 3 4 2 2" xfId="4707" xr:uid="{00000000-0005-0000-0000-00005D120000}"/>
    <cellStyle name="Ввод  2 2 4 3 4 3" xfId="4708" xr:uid="{00000000-0005-0000-0000-00005E120000}"/>
    <cellStyle name="Ввод  2 2 4 3 5" xfId="4709" xr:uid="{00000000-0005-0000-0000-00005F120000}"/>
    <cellStyle name="Ввод  2 2 4 3 5 2" xfId="4710" xr:uid="{00000000-0005-0000-0000-000060120000}"/>
    <cellStyle name="Ввод  2 2 4 3 6" xfId="4711" xr:uid="{00000000-0005-0000-0000-000061120000}"/>
    <cellStyle name="Ввод  2 2 4 4" xfId="4712" xr:uid="{00000000-0005-0000-0000-000062120000}"/>
    <cellStyle name="Ввод  2 2 4 4 2" xfId="4713" xr:uid="{00000000-0005-0000-0000-000063120000}"/>
    <cellStyle name="Ввод  2 2 4 4 2 2" xfId="4714" xr:uid="{00000000-0005-0000-0000-000064120000}"/>
    <cellStyle name="Ввод  2 2 4 4 2 2 2" xfId="4715" xr:uid="{00000000-0005-0000-0000-000065120000}"/>
    <cellStyle name="Ввод  2 2 4 4 2 3" xfId="4716" xr:uid="{00000000-0005-0000-0000-000066120000}"/>
    <cellStyle name="Ввод  2 2 4 4 3" xfId="4717" xr:uid="{00000000-0005-0000-0000-000067120000}"/>
    <cellStyle name="Ввод  2 2 4 4 3 2" xfId="4718" xr:uid="{00000000-0005-0000-0000-000068120000}"/>
    <cellStyle name="Ввод  2 2 4 4 3 2 2" xfId="4719" xr:uid="{00000000-0005-0000-0000-000069120000}"/>
    <cellStyle name="Ввод  2 2 4 4 3 3" xfId="4720" xr:uid="{00000000-0005-0000-0000-00006A120000}"/>
    <cellStyle name="Ввод  2 2 4 4 4" xfId="4721" xr:uid="{00000000-0005-0000-0000-00006B120000}"/>
    <cellStyle name="Ввод  2 2 4 4 4 2" xfId="4722" xr:uid="{00000000-0005-0000-0000-00006C120000}"/>
    <cellStyle name="Ввод  2 2 4 4 4 2 2" xfId="4723" xr:uid="{00000000-0005-0000-0000-00006D120000}"/>
    <cellStyle name="Ввод  2 2 4 4 4 3" xfId="4724" xr:uid="{00000000-0005-0000-0000-00006E120000}"/>
    <cellStyle name="Ввод  2 2 4 4 5" xfId="4725" xr:uid="{00000000-0005-0000-0000-00006F120000}"/>
    <cellStyle name="Ввод  2 2 4 4 5 2" xfId="4726" xr:uid="{00000000-0005-0000-0000-000070120000}"/>
    <cellStyle name="Ввод  2 2 4 4 6" xfId="4727" xr:uid="{00000000-0005-0000-0000-000071120000}"/>
    <cellStyle name="Ввод  2 2 4 5" xfId="4728" xr:uid="{00000000-0005-0000-0000-000072120000}"/>
    <cellStyle name="Ввод  2 2 4 5 2" xfId="4729" xr:uid="{00000000-0005-0000-0000-000073120000}"/>
    <cellStyle name="Ввод  2 2 4 5 2 2" xfId="4730" xr:uid="{00000000-0005-0000-0000-000074120000}"/>
    <cellStyle name="Ввод  2 2 4 5 2 2 2" xfId="4731" xr:uid="{00000000-0005-0000-0000-000075120000}"/>
    <cellStyle name="Ввод  2 2 4 5 2 3" xfId="4732" xr:uid="{00000000-0005-0000-0000-000076120000}"/>
    <cellStyle name="Ввод  2 2 4 5 3" xfId="4733" xr:uid="{00000000-0005-0000-0000-000077120000}"/>
    <cellStyle name="Ввод  2 2 4 5 3 2" xfId="4734" xr:uid="{00000000-0005-0000-0000-000078120000}"/>
    <cellStyle name="Ввод  2 2 4 5 3 2 2" xfId="4735" xr:uid="{00000000-0005-0000-0000-000079120000}"/>
    <cellStyle name="Ввод  2 2 4 5 3 3" xfId="4736" xr:uid="{00000000-0005-0000-0000-00007A120000}"/>
    <cellStyle name="Ввод  2 2 4 5 4" xfId="4737" xr:uid="{00000000-0005-0000-0000-00007B120000}"/>
    <cellStyle name="Ввод  2 2 4 5 4 2" xfId="4738" xr:uid="{00000000-0005-0000-0000-00007C120000}"/>
    <cellStyle name="Ввод  2 2 4 5 4 2 2" xfId="4739" xr:uid="{00000000-0005-0000-0000-00007D120000}"/>
    <cellStyle name="Ввод  2 2 4 5 4 3" xfId="4740" xr:uid="{00000000-0005-0000-0000-00007E120000}"/>
    <cellStyle name="Ввод  2 2 4 5 5" xfId="4741" xr:uid="{00000000-0005-0000-0000-00007F120000}"/>
    <cellStyle name="Ввод  2 2 4 5 5 2" xfId="4742" xr:uid="{00000000-0005-0000-0000-000080120000}"/>
    <cellStyle name="Ввод  2 2 4 5 6" xfId="4743" xr:uid="{00000000-0005-0000-0000-000081120000}"/>
    <cellStyle name="Ввод  2 2 4 6" xfId="4744" xr:uid="{00000000-0005-0000-0000-000082120000}"/>
    <cellStyle name="Ввод  2 2 4 6 2" xfId="4745" xr:uid="{00000000-0005-0000-0000-000083120000}"/>
    <cellStyle name="Ввод  2 2 4 6 2 2" xfId="4746" xr:uid="{00000000-0005-0000-0000-000084120000}"/>
    <cellStyle name="Ввод  2 2 4 6 2 2 2" xfId="4747" xr:uid="{00000000-0005-0000-0000-000085120000}"/>
    <cellStyle name="Ввод  2 2 4 6 2 3" xfId="4748" xr:uid="{00000000-0005-0000-0000-000086120000}"/>
    <cellStyle name="Ввод  2 2 4 6 3" xfId="4749" xr:uid="{00000000-0005-0000-0000-000087120000}"/>
    <cellStyle name="Ввод  2 2 4 6 3 2" xfId="4750" xr:uid="{00000000-0005-0000-0000-000088120000}"/>
    <cellStyle name="Ввод  2 2 4 6 3 2 2" xfId="4751" xr:uid="{00000000-0005-0000-0000-000089120000}"/>
    <cellStyle name="Ввод  2 2 4 6 3 3" xfId="4752" xr:uid="{00000000-0005-0000-0000-00008A120000}"/>
    <cellStyle name="Ввод  2 2 4 6 4" xfId="4753" xr:uid="{00000000-0005-0000-0000-00008B120000}"/>
    <cellStyle name="Ввод  2 2 4 6 4 2" xfId="4754" xr:uid="{00000000-0005-0000-0000-00008C120000}"/>
    <cellStyle name="Ввод  2 2 4 6 4 2 2" xfId="4755" xr:uid="{00000000-0005-0000-0000-00008D120000}"/>
    <cellStyle name="Ввод  2 2 4 6 4 3" xfId="4756" xr:uid="{00000000-0005-0000-0000-00008E120000}"/>
    <cellStyle name="Ввод  2 2 4 6 5" xfId="4757" xr:uid="{00000000-0005-0000-0000-00008F120000}"/>
    <cellStyle name="Ввод  2 2 4 6 5 2" xfId="4758" xr:uid="{00000000-0005-0000-0000-000090120000}"/>
    <cellStyle name="Ввод  2 2 4 6 6" xfId="4759" xr:uid="{00000000-0005-0000-0000-000091120000}"/>
    <cellStyle name="Ввод  2 2 4 7" xfId="4760" xr:uid="{00000000-0005-0000-0000-000092120000}"/>
    <cellStyle name="Ввод  2 2 4 7 2" xfId="4761" xr:uid="{00000000-0005-0000-0000-000093120000}"/>
    <cellStyle name="Ввод  2 2 4 7 2 2" xfId="4762" xr:uid="{00000000-0005-0000-0000-000094120000}"/>
    <cellStyle name="Ввод  2 2 4 7 3" xfId="4763" xr:uid="{00000000-0005-0000-0000-000095120000}"/>
    <cellStyle name="Ввод  2 2 4 8" xfId="4764" xr:uid="{00000000-0005-0000-0000-000096120000}"/>
    <cellStyle name="Ввод  2 2 4 8 2" xfId="4765" xr:uid="{00000000-0005-0000-0000-000097120000}"/>
    <cellStyle name="Ввод  2 2 4 9" xfId="4766" xr:uid="{00000000-0005-0000-0000-000098120000}"/>
    <cellStyle name="Ввод  2 2 5" xfId="4767" xr:uid="{00000000-0005-0000-0000-000099120000}"/>
    <cellStyle name="Ввод  2 2 5 2" xfId="4768" xr:uid="{00000000-0005-0000-0000-00009A120000}"/>
    <cellStyle name="Ввод  2 2 5 2 2" xfId="4769" xr:uid="{00000000-0005-0000-0000-00009B120000}"/>
    <cellStyle name="Ввод  2 2 5 2 2 2" xfId="4770" xr:uid="{00000000-0005-0000-0000-00009C120000}"/>
    <cellStyle name="Ввод  2 2 5 2 2 2 2" xfId="4771" xr:uid="{00000000-0005-0000-0000-00009D120000}"/>
    <cellStyle name="Ввод  2 2 5 2 2 3" xfId="4772" xr:uid="{00000000-0005-0000-0000-00009E120000}"/>
    <cellStyle name="Ввод  2 2 5 2 3" xfId="4773" xr:uid="{00000000-0005-0000-0000-00009F120000}"/>
    <cellStyle name="Ввод  2 2 5 2 3 2" xfId="4774" xr:uid="{00000000-0005-0000-0000-0000A0120000}"/>
    <cellStyle name="Ввод  2 2 5 2 3 2 2" xfId="4775" xr:uid="{00000000-0005-0000-0000-0000A1120000}"/>
    <cellStyle name="Ввод  2 2 5 2 3 3" xfId="4776" xr:uid="{00000000-0005-0000-0000-0000A2120000}"/>
    <cellStyle name="Ввод  2 2 5 2 4" xfId="4777" xr:uid="{00000000-0005-0000-0000-0000A3120000}"/>
    <cellStyle name="Ввод  2 2 5 2 4 2" xfId="4778" xr:uid="{00000000-0005-0000-0000-0000A4120000}"/>
    <cellStyle name="Ввод  2 2 5 2 4 2 2" xfId="4779" xr:uid="{00000000-0005-0000-0000-0000A5120000}"/>
    <cellStyle name="Ввод  2 2 5 2 4 3" xfId="4780" xr:uid="{00000000-0005-0000-0000-0000A6120000}"/>
    <cellStyle name="Ввод  2 2 5 2 5" xfId="4781" xr:uid="{00000000-0005-0000-0000-0000A7120000}"/>
    <cellStyle name="Ввод  2 2 5 2 5 2" xfId="4782" xr:uid="{00000000-0005-0000-0000-0000A8120000}"/>
    <cellStyle name="Ввод  2 2 5 2 6" xfId="4783" xr:uid="{00000000-0005-0000-0000-0000A9120000}"/>
    <cellStyle name="Ввод  2 2 5 3" xfId="4784" xr:uid="{00000000-0005-0000-0000-0000AA120000}"/>
    <cellStyle name="Ввод  2 2 5 3 2" xfId="4785" xr:uid="{00000000-0005-0000-0000-0000AB120000}"/>
    <cellStyle name="Ввод  2 2 5 3 2 2" xfId="4786" xr:uid="{00000000-0005-0000-0000-0000AC120000}"/>
    <cellStyle name="Ввод  2 2 5 3 2 2 2" xfId="4787" xr:uid="{00000000-0005-0000-0000-0000AD120000}"/>
    <cellStyle name="Ввод  2 2 5 3 2 3" xfId="4788" xr:uid="{00000000-0005-0000-0000-0000AE120000}"/>
    <cellStyle name="Ввод  2 2 5 3 3" xfId="4789" xr:uid="{00000000-0005-0000-0000-0000AF120000}"/>
    <cellStyle name="Ввод  2 2 5 3 3 2" xfId="4790" xr:uid="{00000000-0005-0000-0000-0000B0120000}"/>
    <cellStyle name="Ввод  2 2 5 3 3 2 2" xfId="4791" xr:uid="{00000000-0005-0000-0000-0000B1120000}"/>
    <cellStyle name="Ввод  2 2 5 3 3 3" xfId="4792" xr:uid="{00000000-0005-0000-0000-0000B2120000}"/>
    <cellStyle name="Ввод  2 2 5 3 4" xfId="4793" xr:uid="{00000000-0005-0000-0000-0000B3120000}"/>
    <cellStyle name="Ввод  2 2 5 3 4 2" xfId="4794" xr:uid="{00000000-0005-0000-0000-0000B4120000}"/>
    <cellStyle name="Ввод  2 2 5 3 4 2 2" xfId="4795" xr:uid="{00000000-0005-0000-0000-0000B5120000}"/>
    <cellStyle name="Ввод  2 2 5 3 4 3" xfId="4796" xr:uid="{00000000-0005-0000-0000-0000B6120000}"/>
    <cellStyle name="Ввод  2 2 5 3 5" xfId="4797" xr:uid="{00000000-0005-0000-0000-0000B7120000}"/>
    <cellStyle name="Ввод  2 2 5 3 5 2" xfId="4798" xr:uid="{00000000-0005-0000-0000-0000B8120000}"/>
    <cellStyle name="Ввод  2 2 5 3 6" xfId="4799" xr:uid="{00000000-0005-0000-0000-0000B9120000}"/>
    <cellStyle name="Ввод  2 2 5 4" xfId="4800" xr:uid="{00000000-0005-0000-0000-0000BA120000}"/>
    <cellStyle name="Ввод  2 2 5 4 2" xfId="4801" xr:uid="{00000000-0005-0000-0000-0000BB120000}"/>
    <cellStyle name="Ввод  2 2 5 4 2 2" xfId="4802" xr:uid="{00000000-0005-0000-0000-0000BC120000}"/>
    <cellStyle name="Ввод  2 2 5 4 2 2 2" xfId="4803" xr:uid="{00000000-0005-0000-0000-0000BD120000}"/>
    <cellStyle name="Ввод  2 2 5 4 2 3" xfId="4804" xr:uid="{00000000-0005-0000-0000-0000BE120000}"/>
    <cellStyle name="Ввод  2 2 5 4 3" xfId="4805" xr:uid="{00000000-0005-0000-0000-0000BF120000}"/>
    <cellStyle name="Ввод  2 2 5 4 3 2" xfId="4806" xr:uid="{00000000-0005-0000-0000-0000C0120000}"/>
    <cellStyle name="Ввод  2 2 5 4 3 2 2" xfId="4807" xr:uid="{00000000-0005-0000-0000-0000C1120000}"/>
    <cellStyle name="Ввод  2 2 5 4 3 3" xfId="4808" xr:uid="{00000000-0005-0000-0000-0000C2120000}"/>
    <cellStyle name="Ввод  2 2 5 4 4" xfId="4809" xr:uid="{00000000-0005-0000-0000-0000C3120000}"/>
    <cellStyle name="Ввод  2 2 5 4 4 2" xfId="4810" xr:uid="{00000000-0005-0000-0000-0000C4120000}"/>
    <cellStyle name="Ввод  2 2 5 4 4 2 2" xfId="4811" xr:uid="{00000000-0005-0000-0000-0000C5120000}"/>
    <cellStyle name="Ввод  2 2 5 4 4 3" xfId="4812" xr:uid="{00000000-0005-0000-0000-0000C6120000}"/>
    <cellStyle name="Ввод  2 2 5 4 5" xfId="4813" xr:uid="{00000000-0005-0000-0000-0000C7120000}"/>
    <cellStyle name="Ввод  2 2 5 4 5 2" xfId="4814" xr:uid="{00000000-0005-0000-0000-0000C8120000}"/>
    <cellStyle name="Ввод  2 2 5 4 6" xfId="4815" xr:uid="{00000000-0005-0000-0000-0000C9120000}"/>
    <cellStyle name="Ввод  2 2 5 5" xfId="4816" xr:uid="{00000000-0005-0000-0000-0000CA120000}"/>
    <cellStyle name="Ввод  2 2 5 5 2" xfId="4817" xr:uid="{00000000-0005-0000-0000-0000CB120000}"/>
    <cellStyle name="Ввод  2 2 5 5 2 2" xfId="4818" xr:uid="{00000000-0005-0000-0000-0000CC120000}"/>
    <cellStyle name="Ввод  2 2 5 5 2 2 2" xfId="4819" xr:uid="{00000000-0005-0000-0000-0000CD120000}"/>
    <cellStyle name="Ввод  2 2 5 5 2 3" xfId="4820" xr:uid="{00000000-0005-0000-0000-0000CE120000}"/>
    <cellStyle name="Ввод  2 2 5 5 3" xfId="4821" xr:uid="{00000000-0005-0000-0000-0000CF120000}"/>
    <cellStyle name="Ввод  2 2 5 5 3 2" xfId="4822" xr:uid="{00000000-0005-0000-0000-0000D0120000}"/>
    <cellStyle name="Ввод  2 2 5 5 3 2 2" xfId="4823" xr:uid="{00000000-0005-0000-0000-0000D1120000}"/>
    <cellStyle name="Ввод  2 2 5 5 3 3" xfId="4824" xr:uid="{00000000-0005-0000-0000-0000D2120000}"/>
    <cellStyle name="Ввод  2 2 5 5 4" xfId="4825" xr:uid="{00000000-0005-0000-0000-0000D3120000}"/>
    <cellStyle name="Ввод  2 2 5 5 4 2" xfId="4826" xr:uid="{00000000-0005-0000-0000-0000D4120000}"/>
    <cellStyle name="Ввод  2 2 5 5 4 2 2" xfId="4827" xr:uid="{00000000-0005-0000-0000-0000D5120000}"/>
    <cellStyle name="Ввод  2 2 5 5 4 3" xfId="4828" xr:uid="{00000000-0005-0000-0000-0000D6120000}"/>
    <cellStyle name="Ввод  2 2 5 5 5" xfId="4829" xr:uid="{00000000-0005-0000-0000-0000D7120000}"/>
    <cellStyle name="Ввод  2 2 5 5 5 2" xfId="4830" xr:uid="{00000000-0005-0000-0000-0000D8120000}"/>
    <cellStyle name="Ввод  2 2 5 5 6" xfId="4831" xr:uid="{00000000-0005-0000-0000-0000D9120000}"/>
    <cellStyle name="Ввод  2 2 5 6" xfId="4832" xr:uid="{00000000-0005-0000-0000-0000DA120000}"/>
    <cellStyle name="Ввод  2 2 5 6 2" xfId="4833" xr:uid="{00000000-0005-0000-0000-0000DB120000}"/>
    <cellStyle name="Ввод  2 2 5 6 2 2" xfId="4834" xr:uid="{00000000-0005-0000-0000-0000DC120000}"/>
    <cellStyle name="Ввод  2 2 5 6 3" xfId="4835" xr:uid="{00000000-0005-0000-0000-0000DD120000}"/>
    <cellStyle name="Ввод  2 2 5 7" xfId="4836" xr:uid="{00000000-0005-0000-0000-0000DE120000}"/>
    <cellStyle name="Ввод  2 2 5 7 2" xfId="4837" xr:uid="{00000000-0005-0000-0000-0000DF120000}"/>
    <cellStyle name="Ввод  2 2 5 8" xfId="4838" xr:uid="{00000000-0005-0000-0000-0000E0120000}"/>
    <cellStyle name="Ввод  2 2 6" xfId="4839" xr:uid="{00000000-0005-0000-0000-0000E1120000}"/>
    <cellStyle name="Ввод  2 2 6 2" xfId="4840" xr:uid="{00000000-0005-0000-0000-0000E2120000}"/>
    <cellStyle name="Ввод  2 2 6 2 2" xfId="4841" xr:uid="{00000000-0005-0000-0000-0000E3120000}"/>
    <cellStyle name="Ввод  2 2 6 2 2 2" xfId="4842" xr:uid="{00000000-0005-0000-0000-0000E4120000}"/>
    <cellStyle name="Ввод  2 2 6 2 2 2 2" xfId="4843" xr:uid="{00000000-0005-0000-0000-0000E5120000}"/>
    <cellStyle name="Ввод  2 2 6 2 2 3" xfId="4844" xr:uid="{00000000-0005-0000-0000-0000E6120000}"/>
    <cellStyle name="Ввод  2 2 6 2 3" xfId="4845" xr:uid="{00000000-0005-0000-0000-0000E7120000}"/>
    <cellStyle name="Ввод  2 2 6 2 3 2" xfId="4846" xr:uid="{00000000-0005-0000-0000-0000E8120000}"/>
    <cellStyle name="Ввод  2 2 6 2 3 2 2" xfId="4847" xr:uid="{00000000-0005-0000-0000-0000E9120000}"/>
    <cellStyle name="Ввод  2 2 6 2 3 3" xfId="4848" xr:uid="{00000000-0005-0000-0000-0000EA120000}"/>
    <cellStyle name="Ввод  2 2 6 2 4" xfId="4849" xr:uid="{00000000-0005-0000-0000-0000EB120000}"/>
    <cellStyle name="Ввод  2 2 6 2 4 2" xfId="4850" xr:uid="{00000000-0005-0000-0000-0000EC120000}"/>
    <cellStyle name="Ввод  2 2 6 2 4 2 2" xfId="4851" xr:uid="{00000000-0005-0000-0000-0000ED120000}"/>
    <cellStyle name="Ввод  2 2 6 2 4 3" xfId="4852" xr:uid="{00000000-0005-0000-0000-0000EE120000}"/>
    <cellStyle name="Ввод  2 2 6 2 5" xfId="4853" xr:uid="{00000000-0005-0000-0000-0000EF120000}"/>
    <cellStyle name="Ввод  2 2 6 2 5 2" xfId="4854" xr:uid="{00000000-0005-0000-0000-0000F0120000}"/>
    <cellStyle name="Ввод  2 2 6 2 6" xfId="4855" xr:uid="{00000000-0005-0000-0000-0000F1120000}"/>
    <cellStyle name="Ввод  2 2 6 3" xfId="4856" xr:uid="{00000000-0005-0000-0000-0000F2120000}"/>
    <cellStyle name="Ввод  2 2 6 3 2" xfId="4857" xr:uid="{00000000-0005-0000-0000-0000F3120000}"/>
    <cellStyle name="Ввод  2 2 6 3 2 2" xfId="4858" xr:uid="{00000000-0005-0000-0000-0000F4120000}"/>
    <cellStyle name="Ввод  2 2 6 3 2 2 2" xfId="4859" xr:uid="{00000000-0005-0000-0000-0000F5120000}"/>
    <cellStyle name="Ввод  2 2 6 3 2 3" xfId="4860" xr:uid="{00000000-0005-0000-0000-0000F6120000}"/>
    <cellStyle name="Ввод  2 2 6 3 3" xfId="4861" xr:uid="{00000000-0005-0000-0000-0000F7120000}"/>
    <cellStyle name="Ввод  2 2 6 3 3 2" xfId="4862" xr:uid="{00000000-0005-0000-0000-0000F8120000}"/>
    <cellStyle name="Ввод  2 2 6 3 3 2 2" xfId="4863" xr:uid="{00000000-0005-0000-0000-0000F9120000}"/>
    <cellStyle name="Ввод  2 2 6 3 3 3" xfId="4864" xr:uid="{00000000-0005-0000-0000-0000FA120000}"/>
    <cellStyle name="Ввод  2 2 6 3 4" xfId="4865" xr:uid="{00000000-0005-0000-0000-0000FB120000}"/>
    <cellStyle name="Ввод  2 2 6 3 4 2" xfId="4866" xr:uid="{00000000-0005-0000-0000-0000FC120000}"/>
    <cellStyle name="Ввод  2 2 6 3 4 2 2" xfId="4867" xr:uid="{00000000-0005-0000-0000-0000FD120000}"/>
    <cellStyle name="Ввод  2 2 6 3 4 3" xfId="4868" xr:uid="{00000000-0005-0000-0000-0000FE120000}"/>
    <cellStyle name="Ввод  2 2 6 3 5" xfId="4869" xr:uid="{00000000-0005-0000-0000-0000FF120000}"/>
    <cellStyle name="Ввод  2 2 6 3 5 2" xfId="4870" xr:uid="{00000000-0005-0000-0000-000000130000}"/>
    <cellStyle name="Ввод  2 2 6 3 6" xfId="4871" xr:uid="{00000000-0005-0000-0000-000001130000}"/>
    <cellStyle name="Ввод  2 2 6 4" xfId="4872" xr:uid="{00000000-0005-0000-0000-000002130000}"/>
    <cellStyle name="Ввод  2 2 6 4 2" xfId="4873" xr:uid="{00000000-0005-0000-0000-000003130000}"/>
    <cellStyle name="Ввод  2 2 6 4 2 2" xfId="4874" xr:uid="{00000000-0005-0000-0000-000004130000}"/>
    <cellStyle name="Ввод  2 2 6 4 2 2 2" xfId="4875" xr:uid="{00000000-0005-0000-0000-000005130000}"/>
    <cellStyle name="Ввод  2 2 6 4 2 3" xfId="4876" xr:uid="{00000000-0005-0000-0000-000006130000}"/>
    <cellStyle name="Ввод  2 2 6 4 3" xfId="4877" xr:uid="{00000000-0005-0000-0000-000007130000}"/>
    <cellStyle name="Ввод  2 2 6 4 3 2" xfId="4878" xr:uid="{00000000-0005-0000-0000-000008130000}"/>
    <cellStyle name="Ввод  2 2 6 4 3 2 2" xfId="4879" xr:uid="{00000000-0005-0000-0000-000009130000}"/>
    <cellStyle name="Ввод  2 2 6 4 3 3" xfId="4880" xr:uid="{00000000-0005-0000-0000-00000A130000}"/>
    <cellStyle name="Ввод  2 2 6 4 4" xfId="4881" xr:uid="{00000000-0005-0000-0000-00000B130000}"/>
    <cellStyle name="Ввод  2 2 6 4 4 2" xfId="4882" xr:uid="{00000000-0005-0000-0000-00000C130000}"/>
    <cellStyle name="Ввод  2 2 6 4 4 2 2" xfId="4883" xr:uid="{00000000-0005-0000-0000-00000D130000}"/>
    <cellStyle name="Ввод  2 2 6 4 4 3" xfId="4884" xr:uid="{00000000-0005-0000-0000-00000E130000}"/>
    <cellStyle name="Ввод  2 2 6 4 5" xfId="4885" xr:uid="{00000000-0005-0000-0000-00000F130000}"/>
    <cellStyle name="Ввод  2 2 6 4 5 2" xfId="4886" xr:uid="{00000000-0005-0000-0000-000010130000}"/>
    <cellStyle name="Ввод  2 2 6 4 6" xfId="4887" xr:uid="{00000000-0005-0000-0000-000011130000}"/>
    <cellStyle name="Ввод  2 2 6 5" xfId="4888" xr:uid="{00000000-0005-0000-0000-000012130000}"/>
    <cellStyle name="Ввод  2 2 6 5 2" xfId="4889" xr:uid="{00000000-0005-0000-0000-000013130000}"/>
    <cellStyle name="Ввод  2 2 6 5 2 2" xfId="4890" xr:uid="{00000000-0005-0000-0000-000014130000}"/>
    <cellStyle name="Ввод  2 2 6 5 2 2 2" xfId="4891" xr:uid="{00000000-0005-0000-0000-000015130000}"/>
    <cellStyle name="Ввод  2 2 6 5 2 3" xfId="4892" xr:uid="{00000000-0005-0000-0000-000016130000}"/>
    <cellStyle name="Ввод  2 2 6 5 3" xfId="4893" xr:uid="{00000000-0005-0000-0000-000017130000}"/>
    <cellStyle name="Ввод  2 2 6 5 3 2" xfId="4894" xr:uid="{00000000-0005-0000-0000-000018130000}"/>
    <cellStyle name="Ввод  2 2 6 5 3 2 2" xfId="4895" xr:uid="{00000000-0005-0000-0000-000019130000}"/>
    <cellStyle name="Ввод  2 2 6 5 3 3" xfId="4896" xr:uid="{00000000-0005-0000-0000-00001A130000}"/>
    <cellStyle name="Ввод  2 2 6 5 4" xfId="4897" xr:uid="{00000000-0005-0000-0000-00001B130000}"/>
    <cellStyle name="Ввод  2 2 6 5 4 2" xfId="4898" xr:uid="{00000000-0005-0000-0000-00001C130000}"/>
    <cellStyle name="Ввод  2 2 6 5 4 2 2" xfId="4899" xr:uid="{00000000-0005-0000-0000-00001D130000}"/>
    <cellStyle name="Ввод  2 2 6 5 4 3" xfId="4900" xr:uid="{00000000-0005-0000-0000-00001E130000}"/>
    <cellStyle name="Ввод  2 2 6 5 5" xfId="4901" xr:uid="{00000000-0005-0000-0000-00001F130000}"/>
    <cellStyle name="Ввод  2 2 6 5 5 2" xfId="4902" xr:uid="{00000000-0005-0000-0000-000020130000}"/>
    <cellStyle name="Ввод  2 2 6 5 6" xfId="4903" xr:uid="{00000000-0005-0000-0000-000021130000}"/>
    <cellStyle name="Ввод  2 2 6 6" xfId="4904" xr:uid="{00000000-0005-0000-0000-000022130000}"/>
    <cellStyle name="Ввод  2 2 6 6 2" xfId="4905" xr:uid="{00000000-0005-0000-0000-000023130000}"/>
    <cellStyle name="Ввод  2 2 6 6 2 2" xfId="4906" xr:uid="{00000000-0005-0000-0000-000024130000}"/>
    <cellStyle name="Ввод  2 2 6 6 3" xfId="4907" xr:uid="{00000000-0005-0000-0000-000025130000}"/>
    <cellStyle name="Ввод  2 2 6 7" xfId="4908" xr:uid="{00000000-0005-0000-0000-000026130000}"/>
    <cellStyle name="Ввод  2 2 6 7 2" xfId="4909" xr:uid="{00000000-0005-0000-0000-000027130000}"/>
    <cellStyle name="Ввод  2 2 6 8" xfId="4910" xr:uid="{00000000-0005-0000-0000-000028130000}"/>
    <cellStyle name="Ввод  2 2 7" xfId="4911" xr:uid="{00000000-0005-0000-0000-000029130000}"/>
    <cellStyle name="Ввод  2 2 7 2" xfId="4912" xr:uid="{00000000-0005-0000-0000-00002A130000}"/>
    <cellStyle name="Ввод  2 2 7 2 2" xfId="4913" xr:uid="{00000000-0005-0000-0000-00002B130000}"/>
    <cellStyle name="Ввод  2 2 7 2 2 2" xfId="4914" xr:uid="{00000000-0005-0000-0000-00002C130000}"/>
    <cellStyle name="Ввод  2 2 7 2 3" xfId="4915" xr:uid="{00000000-0005-0000-0000-00002D130000}"/>
    <cellStyle name="Ввод  2 2 7 3" xfId="4916" xr:uid="{00000000-0005-0000-0000-00002E130000}"/>
    <cellStyle name="Ввод  2 2 7 3 2" xfId="4917" xr:uid="{00000000-0005-0000-0000-00002F130000}"/>
    <cellStyle name="Ввод  2 2 7 4" xfId="4918" xr:uid="{00000000-0005-0000-0000-000030130000}"/>
    <cellStyle name="Ввод  2 2 8" xfId="4919" xr:uid="{00000000-0005-0000-0000-000031130000}"/>
    <cellStyle name="Ввод  2 2 8 2" xfId="4920" xr:uid="{00000000-0005-0000-0000-000032130000}"/>
    <cellStyle name="Ввод  2 2 8 2 2" xfId="4921" xr:uid="{00000000-0005-0000-0000-000033130000}"/>
    <cellStyle name="Ввод  2 2 8 3" xfId="4922" xr:uid="{00000000-0005-0000-0000-000034130000}"/>
    <cellStyle name="Ввод  2 2 9" xfId="4923" xr:uid="{00000000-0005-0000-0000-000035130000}"/>
    <cellStyle name="Ввод  2 2 9 2" xfId="4924" xr:uid="{00000000-0005-0000-0000-000036130000}"/>
    <cellStyle name="Ввод  2 3" xfId="245" xr:uid="{00000000-0005-0000-0000-000037130000}"/>
    <cellStyle name="Ввод  2 3 10" xfId="4925" xr:uid="{00000000-0005-0000-0000-000038130000}"/>
    <cellStyle name="Ввод  2 3 2" xfId="4926" xr:uid="{00000000-0005-0000-0000-000039130000}"/>
    <cellStyle name="Ввод  2 3 2 10" xfId="4927" xr:uid="{00000000-0005-0000-0000-00003A130000}"/>
    <cellStyle name="Ввод  2 3 2 10 2" xfId="4928" xr:uid="{00000000-0005-0000-0000-00003B130000}"/>
    <cellStyle name="Ввод  2 3 2 11" xfId="4929" xr:uid="{00000000-0005-0000-0000-00003C130000}"/>
    <cellStyle name="Ввод  2 3 2 2" xfId="4930" xr:uid="{00000000-0005-0000-0000-00003D130000}"/>
    <cellStyle name="Ввод  2 3 2 2 2" xfId="4931" xr:uid="{00000000-0005-0000-0000-00003E130000}"/>
    <cellStyle name="Ввод  2 3 2 2 2 2" xfId="4932" xr:uid="{00000000-0005-0000-0000-00003F130000}"/>
    <cellStyle name="Ввод  2 3 2 2 2 2 2" xfId="4933" xr:uid="{00000000-0005-0000-0000-000040130000}"/>
    <cellStyle name="Ввод  2 3 2 2 2 2 2 2" xfId="4934" xr:uid="{00000000-0005-0000-0000-000041130000}"/>
    <cellStyle name="Ввод  2 3 2 2 2 2 2 2 2" xfId="4935" xr:uid="{00000000-0005-0000-0000-000042130000}"/>
    <cellStyle name="Ввод  2 3 2 2 2 2 2 3" xfId="4936" xr:uid="{00000000-0005-0000-0000-000043130000}"/>
    <cellStyle name="Ввод  2 3 2 2 2 2 3" xfId="4937" xr:uid="{00000000-0005-0000-0000-000044130000}"/>
    <cellStyle name="Ввод  2 3 2 2 2 2 3 2" xfId="4938" xr:uid="{00000000-0005-0000-0000-000045130000}"/>
    <cellStyle name="Ввод  2 3 2 2 2 2 3 2 2" xfId="4939" xr:uid="{00000000-0005-0000-0000-000046130000}"/>
    <cellStyle name="Ввод  2 3 2 2 2 2 3 3" xfId="4940" xr:uid="{00000000-0005-0000-0000-000047130000}"/>
    <cellStyle name="Ввод  2 3 2 2 2 2 4" xfId="4941" xr:uid="{00000000-0005-0000-0000-000048130000}"/>
    <cellStyle name="Ввод  2 3 2 2 2 2 4 2" xfId="4942" xr:uid="{00000000-0005-0000-0000-000049130000}"/>
    <cellStyle name="Ввод  2 3 2 2 2 2 4 2 2" xfId="4943" xr:uid="{00000000-0005-0000-0000-00004A130000}"/>
    <cellStyle name="Ввод  2 3 2 2 2 2 4 3" xfId="4944" xr:uid="{00000000-0005-0000-0000-00004B130000}"/>
    <cellStyle name="Ввод  2 3 2 2 2 2 5" xfId="4945" xr:uid="{00000000-0005-0000-0000-00004C130000}"/>
    <cellStyle name="Ввод  2 3 2 2 2 2 5 2" xfId="4946" xr:uid="{00000000-0005-0000-0000-00004D130000}"/>
    <cellStyle name="Ввод  2 3 2 2 2 2 6" xfId="4947" xr:uid="{00000000-0005-0000-0000-00004E130000}"/>
    <cellStyle name="Ввод  2 3 2 2 2 3" xfId="4948" xr:uid="{00000000-0005-0000-0000-00004F130000}"/>
    <cellStyle name="Ввод  2 3 2 2 2 3 2" xfId="4949" xr:uid="{00000000-0005-0000-0000-000050130000}"/>
    <cellStyle name="Ввод  2 3 2 2 2 3 2 2" xfId="4950" xr:uid="{00000000-0005-0000-0000-000051130000}"/>
    <cellStyle name="Ввод  2 3 2 2 2 3 2 2 2" xfId="4951" xr:uid="{00000000-0005-0000-0000-000052130000}"/>
    <cellStyle name="Ввод  2 3 2 2 2 3 2 3" xfId="4952" xr:uid="{00000000-0005-0000-0000-000053130000}"/>
    <cellStyle name="Ввод  2 3 2 2 2 3 3" xfId="4953" xr:uid="{00000000-0005-0000-0000-000054130000}"/>
    <cellStyle name="Ввод  2 3 2 2 2 3 3 2" xfId="4954" xr:uid="{00000000-0005-0000-0000-000055130000}"/>
    <cellStyle name="Ввод  2 3 2 2 2 3 3 2 2" xfId="4955" xr:uid="{00000000-0005-0000-0000-000056130000}"/>
    <cellStyle name="Ввод  2 3 2 2 2 3 3 3" xfId="4956" xr:uid="{00000000-0005-0000-0000-000057130000}"/>
    <cellStyle name="Ввод  2 3 2 2 2 3 4" xfId="4957" xr:uid="{00000000-0005-0000-0000-000058130000}"/>
    <cellStyle name="Ввод  2 3 2 2 2 3 4 2" xfId="4958" xr:uid="{00000000-0005-0000-0000-000059130000}"/>
    <cellStyle name="Ввод  2 3 2 2 2 3 4 2 2" xfId="4959" xr:uid="{00000000-0005-0000-0000-00005A130000}"/>
    <cellStyle name="Ввод  2 3 2 2 2 3 4 3" xfId="4960" xr:uid="{00000000-0005-0000-0000-00005B130000}"/>
    <cellStyle name="Ввод  2 3 2 2 2 3 5" xfId="4961" xr:uid="{00000000-0005-0000-0000-00005C130000}"/>
    <cellStyle name="Ввод  2 3 2 2 2 3 5 2" xfId="4962" xr:uid="{00000000-0005-0000-0000-00005D130000}"/>
    <cellStyle name="Ввод  2 3 2 2 2 3 6" xfId="4963" xr:uid="{00000000-0005-0000-0000-00005E130000}"/>
    <cellStyle name="Ввод  2 3 2 2 2 4" xfId="4964" xr:uid="{00000000-0005-0000-0000-00005F130000}"/>
    <cellStyle name="Ввод  2 3 2 2 2 4 2" xfId="4965" xr:uid="{00000000-0005-0000-0000-000060130000}"/>
    <cellStyle name="Ввод  2 3 2 2 2 4 2 2" xfId="4966" xr:uid="{00000000-0005-0000-0000-000061130000}"/>
    <cellStyle name="Ввод  2 3 2 2 2 4 2 2 2" xfId="4967" xr:uid="{00000000-0005-0000-0000-000062130000}"/>
    <cellStyle name="Ввод  2 3 2 2 2 4 2 3" xfId="4968" xr:uid="{00000000-0005-0000-0000-000063130000}"/>
    <cellStyle name="Ввод  2 3 2 2 2 4 3" xfId="4969" xr:uid="{00000000-0005-0000-0000-000064130000}"/>
    <cellStyle name="Ввод  2 3 2 2 2 4 3 2" xfId="4970" xr:uid="{00000000-0005-0000-0000-000065130000}"/>
    <cellStyle name="Ввод  2 3 2 2 2 4 3 2 2" xfId="4971" xr:uid="{00000000-0005-0000-0000-000066130000}"/>
    <cellStyle name="Ввод  2 3 2 2 2 4 3 3" xfId="4972" xr:uid="{00000000-0005-0000-0000-000067130000}"/>
    <cellStyle name="Ввод  2 3 2 2 2 4 4" xfId="4973" xr:uid="{00000000-0005-0000-0000-000068130000}"/>
    <cellStyle name="Ввод  2 3 2 2 2 4 4 2" xfId="4974" xr:uid="{00000000-0005-0000-0000-000069130000}"/>
    <cellStyle name="Ввод  2 3 2 2 2 4 4 2 2" xfId="4975" xr:uid="{00000000-0005-0000-0000-00006A130000}"/>
    <cellStyle name="Ввод  2 3 2 2 2 4 4 3" xfId="4976" xr:uid="{00000000-0005-0000-0000-00006B130000}"/>
    <cellStyle name="Ввод  2 3 2 2 2 4 5" xfId="4977" xr:uid="{00000000-0005-0000-0000-00006C130000}"/>
    <cellStyle name="Ввод  2 3 2 2 2 4 5 2" xfId="4978" xr:uid="{00000000-0005-0000-0000-00006D130000}"/>
    <cellStyle name="Ввод  2 3 2 2 2 4 6" xfId="4979" xr:uid="{00000000-0005-0000-0000-00006E130000}"/>
    <cellStyle name="Ввод  2 3 2 2 2 5" xfId="4980" xr:uid="{00000000-0005-0000-0000-00006F130000}"/>
    <cellStyle name="Ввод  2 3 2 2 2 5 2" xfId="4981" xr:uid="{00000000-0005-0000-0000-000070130000}"/>
    <cellStyle name="Ввод  2 3 2 2 2 5 2 2" xfId="4982" xr:uid="{00000000-0005-0000-0000-000071130000}"/>
    <cellStyle name="Ввод  2 3 2 2 2 5 2 2 2" xfId="4983" xr:uid="{00000000-0005-0000-0000-000072130000}"/>
    <cellStyle name="Ввод  2 3 2 2 2 5 2 3" xfId="4984" xr:uid="{00000000-0005-0000-0000-000073130000}"/>
    <cellStyle name="Ввод  2 3 2 2 2 5 3" xfId="4985" xr:uid="{00000000-0005-0000-0000-000074130000}"/>
    <cellStyle name="Ввод  2 3 2 2 2 5 3 2" xfId="4986" xr:uid="{00000000-0005-0000-0000-000075130000}"/>
    <cellStyle name="Ввод  2 3 2 2 2 5 3 2 2" xfId="4987" xr:uid="{00000000-0005-0000-0000-000076130000}"/>
    <cellStyle name="Ввод  2 3 2 2 2 5 3 3" xfId="4988" xr:uid="{00000000-0005-0000-0000-000077130000}"/>
    <cellStyle name="Ввод  2 3 2 2 2 5 4" xfId="4989" xr:uid="{00000000-0005-0000-0000-000078130000}"/>
    <cellStyle name="Ввод  2 3 2 2 2 5 4 2" xfId="4990" xr:uid="{00000000-0005-0000-0000-000079130000}"/>
    <cellStyle name="Ввод  2 3 2 2 2 5 4 2 2" xfId="4991" xr:uid="{00000000-0005-0000-0000-00007A130000}"/>
    <cellStyle name="Ввод  2 3 2 2 2 5 4 3" xfId="4992" xr:uid="{00000000-0005-0000-0000-00007B130000}"/>
    <cellStyle name="Ввод  2 3 2 2 2 5 5" xfId="4993" xr:uid="{00000000-0005-0000-0000-00007C130000}"/>
    <cellStyle name="Ввод  2 3 2 2 2 5 5 2" xfId="4994" xr:uid="{00000000-0005-0000-0000-00007D130000}"/>
    <cellStyle name="Ввод  2 3 2 2 2 5 6" xfId="4995" xr:uid="{00000000-0005-0000-0000-00007E130000}"/>
    <cellStyle name="Ввод  2 3 2 2 2 6" xfId="4996" xr:uid="{00000000-0005-0000-0000-00007F130000}"/>
    <cellStyle name="Ввод  2 3 2 2 2 6 2" xfId="4997" xr:uid="{00000000-0005-0000-0000-000080130000}"/>
    <cellStyle name="Ввод  2 3 2 2 2 6 2 2" xfId="4998" xr:uid="{00000000-0005-0000-0000-000081130000}"/>
    <cellStyle name="Ввод  2 3 2 2 2 6 3" xfId="4999" xr:uid="{00000000-0005-0000-0000-000082130000}"/>
    <cellStyle name="Ввод  2 3 2 2 2 7" xfId="5000" xr:uid="{00000000-0005-0000-0000-000083130000}"/>
    <cellStyle name="Ввод  2 3 2 2 2 7 2" xfId="5001" xr:uid="{00000000-0005-0000-0000-000084130000}"/>
    <cellStyle name="Ввод  2 3 2 2 2 8" xfId="5002" xr:uid="{00000000-0005-0000-0000-000085130000}"/>
    <cellStyle name="Ввод  2 3 2 2 3" xfId="5003" xr:uid="{00000000-0005-0000-0000-000086130000}"/>
    <cellStyle name="Ввод  2 3 2 2 3 2" xfId="5004" xr:uid="{00000000-0005-0000-0000-000087130000}"/>
    <cellStyle name="Ввод  2 3 2 2 3 2 2" xfId="5005" xr:uid="{00000000-0005-0000-0000-000088130000}"/>
    <cellStyle name="Ввод  2 3 2 2 3 2 2 2" xfId="5006" xr:uid="{00000000-0005-0000-0000-000089130000}"/>
    <cellStyle name="Ввод  2 3 2 2 3 2 3" xfId="5007" xr:uid="{00000000-0005-0000-0000-00008A130000}"/>
    <cellStyle name="Ввод  2 3 2 2 3 3" xfId="5008" xr:uid="{00000000-0005-0000-0000-00008B130000}"/>
    <cellStyle name="Ввод  2 3 2 2 3 3 2" xfId="5009" xr:uid="{00000000-0005-0000-0000-00008C130000}"/>
    <cellStyle name="Ввод  2 3 2 2 3 3 2 2" xfId="5010" xr:uid="{00000000-0005-0000-0000-00008D130000}"/>
    <cellStyle name="Ввод  2 3 2 2 3 3 3" xfId="5011" xr:uid="{00000000-0005-0000-0000-00008E130000}"/>
    <cellStyle name="Ввод  2 3 2 2 3 4" xfId="5012" xr:uid="{00000000-0005-0000-0000-00008F130000}"/>
    <cellStyle name="Ввод  2 3 2 2 3 4 2" xfId="5013" xr:uid="{00000000-0005-0000-0000-000090130000}"/>
    <cellStyle name="Ввод  2 3 2 2 3 4 2 2" xfId="5014" xr:uid="{00000000-0005-0000-0000-000091130000}"/>
    <cellStyle name="Ввод  2 3 2 2 3 4 3" xfId="5015" xr:uid="{00000000-0005-0000-0000-000092130000}"/>
    <cellStyle name="Ввод  2 3 2 2 3 5" xfId="5016" xr:uid="{00000000-0005-0000-0000-000093130000}"/>
    <cellStyle name="Ввод  2 3 2 2 3 5 2" xfId="5017" xr:uid="{00000000-0005-0000-0000-000094130000}"/>
    <cellStyle name="Ввод  2 3 2 2 3 6" xfId="5018" xr:uid="{00000000-0005-0000-0000-000095130000}"/>
    <cellStyle name="Ввод  2 3 2 2 4" xfId="5019" xr:uid="{00000000-0005-0000-0000-000096130000}"/>
    <cellStyle name="Ввод  2 3 2 2 4 2" xfId="5020" xr:uid="{00000000-0005-0000-0000-000097130000}"/>
    <cellStyle name="Ввод  2 3 2 2 4 2 2" xfId="5021" xr:uid="{00000000-0005-0000-0000-000098130000}"/>
    <cellStyle name="Ввод  2 3 2 2 4 2 2 2" xfId="5022" xr:uid="{00000000-0005-0000-0000-000099130000}"/>
    <cellStyle name="Ввод  2 3 2 2 4 2 3" xfId="5023" xr:uid="{00000000-0005-0000-0000-00009A130000}"/>
    <cellStyle name="Ввод  2 3 2 2 4 3" xfId="5024" xr:uid="{00000000-0005-0000-0000-00009B130000}"/>
    <cellStyle name="Ввод  2 3 2 2 4 3 2" xfId="5025" xr:uid="{00000000-0005-0000-0000-00009C130000}"/>
    <cellStyle name="Ввод  2 3 2 2 4 3 2 2" xfId="5026" xr:uid="{00000000-0005-0000-0000-00009D130000}"/>
    <cellStyle name="Ввод  2 3 2 2 4 3 3" xfId="5027" xr:uid="{00000000-0005-0000-0000-00009E130000}"/>
    <cellStyle name="Ввод  2 3 2 2 4 4" xfId="5028" xr:uid="{00000000-0005-0000-0000-00009F130000}"/>
    <cellStyle name="Ввод  2 3 2 2 4 4 2" xfId="5029" xr:uid="{00000000-0005-0000-0000-0000A0130000}"/>
    <cellStyle name="Ввод  2 3 2 2 4 4 2 2" xfId="5030" xr:uid="{00000000-0005-0000-0000-0000A1130000}"/>
    <cellStyle name="Ввод  2 3 2 2 4 4 3" xfId="5031" xr:uid="{00000000-0005-0000-0000-0000A2130000}"/>
    <cellStyle name="Ввод  2 3 2 2 4 5" xfId="5032" xr:uid="{00000000-0005-0000-0000-0000A3130000}"/>
    <cellStyle name="Ввод  2 3 2 2 4 5 2" xfId="5033" xr:uid="{00000000-0005-0000-0000-0000A4130000}"/>
    <cellStyle name="Ввод  2 3 2 2 4 6" xfId="5034" xr:uid="{00000000-0005-0000-0000-0000A5130000}"/>
    <cellStyle name="Ввод  2 3 2 2 5" xfId="5035" xr:uid="{00000000-0005-0000-0000-0000A6130000}"/>
    <cellStyle name="Ввод  2 3 2 2 5 2" xfId="5036" xr:uid="{00000000-0005-0000-0000-0000A7130000}"/>
    <cellStyle name="Ввод  2 3 2 2 5 2 2" xfId="5037" xr:uid="{00000000-0005-0000-0000-0000A8130000}"/>
    <cellStyle name="Ввод  2 3 2 2 5 2 2 2" xfId="5038" xr:uid="{00000000-0005-0000-0000-0000A9130000}"/>
    <cellStyle name="Ввод  2 3 2 2 5 2 3" xfId="5039" xr:uid="{00000000-0005-0000-0000-0000AA130000}"/>
    <cellStyle name="Ввод  2 3 2 2 5 3" xfId="5040" xr:uid="{00000000-0005-0000-0000-0000AB130000}"/>
    <cellStyle name="Ввод  2 3 2 2 5 3 2" xfId="5041" xr:uid="{00000000-0005-0000-0000-0000AC130000}"/>
    <cellStyle name="Ввод  2 3 2 2 5 3 2 2" xfId="5042" xr:uid="{00000000-0005-0000-0000-0000AD130000}"/>
    <cellStyle name="Ввод  2 3 2 2 5 3 3" xfId="5043" xr:uid="{00000000-0005-0000-0000-0000AE130000}"/>
    <cellStyle name="Ввод  2 3 2 2 5 4" xfId="5044" xr:uid="{00000000-0005-0000-0000-0000AF130000}"/>
    <cellStyle name="Ввод  2 3 2 2 5 4 2" xfId="5045" xr:uid="{00000000-0005-0000-0000-0000B0130000}"/>
    <cellStyle name="Ввод  2 3 2 2 5 4 2 2" xfId="5046" xr:uid="{00000000-0005-0000-0000-0000B1130000}"/>
    <cellStyle name="Ввод  2 3 2 2 5 4 3" xfId="5047" xr:uid="{00000000-0005-0000-0000-0000B2130000}"/>
    <cellStyle name="Ввод  2 3 2 2 5 5" xfId="5048" xr:uid="{00000000-0005-0000-0000-0000B3130000}"/>
    <cellStyle name="Ввод  2 3 2 2 5 5 2" xfId="5049" xr:uid="{00000000-0005-0000-0000-0000B4130000}"/>
    <cellStyle name="Ввод  2 3 2 2 5 6" xfId="5050" xr:uid="{00000000-0005-0000-0000-0000B5130000}"/>
    <cellStyle name="Ввод  2 3 2 2 6" xfId="5051" xr:uid="{00000000-0005-0000-0000-0000B6130000}"/>
    <cellStyle name="Ввод  2 3 2 2 6 2" xfId="5052" xr:uid="{00000000-0005-0000-0000-0000B7130000}"/>
    <cellStyle name="Ввод  2 3 2 2 6 2 2" xfId="5053" xr:uid="{00000000-0005-0000-0000-0000B8130000}"/>
    <cellStyle name="Ввод  2 3 2 2 6 2 2 2" xfId="5054" xr:uid="{00000000-0005-0000-0000-0000B9130000}"/>
    <cellStyle name="Ввод  2 3 2 2 6 2 3" xfId="5055" xr:uid="{00000000-0005-0000-0000-0000BA130000}"/>
    <cellStyle name="Ввод  2 3 2 2 6 3" xfId="5056" xr:uid="{00000000-0005-0000-0000-0000BB130000}"/>
    <cellStyle name="Ввод  2 3 2 2 6 3 2" xfId="5057" xr:uid="{00000000-0005-0000-0000-0000BC130000}"/>
    <cellStyle name="Ввод  2 3 2 2 6 3 2 2" xfId="5058" xr:uid="{00000000-0005-0000-0000-0000BD130000}"/>
    <cellStyle name="Ввод  2 3 2 2 6 3 3" xfId="5059" xr:uid="{00000000-0005-0000-0000-0000BE130000}"/>
    <cellStyle name="Ввод  2 3 2 2 6 4" xfId="5060" xr:uid="{00000000-0005-0000-0000-0000BF130000}"/>
    <cellStyle name="Ввод  2 3 2 2 6 4 2" xfId="5061" xr:uid="{00000000-0005-0000-0000-0000C0130000}"/>
    <cellStyle name="Ввод  2 3 2 2 6 4 2 2" xfId="5062" xr:uid="{00000000-0005-0000-0000-0000C1130000}"/>
    <cellStyle name="Ввод  2 3 2 2 6 4 3" xfId="5063" xr:uid="{00000000-0005-0000-0000-0000C2130000}"/>
    <cellStyle name="Ввод  2 3 2 2 6 5" xfId="5064" xr:uid="{00000000-0005-0000-0000-0000C3130000}"/>
    <cellStyle name="Ввод  2 3 2 2 6 5 2" xfId="5065" xr:uid="{00000000-0005-0000-0000-0000C4130000}"/>
    <cellStyle name="Ввод  2 3 2 2 6 6" xfId="5066" xr:uid="{00000000-0005-0000-0000-0000C5130000}"/>
    <cellStyle name="Ввод  2 3 2 2 7" xfId="5067" xr:uid="{00000000-0005-0000-0000-0000C6130000}"/>
    <cellStyle name="Ввод  2 3 2 2 7 2" xfId="5068" xr:uid="{00000000-0005-0000-0000-0000C7130000}"/>
    <cellStyle name="Ввод  2 3 2 2 7 2 2" xfId="5069" xr:uid="{00000000-0005-0000-0000-0000C8130000}"/>
    <cellStyle name="Ввод  2 3 2 2 7 3" xfId="5070" xr:uid="{00000000-0005-0000-0000-0000C9130000}"/>
    <cellStyle name="Ввод  2 3 2 2 8" xfId="5071" xr:uid="{00000000-0005-0000-0000-0000CA130000}"/>
    <cellStyle name="Ввод  2 3 2 2 8 2" xfId="5072" xr:uid="{00000000-0005-0000-0000-0000CB130000}"/>
    <cellStyle name="Ввод  2 3 2 2 9" xfId="5073" xr:uid="{00000000-0005-0000-0000-0000CC130000}"/>
    <cellStyle name="Ввод  2 3 2 3" xfId="5074" xr:uid="{00000000-0005-0000-0000-0000CD130000}"/>
    <cellStyle name="Ввод  2 3 2 3 2" xfId="5075" xr:uid="{00000000-0005-0000-0000-0000CE130000}"/>
    <cellStyle name="Ввод  2 3 2 3 2 2" xfId="5076" xr:uid="{00000000-0005-0000-0000-0000CF130000}"/>
    <cellStyle name="Ввод  2 3 2 3 2 2 2" xfId="5077" xr:uid="{00000000-0005-0000-0000-0000D0130000}"/>
    <cellStyle name="Ввод  2 3 2 3 2 2 2 2" xfId="5078" xr:uid="{00000000-0005-0000-0000-0000D1130000}"/>
    <cellStyle name="Ввод  2 3 2 3 2 2 3" xfId="5079" xr:uid="{00000000-0005-0000-0000-0000D2130000}"/>
    <cellStyle name="Ввод  2 3 2 3 2 3" xfId="5080" xr:uid="{00000000-0005-0000-0000-0000D3130000}"/>
    <cellStyle name="Ввод  2 3 2 3 2 3 2" xfId="5081" xr:uid="{00000000-0005-0000-0000-0000D4130000}"/>
    <cellStyle name="Ввод  2 3 2 3 2 3 2 2" xfId="5082" xr:uid="{00000000-0005-0000-0000-0000D5130000}"/>
    <cellStyle name="Ввод  2 3 2 3 2 3 3" xfId="5083" xr:uid="{00000000-0005-0000-0000-0000D6130000}"/>
    <cellStyle name="Ввод  2 3 2 3 2 4" xfId="5084" xr:uid="{00000000-0005-0000-0000-0000D7130000}"/>
    <cellStyle name="Ввод  2 3 2 3 2 4 2" xfId="5085" xr:uid="{00000000-0005-0000-0000-0000D8130000}"/>
    <cellStyle name="Ввод  2 3 2 3 2 4 2 2" xfId="5086" xr:uid="{00000000-0005-0000-0000-0000D9130000}"/>
    <cellStyle name="Ввод  2 3 2 3 2 4 3" xfId="5087" xr:uid="{00000000-0005-0000-0000-0000DA130000}"/>
    <cellStyle name="Ввод  2 3 2 3 2 5" xfId="5088" xr:uid="{00000000-0005-0000-0000-0000DB130000}"/>
    <cellStyle name="Ввод  2 3 2 3 2 5 2" xfId="5089" xr:uid="{00000000-0005-0000-0000-0000DC130000}"/>
    <cellStyle name="Ввод  2 3 2 3 2 6" xfId="5090" xr:uid="{00000000-0005-0000-0000-0000DD130000}"/>
    <cellStyle name="Ввод  2 3 2 3 3" xfId="5091" xr:uid="{00000000-0005-0000-0000-0000DE130000}"/>
    <cellStyle name="Ввод  2 3 2 3 3 2" xfId="5092" xr:uid="{00000000-0005-0000-0000-0000DF130000}"/>
    <cellStyle name="Ввод  2 3 2 3 3 2 2" xfId="5093" xr:uid="{00000000-0005-0000-0000-0000E0130000}"/>
    <cellStyle name="Ввод  2 3 2 3 3 2 2 2" xfId="5094" xr:uid="{00000000-0005-0000-0000-0000E1130000}"/>
    <cellStyle name="Ввод  2 3 2 3 3 2 3" xfId="5095" xr:uid="{00000000-0005-0000-0000-0000E2130000}"/>
    <cellStyle name="Ввод  2 3 2 3 3 3" xfId="5096" xr:uid="{00000000-0005-0000-0000-0000E3130000}"/>
    <cellStyle name="Ввод  2 3 2 3 3 3 2" xfId="5097" xr:uid="{00000000-0005-0000-0000-0000E4130000}"/>
    <cellStyle name="Ввод  2 3 2 3 3 3 2 2" xfId="5098" xr:uid="{00000000-0005-0000-0000-0000E5130000}"/>
    <cellStyle name="Ввод  2 3 2 3 3 3 3" xfId="5099" xr:uid="{00000000-0005-0000-0000-0000E6130000}"/>
    <cellStyle name="Ввод  2 3 2 3 3 4" xfId="5100" xr:uid="{00000000-0005-0000-0000-0000E7130000}"/>
    <cellStyle name="Ввод  2 3 2 3 3 4 2" xfId="5101" xr:uid="{00000000-0005-0000-0000-0000E8130000}"/>
    <cellStyle name="Ввод  2 3 2 3 3 4 2 2" xfId="5102" xr:uid="{00000000-0005-0000-0000-0000E9130000}"/>
    <cellStyle name="Ввод  2 3 2 3 3 4 3" xfId="5103" xr:uid="{00000000-0005-0000-0000-0000EA130000}"/>
    <cellStyle name="Ввод  2 3 2 3 3 5" xfId="5104" xr:uid="{00000000-0005-0000-0000-0000EB130000}"/>
    <cellStyle name="Ввод  2 3 2 3 3 5 2" xfId="5105" xr:uid="{00000000-0005-0000-0000-0000EC130000}"/>
    <cellStyle name="Ввод  2 3 2 3 3 6" xfId="5106" xr:uid="{00000000-0005-0000-0000-0000ED130000}"/>
    <cellStyle name="Ввод  2 3 2 3 4" xfId="5107" xr:uid="{00000000-0005-0000-0000-0000EE130000}"/>
    <cellStyle name="Ввод  2 3 2 3 4 2" xfId="5108" xr:uid="{00000000-0005-0000-0000-0000EF130000}"/>
    <cellStyle name="Ввод  2 3 2 3 4 2 2" xfId="5109" xr:uid="{00000000-0005-0000-0000-0000F0130000}"/>
    <cellStyle name="Ввод  2 3 2 3 4 2 2 2" xfId="5110" xr:uid="{00000000-0005-0000-0000-0000F1130000}"/>
    <cellStyle name="Ввод  2 3 2 3 4 2 3" xfId="5111" xr:uid="{00000000-0005-0000-0000-0000F2130000}"/>
    <cellStyle name="Ввод  2 3 2 3 4 3" xfId="5112" xr:uid="{00000000-0005-0000-0000-0000F3130000}"/>
    <cellStyle name="Ввод  2 3 2 3 4 3 2" xfId="5113" xr:uid="{00000000-0005-0000-0000-0000F4130000}"/>
    <cellStyle name="Ввод  2 3 2 3 4 3 2 2" xfId="5114" xr:uid="{00000000-0005-0000-0000-0000F5130000}"/>
    <cellStyle name="Ввод  2 3 2 3 4 3 3" xfId="5115" xr:uid="{00000000-0005-0000-0000-0000F6130000}"/>
    <cellStyle name="Ввод  2 3 2 3 4 4" xfId="5116" xr:uid="{00000000-0005-0000-0000-0000F7130000}"/>
    <cellStyle name="Ввод  2 3 2 3 4 4 2" xfId="5117" xr:uid="{00000000-0005-0000-0000-0000F8130000}"/>
    <cellStyle name="Ввод  2 3 2 3 4 4 2 2" xfId="5118" xr:uid="{00000000-0005-0000-0000-0000F9130000}"/>
    <cellStyle name="Ввод  2 3 2 3 4 4 3" xfId="5119" xr:uid="{00000000-0005-0000-0000-0000FA130000}"/>
    <cellStyle name="Ввод  2 3 2 3 4 5" xfId="5120" xr:uid="{00000000-0005-0000-0000-0000FB130000}"/>
    <cellStyle name="Ввод  2 3 2 3 4 5 2" xfId="5121" xr:uid="{00000000-0005-0000-0000-0000FC130000}"/>
    <cellStyle name="Ввод  2 3 2 3 4 6" xfId="5122" xr:uid="{00000000-0005-0000-0000-0000FD130000}"/>
    <cellStyle name="Ввод  2 3 2 3 5" xfId="5123" xr:uid="{00000000-0005-0000-0000-0000FE130000}"/>
    <cellStyle name="Ввод  2 3 2 3 5 2" xfId="5124" xr:uid="{00000000-0005-0000-0000-0000FF130000}"/>
    <cellStyle name="Ввод  2 3 2 3 5 2 2" xfId="5125" xr:uid="{00000000-0005-0000-0000-000000140000}"/>
    <cellStyle name="Ввод  2 3 2 3 5 2 2 2" xfId="5126" xr:uid="{00000000-0005-0000-0000-000001140000}"/>
    <cellStyle name="Ввод  2 3 2 3 5 2 3" xfId="5127" xr:uid="{00000000-0005-0000-0000-000002140000}"/>
    <cellStyle name="Ввод  2 3 2 3 5 3" xfId="5128" xr:uid="{00000000-0005-0000-0000-000003140000}"/>
    <cellStyle name="Ввод  2 3 2 3 5 3 2" xfId="5129" xr:uid="{00000000-0005-0000-0000-000004140000}"/>
    <cellStyle name="Ввод  2 3 2 3 5 3 2 2" xfId="5130" xr:uid="{00000000-0005-0000-0000-000005140000}"/>
    <cellStyle name="Ввод  2 3 2 3 5 3 3" xfId="5131" xr:uid="{00000000-0005-0000-0000-000006140000}"/>
    <cellStyle name="Ввод  2 3 2 3 5 4" xfId="5132" xr:uid="{00000000-0005-0000-0000-000007140000}"/>
    <cellStyle name="Ввод  2 3 2 3 5 4 2" xfId="5133" xr:uid="{00000000-0005-0000-0000-000008140000}"/>
    <cellStyle name="Ввод  2 3 2 3 5 4 2 2" xfId="5134" xr:uid="{00000000-0005-0000-0000-000009140000}"/>
    <cellStyle name="Ввод  2 3 2 3 5 4 3" xfId="5135" xr:uid="{00000000-0005-0000-0000-00000A140000}"/>
    <cellStyle name="Ввод  2 3 2 3 5 5" xfId="5136" xr:uid="{00000000-0005-0000-0000-00000B140000}"/>
    <cellStyle name="Ввод  2 3 2 3 5 5 2" xfId="5137" xr:uid="{00000000-0005-0000-0000-00000C140000}"/>
    <cellStyle name="Ввод  2 3 2 3 5 6" xfId="5138" xr:uid="{00000000-0005-0000-0000-00000D140000}"/>
    <cellStyle name="Ввод  2 3 2 3 6" xfId="5139" xr:uid="{00000000-0005-0000-0000-00000E140000}"/>
    <cellStyle name="Ввод  2 3 2 3 6 2" xfId="5140" xr:uid="{00000000-0005-0000-0000-00000F140000}"/>
    <cellStyle name="Ввод  2 3 2 3 6 2 2" xfId="5141" xr:uid="{00000000-0005-0000-0000-000010140000}"/>
    <cellStyle name="Ввод  2 3 2 3 6 2 2 2" xfId="5142" xr:uid="{00000000-0005-0000-0000-000011140000}"/>
    <cellStyle name="Ввод  2 3 2 3 6 2 3" xfId="5143" xr:uid="{00000000-0005-0000-0000-000012140000}"/>
    <cellStyle name="Ввод  2 3 2 3 6 3" xfId="5144" xr:uid="{00000000-0005-0000-0000-000013140000}"/>
    <cellStyle name="Ввод  2 3 2 3 6 3 2" xfId="5145" xr:uid="{00000000-0005-0000-0000-000014140000}"/>
    <cellStyle name="Ввод  2 3 2 3 6 3 2 2" xfId="5146" xr:uid="{00000000-0005-0000-0000-000015140000}"/>
    <cellStyle name="Ввод  2 3 2 3 6 3 3" xfId="5147" xr:uid="{00000000-0005-0000-0000-000016140000}"/>
    <cellStyle name="Ввод  2 3 2 3 6 4" xfId="5148" xr:uid="{00000000-0005-0000-0000-000017140000}"/>
    <cellStyle name="Ввод  2 3 2 3 6 4 2" xfId="5149" xr:uid="{00000000-0005-0000-0000-000018140000}"/>
    <cellStyle name="Ввод  2 3 2 3 6 4 2 2" xfId="5150" xr:uid="{00000000-0005-0000-0000-000019140000}"/>
    <cellStyle name="Ввод  2 3 2 3 6 4 3" xfId="5151" xr:uid="{00000000-0005-0000-0000-00001A140000}"/>
    <cellStyle name="Ввод  2 3 2 3 6 5" xfId="5152" xr:uid="{00000000-0005-0000-0000-00001B140000}"/>
    <cellStyle name="Ввод  2 3 2 3 6 5 2" xfId="5153" xr:uid="{00000000-0005-0000-0000-00001C140000}"/>
    <cellStyle name="Ввод  2 3 2 3 6 6" xfId="5154" xr:uid="{00000000-0005-0000-0000-00001D140000}"/>
    <cellStyle name="Ввод  2 3 2 3 7" xfId="5155" xr:uid="{00000000-0005-0000-0000-00001E140000}"/>
    <cellStyle name="Ввод  2 3 2 3 7 2" xfId="5156" xr:uid="{00000000-0005-0000-0000-00001F140000}"/>
    <cellStyle name="Ввод  2 3 2 3 7 2 2" xfId="5157" xr:uid="{00000000-0005-0000-0000-000020140000}"/>
    <cellStyle name="Ввод  2 3 2 3 7 3" xfId="5158" xr:uid="{00000000-0005-0000-0000-000021140000}"/>
    <cellStyle name="Ввод  2 3 2 3 8" xfId="5159" xr:uid="{00000000-0005-0000-0000-000022140000}"/>
    <cellStyle name="Ввод  2 3 2 3 8 2" xfId="5160" xr:uid="{00000000-0005-0000-0000-000023140000}"/>
    <cellStyle name="Ввод  2 3 2 3 9" xfId="5161" xr:uid="{00000000-0005-0000-0000-000024140000}"/>
    <cellStyle name="Ввод  2 3 2 4" xfId="5162" xr:uid="{00000000-0005-0000-0000-000025140000}"/>
    <cellStyle name="Ввод  2 3 2 4 2" xfId="5163" xr:uid="{00000000-0005-0000-0000-000026140000}"/>
    <cellStyle name="Ввод  2 3 2 4 2 2" xfId="5164" xr:uid="{00000000-0005-0000-0000-000027140000}"/>
    <cellStyle name="Ввод  2 3 2 4 2 2 2" xfId="5165" xr:uid="{00000000-0005-0000-0000-000028140000}"/>
    <cellStyle name="Ввод  2 3 2 4 2 2 2 2" xfId="5166" xr:uid="{00000000-0005-0000-0000-000029140000}"/>
    <cellStyle name="Ввод  2 3 2 4 2 2 3" xfId="5167" xr:uid="{00000000-0005-0000-0000-00002A140000}"/>
    <cellStyle name="Ввод  2 3 2 4 2 3" xfId="5168" xr:uid="{00000000-0005-0000-0000-00002B140000}"/>
    <cellStyle name="Ввод  2 3 2 4 2 3 2" xfId="5169" xr:uid="{00000000-0005-0000-0000-00002C140000}"/>
    <cellStyle name="Ввод  2 3 2 4 2 3 2 2" xfId="5170" xr:uid="{00000000-0005-0000-0000-00002D140000}"/>
    <cellStyle name="Ввод  2 3 2 4 2 3 3" xfId="5171" xr:uid="{00000000-0005-0000-0000-00002E140000}"/>
    <cellStyle name="Ввод  2 3 2 4 2 4" xfId="5172" xr:uid="{00000000-0005-0000-0000-00002F140000}"/>
    <cellStyle name="Ввод  2 3 2 4 2 4 2" xfId="5173" xr:uid="{00000000-0005-0000-0000-000030140000}"/>
    <cellStyle name="Ввод  2 3 2 4 2 4 2 2" xfId="5174" xr:uid="{00000000-0005-0000-0000-000031140000}"/>
    <cellStyle name="Ввод  2 3 2 4 2 4 3" xfId="5175" xr:uid="{00000000-0005-0000-0000-000032140000}"/>
    <cellStyle name="Ввод  2 3 2 4 2 5" xfId="5176" xr:uid="{00000000-0005-0000-0000-000033140000}"/>
    <cellStyle name="Ввод  2 3 2 4 2 5 2" xfId="5177" xr:uid="{00000000-0005-0000-0000-000034140000}"/>
    <cellStyle name="Ввод  2 3 2 4 2 6" xfId="5178" xr:uid="{00000000-0005-0000-0000-000035140000}"/>
    <cellStyle name="Ввод  2 3 2 4 3" xfId="5179" xr:uid="{00000000-0005-0000-0000-000036140000}"/>
    <cellStyle name="Ввод  2 3 2 4 3 2" xfId="5180" xr:uid="{00000000-0005-0000-0000-000037140000}"/>
    <cellStyle name="Ввод  2 3 2 4 3 2 2" xfId="5181" xr:uid="{00000000-0005-0000-0000-000038140000}"/>
    <cellStyle name="Ввод  2 3 2 4 3 2 2 2" xfId="5182" xr:uid="{00000000-0005-0000-0000-000039140000}"/>
    <cellStyle name="Ввод  2 3 2 4 3 2 3" xfId="5183" xr:uid="{00000000-0005-0000-0000-00003A140000}"/>
    <cellStyle name="Ввод  2 3 2 4 3 3" xfId="5184" xr:uid="{00000000-0005-0000-0000-00003B140000}"/>
    <cellStyle name="Ввод  2 3 2 4 3 3 2" xfId="5185" xr:uid="{00000000-0005-0000-0000-00003C140000}"/>
    <cellStyle name="Ввод  2 3 2 4 3 3 2 2" xfId="5186" xr:uid="{00000000-0005-0000-0000-00003D140000}"/>
    <cellStyle name="Ввод  2 3 2 4 3 3 3" xfId="5187" xr:uid="{00000000-0005-0000-0000-00003E140000}"/>
    <cellStyle name="Ввод  2 3 2 4 3 4" xfId="5188" xr:uid="{00000000-0005-0000-0000-00003F140000}"/>
    <cellStyle name="Ввод  2 3 2 4 3 4 2" xfId="5189" xr:uid="{00000000-0005-0000-0000-000040140000}"/>
    <cellStyle name="Ввод  2 3 2 4 3 4 2 2" xfId="5190" xr:uid="{00000000-0005-0000-0000-000041140000}"/>
    <cellStyle name="Ввод  2 3 2 4 3 4 3" xfId="5191" xr:uid="{00000000-0005-0000-0000-000042140000}"/>
    <cellStyle name="Ввод  2 3 2 4 3 5" xfId="5192" xr:uid="{00000000-0005-0000-0000-000043140000}"/>
    <cellStyle name="Ввод  2 3 2 4 3 5 2" xfId="5193" xr:uid="{00000000-0005-0000-0000-000044140000}"/>
    <cellStyle name="Ввод  2 3 2 4 3 6" xfId="5194" xr:uid="{00000000-0005-0000-0000-000045140000}"/>
    <cellStyle name="Ввод  2 3 2 4 4" xfId="5195" xr:uid="{00000000-0005-0000-0000-000046140000}"/>
    <cellStyle name="Ввод  2 3 2 4 4 2" xfId="5196" xr:uid="{00000000-0005-0000-0000-000047140000}"/>
    <cellStyle name="Ввод  2 3 2 4 4 2 2" xfId="5197" xr:uid="{00000000-0005-0000-0000-000048140000}"/>
    <cellStyle name="Ввод  2 3 2 4 4 2 2 2" xfId="5198" xr:uid="{00000000-0005-0000-0000-000049140000}"/>
    <cellStyle name="Ввод  2 3 2 4 4 2 3" xfId="5199" xr:uid="{00000000-0005-0000-0000-00004A140000}"/>
    <cellStyle name="Ввод  2 3 2 4 4 3" xfId="5200" xr:uid="{00000000-0005-0000-0000-00004B140000}"/>
    <cellStyle name="Ввод  2 3 2 4 4 3 2" xfId="5201" xr:uid="{00000000-0005-0000-0000-00004C140000}"/>
    <cellStyle name="Ввод  2 3 2 4 4 3 2 2" xfId="5202" xr:uid="{00000000-0005-0000-0000-00004D140000}"/>
    <cellStyle name="Ввод  2 3 2 4 4 3 3" xfId="5203" xr:uid="{00000000-0005-0000-0000-00004E140000}"/>
    <cellStyle name="Ввод  2 3 2 4 4 4" xfId="5204" xr:uid="{00000000-0005-0000-0000-00004F140000}"/>
    <cellStyle name="Ввод  2 3 2 4 4 4 2" xfId="5205" xr:uid="{00000000-0005-0000-0000-000050140000}"/>
    <cellStyle name="Ввод  2 3 2 4 4 4 2 2" xfId="5206" xr:uid="{00000000-0005-0000-0000-000051140000}"/>
    <cellStyle name="Ввод  2 3 2 4 4 4 3" xfId="5207" xr:uid="{00000000-0005-0000-0000-000052140000}"/>
    <cellStyle name="Ввод  2 3 2 4 4 5" xfId="5208" xr:uid="{00000000-0005-0000-0000-000053140000}"/>
    <cellStyle name="Ввод  2 3 2 4 4 5 2" xfId="5209" xr:uid="{00000000-0005-0000-0000-000054140000}"/>
    <cellStyle name="Ввод  2 3 2 4 4 6" xfId="5210" xr:uid="{00000000-0005-0000-0000-000055140000}"/>
    <cellStyle name="Ввод  2 3 2 4 5" xfId="5211" xr:uid="{00000000-0005-0000-0000-000056140000}"/>
    <cellStyle name="Ввод  2 3 2 4 5 2" xfId="5212" xr:uid="{00000000-0005-0000-0000-000057140000}"/>
    <cellStyle name="Ввод  2 3 2 4 5 2 2" xfId="5213" xr:uid="{00000000-0005-0000-0000-000058140000}"/>
    <cellStyle name="Ввод  2 3 2 4 5 2 2 2" xfId="5214" xr:uid="{00000000-0005-0000-0000-000059140000}"/>
    <cellStyle name="Ввод  2 3 2 4 5 2 3" xfId="5215" xr:uid="{00000000-0005-0000-0000-00005A140000}"/>
    <cellStyle name="Ввод  2 3 2 4 5 3" xfId="5216" xr:uid="{00000000-0005-0000-0000-00005B140000}"/>
    <cellStyle name="Ввод  2 3 2 4 5 3 2" xfId="5217" xr:uid="{00000000-0005-0000-0000-00005C140000}"/>
    <cellStyle name="Ввод  2 3 2 4 5 3 2 2" xfId="5218" xr:uid="{00000000-0005-0000-0000-00005D140000}"/>
    <cellStyle name="Ввод  2 3 2 4 5 3 3" xfId="5219" xr:uid="{00000000-0005-0000-0000-00005E140000}"/>
    <cellStyle name="Ввод  2 3 2 4 5 4" xfId="5220" xr:uid="{00000000-0005-0000-0000-00005F140000}"/>
    <cellStyle name="Ввод  2 3 2 4 5 4 2" xfId="5221" xr:uid="{00000000-0005-0000-0000-000060140000}"/>
    <cellStyle name="Ввод  2 3 2 4 5 4 2 2" xfId="5222" xr:uid="{00000000-0005-0000-0000-000061140000}"/>
    <cellStyle name="Ввод  2 3 2 4 5 4 3" xfId="5223" xr:uid="{00000000-0005-0000-0000-000062140000}"/>
    <cellStyle name="Ввод  2 3 2 4 5 5" xfId="5224" xr:uid="{00000000-0005-0000-0000-000063140000}"/>
    <cellStyle name="Ввод  2 3 2 4 5 5 2" xfId="5225" xr:uid="{00000000-0005-0000-0000-000064140000}"/>
    <cellStyle name="Ввод  2 3 2 4 5 6" xfId="5226" xr:uid="{00000000-0005-0000-0000-000065140000}"/>
    <cellStyle name="Ввод  2 3 2 4 6" xfId="5227" xr:uid="{00000000-0005-0000-0000-000066140000}"/>
    <cellStyle name="Ввод  2 3 2 4 6 2" xfId="5228" xr:uid="{00000000-0005-0000-0000-000067140000}"/>
    <cellStyle name="Ввод  2 3 2 4 6 2 2" xfId="5229" xr:uid="{00000000-0005-0000-0000-000068140000}"/>
    <cellStyle name="Ввод  2 3 2 4 6 3" xfId="5230" xr:uid="{00000000-0005-0000-0000-000069140000}"/>
    <cellStyle name="Ввод  2 3 2 4 7" xfId="5231" xr:uid="{00000000-0005-0000-0000-00006A140000}"/>
    <cellStyle name="Ввод  2 3 2 4 7 2" xfId="5232" xr:uid="{00000000-0005-0000-0000-00006B140000}"/>
    <cellStyle name="Ввод  2 3 2 4 8" xfId="5233" xr:uid="{00000000-0005-0000-0000-00006C140000}"/>
    <cellStyle name="Ввод  2 3 2 5" xfId="5234" xr:uid="{00000000-0005-0000-0000-00006D140000}"/>
    <cellStyle name="Ввод  2 3 2 5 2" xfId="5235" xr:uid="{00000000-0005-0000-0000-00006E140000}"/>
    <cellStyle name="Ввод  2 3 2 5 2 2" xfId="5236" xr:uid="{00000000-0005-0000-0000-00006F140000}"/>
    <cellStyle name="Ввод  2 3 2 5 2 2 2" xfId="5237" xr:uid="{00000000-0005-0000-0000-000070140000}"/>
    <cellStyle name="Ввод  2 3 2 5 2 3" xfId="5238" xr:uid="{00000000-0005-0000-0000-000071140000}"/>
    <cellStyle name="Ввод  2 3 2 5 3" xfId="5239" xr:uid="{00000000-0005-0000-0000-000072140000}"/>
    <cellStyle name="Ввод  2 3 2 5 3 2" xfId="5240" xr:uid="{00000000-0005-0000-0000-000073140000}"/>
    <cellStyle name="Ввод  2 3 2 5 3 2 2" xfId="5241" xr:uid="{00000000-0005-0000-0000-000074140000}"/>
    <cellStyle name="Ввод  2 3 2 5 3 3" xfId="5242" xr:uid="{00000000-0005-0000-0000-000075140000}"/>
    <cellStyle name="Ввод  2 3 2 5 4" xfId="5243" xr:uid="{00000000-0005-0000-0000-000076140000}"/>
    <cellStyle name="Ввод  2 3 2 5 4 2" xfId="5244" xr:uid="{00000000-0005-0000-0000-000077140000}"/>
    <cellStyle name="Ввод  2 3 2 5 4 2 2" xfId="5245" xr:uid="{00000000-0005-0000-0000-000078140000}"/>
    <cellStyle name="Ввод  2 3 2 5 4 3" xfId="5246" xr:uid="{00000000-0005-0000-0000-000079140000}"/>
    <cellStyle name="Ввод  2 3 2 5 5" xfId="5247" xr:uid="{00000000-0005-0000-0000-00007A140000}"/>
    <cellStyle name="Ввод  2 3 2 5 5 2" xfId="5248" xr:uid="{00000000-0005-0000-0000-00007B140000}"/>
    <cellStyle name="Ввод  2 3 2 5 6" xfId="5249" xr:uid="{00000000-0005-0000-0000-00007C140000}"/>
    <cellStyle name="Ввод  2 3 2 6" xfId="5250" xr:uid="{00000000-0005-0000-0000-00007D140000}"/>
    <cellStyle name="Ввод  2 3 2 6 2" xfId="5251" xr:uid="{00000000-0005-0000-0000-00007E140000}"/>
    <cellStyle name="Ввод  2 3 2 6 2 2" xfId="5252" xr:uid="{00000000-0005-0000-0000-00007F140000}"/>
    <cellStyle name="Ввод  2 3 2 6 2 2 2" xfId="5253" xr:uid="{00000000-0005-0000-0000-000080140000}"/>
    <cellStyle name="Ввод  2 3 2 6 2 3" xfId="5254" xr:uid="{00000000-0005-0000-0000-000081140000}"/>
    <cellStyle name="Ввод  2 3 2 6 3" xfId="5255" xr:uid="{00000000-0005-0000-0000-000082140000}"/>
    <cellStyle name="Ввод  2 3 2 6 3 2" xfId="5256" xr:uid="{00000000-0005-0000-0000-000083140000}"/>
    <cellStyle name="Ввод  2 3 2 6 3 2 2" xfId="5257" xr:uid="{00000000-0005-0000-0000-000084140000}"/>
    <cellStyle name="Ввод  2 3 2 6 3 3" xfId="5258" xr:uid="{00000000-0005-0000-0000-000085140000}"/>
    <cellStyle name="Ввод  2 3 2 6 4" xfId="5259" xr:uid="{00000000-0005-0000-0000-000086140000}"/>
    <cellStyle name="Ввод  2 3 2 6 4 2" xfId="5260" xr:uid="{00000000-0005-0000-0000-000087140000}"/>
    <cellStyle name="Ввод  2 3 2 6 4 2 2" xfId="5261" xr:uid="{00000000-0005-0000-0000-000088140000}"/>
    <cellStyle name="Ввод  2 3 2 6 4 3" xfId="5262" xr:uid="{00000000-0005-0000-0000-000089140000}"/>
    <cellStyle name="Ввод  2 3 2 6 5" xfId="5263" xr:uid="{00000000-0005-0000-0000-00008A140000}"/>
    <cellStyle name="Ввод  2 3 2 6 5 2" xfId="5264" xr:uid="{00000000-0005-0000-0000-00008B140000}"/>
    <cellStyle name="Ввод  2 3 2 6 6" xfId="5265" xr:uid="{00000000-0005-0000-0000-00008C140000}"/>
    <cellStyle name="Ввод  2 3 2 7" xfId="5266" xr:uid="{00000000-0005-0000-0000-00008D140000}"/>
    <cellStyle name="Ввод  2 3 2 7 2" xfId="5267" xr:uid="{00000000-0005-0000-0000-00008E140000}"/>
    <cellStyle name="Ввод  2 3 2 7 2 2" xfId="5268" xr:uid="{00000000-0005-0000-0000-00008F140000}"/>
    <cellStyle name="Ввод  2 3 2 7 2 2 2" xfId="5269" xr:uid="{00000000-0005-0000-0000-000090140000}"/>
    <cellStyle name="Ввод  2 3 2 7 2 3" xfId="5270" xr:uid="{00000000-0005-0000-0000-000091140000}"/>
    <cellStyle name="Ввод  2 3 2 7 3" xfId="5271" xr:uid="{00000000-0005-0000-0000-000092140000}"/>
    <cellStyle name="Ввод  2 3 2 7 3 2" xfId="5272" xr:uid="{00000000-0005-0000-0000-000093140000}"/>
    <cellStyle name="Ввод  2 3 2 7 3 2 2" xfId="5273" xr:uid="{00000000-0005-0000-0000-000094140000}"/>
    <cellStyle name="Ввод  2 3 2 7 3 3" xfId="5274" xr:uid="{00000000-0005-0000-0000-000095140000}"/>
    <cellStyle name="Ввод  2 3 2 7 4" xfId="5275" xr:uid="{00000000-0005-0000-0000-000096140000}"/>
    <cellStyle name="Ввод  2 3 2 7 4 2" xfId="5276" xr:uid="{00000000-0005-0000-0000-000097140000}"/>
    <cellStyle name="Ввод  2 3 2 7 4 2 2" xfId="5277" xr:uid="{00000000-0005-0000-0000-000098140000}"/>
    <cellStyle name="Ввод  2 3 2 7 4 3" xfId="5278" xr:uid="{00000000-0005-0000-0000-000099140000}"/>
    <cellStyle name="Ввод  2 3 2 7 5" xfId="5279" xr:uid="{00000000-0005-0000-0000-00009A140000}"/>
    <cellStyle name="Ввод  2 3 2 7 5 2" xfId="5280" xr:uid="{00000000-0005-0000-0000-00009B140000}"/>
    <cellStyle name="Ввод  2 3 2 7 6" xfId="5281" xr:uid="{00000000-0005-0000-0000-00009C140000}"/>
    <cellStyle name="Ввод  2 3 2 8" xfId="5282" xr:uid="{00000000-0005-0000-0000-00009D140000}"/>
    <cellStyle name="Ввод  2 3 2 8 2" xfId="5283" xr:uid="{00000000-0005-0000-0000-00009E140000}"/>
    <cellStyle name="Ввод  2 3 2 8 2 2" xfId="5284" xr:uid="{00000000-0005-0000-0000-00009F140000}"/>
    <cellStyle name="Ввод  2 3 2 8 2 2 2" xfId="5285" xr:uid="{00000000-0005-0000-0000-0000A0140000}"/>
    <cellStyle name="Ввод  2 3 2 8 2 3" xfId="5286" xr:uid="{00000000-0005-0000-0000-0000A1140000}"/>
    <cellStyle name="Ввод  2 3 2 8 3" xfId="5287" xr:uid="{00000000-0005-0000-0000-0000A2140000}"/>
    <cellStyle name="Ввод  2 3 2 8 3 2" xfId="5288" xr:uid="{00000000-0005-0000-0000-0000A3140000}"/>
    <cellStyle name="Ввод  2 3 2 8 3 2 2" xfId="5289" xr:uid="{00000000-0005-0000-0000-0000A4140000}"/>
    <cellStyle name="Ввод  2 3 2 8 3 3" xfId="5290" xr:uid="{00000000-0005-0000-0000-0000A5140000}"/>
    <cellStyle name="Ввод  2 3 2 8 4" xfId="5291" xr:uid="{00000000-0005-0000-0000-0000A6140000}"/>
    <cellStyle name="Ввод  2 3 2 8 4 2" xfId="5292" xr:uid="{00000000-0005-0000-0000-0000A7140000}"/>
    <cellStyle name="Ввод  2 3 2 8 4 2 2" xfId="5293" xr:uid="{00000000-0005-0000-0000-0000A8140000}"/>
    <cellStyle name="Ввод  2 3 2 8 4 3" xfId="5294" xr:uid="{00000000-0005-0000-0000-0000A9140000}"/>
    <cellStyle name="Ввод  2 3 2 8 5" xfId="5295" xr:uid="{00000000-0005-0000-0000-0000AA140000}"/>
    <cellStyle name="Ввод  2 3 2 8 5 2" xfId="5296" xr:uid="{00000000-0005-0000-0000-0000AB140000}"/>
    <cellStyle name="Ввод  2 3 2 8 6" xfId="5297" xr:uid="{00000000-0005-0000-0000-0000AC140000}"/>
    <cellStyle name="Ввод  2 3 2 9" xfId="5298" xr:uid="{00000000-0005-0000-0000-0000AD140000}"/>
    <cellStyle name="Ввод  2 3 2 9 2" xfId="5299" xr:uid="{00000000-0005-0000-0000-0000AE140000}"/>
    <cellStyle name="Ввод  2 3 2 9 2 2" xfId="5300" xr:uid="{00000000-0005-0000-0000-0000AF140000}"/>
    <cellStyle name="Ввод  2 3 2 9 3" xfId="5301" xr:uid="{00000000-0005-0000-0000-0000B0140000}"/>
    <cellStyle name="Ввод  2 3 3" xfId="5302" xr:uid="{00000000-0005-0000-0000-0000B1140000}"/>
    <cellStyle name="Ввод  2 3 3 2" xfId="5303" xr:uid="{00000000-0005-0000-0000-0000B2140000}"/>
    <cellStyle name="Ввод  2 3 3 2 2" xfId="5304" xr:uid="{00000000-0005-0000-0000-0000B3140000}"/>
    <cellStyle name="Ввод  2 3 3 2 2 2" xfId="5305" xr:uid="{00000000-0005-0000-0000-0000B4140000}"/>
    <cellStyle name="Ввод  2 3 3 2 2 2 2" xfId="5306" xr:uid="{00000000-0005-0000-0000-0000B5140000}"/>
    <cellStyle name="Ввод  2 3 3 2 2 2 2 2" xfId="5307" xr:uid="{00000000-0005-0000-0000-0000B6140000}"/>
    <cellStyle name="Ввод  2 3 3 2 2 2 3" xfId="5308" xr:uid="{00000000-0005-0000-0000-0000B7140000}"/>
    <cellStyle name="Ввод  2 3 3 2 2 3" xfId="5309" xr:uid="{00000000-0005-0000-0000-0000B8140000}"/>
    <cellStyle name="Ввод  2 3 3 2 2 3 2" xfId="5310" xr:uid="{00000000-0005-0000-0000-0000B9140000}"/>
    <cellStyle name="Ввод  2 3 3 2 2 3 2 2" xfId="5311" xr:uid="{00000000-0005-0000-0000-0000BA140000}"/>
    <cellStyle name="Ввод  2 3 3 2 2 3 3" xfId="5312" xr:uid="{00000000-0005-0000-0000-0000BB140000}"/>
    <cellStyle name="Ввод  2 3 3 2 2 4" xfId="5313" xr:uid="{00000000-0005-0000-0000-0000BC140000}"/>
    <cellStyle name="Ввод  2 3 3 2 2 4 2" xfId="5314" xr:uid="{00000000-0005-0000-0000-0000BD140000}"/>
    <cellStyle name="Ввод  2 3 3 2 2 4 2 2" xfId="5315" xr:uid="{00000000-0005-0000-0000-0000BE140000}"/>
    <cellStyle name="Ввод  2 3 3 2 2 4 3" xfId="5316" xr:uid="{00000000-0005-0000-0000-0000BF140000}"/>
    <cellStyle name="Ввод  2 3 3 2 2 5" xfId="5317" xr:uid="{00000000-0005-0000-0000-0000C0140000}"/>
    <cellStyle name="Ввод  2 3 3 2 2 5 2" xfId="5318" xr:uid="{00000000-0005-0000-0000-0000C1140000}"/>
    <cellStyle name="Ввод  2 3 3 2 2 6" xfId="5319" xr:uid="{00000000-0005-0000-0000-0000C2140000}"/>
    <cellStyle name="Ввод  2 3 3 2 3" xfId="5320" xr:uid="{00000000-0005-0000-0000-0000C3140000}"/>
    <cellStyle name="Ввод  2 3 3 2 3 2" xfId="5321" xr:uid="{00000000-0005-0000-0000-0000C4140000}"/>
    <cellStyle name="Ввод  2 3 3 2 3 2 2" xfId="5322" xr:uid="{00000000-0005-0000-0000-0000C5140000}"/>
    <cellStyle name="Ввод  2 3 3 2 3 2 2 2" xfId="5323" xr:uid="{00000000-0005-0000-0000-0000C6140000}"/>
    <cellStyle name="Ввод  2 3 3 2 3 2 3" xfId="5324" xr:uid="{00000000-0005-0000-0000-0000C7140000}"/>
    <cellStyle name="Ввод  2 3 3 2 3 3" xfId="5325" xr:uid="{00000000-0005-0000-0000-0000C8140000}"/>
    <cellStyle name="Ввод  2 3 3 2 3 3 2" xfId="5326" xr:uid="{00000000-0005-0000-0000-0000C9140000}"/>
    <cellStyle name="Ввод  2 3 3 2 3 3 2 2" xfId="5327" xr:uid="{00000000-0005-0000-0000-0000CA140000}"/>
    <cellStyle name="Ввод  2 3 3 2 3 3 3" xfId="5328" xr:uid="{00000000-0005-0000-0000-0000CB140000}"/>
    <cellStyle name="Ввод  2 3 3 2 3 4" xfId="5329" xr:uid="{00000000-0005-0000-0000-0000CC140000}"/>
    <cellStyle name="Ввод  2 3 3 2 3 4 2" xfId="5330" xr:uid="{00000000-0005-0000-0000-0000CD140000}"/>
    <cellStyle name="Ввод  2 3 3 2 3 4 2 2" xfId="5331" xr:uid="{00000000-0005-0000-0000-0000CE140000}"/>
    <cellStyle name="Ввод  2 3 3 2 3 4 3" xfId="5332" xr:uid="{00000000-0005-0000-0000-0000CF140000}"/>
    <cellStyle name="Ввод  2 3 3 2 3 5" xfId="5333" xr:uid="{00000000-0005-0000-0000-0000D0140000}"/>
    <cellStyle name="Ввод  2 3 3 2 3 5 2" xfId="5334" xr:uid="{00000000-0005-0000-0000-0000D1140000}"/>
    <cellStyle name="Ввод  2 3 3 2 3 6" xfId="5335" xr:uid="{00000000-0005-0000-0000-0000D2140000}"/>
    <cellStyle name="Ввод  2 3 3 2 4" xfId="5336" xr:uid="{00000000-0005-0000-0000-0000D3140000}"/>
    <cellStyle name="Ввод  2 3 3 2 4 2" xfId="5337" xr:uid="{00000000-0005-0000-0000-0000D4140000}"/>
    <cellStyle name="Ввод  2 3 3 2 4 2 2" xfId="5338" xr:uid="{00000000-0005-0000-0000-0000D5140000}"/>
    <cellStyle name="Ввод  2 3 3 2 4 2 2 2" xfId="5339" xr:uid="{00000000-0005-0000-0000-0000D6140000}"/>
    <cellStyle name="Ввод  2 3 3 2 4 2 3" xfId="5340" xr:uid="{00000000-0005-0000-0000-0000D7140000}"/>
    <cellStyle name="Ввод  2 3 3 2 4 3" xfId="5341" xr:uid="{00000000-0005-0000-0000-0000D8140000}"/>
    <cellStyle name="Ввод  2 3 3 2 4 3 2" xfId="5342" xr:uid="{00000000-0005-0000-0000-0000D9140000}"/>
    <cellStyle name="Ввод  2 3 3 2 4 3 2 2" xfId="5343" xr:uid="{00000000-0005-0000-0000-0000DA140000}"/>
    <cellStyle name="Ввод  2 3 3 2 4 3 3" xfId="5344" xr:uid="{00000000-0005-0000-0000-0000DB140000}"/>
    <cellStyle name="Ввод  2 3 3 2 4 4" xfId="5345" xr:uid="{00000000-0005-0000-0000-0000DC140000}"/>
    <cellStyle name="Ввод  2 3 3 2 4 4 2" xfId="5346" xr:uid="{00000000-0005-0000-0000-0000DD140000}"/>
    <cellStyle name="Ввод  2 3 3 2 4 4 2 2" xfId="5347" xr:uid="{00000000-0005-0000-0000-0000DE140000}"/>
    <cellStyle name="Ввод  2 3 3 2 4 4 3" xfId="5348" xr:uid="{00000000-0005-0000-0000-0000DF140000}"/>
    <cellStyle name="Ввод  2 3 3 2 4 5" xfId="5349" xr:uid="{00000000-0005-0000-0000-0000E0140000}"/>
    <cellStyle name="Ввод  2 3 3 2 4 5 2" xfId="5350" xr:uid="{00000000-0005-0000-0000-0000E1140000}"/>
    <cellStyle name="Ввод  2 3 3 2 4 6" xfId="5351" xr:uid="{00000000-0005-0000-0000-0000E2140000}"/>
    <cellStyle name="Ввод  2 3 3 2 5" xfId="5352" xr:uid="{00000000-0005-0000-0000-0000E3140000}"/>
    <cellStyle name="Ввод  2 3 3 2 5 2" xfId="5353" xr:uid="{00000000-0005-0000-0000-0000E4140000}"/>
    <cellStyle name="Ввод  2 3 3 2 5 2 2" xfId="5354" xr:uid="{00000000-0005-0000-0000-0000E5140000}"/>
    <cellStyle name="Ввод  2 3 3 2 5 2 2 2" xfId="5355" xr:uid="{00000000-0005-0000-0000-0000E6140000}"/>
    <cellStyle name="Ввод  2 3 3 2 5 2 3" xfId="5356" xr:uid="{00000000-0005-0000-0000-0000E7140000}"/>
    <cellStyle name="Ввод  2 3 3 2 5 3" xfId="5357" xr:uid="{00000000-0005-0000-0000-0000E8140000}"/>
    <cellStyle name="Ввод  2 3 3 2 5 3 2" xfId="5358" xr:uid="{00000000-0005-0000-0000-0000E9140000}"/>
    <cellStyle name="Ввод  2 3 3 2 5 3 2 2" xfId="5359" xr:uid="{00000000-0005-0000-0000-0000EA140000}"/>
    <cellStyle name="Ввод  2 3 3 2 5 3 3" xfId="5360" xr:uid="{00000000-0005-0000-0000-0000EB140000}"/>
    <cellStyle name="Ввод  2 3 3 2 5 4" xfId="5361" xr:uid="{00000000-0005-0000-0000-0000EC140000}"/>
    <cellStyle name="Ввод  2 3 3 2 5 4 2" xfId="5362" xr:uid="{00000000-0005-0000-0000-0000ED140000}"/>
    <cellStyle name="Ввод  2 3 3 2 5 4 2 2" xfId="5363" xr:uid="{00000000-0005-0000-0000-0000EE140000}"/>
    <cellStyle name="Ввод  2 3 3 2 5 4 3" xfId="5364" xr:uid="{00000000-0005-0000-0000-0000EF140000}"/>
    <cellStyle name="Ввод  2 3 3 2 5 5" xfId="5365" xr:uid="{00000000-0005-0000-0000-0000F0140000}"/>
    <cellStyle name="Ввод  2 3 3 2 5 5 2" xfId="5366" xr:uid="{00000000-0005-0000-0000-0000F1140000}"/>
    <cellStyle name="Ввод  2 3 3 2 5 6" xfId="5367" xr:uid="{00000000-0005-0000-0000-0000F2140000}"/>
    <cellStyle name="Ввод  2 3 3 2 6" xfId="5368" xr:uid="{00000000-0005-0000-0000-0000F3140000}"/>
    <cellStyle name="Ввод  2 3 3 2 6 2" xfId="5369" xr:uid="{00000000-0005-0000-0000-0000F4140000}"/>
    <cellStyle name="Ввод  2 3 3 2 6 2 2" xfId="5370" xr:uid="{00000000-0005-0000-0000-0000F5140000}"/>
    <cellStyle name="Ввод  2 3 3 2 6 3" xfId="5371" xr:uid="{00000000-0005-0000-0000-0000F6140000}"/>
    <cellStyle name="Ввод  2 3 3 2 7" xfId="5372" xr:uid="{00000000-0005-0000-0000-0000F7140000}"/>
    <cellStyle name="Ввод  2 3 3 2 7 2" xfId="5373" xr:uid="{00000000-0005-0000-0000-0000F8140000}"/>
    <cellStyle name="Ввод  2 3 3 2 8" xfId="5374" xr:uid="{00000000-0005-0000-0000-0000F9140000}"/>
    <cellStyle name="Ввод  2 3 3 3" xfId="5375" xr:uid="{00000000-0005-0000-0000-0000FA140000}"/>
    <cellStyle name="Ввод  2 3 3 3 2" xfId="5376" xr:uid="{00000000-0005-0000-0000-0000FB140000}"/>
    <cellStyle name="Ввод  2 3 3 3 2 2" xfId="5377" xr:uid="{00000000-0005-0000-0000-0000FC140000}"/>
    <cellStyle name="Ввод  2 3 3 3 2 2 2" xfId="5378" xr:uid="{00000000-0005-0000-0000-0000FD140000}"/>
    <cellStyle name="Ввод  2 3 3 3 2 3" xfId="5379" xr:uid="{00000000-0005-0000-0000-0000FE140000}"/>
    <cellStyle name="Ввод  2 3 3 3 3" xfId="5380" xr:uid="{00000000-0005-0000-0000-0000FF140000}"/>
    <cellStyle name="Ввод  2 3 3 3 3 2" xfId="5381" xr:uid="{00000000-0005-0000-0000-000000150000}"/>
    <cellStyle name="Ввод  2 3 3 3 3 2 2" xfId="5382" xr:uid="{00000000-0005-0000-0000-000001150000}"/>
    <cellStyle name="Ввод  2 3 3 3 3 3" xfId="5383" xr:uid="{00000000-0005-0000-0000-000002150000}"/>
    <cellStyle name="Ввод  2 3 3 3 4" xfId="5384" xr:uid="{00000000-0005-0000-0000-000003150000}"/>
    <cellStyle name="Ввод  2 3 3 3 4 2" xfId="5385" xr:uid="{00000000-0005-0000-0000-000004150000}"/>
    <cellStyle name="Ввод  2 3 3 3 4 2 2" xfId="5386" xr:uid="{00000000-0005-0000-0000-000005150000}"/>
    <cellStyle name="Ввод  2 3 3 3 4 3" xfId="5387" xr:uid="{00000000-0005-0000-0000-000006150000}"/>
    <cellStyle name="Ввод  2 3 3 3 5" xfId="5388" xr:uid="{00000000-0005-0000-0000-000007150000}"/>
    <cellStyle name="Ввод  2 3 3 3 5 2" xfId="5389" xr:uid="{00000000-0005-0000-0000-000008150000}"/>
    <cellStyle name="Ввод  2 3 3 3 6" xfId="5390" xr:uid="{00000000-0005-0000-0000-000009150000}"/>
    <cellStyle name="Ввод  2 3 3 4" xfId="5391" xr:uid="{00000000-0005-0000-0000-00000A150000}"/>
    <cellStyle name="Ввод  2 3 3 4 2" xfId="5392" xr:uid="{00000000-0005-0000-0000-00000B150000}"/>
    <cellStyle name="Ввод  2 3 3 4 2 2" xfId="5393" xr:uid="{00000000-0005-0000-0000-00000C150000}"/>
    <cellStyle name="Ввод  2 3 3 4 2 2 2" xfId="5394" xr:uid="{00000000-0005-0000-0000-00000D150000}"/>
    <cellStyle name="Ввод  2 3 3 4 2 3" xfId="5395" xr:uid="{00000000-0005-0000-0000-00000E150000}"/>
    <cellStyle name="Ввод  2 3 3 4 3" xfId="5396" xr:uid="{00000000-0005-0000-0000-00000F150000}"/>
    <cellStyle name="Ввод  2 3 3 4 3 2" xfId="5397" xr:uid="{00000000-0005-0000-0000-000010150000}"/>
    <cellStyle name="Ввод  2 3 3 4 3 2 2" xfId="5398" xr:uid="{00000000-0005-0000-0000-000011150000}"/>
    <cellStyle name="Ввод  2 3 3 4 3 3" xfId="5399" xr:uid="{00000000-0005-0000-0000-000012150000}"/>
    <cellStyle name="Ввод  2 3 3 4 4" xfId="5400" xr:uid="{00000000-0005-0000-0000-000013150000}"/>
    <cellStyle name="Ввод  2 3 3 4 4 2" xfId="5401" xr:uid="{00000000-0005-0000-0000-000014150000}"/>
    <cellStyle name="Ввод  2 3 3 4 4 2 2" xfId="5402" xr:uid="{00000000-0005-0000-0000-000015150000}"/>
    <cellStyle name="Ввод  2 3 3 4 4 3" xfId="5403" xr:uid="{00000000-0005-0000-0000-000016150000}"/>
    <cellStyle name="Ввод  2 3 3 4 5" xfId="5404" xr:uid="{00000000-0005-0000-0000-000017150000}"/>
    <cellStyle name="Ввод  2 3 3 4 5 2" xfId="5405" xr:uid="{00000000-0005-0000-0000-000018150000}"/>
    <cellStyle name="Ввод  2 3 3 4 6" xfId="5406" xr:uid="{00000000-0005-0000-0000-000019150000}"/>
    <cellStyle name="Ввод  2 3 3 5" xfId="5407" xr:uid="{00000000-0005-0000-0000-00001A150000}"/>
    <cellStyle name="Ввод  2 3 3 5 2" xfId="5408" xr:uid="{00000000-0005-0000-0000-00001B150000}"/>
    <cellStyle name="Ввод  2 3 3 5 2 2" xfId="5409" xr:uid="{00000000-0005-0000-0000-00001C150000}"/>
    <cellStyle name="Ввод  2 3 3 5 2 2 2" xfId="5410" xr:uid="{00000000-0005-0000-0000-00001D150000}"/>
    <cellStyle name="Ввод  2 3 3 5 2 3" xfId="5411" xr:uid="{00000000-0005-0000-0000-00001E150000}"/>
    <cellStyle name="Ввод  2 3 3 5 3" xfId="5412" xr:uid="{00000000-0005-0000-0000-00001F150000}"/>
    <cellStyle name="Ввод  2 3 3 5 3 2" xfId="5413" xr:uid="{00000000-0005-0000-0000-000020150000}"/>
    <cellStyle name="Ввод  2 3 3 5 3 2 2" xfId="5414" xr:uid="{00000000-0005-0000-0000-000021150000}"/>
    <cellStyle name="Ввод  2 3 3 5 3 3" xfId="5415" xr:uid="{00000000-0005-0000-0000-000022150000}"/>
    <cellStyle name="Ввод  2 3 3 5 4" xfId="5416" xr:uid="{00000000-0005-0000-0000-000023150000}"/>
    <cellStyle name="Ввод  2 3 3 5 4 2" xfId="5417" xr:uid="{00000000-0005-0000-0000-000024150000}"/>
    <cellStyle name="Ввод  2 3 3 5 4 2 2" xfId="5418" xr:uid="{00000000-0005-0000-0000-000025150000}"/>
    <cellStyle name="Ввод  2 3 3 5 4 3" xfId="5419" xr:uid="{00000000-0005-0000-0000-000026150000}"/>
    <cellStyle name="Ввод  2 3 3 5 5" xfId="5420" xr:uid="{00000000-0005-0000-0000-000027150000}"/>
    <cellStyle name="Ввод  2 3 3 5 5 2" xfId="5421" xr:uid="{00000000-0005-0000-0000-000028150000}"/>
    <cellStyle name="Ввод  2 3 3 5 6" xfId="5422" xr:uid="{00000000-0005-0000-0000-000029150000}"/>
    <cellStyle name="Ввод  2 3 3 6" xfId="5423" xr:uid="{00000000-0005-0000-0000-00002A150000}"/>
    <cellStyle name="Ввод  2 3 3 6 2" xfId="5424" xr:uid="{00000000-0005-0000-0000-00002B150000}"/>
    <cellStyle name="Ввод  2 3 3 6 2 2" xfId="5425" xr:uid="{00000000-0005-0000-0000-00002C150000}"/>
    <cellStyle name="Ввод  2 3 3 6 2 2 2" xfId="5426" xr:uid="{00000000-0005-0000-0000-00002D150000}"/>
    <cellStyle name="Ввод  2 3 3 6 2 3" xfId="5427" xr:uid="{00000000-0005-0000-0000-00002E150000}"/>
    <cellStyle name="Ввод  2 3 3 6 3" xfId="5428" xr:uid="{00000000-0005-0000-0000-00002F150000}"/>
    <cellStyle name="Ввод  2 3 3 6 3 2" xfId="5429" xr:uid="{00000000-0005-0000-0000-000030150000}"/>
    <cellStyle name="Ввод  2 3 3 6 3 2 2" xfId="5430" xr:uid="{00000000-0005-0000-0000-000031150000}"/>
    <cellStyle name="Ввод  2 3 3 6 3 3" xfId="5431" xr:uid="{00000000-0005-0000-0000-000032150000}"/>
    <cellStyle name="Ввод  2 3 3 6 4" xfId="5432" xr:uid="{00000000-0005-0000-0000-000033150000}"/>
    <cellStyle name="Ввод  2 3 3 6 4 2" xfId="5433" xr:uid="{00000000-0005-0000-0000-000034150000}"/>
    <cellStyle name="Ввод  2 3 3 6 4 2 2" xfId="5434" xr:uid="{00000000-0005-0000-0000-000035150000}"/>
    <cellStyle name="Ввод  2 3 3 6 4 3" xfId="5435" xr:uid="{00000000-0005-0000-0000-000036150000}"/>
    <cellStyle name="Ввод  2 3 3 6 5" xfId="5436" xr:uid="{00000000-0005-0000-0000-000037150000}"/>
    <cellStyle name="Ввод  2 3 3 6 5 2" xfId="5437" xr:uid="{00000000-0005-0000-0000-000038150000}"/>
    <cellStyle name="Ввод  2 3 3 6 6" xfId="5438" xr:uid="{00000000-0005-0000-0000-000039150000}"/>
    <cellStyle name="Ввод  2 3 3 7" xfId="5439" xr:uid="{00000000-0005-0000-0000-00003A150000}"/>
    <cellStyle name="Ввод  2 3 3 7 2" xfId="5440" xr:uid="{00000000-0005-0000-0000-00003B150000}"/>
    <cellStyle name="Ввод  2 3 3 7 2 2" xfId="5441" xr:uid="{00000000-0005-0000-0000-00003C150000}"/>
    <cellStyle name="Ввод  2 3 3 7 3" xfId="5442" xr:uid="{00000000-0005-0000-0000-00003D150000}"/>
    <cellStyle name="Ввод  2 3 3 8" xfId="5443" xr:uid="{00000000-0005-0000-0000-00003E150000}"/>
    <cellStyle name="Ввод  2 3 3 8 2" xfId="5444" xr:uid="{00000000-0005-0000-0000-00003F150000}"/>
    <cellStyle name="Ввод  2 3 3 9" xfId="5445" xr:uid="{00000000-0005-0000-0000-000040150000}"/>
    <cellStyle name="Ввод  2 3 4" xfId="5446" xr:uid="{00000000-0005-0000-0000-000041150000}"/>
    <cellStyle name="Ввод  2 3 4 2" xfId="5447" xr:uid="{00000000-0005-0000-0000-000042150000}"/>
    <cellStyle name="Ввод  2 3 4 2 2" xfId="5448" xr:uid="{00000000-0005-0000-0000-000043150000}"/>
    <cellStyle name="Ввод  2 3 4 2 2 2" xfId="5449" xr:uid="{00000000-0005-0000-0000-000044150000}"/>
    <cellStyle name="Ввод  2 3 4 2 2 2 2" xfId="5450" xr:uid="{00000000-0005-0000-0000-000045150000}"/>
    <cellStyle name="Ввод  2 3 4 2 2 3" xfId="5451" xr:uid="{00000000-0005-0000-0000-000046150000}"/>
    <cellStyle name="Ввод  2 3 4 2 3" xfId="5452" xr:uid="{00000000-0005-0000-0000-000047150000}"/>
    <cellStyle name="Ввод  2 3 4 2 3 2" xfId="5453" xr:uid="{00000000-0005-0000-0000-000048150000}"/>
    <cellStyle name="Ввод  2 3 4 2 3 2 2" xfId="5454" xr:uid="{00000000-0005-0000-0000-000049150000}"/>
    <cellStyle name="Ввод  2 3 4 2 3 3" xfId="5455" xr:uid="{00000000-0005-0000-0000-00004A150000}"/>
    <cellStyle name="Ввод  2 3 4 2 4" xfId="5456" xr:uid="{00000000-0005-0000-0000-00004B150000}"/>
    <cellStyle name="Ввод  2 3 4 2 4 2" xfId="5457" xr:uid="{00000000-0005-0000-0000-00004C150000}"/>
    <cellStyle name="Ввод  2 3 4 2 4 2 2" xfId="5458" xr:uid="{00000000-0005-0000-0000-00004D150000}"/>
    <cellStyle name="Ввод  2 3 4 2 4 3" xfId="5459" xr:uid="{00000000-0005-0000-0000-00004E150000}"/>
    <cellStyle name="Ввод  2 3 4 2 5" xfId="5460" xr:uid="{00000000-0005-0000-0000-00004F150000}"/>
    <cellStyle name="Ввод  2 3 4 2 5 2" xfId="5461" xr:uid="{00000000-0005-0000-0000-000050150000}"/>
    <cellStyle name="Ввод  2 3 4 2 6" xfId="5462" xr:uid="{00000000-0005-0000-0000-000051150000}"/>
    <cellStyle name="Ввод  2 3 4 3" xfId="5463" xr:uid="{00000000-0005-0000-0000-000052150000}"/>
    <cellStyle name="Ввод  2 3 4 3 2" xfId="5464" xr:uid="{00000000-0005-0000-0000-000053150000}"/>
    <cellStyle name="Ввод  2 3 4 3 2 2" xfId="5465" xr:uid="{00000000-0005-0000-0000-000054150000}"/>
    <cellStyle name="Ввод  2 3 4 3 2 2 2" xfId="5466" xr:uid="{00000000-0005-0000-0000-000055150000}"/>
    <cellStyle name="Ввод  2 3 4 3 2 3" xfId="5467" xr:uid="{00000000-0005-0000-0000-000056150000}"/>
    <cellStyle name="Ввод  2 3 4 3 3" xfId="5468" xr:uid="{00000000-0005-0000-0000-000057150000}"/>
    <cellStyle name="Ввод  2 3 4 3 3 2" xfId="5469" xr:uid="{00000000-0005-0000-0000-000058150000}"/>
    <cellStyle name="Ввод  2 3 4 3 3 2 2" xfId="5470" xr:uid="{00000000-0005-0000-0000-000059150000}"/>
    <cellStyle name="Ввод  2 3 4 3 3 3" xfId="5471" xr:uid="{00000000-0005-0000-0000-00005A150000}"/>
    <cellStyle name="Ввод  2 3 4 3 4" xfId="5472" xr:uid="{00000000-0005-0000-0000-00005B150000}"/>
    <cellStyle name="Ввод  2 3 4 3 4 2" xfId="5473" xr:uid="{00000000-0005-0000-0000-00005C150000}"/>
    <cellStyle name="Ввод  2 3 4 3 4 2 2" xfId="5474" xr:uid="{00000000-0005-0000-0000-00005D150000}"/>
    <cellStyle name="Ввод  2 3 4 3 4 3" xfId="5475" xr:uid="{00000000-0005-0000-0000-00005E150000}"/>
    <cellStyle name="Ввод  2 3 4 3 5" xfId="5476" xr:uid="{00000000-0005-0000-0000-00005F150000}"/>
    <cellStyle name="Ввод  2 3 4 3 5 2" xfId="5477" xr:uid="{00000000-0005-0000-0000-000060150000}"/>
    <cellStyle name="Ввод  2 3 4 3 6" xfId="5478" xr:uid="{00000000-0005-0000-0000-000061150000}"/>
    <cellStyle name="Ввод  2 3 4 4" xfId="5479" xr:uid="{00000000-0005-0000-0000-000062150000}"/>
    <cellStyle name="Ввод  2 3 4 4 2" xfId="5480" xr:uid="{00000000-0005-0000-0000-000063150000}"/>
    <cellStyle name="Ввод  2 3 4 4 2 2" xfId="5481" xr:uid="{00000000-0005-0000-0000-000064150000}"/>
    <cellStyle name="Ввод  2 3 4 4 2 2 2" xfId="5482" xr:uid="{00000000-0005-0000-0000-000065150000}"/>
    <cellStyle name="Ввод  2 3 4 4 2 3" xfId="5483" xr:uid="{00000000-0005-0000-0000-000066150000}"/>
    <cellStyle name="Ввод  2 3 4 4 3" xfId="5484" xr:uid="{00000000-0005-0000-0000-000067150000}"/>
    <cellStyle name="Ввод  2 3 4 4 3 2" xfId="5485" xr:uid="{00000000-0005-0000-0000-000068150000}"/>
    <cellStyle name="Ввод  2 3 4 4 3 2 2" xfId="5486" xr:uid="{00000000-0005-0000-0000-000069150000}"/>
    <cellStyle name="Ввод  2 3 4 4 3 3" xfId="5487" xr:uid="{00000000-0005-0000-0000-00006A150000}"/>
    <cellStyle name="Ввод  2 3 4 4 4" xfId="5488" xr:uid="{00000000-0005-0000-0000-00006B150000}"/>
    <cellStyle name="Ввод  2 3 4 4 4 2" xfId="5489" xr:uid="{00000000-0005-0000-0000-00006C150000}"/>
    <cellStyle name="Ввод  2 3 4 4 4 2 2" xfId="5490" xr:uid="{00000000-0005-0000-0000-00006D150000}"/>
    <cellStyle name="Ввод  2 3 4 4 4 3" xfId="5491" xr:uid="{00000000-0005-0000-0000-00006E150000}"/>
    <cellStyle name="Ввод  2 3 4 4 5" xfId="5492" xr:uid="{00000000-0005-0000-0000-00006F150000}"/>
    <cellStyle name="Ввод  2 3 4 4 5 2" xfId="5493" xr:uid="{00000000-0005-0000-0000-000070150000}"/>
    <cellStyle name="Ввод  2 3 4 4 6" xfId="5494" xr:uid="{00000000-0005-0000-0000-000071150000}"/>
    <cellStyle name="Ввод  2 3 4 5" xfId="5495" xr:uid="{00000000-0005-0000-0000-000072150000}"/>
    <cellStyle name="Ввод  2 3 4 5 2" xfId="5496" xr:uid="{00000000-0005-0000-0000-000073150000}"/>
    <cellStyle name="Ввод  2 3 4 5 2 2" xfId="5497" xr:uid="{00000000-0005-0000-0000-000074150000}"/>
    <cellStyle name="Ввод  2 3 4 5 2 2 2" xfId="5498" xr:uid="{00000000-0005-0000-0000-000075150000}"/>
    <cellStyle name="Ввод  2 3 4 5 2 3" xfId="5499" xr:uid="{00000000-0005-0000-0000-000076150000}"/>
    <cellStyle name="Ввод  2 3 4 5 3" xfId="5500" xr:uid="{00000000-0005-0000-0000-000077150000}"/>
    <cellStyle name="Ввод  2 3 4 5 3 2" xfId="5501" xr:uid="{00000000-0005-0000-0000-000078150000}"/>
    <cellStyle name="Ввод  2 3 4 5 3 2 2" xfId="5502" xr:uid="{00000000-0005-0000-0000-000079150000}"/>
    <cellStyle name="Ввод  2 3 4 5 3 3" xfId="5503" xr:uid="{00000000-0005-0000-0000-00007A150000}"/>
    <cellStyle name="Ввод  2 3 4 5 4" xfId="5504" xr:uid="{00000000-0005-0000-0000-00007B150000}"/>
    <cellStyle name="Ввод  2 3 4 5 4 2" xfId="5505" xr:uid="{00000000-0005-0000-0000-00007C150000}"/>
    <cellStyle name="Ввод  2 3 4 5 4 2 2" xfId="5506" xr:uid="{00000000-0005-0000-0000-00007D150000}"/>
    <cellStyle name="Ввод  2 3 4 5 4 3" xfId="5507" xr:uid="{00000000-0005-0000-0000-00007E150000}"/>
    <cellStyle name="Ввод  2 3 4 5 5" xfId="5508" xr:uid="{00000000-0005-0000-0000-00007F150000}"/>
    <cellStyle name="Ввод  2 3 4 5 5 2" xfId="5509" xr:uid="{00000000-0005-0000-0000-000080150000}"/>
    <cellStyle name="Ввод  2 3 4 5 6" xfId="5510" xr:uid="{00000000-0005-0000-0000-000081150000}"/>
    <cellStyle name="Ввод  2 3 4 6" xfId="5511" xr:uid="{00000000-0005-0000-0000-000082150000}"/>
    <cellStyle name="Ввод  2 3 4 6 2" xfId="5512" xr:uid="{00000000-0005-0000-0000-000083150000}"/>
    <cellStyle name="Ввод  2 3 4 6 2 2" xfId="5513" xr:uid="{00000000-0005-0000-0000-000084150000}"/>
    <cellStyle name="Ввод  2 3 4 6 2 2 2" xfId="5514" xr:uid="{00000000-0005-0000-0000-000085150000}"/>
    <cellStyle name="Ввод  2 3 4 6 2 3" xfId="5515" xr:uid="{00000000-0005-0000-0000-000086150000}"/>
    <cellStyle name="Ввод  2 3 4 6 3" xfId="5516" xr:uid="{00000000-0005-0000-0000-000087150000}"/>
    <cellStyle name="Ввод  2 3 4 6 3 2" xfId="5517" xr:uid="{00000000-0005-0000-0000-000088150000}"/>
    <cellStyle name="Ввод  2 3 4 6 3 2 2" xfId="5518" xr:uid="{00000000-0005-0000-0000-000089150000}"/>
    <cellStyle name="Ввод  2 3 4 6 3 3" xfId="5519" xr:uid="{00000000-0005-0000-0000-00008A150000}"/>
    <cellStyle name="Ввод  2 3 4 6 4" xfId="5520" xr:uid="{00000000-0005-0000-0000-00008B150000}"/>
    <cellStyle name="Ввод  2 3 4 6 4 2" xfId="5521" xr:uid="{00000000-0005-0000-0000-00008C150000}"/>
    <cellStyle name="Ввод  2 3 4 6 4 2 2" xfId="5522" xr:uid="{00000000-0005-0000-0000-00008D150000}"/>
    <cellStyle name="Ввод  2 3 4 6 4 3" xfId="5523" xr:uid="{00000000-0005-0000-0000-00008E150000}"/>
    <cellStyle name="Ввод  2 3 4 6 5" xfId="5524" xr:uid="{00000000-0005-0000-0000-00008F150000}"/>
    <cellStyle name="Ввод  2 3 4 6 5 2" xfId="5525" xr:uid="{00000000-0005-0000-0000-000090150000}"/>
    <cellStyle name="Ввод  2 3 4 6 6" xfId="5526" xr:uid="{00000000-0005-0000-0000-000091150000}"/>
    <cellStyle name="Ввод  2 3 4 7" xfId="5527" xr:uid="{00000000-0005-0000-0000-000092150000}"/>
    <cellStyle name="Ввод  2 3 4 7 2" xfId="5528" xr:uid="{00000000-0005-0000-0000-000093150000}"/>
    <cellStyle name="Ввод  2 3 4 7 2 2" xfId="5529" xr:uid="{00000000-0005-0000-0000-000094150000}"/>
    <cellStyle name="Ввод  2 3 4 7 3" xfId="5530" xr:uid="{00000000-0005-0000-0000-000095150000}"/>
    <cellStyle name="Ввод  2 3 4 8" xfId="5531" xr:uid="{00000000-0005-0000-0000-000096150000}"/>
    <cellStyle name="Ввод  2 3 4 8 2" xfId="5532" xr:uid="{00000000-0005-0000-0000-000097150000}"/>
    <cellStyle name="Ввод  2 3 4 9" xfId="5533" xr:uid="{00000000-0005-0000-0000-000098150000}"/>
    <cellStyle name="Ввод  2 3 5" xfId="5534" xr:uid="{00000000-0005-0000-0000-000099150000}"/>
    <cellStyle name="Ввод  2 3 5 2" xfId="5535" xr:uid="{00000000-0005-0000-0000-00009A150000}"/>
    <cellStyle name="Ввод  2 3 5 2 2" xfId="5536" xr:uid="{00000000-0005-0000-0000-00009B150000}"/>
    <cellStyle name="Ввод  2 3 5 2 2 2" xfId="5537" xr:uid="{00000000-0005-0000-0000-00009C150000}"/>
    <cellStyle name="Ввод  2 3 5 2 2 2 2" xfId="5538" xr:uid="{00000000-0005-0000-0000-00009D150000}"/>
    <cellStyle name="Ввод  2 3 5 2 2 3" xfId="5539" xr:uid="{00000000-0005-0000-0000-00009E150000}"/>
    <cellStyle name="Ввод  2 3 5 2 3" xfId="5540" xr:uid="{00000000-0005-0000-0000-00009F150000}"/>
    <cellStyle name="Ввод  2 3 5 2 3 2" xfId="5541" xr:uid="{00000000-0005-0000-0000-0000A0150000}"/>
    <cellStyle name="Ввод  2 3 5 2 3 2 2" xfId="5542" xr:uid="{00000000-0005-0000-0000-0000A1150000}"/>
    <cellStyle name="Ввод  2 3 5 2 3 3" xfId="5543" xr:uid="{00000000-0005-0000-0000-0000A2150000}"/>
    <cellStyle name="Ввод  2 3 5 2 4" xfId="5544" xr:uid="{00000000-0005-0000-0000-0000A3150000}"/>
    <cellStyle name="Ввод  2 3 5 2 4 2" xfId="5545" xr:uid="{00000000-0005-0000-0000-0000A4150000}"/>
    <cellStyle name="Ввод  2 3 5 2 4 2 2" xfId="5546" xr:uid="{00000000-0005-0000-0000-0000A5150000}"/>
    <cellStyle name="Ввод  2 3 5 2 4 3" xfId="5547" xr:uid="{00000000-0005-0000-0000-0000A6150000}"/>
    <cellStyle name="Ввод  2 3 5 2 5" xfId="5548" xr:uid="{00000000-0005-0000-0000-0000A7150000}"/>
    <cellStyle name="Ввод  2 3 5 2 5 2" xfId="5549" xr:uid="{00000000-0005-0000-0000-0000A8150000}"/>
    <cellStyle name="Ввод  2 3 5 2 6" xfId="5550" xr:uid="{00000000-0005-0000-0000-0000A9150000}"/>
    <cellStyle name="Ввод  2 3 5 3" xfId="5551" xr:uid="{00000000-0005-0000-0000-0000AA150000}"/>
    <cellStyle name="Ввод  2 3 5 3 2" xfId="5552" xr:uid="{00000000-0005-0000-0000-0000AB150000}"/>
    <cellStyle name="Ввод  2 3 5 3 2 2" xfId="5553" xr:uid="{00000000-0005-0000-0000-0000AC150000}"/>
    <cellStyle name="Ввод  2 3 5 3 2 2 2" xfId="5554" xr:uid="{00000000-0005-0000-0000-0000AD150000}"/>
    <cellStyle name="Ввод  2 3 5 3 2 3" xfId="5555" xr:uid="{00000000-0005-0000-0000-0000AE150000}"/>
    <cellStyle name="Ввод  2 3 5 3 3" xfId="5556" xr:uid="{00000000-0005-0000-0000-0000AF150000}"/>
    <cellStyle name="Ввод  2 3 5 3 3 2" xfId="5557" xr:uid="{00000000-0005-0000-0000-0000B0150000}"/>
    <cellStyle name="Ввод  2 3 5 3 3 2 2" xfId="5558" xr:uid="{00000000-0005-0000-0000-0000B1150000}"/>
    <cellStyle name="Ввод  2 3 5 3 3 3" xfId="5559" xr:uid="{00000000-0005-0000-0000-0000B2150000}"/>
    <cellStyle name="Ввод  2 3 5 3 4" xfId="5560" xr:uid="{00000000-0005-0000-0000-0000B3150000}"/>
    <cellStyle name="Ввод  2 3 5 3 4 2" xfId="5561" xr:uid="{00000000-0005-0000-0000-0000B4150000}"/>
    <cellStyle name="Ввод  2 3 5 3 4 2 2" xfId="5562" xr:uid="{00000000-0005-0000-0000-0000B5150000}"/>
    <cellStyle name="Ввод  2 3 5 3 4 3" xfId="5563" xr:uid="{00000000-0005-0000-0000-0000B6150000}"/>
    <cellStyle name="Ввод  2 3 5 3 5" xfId="5564" xr:uid="{00000000-0005-0000-0000-0000B7150000}"/>
    <cellStyle name="Ввод  2 3 5 3 5 2" xfId="5565" xr:uid="{00000000-0005-0000-0000-0000B8150000}"/>
    <cellStyle name="Ввод  2 3 5 3 6" xfId="5566" xr:uid="{00000000-0005-0000-0000-0000B9150000}"/>
    <cellStyle name="Ввод  2 3 5 4" xfId="5567" xr:uid="{00000000-0005-0000-0000-0000BA150000}"/>
    <cellStyle name="Ввод  2 3 5 4 2" xfId="5568" xr:uid="{00000000-0005-0000-0000-0000BB150000}"/>
    <cellStyle name="Ввод  2 3 5 4 2 2" xfId="5569" xr:uid="{00000000-0005-0000-0000-0000BC150000}"/>
    <cellStyle name="Ввод  2 3 5 4 2 2 2" xfId="5570" xr:uid="{00000000-0005-0000-0000-0000BD150000}"/>
    <cellStyle name="Ввод  2 3 5 4 2 3" xfId="5571" xr:uid="{00000000-0005-0000-0000-0000BE150000}"/>
    <cellStyle name="Ввод  2 3 5 4 3" xfId="5572" xr:uid="{00000000-0005-0000-0000-0000BF150000}"/>
    <cellStyle name="Ввод  2 3 5 4 3 2" xfId="5573" xr:uid="{00000000-0005-0000-0000-0000C0150000}"/>
    <cellStyle name="Ввод  2 3 5 4 3 2 2" xfId="5574" xr:uid="{00000000-0005-0000-0000-0000C1150000}"/>
    <cellStyle name="Ввод  2 3 5 4 3 3" xfId="5575" xr:uid="{00000000-0005-0000-0000-0000C2150000}"/>
    <cellStyle name="Ввод  2 3 5 4 4" xfId="5576" xr:uid="{00000000-0005-0000-0000-0000C3150000}"/>
    <cellStyle name="Ввод  2 3 5 4 4 2" xfId="5577" xr:uid="{00000000-0005-0000-0000-0000C4150000}"/>
    <cellStyle name="Ввод  2 3 5 4 4 2 2" xfId="5578" xr:uid="{00000000-0005-0000-0000-0000C5150000}"/>
    <cellStyle name="Ввод  2 3 5 4 4 3" xfId="5579" xr:uid="{00000000-0005-0000-0000-0000C6150000}"/>
    <cellStyle name="Ввод  2 3 5 4 5" xfId="5580" xr:uid="{00000000-0005-0000-0000-0000C7150000}"/>
    <cellStyle name="Ввод  2 3 5 4 5 2" xfId="5581" xr:uid="{00000000-0005-0000-0000-0000C8150000}"/>
    <cellStyle name="Ввод  2 3 5 4 6" xfId="5582" xr:uid="{00000000-0005-0000-0000-0000C9150000}"/>
    <cellStyle name="Ввод  2 3 5 5" xfId="5583" xr:uid="{00000000-0005-0000-0000-0000CA150000}"/>
    <cellStyle name="Ввод  2 3 5 5 2" xfId="5584" xr:uid="{00000000-0005-0000-0000-0000CB150000}"/>
    <cellStyle name="Ввод  2 3 5 5 2 2" xfId="5585" xr:uid="{00000000-0005-0000-0000-0000CC150000}"/>
    <cellStyle name="Ввод  2 3 5 5 2 2 2" xfId="5586" xr:uid="{00000000-0005-0000-0000-0000CD150000}"/>
    <cellStyle name="Ввод  2 3 5 5 2 3" xfId="5587" xr:uid="{00000000-0005-0000-0000-0000CE150000}"/>
    <cellStyle name="Ввод  2 3 5 5 3" xfId="5588" xr:uid="{00000000-0005-0000-0000-0000CF150000}"/>
    <cellStyle name="Ввод  2 3 5 5 3 2" xfId="5589" xr:uid="{00000000-0005-0000-0000-0000D0150000}"/>
    <cellStyle name="Ввод  2 3 5 5 3 2 2" xfId="5590" xr:uid="{00000000-0005-0000-0000-0000D1150000}"/>
    <cellStyle name="Ввод  2 3 5 5 3 3" xfId="5591" xr:uid="{00000000-0005-0000-0000-0000D2150000}"/>
    <cellStyle name="Ввод  2 3 5 5 4" xfId="5592" xr:uid="{00000000-0005-0000-0000-0000D3150000}"/>
    <cellStyle name="Ввод  2 3 5 5 4 2" xfId="5593" xr:uid="{00000000-0005-0000-0000-0000D4150000}"/>
    <cellStyle name="Ввод  2 3 5 5 4 2 2" xfId="5594" xr:uid="{00000000-0005-0000-0000-0000D5150000}"/>
    <cellStyle name="Ввод  2 3 5 5 4 3" xfId="5595" xr:uid="{00000000-0005-0000-0000-0000D6150000}"/>
    <cellStyle name="Ввод  2 3 5 5 5" xfId="5596" xr:uid="{00000000-0005-0000-0000-0000D7150000}"/>
    <cellStyle name="Ввод  2 3 5 5 5 2" xfId="5597" xr:uid="{00000000-0005-0000-0000-0000D8150000}"/>
    <cellStyle name="Ввод  2 3 5 5 6" xfId="5598" xr:uid="{00000000-0005-0000-0000-0000D9150000}"/>
    <cellStyle name="Ввод  2 3 5 6" xfId="5599" xr:uid="{00000000-0005-0000-0000-0000DA150000}"/>
    <cellStyle name="Ввод  2 3 5 6 2" xfId="5600" xr:uid="{00000000-0005-0000-0000-0000DB150000}"/>
    <cellStyle name="Ввод  2 3 5 6 2 2" xfId="5601" xr:uid="{00000000-0005-0000-0000-0000DC150000}"/>
    <cellStyle name="Ввод  2 3 5 6 3" xfId="5602" xr:uid="{00000000-0005-0000-0000-0000DD150000}"/>
    <cellStyle name="Ввод  2 3 5 7" xfId="5603" xr:uid="{00000000-0005-0000-0000-0000DE150000}"/>
    <cellStyle name="Ввод  2 3 5 7 2" xfId="5604" xr:uid="{00000000-0005-0000-0000-0000DF150000}"/>
    <cellStyle name="Ввод  2 3 5 8" xfId="5605" xr:uid="{00000000-0005-0000-0000-0000E0150000}"/>
    <cellStyle name="Ввод  2 3 6" xfId="5606" xr:uid="{00000000-0005-0000-0000-0000E1150000}"/>
    <cellStyle name="Ввод  2 3 6 2" xfId="5607" xr:uid="{00000000-0005-0000-0000-0000E2150000}"/>
    <cellStyle name="Ввод  2 3 6 2 2" xfId="5608" xr:uid="{00000000-0005-0000-0000-0000E3150000}"/>
    <cellStyle name="Ввод  2 3 6 2 2 2" xfId="5609" xr:uid="{00000000-0005-0000-0000-0000E4150000}"/>
    <cellStyle name="Ввод  2 3 6 2 2 2 2" xfId="5610" xr:uid="{00000000-0005-0000-0000-0000E5150000}"/>
    <cellStyle name="Ввод  2 3 6 2 2 3" xfId="5611" xr:uid="{00000000-0005-0000-0000-0000E6150000}"/>
    <cellStyle name="Ввод  2 3 6 2 3" xfId="5612" xr:uid="{00000000-0005-0000-0000-0000E7150000}"/>
    <cellStyle name="Ввод  2 3 6 2 3 2" xfId="5613" xr:uid="{00000000-0005-0000-0000-0000E8150000}"/>
    <cellStyle name="Ввод  2 3 6 2 3 2 2" xfId="5614" xr:uid="{00000000-0005-0000-0000-0000E9150000}"/>
    <cellStyle name="Ввод  2 3 6 2 3 3" xfId="5615" xr:uid="{00000000-0005-0000-0000-0000EA150000}"/>
    <cellStyle name="Ввод  2 3 6 2 4" xfId="5616" xr:uid="{00000000-0005-0000-0000-0000EB150000}"/>
    <cellStyle name="Ввод  2 3 6 2 4 2" xfId="5617" xr:uid="{00000000-0005-0000-0000-0000EC150000}"/>
    <cellStyle name="Ввод  2 3 6 2 4 2 2" xfId="5618" xr:uid="{00000000-0005-0000-0000-0000ED150000}"/>
    <cellStyle name="Ввод  2 3 6 2 4 3" xfId="5619" xr:uid="{00000000-0005-0000-0000-0000EE150000}"/>
    <cellStyle name="Ввод  2 3 6 2 5" xfId="5620" xr:uid="{00000000-0005-0000-0000-0000EF150000}"/>
    <cellStyle name="Ввод  2 3 6 2 5 2" xfId="5621" xr:uid="{00000000-0005-0000-0000-0000F0150000}"/>
    <cellStyle name="Ввод  2 3 6 2 6" xfId="5622" xr:uid="{00000000-0005-0000-0000-0000F1150000}"/>
    <cellStyle name="Ввод  2 3 6 3" xfId="5623" xr:uid="{00000000-0005-0000-0000-0000F2150000}"/>
    <cellStyle name="Ввод  2 3 6 3 2" xfId="5624" xr:uid="{00000000-0005-0000-0000-0000F3150000}"/>
    <cellStyle name="Ввод  2 3 6 3 2 2" xfId="5625" xr:uid="{00000000-0005-0000-0000-0000F4150000}"/>
    <cellStyle name="Ввод  2 3 6 3 2 2 2" xfId="5626" xr:uid="{00000000-0005-0000-0000-0000F5150000}"/>
    <cellStyle name="Ввод  2 3 6 3 2 3" xfId="5627" xr:uid="{00000000-0005-0000-0000-0000F6150000}"/>
    <cellStyle name="Ввод  2 3 6 3 3" xfId="5628" xr:uid="{00000000-0005-0000-0000-0000F7150000}"/>
    <cellStyle name="Ввод  2 3 6 3 3 2" xfId="5629" xr:uid="{00000000-0005-0000-0000-0000F8150000}"/>
    <cellStyle name="Ввод  2 3 6 3 3 2 2" xfId="5630" xr:uid="{00000000-0005-0000-0000-0000F9150000}"/>
    <cellStyle name="Ввод  2 3 6 3 3 3" xfId="5631" xr:uid="{00000000-0005-0000-0000-0000FA150000}"/>
    <cellStyle name="Ввод  2 3 6 3 4" xfId="5632" xr:uid="{00000000-0005-0000-0000-0000FB150000}"/>
    <cellStyle name="Ввод  2 3 6 3 4 2" xfId="5633" xr:uid="{00000000-0005-0000-0000-0000FC150000}"/>
    <cellStyle name="Ввод  2 3 6 3 4 2 2" xfId="5634" xr:uid="{00000000-0005-0000-0000-0000FD150000}"/>
    <cellStyle name="Ввод  2 3 6 3 4 3" xfId="5635" xr:uid="{00000000-0005-0000-0000-0000FE150000}"/>
    <cellStyle name="Ввод  2 3 6 3 5" xfId="5636" xr:uid="{00000000-0005-0000-0000-0000FF150000}"/>
    <cellStyle name="Ввод  2 3 6 3 5 2" xfId="5637" xr:uid="{00000000-0005-0000-0000-000000160000}"/>
    <cellStyle name="Ввод  2 3 6 3 6" xfId="5638" xr:uid="{00000000-0005-0000-0000-000001160000}"/>
    <cellStyle name="Ввод  2 3 6 4" xfId="5639" xr:uid="{00000000-0005-0000-0000-000002160000}"/>
    <cellStyle name="Ввод  2 3 6 4 2" xfId="5640" xr:uid="{00000000-0005-0000-0000-000003160000}"/>
    <cellStyle name="Ввод  2 3 6 4 2 2" xfId="5641" xr:uid="{00000000-0005-0000-0000-000004160000}"/>
    <cellStyle name="Ввод  2 3 6 4 2 2 2" xfId="5642" xr:uid="{00000000-0005-0000-0000-000005160000}"/>
    <cellStyle name="Ввод  2 3 6 4 2 3" xfId="5643" xr:uid="{00000000-0005-0000-0000-000006160000}"/>
    <cellStyle name="Ввод  2 3 6 4 3" xfId="5644" xr:uid="{00000000-0005-0000-0000-000007160000}"/>
    <cellStyle name="Ввод  2 3 6 4 3 2" xfId="5645" xr:uid="{00000000-0005-0000-0000-000008160000}"/>
    <cellStyle name="Ввод  2 3 6 4 3 2 2" xfId="5646" xr:uid="{00000000-0005-0000-0000-000009160000}"/>
    <cellStyle name="Ввод  2 3 6 4 3 3" xfId="5647" xr:uid="{00000000-0005-0000-0000-00000A160000}"/>
    <cellStyle name="Ввод  2 3 6 4 4" xfId="5648" xr:uid="{00000000-0005-0000-0000-00000B160000}"/>
    <cellStyle name="Ввод  2 3 6 4 4 2" xfId="5649" xr:uid="{00000000-0005-0000-0000-00000C160000}"/>
    <cellStyle name="Ввод  2 3 6 4 4 2 2" xfId="5650" xr:uid="{00000000-0005-0000-0000-00000D160000}"/>
    <cellStyle name="Ввод  2 3 6 4 4 3" xfId="5651" xr:uid="{00000000-0005-0000-0000-00000E160000}"/>
    <cellStyle name="Ввод  2 3 6 4 5" xfId="5652" xr:uid="{00000000-0005-0000-0000-00000F160000}"/>
    <cellStyle name="Ввод  2 3 6 4 5 2" xfId="5653" xr:uid="{00000000-0005-0000-0000-000010160000}"/>
    <cellStyle name="Ввод  2 3 6 4 6" xfId="5654" xr:uid="{00000000-0005-0000-0000-000011160000}"/>
    <cellStyle name="Ввод  2 3 6 5" xfId="5655" xr:uid="{00000000-0005-0000-0000-000012160000}"/>
    <cellStyle name="Ввод  2 3 6 5 2" xfId="5656" xr:uid="{00000000-0005-0000-0000-000013160000}"/>
    <cellStyle name="Ввод  2 3 6 5 2 2" xfId="5657" xr:uid="{00000000-0005-0000-0000-000014160000}"/>
    <cellStyle name="Ввод  2 3 6 5 2 2 2" xfId="5658" xr:uid="{00000000-0005-0000-0000-000015160000}"/>
    <cellStyle name="Ввод  2 3 6 5 2 3" xfId="5659" xr:uid="{00000000-0005-0000-0000-000016160000}"/>
    <cellStyle name="Ввод  2 3 6 5 3" xfId="5660" xr:uid="{00000000-0005-0000-0000-000017160000}"/>
    <cellStyle name="Ввод  2 3 6 5 3 2" xfId="5661" xr:uid="{00000000-0005-0000-0000-000018160000}"/>
    <cellStyle name="Ввод  2 3 6 5 3 2 2" xfId="5662" xr:uid="{00000000-0005-0000-0000-000019160000}"/>
    <cellStyle name="Ввод  2 3 6 5 3 3" xfId="5663" xr:uid="{00000000-0005-0000-0000-00001A160000}"/>
    <cellStyle name="Ввод  2 3 6 5 4" xfId="5664" xr:uid="{00000000-0005-0000-0000-00001B160000}"/>
    <cellStyle name="Ввод  2 3 6 5 4 2" xfId="5665" xr:uid="{00000000-0005-0000-0000-00001C160000}"/>
    <cellStyle name="Ввод  2 3 6 5 4 2 2" xfId="5666" xr:uid="{00000000-0005-0000-0000-00001D160000}"/>
    <cellStyle name="Ввод  2 3 6 5 4 3" xfId="5667" xr:uid="{00000000-0005-0000-0000-00001E160000}"/>
    <cellStyle name="Ввод  2 3 6 5 5" xfId="5668" xr:uid="{00000000-0005-0000-0000-00001F160000}"/>
    <cellStyle name="Ввод  2 3 6 5 5 2" xfId="5669" xr:uid="{00000000-0005-0000-0000-000020160000}"/>
    <cellStyle name="Ввод  2 3 6 5 6" xfId="5670" xr:uid="{00000000-0005-0000-0000-000021160000}"/>
    <cellStyle name="Ввод  2 3 6 6" xfId="5671" xr:uid="{00000000-0005-0000-0000-000022160000}"/>
    <cellStyle name="Ввод  2 3 6 6 2" xfId="5672" xr:uid="{00000000-0005-0000-0000-000023160000}"/>
    <cellStyle name="Ввод  2 3 6 6 2 2" xfId="5673" xr:uid="{00000000-0005-0000-0000-000024160000}"/>
    <cellStyle name="Ввод  2 3 6 6 3" xfId="5674" xr:uid="{00000000-0005-0000-0000-000025160000}"/>
    <cellStyle name="Ввод  2 3 6 7" xfId="5675" xr:uid="{00000000-0005-0000-0000-000026160000}"/>
    <cellStyle name="Ввод  2 3 6 7 2" xfId="5676" xr:uid="{00000000-0005-0000-0000-000027160000}"/>
    <cellStyle name="Ввод  2 3 6 8" xfId="5677" xr:uid="{00000000-0005-0000-0000-000028160000}"/>
    <cellStyle name="Ввод  2 3 7" xfId="5678" xr:uid="{00000000-0005-0000-0000-000029160000}"/>
    <cellStyle name="Ввод  2 3 7 2" xfId="5679" xr:uid="{00000000-0005-0000-0000-00002A160000}"/>
    <cellStyle name="Ввод  2 3 7 2 2" xfId="5680" xr:uid="{00000000-0005-0000-0000-00002B160000}"/>
    <cellStyle name="Ввод  2 3 7 2 2 2" xfId="5681" xr:uid="{00000000-0005-0000-0000-00002C160000}"/>
    <cellStyle name="Ввод  2 3 7 2 3" xfId="5682" xr:uid="{00000000-0005-0000-0000-00002D160000}"/>
    <cellStyle name="Ввод  2 3 7 3" xfId="5683" xr:uid="{00000000-0005-0000-0000-00002E160000}"/>
    <cellStyle name="Ввод  2 3 7 3 2" xfId="5684" xr:uid="{00000000-0005-0000-0000-00002F160000}"/>
    <cellStyle name="Ввод  2 3 7 4" xfId="5685" xr:uid="{00000000-0005-0000-0000-000030160000}"/>
    <cellStyle name="Ввод  2 3 8" xfId="5686" xr:uid="{00000000-0005-0000-0000-000031160000}"/>
    <cellStyle name="Ввод  2 3 8 2" xfId="5687" xr:uid="{00000000-0005-0000-0000-000032160000}"/>
    <cellStyle name="Ввод  2 3 8 2 2" xfId="5688" xr:uid="{00000000-0005-0000-0000-000033160000}"/>
    <cellStyle name="Ввод  2 3 8 3" xfId="5689" xr:uid="{00000000-0005-0000-0000-000034160000}"/>
    <cellStyle name="Ввод  2 3 9" xfId="5690" xr:uid="{00000000-0005-0000-0000-000035160000}"/>
    <cellStyle name="Ввод  2 3 9 2" xfId="5691" xr:uid="{00000000-0005-0000-0000-000036160000}"/>
    <cellStyle name="Ввод  2 4" xfId="5692" xr:uid="{00000000-0005-0000-0000-000037160000}"/>
    <cellStyle name="Ввод  2 4 10" xfId="5693" xr:uid="{00000000-0005-0000-0000-000038160000}"/>
    <cellStyle name="Ввод  2 4 10 2" xfId="5694" xr:uid="{00000000-0005-0000-0000-000039160000}"/>
    <cellStyle name="Ввод  2 4 11" xfId="5695" xr:uid="{00000000-0005-0000-0000-00003A160000}"/>
    <cellStyle name="Ввод  2 4 2" xfId="5696" xr:uid="{00000000-0005-0000-0000-00003B160000}"/>
    <cellStyle name="Ввод  2 4 2 2" xfId="5697" xr:uid="{00000000-0005-0000-0000-00003C160000}"/>
    <cellStyle name="Ввод  2 4 2 2 2" xfId="5698" xr:uid="{00000000-0005-0000-0000-00003D160000}"/>
    <cellStyle name="Ввод  2 4 2 2 2 2" xfId="5699" xr:uid="{00000000-0005-0000-0000-00003E160000}"/>
    <cellStyle name="Ввод  2 4 2 2 2 2 2" xfId="5700" xr:uid="{00000000-0005-0000-0000-00003F160000}"/>
    <cellStyle name="Ввод  2 4 2 2 2 2 2 2" xfId="5701" xr:uid="{00000000-0005-0000-0000-000040160000}"/>
    <cellStyle name="Ввод  2 4 2 2 2 2 3" xfId="5702" xr:uid="{00000000-0005-0000-0000-000041160000}"/>
    <cellStyle name="Ввод  2 4 2 2 2 3" xfId="5703" xr:uid="{00000000-0005-0000-0000-000042160000}"/>
    <cellStyle name="Ввод  2 4 2 2 2 3 2" xfId="5704" xr:uid="{00000000-0005-0000-0000-000043160000}"/>
    <cellStyle name="Ввод  2 4 2 2 2 3 2 2" xfId="5705" xr:uid="{00000000-0005-0000-0000-000044160000}"/>
    <cellStyle name="Ввод  2 4 2 2 2 3 3" xfId="5706" xr:uid="{00000000-0005-0000-0000-000045160000}"/>
    <cellStyle name="Ввод  2 4 2 2 2 4" xfId="5707" xr:uid="{00000000-0005-0000-0000-000046160000}"/>
    <cellStyle name="Ввод  2 4 2 2 2 4 2" xfId="5708" xr:uid="{00000000-0005-0000-0000-000047160000}"/>
    <cellStyle name="Ввод  2 4 2 2 2 4 2 2" xfId="5709" xr:uid="{00000000-0005-0000-0000-000048160000}"/>
    <cellStyle name="Ввод  2 4 2 2 2 4 3" xfId="5710" xr:uid="{00000000-0005-0000-0000-000049160000}"/>
    <cellStyle name="Ввод  2 4 2 2 2 5" xfId="5711" xr:uid="{00000000-0005-0000-0000-00004A160000}"/>
    <cellStyle name="Ввод  2 4 2 2 2 5 2" xfId="5712" xr:uid="{00000000-0005-0000-0000-00004B160000}"/>
    <cellStyle name="Ввод  2 4 2 2 2 6" xfId="5713" xr:uid="{00000000-0005-0000-0000-00004C160000}"/>
    <cellStyle name="Ввод  2 4 2 2 3" xfId="5714" xr:uid="{00000000-0005-0000-0000-00004D160000}"/>
    <cellStyle name="Ввод  2 4 2 2 3 2" xfId="5715" xr:uid="{00000000-0005-0000-0000-00004E160000}"/>
    <cellStyle name="Ввод  2 4 2 2 3 2 2" xfId="5716" xr:uid="{00000000-0005-0000-0000-00004F160000}"/>
    <cellStyle name="Ввод  2 4 2 2 3 2 2 2" xfId="5717" xr:uid="{00000000-0005-0000-0000-000050160000}"/>
    <cellStyle name="Ввод  2 4 2 2 3 2 3" xfId="5718" xr:uid="{00000000-0005-0000-0000-000051160000}"/>
    <cellStyle name="Ввод  2 4 2 2 3 3" xfId="5719" xr:uid="{00000000-0005-0000-0000-000052160000}"/>
    <cellStyle name="Ввод  2 4 2 2 3 3 2" xfId="5720" xr:uid="{00000000-0005-0000-0000-000053160000}"/>
    <cellStyle name="Ввод  2 4 2 2 3 3 2 2" xfId="5721" xr:uid="{00000000-0005-0000-0000-000054160000}"/>
    <cellStyle name="Ввод  2 4 2 2 3 3 3" xfId="5722" xr:uid="{00000000-0005-0000-0000-000055160000}"/>
    <cellStyle name="Ввод  2 4 2 2 3 4" xfId="5723" xr:uid="{00000000-0005-0000-0000-000056160000}"/>
    <cellStyle name="Ввод  2 4 2 2 3 4 2" xfId="5724" xr:uid="{00000000-0005-0000-0000-000057160000}"/>
    <cellStyle name="Ввод  2 4 2 2 3 4 2 2" xfId="5725" xr:uid="{00000000-0005-0000-0000-000058160000}"/>
    <cellStyle name="Ввод  2 4 2 2 3 4 3" xfId="5726" xr:uid="{00000000-0005-0000-0000-000059160000}"/>
    <cellStyle name="Ввод  2 4 2 2 3 5" xfId="5727" xr:uid="{00000000-0005-0000-0000-00005A160000}"/>
    <cellStyle name="Ввод  2 4 2 2 3 5 2" xfId="5728" xr:uid="{00000000-0005-0000-0000-00005B160000}"/>
    <cellStyle name="Ввод  2 4 2 2 3 6" xfId="5729" xr:uid="{00000000-0005-0000-0000-00005C160000}"/>
    <cellStyle name="Ввод  2 4 2 2 4" xfId="5730" xr:uid="{00000000-0005-0000-0000-00005D160000}"/>
    <cellStyle name="Ввод  2 4 2 2 4 2" xfId="5731" xr:uid="{00000000-0005-0000-0000-00005E160000}"/>
    <cellStyle name="Ввод  2 4 2 2 4 2 2" xfId="5732" xr:uid="{00000000-0005-0000-0000-00005F160000}"/>
    <cellStyle name="Ввод  2 4 2 2 4 2 2 2" xfId="5733" xr:uid="{00000000-0005-0000-0000-000060160000}"/>
    <cellStyle name="Ввод  2 4 2 2 4 2 3" xfId="5734" xr:uid="{00000000-0005-0000-0000-000061160000}"/>
    <cellStyle name="Ввод  2 4 2 2 4 3" xfId="5735" xr:uid="{00000000-0005-0000-0000-000062160000}"/>
    <cellStyle name="Ввод  2 4 2 2 4 3 2" xfId="5736" xr:uid="{00000000-0005-0000-0000-000063160000}"/>
    <cellStyle name="Ввод  2 4 2 2 4 3 2 2" xfId="5737" xr:uid="{00000000-0005-0000-0000-000064160000}"/>
    <cellStyle name="Ввод  2 4 2 2 4 3 3" xfId="5738" xr:uid="{00000000-0005-0000-0000-000065160000}"/>
    <cellStyle name="Ввод  2 4 2 2 4 4" xfId="5739" xr:uid="{00000000-0005-0000-0000-000066160000}"/>
    <cellStyle name="Ввод  2 4 2 2 4 4 2" xfId="5740" xr:uid="{00000000-0005-0000-0000-000067160000}"/>
    <cellStyle name="Ввод  2 4 2 2 4 4 2 2" xfId="5741" xr:uid="{00000000-0005-0000-0000-000068160000}"/>
    <cellStyle name="Ввод  2 4 2 2 4 4 3" xfId="5742" xr:uid="{00000000-0005-0000-0000-000069160000}"/>
    <cellStyle name="Ввод  2 4 2 2 4 5" xfId="5743" xr:uid="{00000000-0005-0000-0000-00006A160000}"/>
    <cellStyle name="Ввод  2 4 2 2 4 5 2" xfId="5744" xr:uid="{00000000-0005-0000-0000-00006B160000}"/>
    <cellStyle name="Ввод  2 4 2 2 4 6" xfId="5745" xr:uid="{00000000-0005-0000-0000-00006C160000}"/>
    <cellStyle name="Ввод  2 4 2 2 5" xfId="5746" xr:uid="{00000000-0005-0000-0000-00006D160000}"/>
    <cellStyle name="Ввод  2 4 2 2 5 2" xfId="5747" xr:uid="{00000000-0005-0000-0000-00006E160000}"/>
    <cellStyle name="Ввод  2 4 2 2 5 2 2" xfId="5748" xr:uid="{00000000-0005-0000-0000-00006F160000}"/>
    <cellStyle name="Ввод  2 4 2 2 5 2 2 2" xfId="5749" xr:uid="{00000000-0005-0000-0000-000070160000}"/>
    <cellStyle name="Ввод  2 4 2 2 5 2 3" xfId="5750" xr:uid="{00000000-0005-0000-0000-000071160000}"/>
    <cellStyle name="Ввод  2 4 2 2 5 3" xfId="5751" xr:uid="{00000000-0005-0000-0000-000072160000}"/>
    <cellStyle name="Ввод  2 4 2 2 5 3 2" xfId="5752" xr:uid="{00000000-0005-0000-0000-000073160000}"/>
    <cellStyle name="Ввод  2 4 2 2 5 3 2 2" xfId="5753" xr:uid="{00000000-0005-0000-0000-000074160000}"/>
    <cellStyle name="Ввод  2 4 2 2 5 3 3" xfId="5754" xr:uid="{00000000-0005-0000-0000-000075160000}"/>
    <cellStyle name="Ввод  2 4 2 2 5 4" xfId="5755" xr:uid="{00000000-0005-0000-0000-000076160000}"/>
    <cellStyle name="Ввод  2 4 2 2 5 4 2" xfId="5756" xr:uid="{00000000-0005-0000-0000-000077160000}"/>
    <cellStyle name="Ввод  2 4 2 2 5 4 2 2" xfId="5757" xr:uid="{00000000-0005-0000-0000-000078160000}"/>
    <cellStyle name="Ввод  2 4 2 2 5 4 3" xfId="5758" xr:uid="{00000000-0005-0000-0000-000079160000}"/>
    <cellStyle name="Ввод  2 4 2 2 5 5" xfId="5759" xr:uid="{00000000-0005-0000-0000-00007A160000}"/>
    <cellStyle name="Ввод  2 4 2 2 5 5 2" xfId="5760" xr:uid="{00000000-0005-0000-0000-00007B160000}"/>
    <cellStyle name="Ввод  2 4 2 2 5 6" xfId="5761" xr:uid="{00000000-0005-0000-0000-00007C160000}"/>
    <cellStyle name="Ввод  2 4 2 2 6" xfId="5762" xr:uid="{00000000-0005-0000-0000-00007D160000}"/>
    <cellStyle name="Ввод  2 4 2 2 6 2" xfId="5763" xr:uid="{00000000-0005-0000-0000-00007E160000}"/>
    <cellStyle name="Ввод  2 4 2 2 6 2 2" xfId="5764" xr:uid="{00000000-0005-0000-0000-00007F160000}"/>
    <cellStyle name="Ввод  2 4 2 2 6 3" xfId="5765" xr:uid="{00000000-0005-0000-0000-000080160000}"/>
    <cellStyle name="Ввод  2 4 2 2 7" xfId="5766" xr:uid="{00000000-0005-0000-0000-000081160000}"/>
    <cellStyle name="Ввод  2 4 2 2 7 2" xfId="5767" xr:uid="{00000000-0005-0000-0000-000082160000}"/>
    <cellStyle name="Ввод  2 4 2 2 8" xfId="5768" xr:uid="{00000000-0005-0000-0000-000083160000}"/>
    <cellStyle name="Ввод  2 4 2 3" xfId="5769" xr:uid="{00000000-0005-0000-0000-000084160000}"/>
    <cellStyle name="Ввод  2 4 2 3 2" xfId="5770" xr:uid="{00000000-0005-0000-0000-000085160000}"/>
    <cellStyle name="Ввод  2 4 2 3 2 2" xfId="5771" xr:uid="{00000000-0005-0000-0000-000086160000}"/>
    <cellStyle name="Ввод  2 4 2 3 2 2 2" xfId="5772" xr:uid="{00000000-0005-0000-0000-000087160000}"/>
    <cellStyle name="Ввод  2 4 2 3 2 3" xfId="5773" xr:uid="{00000000-0005-0000-0000-000088160000}"/>
    <cellStyle name="Ввод  2 4 2 3 3" xfId="5774" xr:uid="{00000000-0005-0000-0000-000089160000}"/>
    <cellStyle name="Ввод  2 4 2 3 3 2" xfId="5775" xr:uid="{00000000-0005-0000-0000-00008A160000}"/>
    <cellStyle name="Ввод  2 4 2 3 3 2 2" xfId="5776" xr:uid="{00000000-0005-0000-0000-00008B160000}"/>
    <cellStyle name="Ввод  2 4 2 3 3 3" xfId="5777" xr:uid="{00000000-0005-0000-0000-00008C160000}"/>
    <cellStyle name="Ввод  2 4 2 3 4" xfId="5778" xr:uid="{00000000-0005-0000-0000-00008D160000}"/>
    <cellStyle name="Ввод  2 4 2 3 4 2" xfId="5779" xr:uid="{00000000-0005-0000-0000-00008E160000}"/>
    <cellStyle name="Ввод  2 4 2 3 4 2 2" xfId="5780" xr:uid="{00000000-0005-0000-0000-00008F160000}"/>
    <cellStyle name="Ввод  2 4 2 3 4 3" xfId="5781" xr:uid="{00000000-0005-0000-0000-000090160000}"/>
    <cellStyle name="Ввод  2 4 2 3 5" xfId="5782" xr:uid="{00000000-0005-0000-0000-000091160000}"/>
    <cellStyle name="Ввод  2 4 2 3 5 2" xfId="5783" xr:uid="{00000000-0005-0000-0000-000092160000}"/>
    <cellStyle name="Ввод  2 4 2 3 6" xfId="5784" xr:uid="{00000000-0005-0000-0000-000093160000}"/>
    <cellStyle name="Ввод  2 4 2 4" xfId="5785" xr:uid="{00000000-0005-0000-0000-000094160000}"/>
    <cellStyle name="Ввод  2 4 2 4 2" xfId="5786" xr:uid="{00000000-0005-0000-0000-000095160000}"/>
    <cellStyle name="Ввод  2 4 2 4 2 2" xfId="5787" xr:uid="{00000000-0005-0000-0000-000096160000}"/>
    <cellStyle name="Ввод  2 4 2 4 2 2 2" xfId="5788" xr:uid="{00000000-0005-0000-0000-000097160000}"/>
    <cellStyle name="Ввод  2 4 2 4 2 3" xfId="5789" xr:uid="{00000000-0005-0000-0000-000098160000}"/>
    <cellStyle name="Ввод  2 4 2 4 3" xfId="5790" xr:uid="{00000000-0005-0000-0000-000099160000}"/>
    <cellStyle name="Ввод  2 4 2 4 3 2" xfId="5791" xr:uid="{00000000-0005-0000-0000-00009A160000}"/>
    <cellStyle name="Ввод  2 4 2 4 3 2 2" xfId="5792" xr:uid="{00000000-0005-0000-0000-00009B160000}"/>
    <cellStyle name="Ввод  2 4 2 4 3 3" xfId="5793" xr:uid="{00000000-0005-0000-0000-00009C160000}"/>
    <cellStyle name="Ввод  2 4 2 4 4" xfId="5794" xr:uid="{00000000-0005-0000-0000-00009D160000}"/>
    <cellStyle name="Ввод  2 4 2 4 4 2" xfId="5795" xr:uid="{00000000-0005-0000-0000-00009E160000}"/>
    <cellStyle name="Ввод  2 4 2 4 4 2 2" xfId="5796" xr:uid="{00000000-0005-0000-0000-00009F160000}"/>
    <cellStyle name="Ввод  2 4 2 4 4 3" xfId="5797" xr:uid="{00000000-0005-0000-0000-0000A0160000}"/>
    <cellStyle name="Ввод  2 4 2 4 5" xfId="5798" xr:uid="{00000000-0005-0000-0000-0000A1160000}"/>
    <cellStyle name="Ввод  2 4 2 4 5 2" xfId="5799" xr:uid="{00000000-0005-0000-0000-0000A2160000}"/>
    <cellStyle name="Ввод  2 4 2 4 6" xfId="5800" xr:uid="{00000000-0005-0000-0000-0000A3160000}"/>
    <cellStyle name="Ввод  2 4 2 5" xfId="5801" xr:uid="{00000000-0005-0000-0000-0000A4160000}"/>
    <cellStyle name="Ввод  2 4 2 5 2" xfId="5802" xr:uid="{00000000-0005-0000-0000-0000A5160000}"/>
    <cellStyle name="Ввод  2 4 2 5 2 2" xfId="5803" xr:uid="{00000000-0005-0000-0000-0000A6160000}"/>
    <cellStyle name="Ввод  2 4 2 5 2 2 2" xfId="5804" xr:uid="{00000000-0005-0000-0000-0000A7160000}"/>
    <cellStyle name="Ввод  2 4 2 5 2 3" xfId="5805" xr:uid="{00000000-0005-0000-0000-0000A8160000}"/>
    <cellStyle name="Ввод  2 4 2 5 3" xfId="5806" xr:uid="{00000000-0005-0000-0000-0000A9160000}"/>
    <cellStyle name="Ввод  2 4 2 5 3 2" xfId="5807" xr:uid="{00000000-0005-0000-0000-0000AA160000}"/>
    <cellStyle name="Ввод  2 4 2 5 3 2 2" xfId="5808" xr:uid="{00000000-0005-0000-0000-0000AB160000}"/>
    <cellStyle name="Ввод  2 4 2 5 3 3" xfId="5809" xr:uid="{00000000-0005-0000-0000-0000AC160000}"/>
    <cellStyle name="Ввод  2 4 2 5 4" xfId="5810" xr:uid="{00000000-0005-0000-0000-0000AD160000}"/>
    <cellStyle name="Ввод  2 4 2 5 4 2" xfId="5811" xr:uid="{00000000-0005-0000-0000-0000AE160000}"/>
    <cellStyle name="Ввод  2 4 2 5 4 2 2" xfId="5812" xr:uid="{00000000-0005-0000-0000-0000AF160000}"/>
    <cellStyle name="Ввод  2 4 2 5 4 3" xfId="5813" xr:uid="{00000000-0005-0000-0000-0000B0160000}"/>
    <cellStyle name="Ввод  2 4 2 5 5" xfId="5814" xr:uid="{00000000-0005-0000-0000-0000B1160000}"/>
    <cellStyle name="Ввод  2 4 2 5 5 2" xfId="5815" xr:uid="{00000000-0005-0000-0000-0000B2160000}"/>
    <cellStyle name="Ввод  2 4 2 5 6" xfId="5816" xr:uid="{00000000-0005-0000-0000-0000B3160000}"/>
    <cellStyle name="Ввод  2 4 2 6" xfId="5817" xr:uid="{00000000-0005-0000-0000-0000B4160000}"/>
    <cellStyle name="Ввод  2 4 2 6 2" xfId="5818" xr:uid="{00000000-0005-0000-0000-0000B5160000}"/>
    <cellStyle name="Ввод  2 4 2 6 2 2" xfId="5819" xr:uid="{00000000-0005-0000-0000-0000B6160000}"/>
    <cellStyle name="Ввод  2 4 2 6 2 2 2" xfId="5820" xr:uid="{00000000-0005-0000-0000-0000B7160000}"/>
    <cellStyle name="Ввод  2 4 2 6 2 3" xfId="5821" xr:uid="{00000000-0005-0000-0000-0000B8160000}"/>
    <cellStyle name="Ввод  2 4 2 6 3" xfId="5822" xr:uid="{00000000-0005-0000-0000-0000B9160000}"/>
    <cellStyle name="Ввод  2 4 2 6 3 2" xfId="5823" xr:uid="{00000000-0005-0000-0000-0000BA160000}"/>
    <cellStyle name="Ввод  2 4 2 6 3 2 2" xfId="5824" xr:uid="{00000000-0005-0000-0000-0000BB160000}"/>
    <cellStyle name="Ввод  2 4 2 6 3 3" xfId="5825" xr:uid="{00000000-0005-0000-0000-0000BC160000}"/>
    <cellStyle name="Ввод  2 4 2 6 4" xfId="5826" xr:uid="{00000000-0005-0000-0000-0000BD160000}"/>
    <cellStyle name="Ввод  2 4 2 6 4 2" xfId="5827" xr:uid="{00000000-0005-0000-0000-0000BE160000}"/>
    <cellStyle name="Ввод  2 4 2 6 4 2 2" xfId="5828" xr:uid="{00000000-0005-0000-0000-0000BF160000}"/>
    <cellStyle name="Ввод  2 4 2 6 4 3" xfId="5829" xr:uid="{00000000-0005-0000-0000-0000C0160000}"/>
    <cellStyle name="Ввод  2 4 2 6 5" xfId="5830" xr:uid="{00000000-0005-0000-0000-0000C1160000}"/>
    <cellStyle name="Ввод  2 4 2 6 5 2" xfId="5831" xr:uid="{00000000-0005-0000-0000-0000C2160000}"/>
    <cellStyle name="Ввод  2 4 2 6 6" xfId="5832" xr:uid="{00000000-0005-0000-0000-0000C3160000}"/>
    <cellStyle name="Ввод  2 4 2 7" xfId="5833" xr:uid="{00000000-0005-0000-0000-0000C4160000}"/>
    <cellStyle name="Ввод  2 4 2 7 2" xfId="5834" xr:uid="{00000000-0005-0000-0000-0000C5160000}"/>
    <cellStyle name="Ввод  2 4 2 7 2 2" xfId="5835" xr:uid="{00000000-0005-0000-0000-0000C6160000}"/>
    <cellStyle name="Ввод  2 4 2 7 3" xfId="5836" xr:uid="{00000000-0005-0000-0000-0000C7160000}"/>
    <cellStyle name="Ввод  2 4 2 8" xfId="5837" xr:uid="{00000000-0005-0000-0000-0000C8160000}"/>
    <cellStyle name="Ввод  2 4 2 8 2" xfId="5838" xr:uid="{00000000-0005-0000-0000-0000C9160000}"/>
    <cellStyle name="Ввод  2 4 2 9" xfId="5839" xr:uid="{00000000-0005-0000-0000-0000CA160000}"/>
    <cellStyle name="Ввод  2 4 3" xfId="5840" xr:uid="{00000000-0005-0000-0000-0000CB160000}"/>
    <cellStyle name="Ввод  2 4 3 2" xfId="5841" xr:uid="{00000000-0005-0000-0000-0000CC160000}"/>
    <cellStyle name="Ввод  2 4 3 2 2" xfId="5842" xr:uid="{00000000-0005-0000-0000-0000CD160000}"/>
    <cellStyle name="Ввод  2 4 3 2 2 2" xfId="5843" xr:uid="{00000000-0005-0000-0000-0000CE160000}"/>
    <cellStyle name="Ввод  2 4 3 2 2 2 2" xfId="5844" xr:uid="{00000000-0005-0000-0000-0000CF160000}"/>
    <cellStyle name="Ввод  2 4 3 2 2 3" xfId="5845" xr:uid="{00000000-0005-0000-0000-0000D0160000}"/>
    <cellStyle name="Ввод  2 4 3 2 3" xfId="5846" xr:uid="{00000000-0005-0000-0000-0000D1160000}"/>
    <cellStyle name="Ввод  2 4 3 2 3 2" xfId="5847" xr:uid="{00000000-0005-0000-0000-0000D2160000}"/>
    <cellStyle name="Ввод  2 4 3 2 3 2 2" xfId="5848" xr:uid="{00000000-0005-0000-0000-0000D3160000}"/>
    <cellStyle name="Ввод  2 4 3 2 3 3" xfId="5849" xr:uid="{00000000-0005-0000-0000-0000D4160000}"/>
    <cellStyle name="Ввод  2 4 3 2 4" xfId="5850" xr:uid="{00000000-0005-0000-0000-0000D5160000}"/>
    <cellStyle name="Ввод  2 4 3 2 4 2" xfId="5851" xr:uid="{00000000-0005-0000-0000-0000D6160000}"/>
    <cellStyle name="Ввод  2 4 3 2 4 2 2" xfId="5852" xr:uid="{00000000-0005-0000-0000-0000D7160000}"/>
    <cellStyle name="Ввод  2 4 3 2 4 3" xfId="5853" xr:uid="{00000000-0005-0000-0000-0000D8160000}"/>
    <cellStyle name="Ввод  2 4 3 2 5" xfId="5854" xr:uid="{00000000-0005-0000-0000-0000D9160000}"/>
    <cellStyle name="Ввод  2 4 3 2 5 2" xfId="5855" xr:uid="{00000000-0005-0000-0000-0000DA160000}"/>
    <cellStyle name="Ввод  2 4 3 2 6" xfId="5856" xr:uid="{00000000-0005-0000-0000-0000DB160000}"/>
    <cellStyle name="Ввод  2 4 3 3" xfId="5857" xr:uid="{00000000-0005-0000-0000-0000DC160000}"/>
    <cellStyle name="Ввод  2 4 3 3 2" xfId="5858" xr:uid="{00000000-0005-0000-0000-0000DD160000}"/>
    <cellStyle name="Ввод  2 4 3 3 2 2" xfId="5859" xr:uid="{00000000-0005-0000-0000-0000DE160000}"/>
    <cellStyle name="Ввод  2 4 3 3 2 2 2" xfId="5860" xr:uid="{00000000-0005-0000-0000-0000DF160000}"/>
    <cellStyle name="Ввод  2 4 3 3 2 3" xfId="5861" xr:uid="{00000000-0005-0000-0000-0000E0160000}"/>
    <cellStyle name="Ввод  2 4 3 3 3" xfId="5862" xr:uid="{00000000-0005-0000-0000-0000E1160000}"/>
    <cellStyle name="Ввод  2 4 3 3 3 2" xfId="5863" xr:uid="{00000000-0005-0000-0000-0000E2160000}"/>
    <cellStyle name="Ввод  2 4 3 3 3 2 2" xfId="5864" xr:uid="{00000000-0005-0000-0000-0000E3160000}"/>
    <cellStyle name="Ввод  2 4 3 3 3 3" xfId="5865" xr:uid="{00000000-0005-0000-0000-0000E4160000}"/>
    <cellStyle name="Ввод  2 4 3 3 4" xfId="5866" xr:uid="{00000000-0005-0000-0000-0000E5160000}"/>
    <cellStyle name="Ввод  2 4 3 3 4 2" xfId="5867" xr:uid="{00000000-0005-0000-0000-0000E6160000}"/>
    <cellStyle name="Ввод  2 4 3 3 4 2 2" xfId="5868" xr:uid="{00000000-0005-0000-0000-0000E7160000}"/>
    <cellStyle name="Ввод  2 4 3 3 4 3" xfId="5869" xr:uid="{00000000-0005-0000-0000-0000E8160000}"/>
    <cellStyle name="Ввод  2 4 3 3 5" xfId="5870" xr:uid="{00000000-0005-0000-0000-0000E9160000}"/>
    <cellStyle name="Ввод  2 4 3 3 5 2" xfId="5871" xr:uid="{00000000-0005-0000-0000-0000EA160000}"/>
    <cellStyle name="Ввод  2 4 3 3 6" xfId="5872" xr:uid="{00000000-0005-0000-0000-0000EB160000}"/>
    <cellStyle name="Ввод  2 4 3 4" xfId="5873" xr:uid="{00000000-0005-0000-0000-0000EC160000}"/>
    <cellStyle name="Ввод  2 4 3 4 2" xfId="5874" xr:uid="{00000000-0005-0000-0000-0000ED160000}"/>
    <cellStyle name="Ввод  2 4 3 4 2 2" xfId="5875" xr:uid="{00000000-0005-0000-0000-0000EE160000}"/>
    <cellStyle name="Ввод  2 4 3 4 2 2 2" xfId="5876" xr:uid="{00000000-0005-0000-0000-0000EF160000}"/>
    <cellStyle name="Ввод  2 4 3 4 2 3" xfId="5877" xr:uid="{00000000-0005-0000-0000-0000F0160000}"/>
    <cellStyle name="Ввод  2 4 3 4 3" xfId="5878" xr:uid="{00000000-0005-0000-0000-0000F1160000}"/>
    <cellStyle name="Ввод  2 4 3 4 3 2" xfId="5879" xr:uid="{00000000-0005-0000-0000-0000F2160000}"/>
    <cellStyle name="Ввод  2 4 3 4 3 2 2" xfId="5880" xr:uid="{00000000-0005-0000-0000-0000F3160000}"/>
    <cellStyle name="Ввод  2 4 3 4 3 3" xfId="5881" xr:uid="{00000000-0005-0000-0000-0000F4160000}"/>
    <cellStyle name="Ввод  2 4 3 4 4" xfId="5882" xr:uid="{00000000-0005-0000-0000-0000F5160000}"/>
    <cellStyle name="Ввод  2 4 3 4 4 2" xfId="5883" xr:uid="{00000000-0005-0000-0000-0000F6160000}"/>
    <cellStyle name="Ввод  2 4 3 4 4 2 2" xfId="5884" xr:uid="{00000000-0005-0000-0000-0000F7160000}"/>
    <cellStyle name="Ввод  2 4 3 4 4 3" xfId="5885" xr:uid="{00000000-0005-0000-0000-0000F8160000}"/>
    <cellStyle name="Ввод  2 4 3 4 5" xfId="5886" xr:uid="{00000000-0005-0000-0000-0000F9160000}"/>
    <cellStyle name="Ввод  2 4 3 4 5 2" xfId="5887" xr:uid="{00000000-0005-0000-0000-0000FA160000}"/>
    <cellStyle name="Ввод  2 4 3 4 6" xfId="5888" xr:uid="{00000000-0005-0000-0000-0000FB160000}"/>
    <cellStyle name="Ввод  2 4 3 5" xfId="5889" xr:uid="{00000000-0005-0000-0000-0000FC160000}"/>
    <cellStyle name="Ввод  2 4 3 5 2" xfId="5890" xr:uid="{00000000-0005-0000-0000-0000FD160000}"/>
    <cellStyle name="Ввод  2 4 3 5 2 2" xfId="5891" xr:uid="{00000000-0005-0000-0000-0000FE160000}"/>
    <cellStyle name="Ввод  2 4 3 5 2 2 2" xfId="5892" xr:uid="{00000000-0005-0000-0000-0000FF160000}"/>
    <cellStyle name="Ввод  2 4 3 5 2 3" xfId="5893" xr:uid="{00000000-0005-0000-0000-000000170000}"/>
    <cellStyle name="Ввод  2 4 3 5 3" xfId="5894" xr:uid="{00000000-0005-0000-0000-000001170000}"/>
    <cellStyle name="Ввод  2 4 3 5 3 2" xfId="5895" xr:uid="{00000000-0005-0000-0000-000002170000}"/>
    <cellStyle name="Ввод  2 4 3 5 3 2 2" xfId="5896" xr:uid="{00000000-0005-0000-0000-000003170000}"/>
    <cellStyle name="Ввод  2 4 3 5 3 3" xfId="5897" xr:uid="{00000000-0005-0000-0000-000004170000}"/>
    <cellStyle name="Ввод  2 4 3 5 4" xfId="5898" xr:uid="{00000000-0005-0000-0000-000005170000}"/>
    <cellStyle name="Ввод  2 4 3 5 4 2" xfId="5899" xr:uid="{00000000-0005-0000-0000-000006170000}"/>
    <cellStyle name="Ввод  2 4 3 5 4 2 2" xfId="5900" xr:uid="{00000000-0005-0000-0000-000007170000}"/>
    <cellStyle name="Ввод  2 4 3 5 4 3" xfId="5901" xr:uid="{00000000-0005-0000-0000-000008170000}"/>
    <cellStyle name="Ввод  2 4 3 5 5" xfId="5902" xr:uid="{00000000-0005-0000-0000-000009170000}"/>
    <cellStyle name="Ввод  2 4 3 5 5 2" xfId="5903" xr:uid="{00000000-0005-0000-0000-00000A170000}"/>
    <cellStyle name="Ввод  2 4 3 5 6" xfId="5904" xr:uid="{00000000-0005-0000-0000-00000B170000}"/>
    <cellStyle name="Ввод  2 4 3 6" xfId="5905" xr:uid="{00000000-0005-0000-0000-00000C170000}"/>
    <cellStyle name="Ввод  2 4 3 6 2" xfId="5906" xr:uid="{00000000-0005-0000-0000-00000D170000}"/>
    <cellStyle name="Ввод  2 4 3 6 2 2" xfId="5907" xr:uid="{00000000-0005-0000-0000-00000E170000}"/>
    <cellStyle name="Ввод  2 4 3 6 2 2 2" xfId="5908" xr:uid="{00000000-0005-0000-0000-00000F170000}"/>
    <cellStyle name="Ввод  2 4 3 6 2 3" xfId="5909" xr:uid="{00000000-0005-0000-0000-000010170000}"/>
    <cellStyle name="Ввод  2 4 3 6 3" xfId="5910" xr:uid="{00000000-0005-0000-0000-000011170000}"/>
    <cellStyle name="Ввод  2 4 3 6 3 2" xfId="5911" xr:uid="{00000000-0005-0000-0000-000012170000}"/>
    <cellStyle name="Ввод  2 4 3 6 3 2 2" xfId="5912" xr:uid="{00000000-0005-0000-0000-000013170000}"/>
    <cellStyle name="Ввод  2 4 3 6 3 3" xfId="5913" xr:uid="{00000000-0005-0000-0000-000014170000}"/>
    <cellStyle name="Ввод  2 4 3 6 4" xfId="5914" xr:uid="{00000000-0005-0000-0000-000015170000}"/>
    <cellStyle name="Ввод  2 4 3 6 4 2" xfId="5915" xr:uid="{00000000-0005-0000-0000-000016170000}"/>
    <cellStyle name="Ввод  2 4 3 6 4 2 2" xfId="5916" xr:uid="{00000000-0005-0000-0000-000017170000}"/>
    <cellStyle name="Ввод  2 4 3 6 4 3" xfId="5917" xr:uid="{00000000-0005-0000-0000-000018170000}"/>
    <cellStyle name="Ввод  2 4 3 6 5" xfId="5918" xr:uid="{00000000-0005-0000-0000-000019170000}"/>
    <cellStyle name="Ввод  2 4 3 6 5 2" xfId="5919" xr:uid="{00000000-0005-0000-0000-00001A170000}"/>
    <cellStyle name="Ввод  2 4 3 6 6" xfId="5920" xr:uid="{00000000-0005-0000-0000-00001B170000}"/>
    <cellStyle name="Ввод  2 4 3 7" xfId="5921" xr:uid="{00000000-0005-0000-0000-00001C170000}"/>
    <cellStyle name="Ввод  2 4 3 7 2" xfId="5922" xr:uid="{00000000-0005-0000-0000-00001D170000}"/>
    <cellStyle name="Ввод  2 4 3 7 2 2" xfId="5923" xr:uid="{00000000-0005-0000-0000-00001E170000}"/>
    <cellStyle name="Ввод  2 4 3 7 3" xfId="5924" xr:uid="{00000000-0005-0000-0000-00001F170000}"/>
    <cellStyle name="Ввод  2 4 3 8" xfId="5925" xr:uid="{00000000-0005-0000-0000-000020170000}"/>
    <cellStyle name="Ввод  2 4 3 8 2" xfId="5926" xr:uid="{00000000-0005-0000-0000-000021170000}"/>
    <cellStyle name="Ввод  2 4 3 9" xfId="5927" xr:uid="{00000000-0005-0000-0000-000022170000}"/>
    <cellStyle name="Ввод  2 4 4" xfId="5928" xr:uid="{00000000-0005-0000-0000-000023170000}"/>
    <cellStyle name="Ввод  2 4 4 2" xfId="5929" xr:uid="{00000000-0005-0000-0000-000024170000}"/>
    <cellStyle name="Ввод  2 4 4 2 2" xfId="5930" xr:uid="{00000000-0005-0000-0000-000025170000}"/>
    <cellStyle name="Ввод  2 4 4 2 2 2" xfId="5931" xr:uid="{00000000-0005-0000-0000-000026170000}"/>
    <cellStyle name="Ввод  2 4 4 2 2 2 2" xfId="5932" xr:uid="{00000000-0005-0000-0000-000027170000}"/>
    <cellStyle name="Ввод  2 4 4 2 2 3" xfId="5933" xr:uid="{00000000-0005-0000-0000-000028170000}"/>
    <cellStyle name="Ввод  2 4 4 2 3" xfId="5934" xr:uid="{00000000-0005-0000-0000-000029170000}"/>
    <cellStyle name="Ввод  2 4 4 2 3 2" xfId="5935" xr:uid="{00000000-0005-0000-0000-00002A170000}"/>
    <cellStyle name="Ввод  2 4 4 2 3 2 2" xfId="5936" xr:uid="{00000000-0005-0000-0000-00002B170000}"/>
    <cellStyle name="Ввод  2 4 4 2 3 3" xfId="5937" xr:uid="{00000000-0005-0000-0000-00002C170000}"/>
    <cellStyle name="Ввод  2 4 4 2 4" xfId="5938" xr:uid="{00000000-0005-0000-0000-00002D170000}"/>
    <cellStyle name="Ввод  2 4 4 2 4 2" xfId="5939" xr:uid="{00000000-0005-0000-0000-00002E170000}"/>
    <cellStyle name="Ввод  2 4 4 2 4 2 2" xfId="5940" xr:uid="{00000000-0005-0000-0000-00002F170000}"/>
    <cellStyle name="Ввод  2 4 4 2 4 3" xfId="5941" xr:uid="{00000000-0005-0000-0000-000030170000}"/>
    <cellStyle name="Ввод  2 4 4 2 5" xfId="5942" xr:uid="{00000000-0005-0000-0000-000031170000}"/>
    <cellStyle name="Ввод  2 4 4 2 5 2" xfId="5943" xr:uid="{00000000-0005-0000-0000-000032170000}"/>
    <cellStyle name="Ввод  2 4 4 2 6" xfId="5944" xr:uid="{00000000-0005-0000-0000-000033170000}"/>
    <cellStyle name="Ввод  2 4 4 3" xfId="5945" xr:uid="{00000000-0005-0000-0000-000034170000}"/>
    <cellStyle name="Ввод  2 4 4 3 2" xfId="5946" xr:uid="{00000000-0005-0000-0000-000035170000}"/>
    <cellStyle name="Ввод  2 4 4 3 2 2" xfId="5947" xr:uid="{00000000-0005-0000-0000-000036170000}"/>
    <cellStyle name="Ввод  2 4 4 3 2 2 2" xfId="5948" xr:uid="{00000000-0005-0000-0000-000037170000}"/>
    <cellStyle name="Ввод  2 4 4 3 2 3" xfId="5949" xr:uid="{00000000-0005-0000-0000-000038170000}"/>
    <cellStyle name="Ввод  2 4 4 3 3" xfId="5950" xr:uid="{00000000-0005-0000-0000-000039170000}"/>
    <cellStyle name="Ввод  2 4 4 3 3 2" xfId="5951" xr:uid="{00000000-0005-0000-0000-00003A170000}"/>
    <cellStyle name="Ввод  2 4 4 3 3 2 2" xfId="5952" xr:uid="{00000000-0005-0000-0000-00003B170000}"/>
    <cellStyle name="Ввод  2 4 4 3 3 3" xfId="5953" xr:uid="{00000000-0005-0000-0000-00003C170000}"/>
    <cellStyle name="Ввод  2 4 4 3 4" xfId="5954" xr:uid="{00000000-0005-0000-0000-00003D170000}"/>
    <cellStyle name="Ввод  2 4 4 3 4 2" xfId="5955" xr:uid="{00000000-0005-0000-0000-00003E170000}"/>
    <cellStyle name="Ввод  2 4 4 3 4 2 2" xfId="5956" xr:uid="{00000000-0005-0000-0000-00003F170000}"/>
    <cellStyle name="Ввод  2 4 4 3 4 3" xfId="5957" xr:uid="{00000000-0005-0000-0000-000040170000}"/>
    <cellStyle name="Ввод  2 4 4 3 5" xfId="5958" xr:uid="{00000000-0005-0000-0000-000041170000}"/>
    <cellStyle name="Ввод  2 4 4 3 5 2" xfId="5959" xr:uid="{00000000-0005-0000-0000-000042170000}"/>
    <cellStyle name="Ввод  2 4 4 3 6" xfId="5960" xr:uid="{00000000-0005-0000-0000-000043170000}"/>
    <cellStyle name="Ввод  2 4 4 4" xfId="5961" xr:uid="{00000000-0005-0000-0000-000044170000}"/>
    <cellStyle name="Ввод  2 4 4 4 2" xfId="5962" xr:uid="{00000000-0005-0000-0000-000045170000}"/>
    <cellStyle name="Ввод  2 4 4 4 2 2" xfId="5963" xr:uid="{00000000-0005-0000-0000-000046170000}"/>
    <cellStyle name="Ввод  2 4 4 4 2 2 2" xfId="5964" xr:uid="{00000000-0005-0000-0000-000047170000}"/>
    <cellStyle name="Ввод  2 4 4 4 2 3" xfId="5965" xr:uid="{00000000-0005-0000-0000-000048170000}"/>
    <cellStyle name="Ввод  2 4 4 4 3" xfId="5966" xr:uid="{00000000-0005-0000-0000-000049170000}"/>
    <cellStyle name="Ввод  2 4 4 4 3 2" xfId="5967" xr:uid="{00000000-0005-0000-0000-00004A170000}"/>
    <cellStyle name="Ввод  2 4 4 4 3 2 2" xfId="5968" xr:uid="{00000000-0005-0000-0000-00004B170000}"/>
    <cellStyle name="Ввод  2 4 4 4 3 3" xfId="5969" xr:uid="{00000000-0005-0000-0000-00004C170000}"/>
    <cellStyle name="Ввод  2 4 4 4 4" xfId="5970" xr:uid="{00000000-0005-0000-0000-00004D170000}"/>
    <cellStyle name="Ввод  2 4 4 4 4 2" xfId="5971" xr:uid="{00000000-0005-0000-0000-00004E170000}"/>
    <cellStyle name="Ввод  2 4 4 4 4 2 2" xfId="5972" xr:uid="{00000000-0005-0000-0000-00004F170000}"/>
    <cellStyle name="Ввод  2 4 4 4 4 3" xfId="5973" xr:uid="{00000000-0005-0000-0000-000050170000}"/>
    <cellStyle name="Ввод  2 4 4 4 5" xfId="5974" xr:uid="{00000000-0005-0000-0000-000051170000}"/>
    <cellStyle name="Ввод  2 4 4 4 5 2" xfId="5975" xr:uid="{00000000-0005-0000-0000-000052170000}"/>
    <cellStyle name="Ввод  2 4 4 4 6" xfId="5976" xr:uid="{00000000-0005-0000-0000-000053170000}"/>
    <cellStyle name="Ввод  2 4 4 5" xfId="5977" xr:uid="{00000000-0005-0000-0000-000054170000}"/>
    <cellStyle name="Ввод  2 4 4 5 2" xfId="5978" xr:uid="{00000000-0005-0000-0000-000055170000}"/>
    <cellStyle name="Ввод  2 4 4 5 2 2" xfId="5979" xr:uid="{00000000-0005-0000-0000-000056170000}"/>
    <cellStyle name="Ввод  2 4 4 5 2 2 2" xfId="5980" xr:uid="{00000000-0005-0000-0000-000057170000}"/>
    <cellStyle name="Ввод  2 4 4 5 2 3" xfId="5981" xr:uid="{00000000-0005-0000-0000-000058170000}"/>
    <cellStyle name="Ввод  2 4 4 5 3" xfId="5982" xr:uid="{00000000-0005-0000-0000-000059170000}"/>
    <cellStyle name="Ввод  2 4 4 5 3 2" xfId="5983" xr:uid="{00000000-0005-0000-0000-00005A170000}"/>
    <cellStyle name="Ввод  2 4 4 5 3 2 2" xfId="5984" xr:uid="{00000000-0005-0000-0000-00005B170000}"/>
    <cellStyle name="Ввод  2 4 4 5 3 3" xfId="5985" xr:uid="{00000000-0005-0000-0000-00005C170000}"/>
    <cellStyle name="Ввод  2 4 4 5 4" xfId="5986" xr:uid="{00000000-0005-0000-0000-00005D170000}"/>
    <cellStyle name="Ввод  2 4 4 5 4 2" xfId="5987" xr:uid="{00000000-0005-0000-0000-00005E170000}"/>
    <cellStyle name="Ввод  2 4 4 5 4 2 2" xfId="5988" xr:uid="{00000000-0005-0000-0000-00005F170000}"/>
    <cellStyle name="Ввод  2 4 4 5 4 3" xfId="5989" xr:uid="{00000000-0005-0000-0000-000060170000}"/>
    <cellStyle name="Ввод  2 4 4 5 5" xfId="5990" xr:uid="{00000000-0005-0000-0000-000061170000}"/>
    <cellStyle name="Ввод  2 4 4 5 5 2" xfId="5991" xr:uid="{00000000-0005-0000-0000-000062170000}"/>
    <cellStyle name="Ввод  2 4 4 5 6" xfId="5992" xr:uid="{00000000-0005-0000-0000-000063170000}"/>
    <cellStyle name="Ввод  2 4 4 6" xfId="5993" xr:uid="{00000000-0005-0000-0000-000064170000}"/>
    <cellStyle name="Ввод  2 4 4 6 2" xfId="5994" xr:uid="{00000000-0005-0000-0000-000065170000}"/>
    <cellStyle name="Ввод  2 4 4 6 2 2" xfId="5995" xr:uid="{00000000-0005-0000-0000-000066170000}"/>
    <cellStyle name="Ввод  2 4 4 6 3" xfId="5996" xr:uid="{00000000-0005-0000-0000-000067170000}"/>
    <cellStyle name="Ввод  2 4 4 7" xfId="5997" xr:uid="{00000000-0005-0000-0000-000068170000}"/>
    <cellStyle name="Ввод  2 4 4 7 2" xfId="5998" xr:uid="{00000000-0005-0000-0000-000069170000}"/>
    <cellStyle name="Ввод  2 4 4 8" xfId="5999" xr:uid="{00000000-0005-0000-0000-00006A170000}"/>
    <cellStyle name="Ввод  2 4 5" xfId="6000" xr:uid="{00000000-0005-0000-0000-00006B170000}"/>
    <cellStyle name="Ввод  2 4 5 2" xfId="6001" xr:uid="{00000000-0005-0000-0000-00006C170000}"/>
    <cellStyle name="Ввод  2 4 5 2 2" xfId="6002" xr:uid="{00000000-0005-0000-0000-00006D170000}"/>
    <cellStyle name="Ввод  2 4 5 2 2 2" xfId="6003" xr:uid="{00000000-0005-0000-0000-00006E170000}"/>
    <cellStyle name="Ввод  2 4 5 2 3" xfId="6004" xr:uid="{00000000-0005-0000-0000-00006F170000}"/>
    <cellStyle name="Ввод  2 4 5 3" xfId="6005" xr:uid="{00000000-0005-0000-0000-000070170000}"/>
    <cellStyle name="Ввод  2 4 5 3 2" xfId="6006" xr:uid="{00000000-0005-0000-0000-000071170000}"/>
    <cellStyle name="Ввод  2 4 5 3 2 2" xfId="6007" xr:uid="{00000000-0005-0000-0000-000072170000}"/>
    <cellStyle name="Ввод  2 4 5 3 3" xfId="6008" xr:uid="{00000000-0005-0000-0000-000073170000}"/>
    <cellStyle name="Ввод  2 4 5 4" xfId="6009" xr:uid="{00000000-0005-0000-0000-000074170000}"/>
    <cellStyle name="Ввод  2 4 5 4 2" xfId="6010" xr:uid="{00000000-0005-0000-0000-000075170000}"/>
    <cellStyle name="Ввод  2 4 5 4 2 2" xfId="6011" xr:uid="{00000000-0005-0000-0000-000076170000}"/>
    <cellStyle name="Ввод  2 4 5 4 3" xfId="6012" xr:uid="{00000000-0005-0000-0000-000077170000}"/>
    <cellStyle name="Ввод  2 4 5 5" xfId="6013" xr:uid="{00000000-0005-0000-0000-000078170000}"/>
    <cellStyle name="Ввод  2 4 5 5 2" xfId="6014" xr:uid="{00000000-0005-0000-0000-000079170000}"/>
    <cellStyle name="Ввод  2 4 5 6" xfId="6015" xr:uid="{00000000-0005-0000-0000-00007A170000}"/>
    <cellStyle name="Ввод  2 4 6" xfId="6016" xr:uid="{00000000-0005-0000-0000-00007B170000}"/>
    <cellStyle name="Ввод  2 4 6 2" xfId="6017" xr:uid="{00000000-0005-0000-0000-00007C170000}"/>
    <cellStyle name="Ввод  2 4 6 2 2" xfId="6018" xr:uid="{00000000-0005-0000-0000-00007D170000}"/>
    <cellStyle name="Ввод  2 4 6 2 2 2" xfId="6019" xr:uid="{00000000-0005-0000-0000-00007E170000}"/>
    <cellStyle name="Ввод  2 4 6 2 3" xfId="6020" xr:uid="{00000000-0005-0000-0000-00007F170000}"/>
    <cellStyle name="Ввод  2 4 6 3" xfId="6021" xr:uid="{00000000-0005-0000-0000-000080170000}"/>
    <cellStyle name="Ввод  2 4 6 3 2" xfId="6022" xr:uid="{00000000-0005-0000-0000-000081170000}"/>
    <cellStyle name="Ввод  2 4 6 3 2 2" xfId="6023" xr:uid="{00000000-0005-0000-0000-000082170000}"/>
    <cellStyle name="Ввод  2 4 6 3 3" xfId="6024" xr:uid="{00000000-0005-0000-0000-000083170000}"/>
    <cellStyle name="Ввод  2 4 6 4" xfId="6025" xr:uid="{00000000-0005-0000-0000-000084170000}"/>
    <cellStyle name="Ввод  2 4 6 4 2" xfId="6026" xr:uid="{00000000-0005-0000-0000-000085170000}"/>
    <cellStyle name="Ввод  2 4 6 4 2 2" xfId="6027" xr:uid="{00000000-0005-0000-0000-000086170000}"/>
    <cellStyle name="Ввод  2 4 6 4 3" xfId="6028" xr:uid="{00000000-0005-0000-0000-000087170000}"/>
    <cellStyle name="Ввод  2 4 6 5" xfId="6029" xr:uid="{00000000-0005-0000-0000-000088170000}"/>
    <cellStyle name="Ввод  2 4 6 5 2" xfId="6030" xr:uid="{00000000-0005-0000-0000-000089170000}"/>
    <cellStyle name="Ввод  2 4 6 6" xfId="6031" xr:uid="{00000000-0005-0000-0000-00008A170000}"/>
    <cellStyle name="Ввод  2 4 7" xfId="6032" xr:uid="{00000000-0005-0000-0000-00008B170000}"/>
    <cellStyle name="Ввод  2 4 7 2" xfId="6033" xr:uid="{00000000-0005-0000-0000-00008C170000}"/>
    <cellStyle name="Ввод  2 4 7 2 2" xfId="6034" xr:uid="{00000000-0005-0000-0000-00008D170000}"/>
    <cellStyle name="Ввод  2 4 7 2 2 2" xfId="6035" xr:uid="{00000000-0005-0000-0000-00008E170000}"/>
    <cellStyle name="Ввод  2 4 7 2 3" xfId="6036" xr:uid="{00000000-0005-0000-0000-00008F170000}"/>
    <cellStyle name="Ввод  2 4 7 3" xfId="6037" xr:uid="{00000000-0005-0000-0000-000090170000}"/>
    <cellStyle name="Ввод  2 4 7 3 2" xfId="6038" xr:uid="{00000000-0005-0000-0000-000091170000}"/>
    <cellStyle name="Ввод  2 4 7 3 2 2" xfId="6039" xr:uid="{00000000-0005-0000-0000-000092170000}"/>
    <cellStyle name="Ввод  2 4 7 3 3" xfId="6040" xr:uid="{00000000-0005-0000-0000-000093170000}"/>
    <cellStyle name="Ввод  2 4 7 4" xfId="6041" xr:uid="{00000000-0005-0000-0000-000094170000}"/>
    <cellStyle name="Ввод  2 4 7 4 2" xfId="6042" xr:uid="{00000000-0005-0000-0000-000095170000}"/>
    <cellStyle name="Ввод  2 4 7 4 2 2" xfId="6043" xr:uid="{00000000-0005-0000-0000-000096170000}"/>
    <cellStyle name="Ввод  2 4 7 4 3" xfId="6044" xr:uid="{00000000-0005-0000-0000-000097170000}"/>
    <cellStyle name="Ввод  2 4 7 5" xfId="6045" xr:uid="{00000000-0005-0000-0000-000098170000}"/>
    <cellStyle name="Ввод  2 4 7 5 2" xfId="6046" xr:uid="{00000000-0005-0000-0000-000099170000}"/>
    <cellStyle name="Ввод  2 4 7 6" xfId="6047" xr:uid="{00000000-0005-0000-0000-00009A170000}"/>
    <cellStyle name="Ввод  2 4 8" xfId="6048" xr:uid="{00000000-0005-0000-0000-00009B170000}"/>
    <cellStyle name="Ввод  2 4 8 2" xfId="6049" xr:uid="{00000000-0005-0000-0000-00009C170000}"/>
    <cellStyle name="Ввод  2 4 8 2 2" xfId="6050" xr:uid="{00000000-0005-0000-0000-00009D170000}"/>
    <cellStyle name="Ввод  2 4 8 2 2 2" xfId="6051" xr:uid="{00000000-0005-0000-0000-00009E170000}"/>
    <cellStyle name="Ввод  2 4 8 2 3" xfId="6052" xr:uid="{00000000-0005-0000-0000-00009F170000}"/>
    <cellStyle name="Ввод  2 4 8 3" xfId="6053" xr:uid="{00000000-0005-0000-0000-0000A0170000}"/>
    <cellStyle name="Ввод  2 4 8 3 2" xfId="6054" xr:uid="{00000000-0005-0000-0000-0000A1170000}"/>
    <cellStyle name="Ввод  2 4 8 3 2 2" xfId="6055" xr:uid="{00000000-0005-0000-0000-0000A2170000}"/>
    <cellStyle name="Ввод  2 4 8 3 3" xfId="6056" xr:uid="{00000000-0005-0000-0000-0000A3170000}"/>
    <cellStyle name="Ввод  2 4 8 4" xfId="6057" xr:uid="{00000000-0005-0000-0000-0000A4170000}"/>
    <cellStyle name="Ввод  2 4 8 4 2" xfId="6058" xr:uid="{00000000-0005-0000-0000-0000A5170000}"/>
    <cellStyle name="Ввод  2 4 8 4 2 2" xfId="6059" xr:uid="{00000000-0005-0000-0000-0000A6170000}"/>
    <cellStyle name="Ввод  2 4 8 4 3" xfId="6060" xr:uid="{00000000-0005-0000-0000-0000A7170000}"/>
    <cellStyle name="Ввод  2 4 8 5" xfId="6061" xr:uid="{00000000-0005-0000-0000-0000A8170000}"/>
    <cellStyle name="Ввод  2 4 8 5 2" xfId="6062" xr:uid="{00000000-0005-0000-0000-0000A9170000}"/>
    <cellStyle name="Ввод  2 4 8 6" xfId="6063" xr:uid="{00000000-0005-0000-0000-0000AA170000}"/>
    <cellStyle name="Ввод  2 4 9" xfId="6064" xr:uid="{00000000-0005-0000-0000-0000AB170000}"/>
    <cellStyle name="Ввод  2 4 9 2" xfId="6065" xr:uid="{00000000-0005-0000-0000-0000AC170000}"/>
    <cellStyle name="Ввод  2 4 9 2 2" xfId="6066" xr:uid="{00000000-0005-0000-0000-0000AD170000}"/>
    <cellStyle name="Ввод  2 4 9 3" xfId="6067" xr:uid="{00000000-0005-0000-0000-0000AE170000}"/>
    <cellStyle name="Ввод  2 5" xfId="6068" xr:uid="{00000000-0005-0000-0000-0000AF170000}"/>
    <cellStyle name="Ввод  2 5 2" xfId="6069" xr:uid="{00000000-0005-0000-0000-0000B0170000}"/>
    <cellStyle name="Ввод  2 5 2 2" xfId="6070" xr:uid="{00000000-0005-0000-0000-0000B1170000}"/>
    <cellStyle name="Ввод  2 5 2 2 2" xfId="6071" xr:uid="{00000000-0005-0000-0000-0000B2170000}"/>
    <cellStyle name="Ввод  2 5 2 2 2 2" xfId="6072" xr:uid="{00000000-0005-0000-0000-0000B3170000}"/>
    <cellStyle name="Ввод  2 5 2 2 2 2 2" xfId="6073" xr:uid="{00000000-0005-0000-0000-0000B4170000}"/>
    <cellStyle name="Ввод  2 5 2 2 2 3" xfId="6074" xr:uid="{00000000-0005-0000-0000-0000B5170000}"/>
    <cellStyle name="Ввод  2 5 2 2 3" xfId="6075" xr:uid="{00000000-0005-0000-0000-0000B6170000}"/>
    <cellStyle name="Ввод  2 5 2 2 3 2" xfId="6076" xr:uid="{00000000-0005-0000-0000-0000B7170000}"/>
    <cellStyle name="Ввод  2 5 2 2 3 2 2" xfId="6077" xr:uid="{00000000-0005-0000-0000-0000B8170000}"/>
    <cellStyle name="Ввод  2 5 2 2 3 3" xfId="6078" xr:uid="{00000000-0005-0000-0000-0000B9170000}"/>
    <cellStyle name="Ввод  2 5 2 2 4" xfId="6079" xr:uid="{00000000-0005-0000-0000-0000BA170000}"/>
    <cellStyle name="Ввод  2 5 2 2 4 2" xfId="6080" xr:uid="{00000000-0005-0000-0000-0000BB170000}"/>
    <cellStyle name="Ввод  2 5 2 2 4 2 2" xfId="6081" xr:uid="{00000000-0005-0000-0000-0000BC170000}"/>
    <cellStyle name="Ввод  2 5 2 2 4 3" xfId="6082" xr:uid="{00000000-0005-0000-0000-0000BD170000}"/>
    <cellStyle name="Ввод  2 5 2 2 5" xfId="6083" xr:uid="{00000000-0005-0000-0000-0000BE170000}"/>
    <cellStyle name="Ввод  2 5 2 2 5 2" xfId="6084" xr:uid="{00000000-0005-0000-0000-0000BF170000}"/>
    <cellStyle name="Ввод  2 5 2 2 6" xfId="6085" xr:uid="{00000000-0005-0000-0000-0000C0170000}"/>
    <cellStyle name="Ввод  2 5 2 3" xfId="6086" xr:uid="{00000000-0005-0000-0000-0000C1170000}"/>
    <cellStyle name="Ввод  2 5 2 3 2" xfId="6087" xr:uid="{00000000-0005-0000-0000-0000C2170000}"/>
    <cellStyle name="Ввод  2 5 2 3 2 2" xfId="6088" xr:uid="{00000000-0005-0000-0000-0000C3170000}"/>
    <cellStyle name="Ввод  2 5 2 3 2 2 2" xfId="6089" xr:uid="{00000000-0005-0000-0000-0000C4170000}"/>
    <cellStyle name="Ввод  2 5 2 3 2 3" xfId="6090" xr:uid="{00000000-0005-0000-0000-0000C5170000}"/>
    <cellStyle name="Ввод  2 5 2 3 3" xfId="6091" xr:uid="{00000000-0005-0000-0000-0000C6170000}"/>
    <cellStyle name="Ввод  2 5 2 3 3 2" xfId="6092" xr:uid="{00000000-0005-0000-0000-0000C7170000}"/>
    <cellStyle name="Ввод  2 5 2 3 3 2 2" xfId="6093" xr:uid="{00000000-0005-0000-0000-0000C8170000}"/>
    <cellStyle name="Ввод  2 5 2 3 3 3" xfId="6094" xr:uid="{00000000-0005-0000-0000-0000C9170000}"/>
    <cellStyle name="Ввод  2 5 2 3 4" xfId="6095" xr:uid="{00000000-0005-0000-0000-0000CA170000}"/>
    <cellStyle name="Ввод  2 5 2 3 4 2" xfId="6096" xr:uid="{00000000-0005-0000-0000-0000CB170000}"/>
    <cellStyle name="Ввод  2 5 2 3 4 2 2" xfId="6097" xr:uid="{00000000-0005-0000-0000-0000CC170000}"/>
    <cellStyle name="Ввод  2 5 2 3 4 3" xfId="6098" xr:uid="{00000000-0005-0000-0000-0000CD170000}"/>
    <cellStyle name="Ввод  2 5 2 3 5" xfId="6099" xr:uid="{00000000-0005-0000-0000-0000CE170000}"/>
    <cellStyle name="Ввод  2 5 2 3 5 2" xfId="6100" xr:uid="{00000000-0005-0000-0000-0000CF170000}"/>
    <cellStyle name="Ввод  2 5 2 3 6" xfId="6101" xr:uid="{00000000-0005-0000-0000-0000D0170000}"/>
    <cellStyle name="Ввод  2 5 2 4" xfId="6102" xr:uid="{00000000-0005-0000-0000-0000D1170000}"/>
    <cellStyle name="Ввод  2 5 2 4 2" xfId="6103" xr:uid="{00000000-0005-0000-0000-0000D2170000}"/>
    <cellStyle name="Ввод  2 5 2 4 2 2" xfId="6104" xr:uid="{00000000-0005-0000-0000-0000D3170000}"/>
    <cellStyle name="Ввод  2 5 2 4 2 2 2" xfId="6105" xr:uid="{00000000-0005-0000-0000-0000D4170000}"/>
    <cellStyle name="Ввод  2 5 2 4 2 3" xfId="6106" xr:uid="{00000000-0005-0000-0000-0000D5170000}"/>
    <cellStyle name="Ввод  2 5 2 4 3" xfId="6107" xr:uid="{00000000-0005-0000-0000-0000D6170000}"/>
    <cellStyle name="Ввод  2 5 2 4 3 2" xfId="6108" xr:uid="{00000000-0005-0000-0000-0000D7170000}"/>
    <cellStyle name="Ввод  2 5 2 4 3 2 2" xfId="6109" xr:uid="{00000000-0005-0000-0000-0000D8170000}"/>
    <cellStyle name="Ввод  2 5 2 4 3 3" xfId="6110" xr:uid="{00000000-0005-0000-0000-0000D9170000}"/>
    <cellStyle name="Ввод  2 5 2 4 4" xfId="6111" xr:uid="{00000000-0005-0000-0000-0000DA170000}"/>
    <cellStyle name="Ввод  2 5 2 4 4 2" xfId="6112" xr:uid="{00000000-0005-0000-0000-0000DB170000}"/>
    <cellStyle name="Ввод  2 5 2 4 4 2 2" xfId="6113" xr:uid="{00000000-0005-0000-0000-0000DC170000}"/>
    <cellStyle name="Ввод  2 5 2 4 4 3" xfId="6114" xr:uid="{00000000-0005-0000-0000-0000DD170000}"/>
    <cellStyle name="Ввод  2 5 2 4 5" xfId="6115" xr:uid="{00000000-0005-0000-0000-0000DE170000}"/>
    <cellStyle name="Ввод  2 5 2 4 5 2" xfId="6116" xr:uid="{00000000-0005-0000-0000-0000DF170000}"/>
    <cellStyle name="Ввод  2 5 2 4 6" xfId="6117" xr:uid="{00000000-0005-0000-0000-0000E0170000}"/>
    <cellStyle name="Ввод  2 5 2 5" xfId="6118" xr:uid="{00000000-0005-0000-0000-0000E1170000}"/>
    <cellStyle name="Ввод  2 5 2 5 2" xfId="6119" xr:uid="{00000000-0005-0000-0000-0000E2170000}"/>
    <cellStyle name="Ввод  2 5 2 5 2 2" xfId="6120" xr:uid="{00000000-0005-0000-0000-0000E3170000}"/>
    <cellStyle name="Ввод  2 5 2 5 2 2 2" xfId="6121" xr:uid="{00000000-0005-0000-0000-0000E4170000}"/>
    <cellStyle name="Ввод  2 5 2 5 2 3" xfId="6122" xr:uid="{00000000-0005-0000-0000-0000E5170000}"/>
    <cellStyle name="Ввод  2 5 2 5 3" xfId="6123" xr:uid="{00000000-0005-0000-0000-0000E6170000}"/>
    <cellStyle name="Ввод  2 5 2 5 3 2" xfId="6124" xr:uid="{00000000-0005-0000-0000-0000E7170000}"/>
    <cellStyle name="Ввод  2 5 2 5 3 2 2" xfId="6125" xr:uid="{00000000-0005-0000-0000-0000E8170000}"/>
    <cellStyle name="Ввод  2 5 2 5 3 3" xfId="6126" xr:uid="{00000000-0005-0000-0000-0000E9170000}"/>
    <cellStyle name="Ввод  2 5 2 5 4" xfId="6127" xr:uid="{00000000-0005-0000-0000-0000EA170000}"/>
    <cellStyle name="Ввод  2 5 2 5 4 2" xfId="6128" xr:uid="{00000000-0005-0000-0000-0000EB170000}"/>
    <cellStyle name="Ввод  2 5 2 5 4 2 2" xfId="6129" xr:uid="{00000000-0005-0000-0000-0000EC170000}"/>
    <cellStyle name="Ввод  2 5 2 5 4 3" xfId="6130" xr:uid="{00000000-0005-0000-0000-0000ED170000}"/>
    <cellStyle name="Ввод  2 5 2 5 5" xfId="6131" xr:uid="{00000000-0005-0000-0000-0000EE170000}"/>
    <cellStyle name="Ввод  2 5 2 5 5 2" xfId="6132" xr:uid="{00000000-0005-0000-0000-0000EF170000}"/>
    <cellStyle name="Ввод  2 5 2 5 6" xfId="6133" xr:uid="{00000000-0005-0000-0000-0000F0170000}"/>
    <cellStyle name="Ввод  2 5 2 6" xfId="6134" xr:uid="{00000000-0005-0000-0000-0000F1170000}"/>
    <cellStyle name="Ввод  2 5 2 6 2" xfId="6135" xr:uid="{00000000-0005-0000-0000-0000F2170000}"/>
    <cellStyle name="Ввод  2 5 2 6 2 2" xfId="6136" xr:uid="{00000000-0005-0000-0000-0000F3170000}"/>
    <cellStyle name="Ввод  2 5 2 6 3" xfId="6137" xr:uid="{00000000-0005-0000-0000-0000F4170000}"/>
    <cellStyle name="Ввод  2 5 2 7" xfId="6138" xr:uid="{00000000-0005-0000-0000-0000F5170000}"/>
    <cellStyle name="Ввод  2 5 2 7 2" xfId="6139" xr:uid="{00000000-0005-0000-0000-0000F6170000}"/>
    <cellStyle name="Ввод  2 5 2 8" xfId="6140" xr:uid="{00000000-0005-0000-0000-0000F7170000}"/>
    <cellStyle name="Ввод  2 5 3" xfId="6141" xr:uid="{00000000-0005-0000-0000-0000F8170000}"/>
    <cellStyle name="Ввод  2 5 3 2" xfId="6142" xr:uid="{00000000-0005-0000-0000-0000F9170000}"/>
    <cellStyle name="Ввод  2 5 3 2 2" xfId="6143" xr:uid="{00000000-0005-0000-0000-0000FA170000}"/>
    <cellStyle name="Ввод  2 5 3 2 2 2" xfId="6144" xr:uid="{00000000-0005-0000-0000-0000FB170000}"/>
    <cellStyle name="Ввод  2 5 3 2 3" xfId="6145" xr:uid="{00000000-0005-0000-0000-0000FC170000}"/>
    <cellStyle name="Ввод  2 5 3 3" xfId="6146" xr:uid="{00000000-0005-0000-0000-0000FD170000}"/>
    <cellStyle name="Ввод  2 5 3 3 2" xfId="6147" xr:uid="{00000000-0005-0000-0000-0000FE170000}"/>
    <cellStyle name="Ввод  2 5 3 3 2 2" xfId="6148" xr:uid="{00000000-0005-0000-0000-0000FF170000}"/>
    <cellStyle name="Ввод  2 5 3 3 3" xfId="6149" xr:uid="{00000000-0005-0000-0000-000000180000}"/>
    <cellStyle name="Ввод  2 5 3 4" xfId="6150" xr:uid="{00000000-0005-0000-0000-000001180000}"/>
    <cellStyle name="Ввод  2 5 3 4 2" xfId="6151" xr:uid="{00000000-0005-0000-0000-000002180000}"/>
    <cellStyle name="Ввод  2 5 3 4 2 2" xfId="6152" xr:uid="{00000000-0005-0000-0000-000003180000}"/>
    <cellStyle name="Ввод  2 5 3 4 3" xfId="6153" xr:uid="{00000000-0005-0000-0000-000004180000}"/>
    <cellStyle name="Ввод  2 5 3 5" xfId="6154" xr:uid="{00000000-0005-0000-0000-000005180000}"/>
    <cellStyle name="Ввод  2 5 3 5 2" xfId="6155" xr:uid="{00000000-0005-0000-0000-000006180000}"/>
    <cellStyle name="Ввод  2 5 3 6" xfId="6156" xr:uid="{00000000-0005-0000-0000-000007180000}"/>
    <cellStyle name="Ввод  2 5 4" xfId="6157" xr:uid="{00000000-0005-0000-0000-000008180000}"/>
    <cellStyle name="Ввод  2 5 4 2" xfId="6158" xr:uid="{00000000-0005-0000-0000-000009180000}"/>
    <cellStyle name="Ввод  2 5 4 2 2" xfId="6159" xr:uid="{00000000-0005-0000-0000-00000A180000}"/>
    <cellStyle name="Ввод  2 5 4 2 2 2" xfId="6160" xr:uid="{00000000-0005-0000-0000-00000B180000}"/>
    <cellStyle name="Ввод  2 5 4 2 3" xfId="6161" xr:uid="{00000000-0005-0000-0000-00000C180000}"/>
    <cellStyle name="Ввод  2 5 4 3" xfId="6162" xr:uid="{00000000-0005-0000-0000-00000D180000}"/>
    <cellStyle name="Ввод  2 5 4 3 2" xfId="6163" xr:uid="{00000000-0005-0000-0000-00000E180000}"/>
    <cellStyle name="Ввод  2 5 4 3 2 2" xfId="6164" xr:uid="{00000000-0005-0000-0000-00000F180000}"/>
    <cellStyle name="Ввод  2 5 4 3 3" xfId="6165" xr:uid="{00000000-0005-0000-0000-000010180000}"/>
    <cellStyle name="Ввод  2 5 4 4" xfId="6166" xr:uid="{00000000-0005-0000-0000-000011180000}"/>
    <cellStyle name="Ввод  2 5 4 4 2" xfId="6167" xr:uid="{00000000-0005-0000-0000-000012180000}"/>
    <cellStyle name="Ввод  2 5 4 4 2 2" xfId="6168" xr:uid="{00000000-0005-0000-0000-000013180000}"/>
    <cellStyle name="Ввод  2 5 4 4 3" xfId="6169" xr:uid="{00000000-0005-0000-0000-000014180000}"/>
    <cellStyle name="Ввод  2 5 4 5" xfId="6170" xr:uid="{00000000-0005-0000-0000-000015180000}"/>
    <cellStyle name="Ввод  2 5 4 5 2" xfId="6171" xr:uid="{00000000-0005-0000-0000-000016180000}"/>
    <cellStyle name="Ввод  2 5 4 6" xfId="6172" xr:uid="{00000000-0005-0000-0000-000017180000}"/>
    <cellStyle name="Ввод  2 5 5" xfId="6173" xr:uid="{00000000-0005-0000-0000-000018180000}"/>
    <cellStyle name="Ввод  2 5 5 2" xfId="6174" xr:uid="{00000000-0005-0000-0000-000019180000}"/>
    <cellStyle name="Ввод  2 5 5 2 2" xfId="6175" xr:uid="{00000000-0005-0000-0000-00001A180000}"/>
    <cellStyle name="Ввод  2 5 5 2 2 2" xfId="6176" xr:uid="{00000000-0005-0000-0000-00001B180000}"/>
    <cellStyle name="Ввод  2 5 5 2 3" xfId="6177" xr:uid="{00000000-0005-0000-0000-00001C180000}"/>
    <cellStyle name="Ввод  2 5 5 3" xfId="6178" xr:uid="{00000000-0005-0000-0000-00001D180000}"/>
    <cellStyle name="Ввод  2 5 5 3 2" xfId="6179" xr:uid="{00000000-0005-0000-0000-00001E180000}"/>
    <cellStyle name="Ввод  2 5 5 3 2 2" xfId="6180" xr:uid="{00000000-0005-0000-0000-00001F180000}"/>
    <cellStyle name="Ввод  2 5 5 3 3" xfId="6181" xr:uid="{00000000-0005-0000-0000-000020180000}"/>
    <cellStyle name="Ввод  2 5 5 4" xfId="6182" xr:uid="{00000000-0005-0000-0000-000021180000}"/>
    <cellStyle name="Ввод  2 5 5 4 2" xfId="6183" xr:uid="{00000000-0005-0000-0000-000022180000}"/>
    <cellStyle name="Ввод  2 5 5 4 2 2" xfId="6184" xr:uid="{00000000-0005-0000-0000-000023180000}"/>
    <cellStyle name="Ввод  2 5 5 4 3" xfId="6185" xr:uid="{00000000-0005-0000-0000-000024180000}"/>
    <cellStyle name="Ввод  2 5 5 5" xfId="6186" xr:uid="{00000000-0005-0000-0000-000025180000}"/>
    <cellStyle name="Ввод  2 5 5 5 2" xfId="6187" xr:uid="{00000000-0005-0000-0000-000026180000}"/>
    <cellStyle name="Ввод  2 5 5 6" xfId="6188" xr:uid="{00000000-0005-0000-0000-000027180000}"/>
    <cellStyle name="Ввод  2 5 6" xfId="6189" xr:uid="{00000000-0005-0000-0000-000028180000}"/>
    <cellStyle name="Ввод  2 5 6 2" xfId="6190" xr:uid="{00000000-0005-0000-0000-000029180000}"/>
    <cellStyle name="Ввод  2 5 6 2 2" xfId="6191" xr:uid="{00000000-0005-0000-0000-00002A180000}"/>
    <cellStyle name="Ввод  2 5 6 2 2 2" xfId="6192" xr:uid="{00000000-0005-0000-0000-00002B180000}"/>
    <cellStyle name="Ввод  2 5 6 2 3" xfId="6193" xr:uid="{00000000-0005-0000-0000-00002C180000}"/>
    <cellStyle name="Ввод  2 5 6 3" xfId="6194" xr:uid="{00000000-0005-0000-0000-00002D180000}"/>
    <cellStyle name="Ввод  2 5 6 3 2" xfId="6195" xr:uid="{00000000-0005-0000-0000-00002E180000}"/>
    <cellStyle name="Ввод  2 5 6 3 2 2" xfId="6196" xr:uid="{00000000-0005-0000-0000-00002F180000}"/>
    <cellStyle name="Ввод  2 5 6 3 3" xfId="6197" xr:uid="{00000000-0005-0000-0000-000030180000}"/>
    <cellStyle name="Ввод  2 5 6 4" xfId="6198" xr:uid="{00000000-0005-0000-0000-000031180000}"/>
    <cellStyle name="Ввод  2 5 6 4 2" xfId="6199" xr:uid="{00000000-0005-0000-0000-000032180000}"/>
    <cellStyle name="Ввод  2 5 6 4 2 2" xfId="6200" xr:uid="{00000000-0005-0000-0000-000033180000}"/>
    <cellStyle name="Ввод  2 5 6 4 3" xfId="6201" xr:uid="{00000000-0005-0000-0000-000034180000}"/>
    <cellStyle name="Ввод  2 5 6 5" xfId="6202" xr:uid="{00000000-0005-0000-0000-000035180000}"/>
    <cellStyle name="Ввод  2 5 6 5 2" xfId="6203" xr:uid="{00000000-0005-0000-0000-000036180000}"/>
    <cellStyle name="Ввод  2 5 6 6" xfId="6204" xr:uid="{00000000-0005-0000-0000-000037180000}"/>
    <cellStyle name="Ввод  2 5 7" xfId="6205" xr:uid="{00000000-0005-0000-0000-000038180000}"/>
    <cellStyle name="Ввод  2 5 7 2" xfId="6206" xr:uid="{00000000-0005-0000-0000-000039180000}"/>
    <cellStyle name="Ввод  2 5 7 2 2" xfId="6207" xr:uid="{00000000-0005-0000-0000-00003A180000}"/>
    <cellStyle name="Ввод  2 5 7 3" xfId="6208" xr:uid="{00000000-0005-0000-0000-00003B180000}"/>
    <cellStyle name="Ввод  2 5 8" xfId="6209" xr:uid="{00000000-0005-0000-0000-00003C180000}"/>
    <cellStyle name="Ввод  2 5 8 2" xfId="6210" xr:uid="{00000000-0005-0000-0000-00003D180000}"/>
    <cellStyle name="Ввод  2 5 9" xfId="6211" xr:uid="{00000000-0005-0000-0000-00003E180000}"/>
    <cellStyle name="Ввод  2 6" xfId="6212" xr:uid="{00000000-0005-0000-0000-00003F180000}"/>
    <cellStyle name="Ввод  2 6 2" xfId="6213" xr:uid="{00000000-0005-0000-0000-000040180000}"/>
    <cellStyle name="Ввод  2 6 2 2" xfId="6214" xr:uid="{00000000-0005-0000-0000-000041180000}"/>
    <cellStyle name="Ввод  2 6 2 2 2" xfId="6215" xr:uid="{00000000-0005-0000-0000-000042180000}"/>
    <cellStyle name="Ввод  2 6 2 2 2 2" xfId="6216" xr:uid="{00000000-0005-0000-0000-000043180000}"/>
    <cellStyle name="Ввод  2 6 2 2 3" xfId="6217" xr:uid="{00000000-0005-0000-0000-000044180000}"/>
    <cellStyle name="Ввод  2 6 2 3" xfId="6218" xr:uid="{00000000-0005-0000-0000-000045180000}"/>
    <cellStyle name="Ввод  2 6 2 3 2" xfId="6219" xr:uid="{00000000-0005-0000-0000-000046180000}"/>
    <cellStyle name="Ввод  2 6 2 3 2 2" xfId="6220" xr:uid="{00000000-0005-0000-0000-000047180000}"/>
    <cellStyle name="Ввод  2 6 2 3 3" xfId="6221" xr:uid="{00000000-0005-0000-0000-000048180000}"/>
    <cellStyle name="Ввод  2 6 2 4" xfId="6222" xr:uid="{00000000-0005-0000-0000-000049180000}"/>
    <cellStyle name="Ввод  2 6 2 4 2" xfId="6223" xr:uid="{00000000-0005-0000-0000-00004A180000}"/>
    <cellStyle name="Ввод  2 6 2 4 2 2" xfId="6224" xr:uid="{00000000-0005-0000-0000-00004B180000}"/>
    <cellStyle name="Ввод  2 6 2 4 3" xfId="6225" xr:uid="{00000000-0005-0000-0000-00004C180000}"/>
    <cellStyle name="Ввод  2 6 2 5" xfId="6226" xr:uid="{00000000-0005-0000-0000-00004D180000}"/>
    <cellStyle name="Ввод  2 6 2 5 2" xfId="6227" xr:uid="{00000000-0005-0000-0000-00004E180000}"/>
    <cellStyle name="Ввод  2 6 2 6" xfId="6228" xr:uid="{00000000-0005-0000-0000-00004F180000}"/>
    <cellStyle name="Ввод  2 6 3" xfId="6229" xr:uid="{00000000-0005-0000-0000-000050180000}"/>
    <cellStyle name="Ввод  2 6 3 2" xfId="6230" xr:uid="{00000000-0005-0000-0000-000051180000}"/>
    <cellStyle name="Ввод  2 6 3 2 2" xfId="6231" xr:uid="{00000000-0005-0000-0000-000052180000}"/>
    <cellStyle name="Ввод  2 6 3 2 2 2" xfId="6232" xr:uid="{00000000-0005-0000-0000-000053180000}"/>
    <cellStyle name="Ввод  2 6 3 2 3" xfId="6233" xr:uid="{00000000-0005-0000-0000-000054180000}"/>
    <cellStyle name="Ввод  2 6 3 3" xfId="6234" xr:uid="{00000000-0005-0000-0000-000055180000}"/>
    <cellStyle name="Ввод  2 6 3 3 2" xfId="6235" xr:uid="{00000000-0005-0000-0000-000056180000}"/>
    <cellStyle name="Ввод  2 6 3 3 2 2" xfId="6236" xr:uid="{00000000-0005-0000-0000-000057180000}"/>
    <cellStyle name="Ввод  2 6 3 3 3" xfId="6237" xr:uid="{00000000-0005-0000-0000-000058180000}"/>
    <cellStyle name="Ввод  2 6 3 4" xfId="6238" xr:uid="{00000000-0005-0000-0000-000059180000}"/>
    <cellStyle name="Ввод  2 6 3 4 2" xfId="6239" xr:uid="{00000000-0005-0000-0000-00005A180000}"/>
    <cellStyle name="Ввод  2 6 3 4 2 2" xfId="6240" xr:uid="{00000000-0005-0000-0000-00005B180000}"/>
    <cellStyle name="Ввод  2 6 3 4 3" xfId="6241" xr:uid="{00000000-0005-0000-0000-00005C180000}"/>
    <cellStyle name="Ввод  2 6 3 5" xfId="6242" xr:uid="{00000000-0005-0000-0000-00005D180000}"/>
    <cellStyle name="Ввод  2 6 3 5 2" xfId="6243" xr:uid="{00000000-0005-0000-0000-00005E180000}"/>
    <cellStyle name="Ввод  2 6 3 6" xfId="6244" xr:uid="{00000000-0005-0000-0000-00005F180000}"/>
    <cellStyle name="Ввод  2 6 4" xfId="6245" xr:uid="{00000000-0005-0000-0000-000060180000}"/>
    <cellStyle name="Ввод  2 6 4 2" xfId="6246" xr:uid="{00000000-0005-0000-0000-000061180000}"/>
    <cellStyle name="Ввод  2 6 4 2 2" xfId="6247" xr:uid="{00000000-0005-0000-0000-000062180000}"/>
    <cellStyle name="Ввод  2 6 4 2 2 2" xfId="6248" xr:uid="{00000000-0005-0000-0000-000063180000}"/>
    <cellStyle name="Ввод  2 6 4 2 3" xfId="6249" xr:uid="{00000000-0005-0000-0000-000064180000}"/>
    <cellStyle name="Ввод  2 6 4 3" xfId="6250" xr:uid="{00000000-0005-0000-0000-000065180000}"/>
    <cellStyle name="Ввод  2 6 4 3 2" xfId="6251" xr:uid="{00000000-0005-0000-0000-000066180000}"/>
    <cellStyle name="Ввод  2 6 4 3 2 2" xfId="6252" xr:uid="{00000000-0005-0000-0000-000067180000}"/>
    <cellStyle name="Ввод  2 6 4 3 3" xfId="6253" xr:uid="{00000000-0005-0000-0000-000068180000}"/>
    <cellStyle name="Ввод  2 6 4 4" xfId="6254" xr:uid="{00000000-0005-0000-0000-000069180000}"/>
    <cellStyle name="Ввод  2 6 4 4 2" xfId="6255" xr:uid="{00000000-0005-0000-0000-00006A180000}"/>
    <cellStyle name="Ввод  2 6 4 4 2 2" xfId="6256" xr:uid="{00000000-0005-0000-0000-00006B180000}"/>
    <cellStyle name="Ввод  2 6 4 4 3" xfId="6257" xr:uid="{00000000-0005-0000-0000-00006C180000}"/>
    <cellStyle name="Ввод  2 6 4 5" xfId="6258" xr:uid="{00000000-0005-0000-0000-00006D180000}"/>
    <cellStyle name="Ввод  2 6 4 5 2" xfId="6259" xr:uid="{00000000-0005-0000-0000-00006E180000}"/>
    <cellStyle name="Ввод  2 6 4 6" xfId="6260" xr:uid="{00000000-0005-0000-0000-00006F180000}"/>
    <cellStyle name="Ввод  2 6 5" xfId="6261" xr:uid="{00000000-0005-0000-0000-000070180000}"/>
    <cellStyle name="Ввод  2 6 5 2" xfId="6262" xr:uid="{00000000-0005-0000-0000-000071180000}"/>
    <cellStyle name="Ввод  2 6 5 2 2" xfId="6263" xr:uid="{00000000-0005-0000-0000-000072180000}"/>
    <cellStyle name="Ввод  2 6 5 2 2 2" xfId="6264" xr:uid="{00000000-0005-0000-0000-000073180000}"/>
    <cellStyle name="Ввод  2 6 5 2 3" xfId="6265" xr:uid="{00000000-0005-0000-0000-000074180000}"/>
    <cellStyle name="Ввод  2 6 5 3" xfId="6266" xr:uid="{00000000-0005-0000-0000-000075180000}"/>
    <cellStyle name="Ввод  2 6 5 3 2" xfId="6267" xr:uid="{00000000-0005-0000-0000-000076180000}"/>
    <cellStyle name="Ввод  2 6 5 3 2 2" xfId="6268" xr:uid="{00000000-0005-0000-0000-000077180000}"/>
    <cellStyle name="Ввод  2 6 5 3 3" xfId="6269" xr:uid="{00000000-0005-0000-0000-000078180000}"/>
    <cellStyle name="Ввод  2 6 5 4" xfId="6270" xr:uid="{00000000-0005-0000-0000-000079180000}"/>
    <cellStyle name="Ввод  2 6 5 4 2" xfId="6271" xr:uid="{00000000-0005-0000-0000-00007A180000}"/>
    <cellStyle name="Ввод  2 6 5 4 2 2" xfId="6272" xr:uid="{00000000-0005-0000-0000-00007B180000}"/>
    <cellStyle name="Ввод  2 6 5 4 3" xfId="6273" xr:uid="{00000000-0005-0000-0000-00007C180000}"/>
    <cellStyle name="Ввод  2 6 5 5" xfId="6274" xr:uid="{00000000-0005-0000-0000-00007D180000}"/>
    <cellStyle name="Ввод  2 6 5 5 2" xfId="6275" xr:uid="{00000000-0005-0000-0000-00007E180000}"/>
    <cellStyle name="Ввод  2 6 5 6" xfId="6276" xr:uid="{00000000-0005-0000-0000-00007F180000}"/>
    <cellStyle name="Ввод  2 6 6" xfId="6277" xr:uid="{00000000-0005-0000-0000-000080180000}"/>
    <cellStyle name="Ввод  2 6 6 2" xfId="6278" xr:uid="{00000000-0005-0000-0000-000081180000}"/>
    <cellStyle name="Ввод  2 6 6 2 2" xfId="6279" xr:uid="{00000000-0005-0000-0000-000082180000}"/>
    <cellStyle name="Ввод  2 6 6 2 2 2" xfId="6280" xr:uid="{00000000-0005-0000-0000-000083180000}"/>
    <cellStyle name="Ввод  2 6 6 2 3" xfId="6281" xr:uid="{00000000-0005-0000-0000-000084180000}"/>
    <cellStyle name="Ввод  2 6 6 3" xfId="6282" xr:uid="{00000000-0005-0000-0000-000085180000}"/>
    <cellStyle name="Ввод  2 6 6 3 2" xfId="6283" xr:uid="{00000000-0005-0000-0000-000086180000}"/>
    <cellStyle name="Ввод  2 6 6 3 2 2" xfId="6284" xr:uid="{00000000-0005-0000-0000-000087180000}"/>
    <cellStyle name="Ввод  2 6 6 3 3" xfId="6285" xr:uid="{00000000-0005-0000-0000-000088180000}"/>
    <cellStyle name="Ввод  2 6 6 4" xfId="6286" xr:uid="{00000000-0005-0000-0000-000089180000}"/>
    <cellStyle name="Ввод  2 6 6 4 2" xfId="6287" xr:uid="{00000000-0005-0000-0000-00008A180000}"/>
    <cellStyle name="Ввод  2 6 6 4 2 2" xfId="6288" xr:uid="{00000000-0005-0000-0000-00008B180000}"/>
    <cellStyle name="Ввод  2 6 6 4 3" xfId="6289" xr:uid="{00000000-0005-0000-0000-00008C180000}"/>
    <cellStyle name="Ввод  2 6 6 5" xfId="6290" xr:uid="{00000000-0005-0000-0000-00008D180000}"/>
    <cellStyle name="Ввод  2 6 6 5 2" xfId="6291" xr:uid="{00000000-0005-0000-0000-00008E180000}"/>
    <cellStyle name="Ввод  2 6 6 6" xfId="6292" xr:uid="{00000000-0005-0000-0000-00008F180000}"/>
    <cellStyle name="Ввод  2 6 7" xfId="6293" xr:uid="{00000000-0005-0000-0000-000090180000}"/>
    <cellStyle name="Ввод  2 6 7 2" xfId="6294" xr:uid="{00000000-0005-0000-0000-000091180000}"/>
    <cellStyle name="Ввод  2 6 7 2 2" xfId="6295" xr:uid="{00000000-0005-0000-0000-000092180000}"/>
    <cellStyle name="Ввод  2 6 7 3" xfId="6296" xr:uid="{00000000-0005-0000-0000-000093180000}"/>
    <cellStyle name="Ввод  2 6 8" xfId="6297" xr:uid="{00000000-0005-0000-0000-000094180000}"/>
    <cellStyle name="Ввод  2 6 8 2" xfId="6298" xr:uid="{00000000-0005-0000-0000-000095180000}"/>
    <cellStyle name="Ввод  2 6 9" xfId="6299" xr:uid="{00000000-0005-0000-0000-000096180000}"/>
    <cellStyle name="Ввод  2 7" xfId="6300" xr:uid="{00000000-0005-0000-0000-000097180000}"/>
    <cellStyle name="Ввод  2 7 2" xfId="6301" xr:uid="{00000000-0005-0000-0000-000098180000}"/>
    <cellStyle name="Ввод  2 7 2 2" xfId="6302" xr:uid="{00000000-0005-0000-0000-000099180000}"/>
    <cellStyle name="Ввод  2 7 2 2 2" xfId="6303" xr:uid="{00000000-0005-0000-0000-00009A180000}"/>
    <cellStyle name="Ввод  2 7 2 2 2 2" xfId="6304" xr:uid="{00000000-0005-0000-0000-00009B180000}"/>
    <cellStyle name="Ввод  2 7 2 2 3" xfId="6305" xr:uid="{00000000-0005-0000-0000-00009C180000}"/>
    <cellStyle name="Ввод  2 7 2 3" xfId="6306" xr:uid="{00000000-0005-0000-0000-00009D180000}"/>
    <cellStyle name="Ввод  2 7 2 3 2" xfId="6307" xr:uid="{00000000-0005-0000-0000-00009E180000}"/>
    <cellStyle name="Ввод  2 7 2 3 2 2" xfId="6308" xr:uid="{00000000-0005-0000-0000-00009F180000}"/>
    <cellStyle name="Ввод  2 7 2 3 3" xfId="6309" xr:uid="{00000000-0005-0000-0000-0000A0180000}"/>
    <cellStyle name="Ввод  2 7 2 4" xfId="6310" xr:uid="{00000000-0005-0000-0000-0000A1180000}"/>
    <cellStyle name="Ввод  2 7 2 4 2" xfId="6311" xr:uid="{00000000-0005-0000-0000-0000A2180000}"/>
    <cellStyle name="Ввод  2 7 2 4 2 2" xfId="6312" xr:uid="{00000000-0005-0000-0000-0000A3180000}"/>
    <cellStyle name="Ввод  2 7 2 4 3" xfId="6313" xr:uid="{00000000-0005-0000-0000-0000A4180000}"/>
    <cellStyle name="Ввод  2 7 2 5" xfId="6314" xr:uid="{00000000-0005-0000-0000-0000A5180000}"/>
    <cellStyle name="Ввод  2 7 2 5 2" xfId="6315" xr:uid="{00000000-0005-0000-0000-0000A6180000}"/>
    <cellStyle name="Ввод  2 7 2 6" xfId="6316" xr:uid="{00000000-0005-0000-0000-0000A7180000}"/>
    <cellStyle name="Ввод  2 7 3" xfId="6317" xr:uid="{00000000-0005-0000-0000-0000A8180000}"/>
    <cellStyle name="Ввод  2 7 3 2" xfId="6318" xr:uid="{00000000-0005-0000-0000-0000A9180000}"/>
    <cellStyle name="Ввод  2 7 3 2 2" xfId="6319" xr:uid="{00000000-0005-0000-0000-0000AA180000}"/>
    <cellStyle name="Ввод  2 7 3 2 2 2" xfId="6320" xr:uid="{00000000-0005-0000-0000-0000AB180000}"/>
    <cellStyle name="Ввод  2 7 3 2 3" xfId="6321" xr:uid="{00000000-0005-0000-0000-0000AC180000}"/>
    <cellStyle name="Ввод  2 7 3 3" xfId="6322" xr:uid="{00000000-0005-0000-0000-0000AD180000}"/>
    <cellStyle name="Ввод  2 7 3 3 2" xfId="6323" xr:uid="{00000000-0005-0000-0000-0000AE180000}"/>
    <cellStyle name="Ввод  2 7 3 3 2 2" xfId="6324" xr:uid="{00000000-0005-0000-0000-0000AF180000}"/>
    <cellStyle name="Ввод  2 7 3 3 3" xfId="6325" xr:uid="{00000000-0005-0000-0000-0000B0180000}"/>
    <cellStyle name="Ввод  2 7 3 4" xfId="6326" xr:uid="{00000000-0005-0000-0000-0000B1180000}"/>
    <cellStyle name="Ввод  2 7 3 4 2" xfId="6327" xr:uid="{00000000-0005-0000-0000-0000B2180000}"/>
    <cellStyle name="Ввод  2 7 3 4 2 2" xfId="6328" xr:uid="{00000000-0005-0000-0000-0000B3180000}"/>
    <cellStyle name="Ввод  2 7 3 4 3" xfId="6329" xr:uid="{00000000-0005-0000-0000-0000B4180000}"/>
    <cellStyle name="Ввод  2 7 3 5" xfId="6330" xr:uid="{00000000-0005-0000-0000-0000B5180000}"/>
    <cellStyle name="Ввод  2 7 3 5 2" xfId="6331" xr:uid="{00000000-0005-0000-0000-0000B6180000}"/>
    <cellStyle name="Ввод  2 7 3 6" xfId="6332" xr:uid="{00000000-0005-0000-0000-0000B7180000}"/>
    <cellStyle name="Ввод  2 7 4" xfId="6333" xr:uid="{00000000-0005-0000-0000-0000B8180000}"/>
    <cellStyle name="Ввод  2 7 4 2" xfId="6334" xr:uid="{00000000-0005-0000-0000-0000B9180000}"/>
    <cellStyle name="Ввод  2 7 4 2 2" xfId="6335" xr:uid="{00000000-0005-0000-0000-0000BA180000}"/>
    <cellStyle name="Ввод  2 7 4 2 2 2" xfId="6336" xr:uid="{00000000-0005-0000-0000-0000BB180000}"/>
    <cellStyle name="Ввод  2 7 4 2 3" xfId="6337" xr:uid="{00000000-0005-0000-0000-0000BC180000}"/>
    <cellStyle name="Ввод  2 7 4 3" xfId="6338" xr:uid="{00000000-0005-0000-0000-0000BD180000}"/>
    <cellStyle name="Ввод  2 7 4 3 2" xfId="6339" xr:uid="{00000000-0005-0000-0000-0000BE180000}"/>
    <cellStyle name="Ввод  2 7 4 3 2 2" xfId="6340" xr:uid="{00000000-0005-0000-0000-0000BF180000}"/>
    <cellStyle name="Ввод  2 7 4 3 3" xfId="6341" xr:uid="{00000000-0005-0000-0000-0000C0180000}"/>
    <cellStyle name="Ввод  2 7 4 4" xfId="6342" xr:uid="{00000000-0005-0000-0000-0000C1180000}"/>
    <cellStyle name="Ввод  2 7 4 4 2" xfId="6343" xr:uid="{00000000-0005-0000-0000-0000C2180000}"/>
    <cellStyle name="Ввод  2 7 4 4 2 2" xfId="6344" xr:uid="{00000000-0005-0000-0000-0000C3180000}"/>
    <cellStyle name="Ввод  2 7 4 4 3" xfId="6345" xr:uid="{00000000-0005-0000-0000-0000C4180000}"/>
    <cellStyle name="Ввод  2 7 4 5" xfId="6346" xr:uid="{00000000-0005-0000-0000-0000C5180000}"/>
    <cellStyle name="Ввод  2 7 4 5 2" xfId="6347" xr:uid="{00000000-0005-0000-0000-0000C6180000}"/>
    <cellStyle name="Ввод  2 7 4 6" xfId="6348" xr:uid="{00000000-0005-0000-0000-0000C7180000}"/>
    <cellStyle name="Ввод  2 7 5" xfId="6349" xr:uid="{00000000-0005-0000-0000-0000C8180000}"/>
    <cellStyle name="Ввод  2 7 5 2" xfId="6350" xr:uid="{00000000-0005-0000-0000-0000C9180000}"/>
    <cellStyle name="Ввод  2 7 5 2 2" xfId="6351" xr:uid="{00000000-0005-0000-0000-0000CA180000}"/>
    <cellStyle name="Ввод  2 7 5 2 2 2" xfId="6352" xr:uid="{00000000-0005-0000-0000-0000CB180000}"/>
    <cellStyle name="Ввод  2 7 5 2 3" xfId="6353" xr:uid="{00000000-0005-0000-0000-0000CC180000}"/>
    <cellStyle name="Ввод  2 7 5 3" xfId="6354" xr:uid="{00000000-0005-0000-0000-0000CD180000}"/>
    <cellStyle name="Ввод  2 7 5 3 2" xfId="6355" xr:uid="{00000000-0005-0000-0000-0000CE180000}"/>
    <cellStyle name="Ввод  2 7 5 3 2 2" xfId="6356" xr:uid="{00000000-0005-0000-0000-0000CF180000}"/>
    <cellStyle name="Ввод  2 7 5 3 3" xfId="6357" xr:uid="{00000000-0005-0000-0000-0000D0180000}"/>
    <cellStyle name="Ввод  2 7 5 4" xfId="6358" xr:uid="{00000000-0005-0000-0000-0000D1180000}"/>
    <cellStyle name="Ввод  2 7 5 4 2" xfId="6359" xr:uid="{00000000-0005-0000-0000-0000D2180000}"/>
    <cellStyle name="Ввод  2 7 5 4 2 2" xfId="6360" xr:uid="{00000000-0005-0000-0000-0000D3180000}"/>
    <cellStyle name="Ввод  2 7 5 4 3" xfId="6361" xr:uid="{00000000-0005-0000-0000-0000D4180000}"/>
    <cellStyle name="Ввод  2 7 5 5" xfId="6362" xr:uid="{00000000-0005-0000-0000-0000D5180000}"/>
    <cellStyle name="Ввод  2 7 5 5 2" xfId="6363" xr:uid="{00000000-0005-0000-0000-0000D6180000}"/>
    <cellStyle name="Ввод  2 7 5 6" xfId="6364" xr:uid="{00000000-0005-0000-0000-0000D7180000}"/>
    <cellStyle name="Ввод  2 7 6" xfId="6365" xr:uid="{00000000-0005-0000-0000-0000D8180000}"/>
    <cellStyle name="Ввод  2 7 6 2" xfId="6366" xr:uid="{00000000-0005-0000-0000-0000D9180000}"/>
    <cellStyle name="Ввод  2 7 6 2 2" xfId="6367" xr:uid="{00000000-0005-0000-0000-0000DA180000}"/>
    <cellStyle name="Ввод  2 7 6 3" xfId="6368" xr:uid="{00000000-0005-0000-0000-0000DB180000}"/>
    <cellStyle name="Ввод  2 7 7" xfId="6369" xr:uid="{00000000-0005-0000-0000-0000DC180000}"/>
    <cellStyle name="Ввод  2 7 7 2" xfId="6370" xr:uid="{00000000-0005-0000-0000-0000DD180000}"/>
    <cellStyle name="Ввод  2 7 8" xfId="6371" xr:uid="{00000000-0005-0000-0000-0000DE180000}"/>
    <cellStyle name="Ввод  2 8" xfId="6372" xr:uid="{00000000-0005-0000-0000-0000DF180000}"/>
    <cellStyle name="Ввод  2 8 2" xfId="6373" xr:uid="{00000000-0005-0000-0000-0000E0180000}"/>
    <cellStyle name="Ввод  2 8 2 2" xfId="6374" xr:uid="{00000000-0005-0000-0000-0000E1180000}"/>
    <cellStyle name="Ввод  2 8 2 2 2" xfId="6375" xr:uid="{00000000-0005-0000-0000-0000E2180000}"/>
    <cellStyle name="Ввод  2 8 2 2 2 2" xfId="6376" xr:uid="{00000000-0005-0000-0000-0000E3180000}"/>
    <cellStyle name="Ввод  2 8 2 2 3" xfId="6377" xr:uid="{00000000-0005-0000-0000-0000E4180000}"/>
    <cellStyle name="Ввод  2 8 2 3" xfId="6378" xr:uid="{00000000-0005-0000-0000-0000E5180000}"/>
    <cellStyle name="Ввод  2 8 2 3 2" xfId="6379" xr:uid="{00000000-0005-0000-0000-0000E6180000}"/>
    <cellStyle name="Ввод  2 8 2 3 2 2" xfId="6380" xr:uid="{00000000-0005-0000-0000-0000E7180000}"/>
    <cellStyle name="Ввод  2 8 2 3 3" xfId="6381" xr:uid="{00000000-0005-0000-0000-0000E8180000}"/>
    <cellStyle name="Ввод  2 8 2 4" xfId="6382" xr:uid="{00000000-0005-0000-0000-0000E9180000}"/>
    <cellStyle name="Ввод  2 8 2 4 2" xfId="6383" xr:uid="{00000000-0005-0000-0000-0000EA180000}"/>
    <cellStyle name="Ввод  2 8 2 4 2 2" xfId="6384" xr:uid="{00000000-0005-0000-0000-0000EB180000}"/>
    <cellStyle name="Ввод  2 8 2 4 3" xfId="6385" xr:uid="{00000000-0005-0000-0000-0000EC180000}"/>
    <cellStyle name="Ввод  2 8 2 5" xfId="6386" xr:uid="{00000000-0005-0000-0000-0000ED180000}"/>
    <cellStyle name="Ввод  2 8 2 5 2" xfId="6387" xr:uid="{00000000-0005-0000-0000-0000EE180000}"/>
    <cellStyle name="Ввод  2 8 2 6" xfId="6388" xr:uid="{00000000-0005-0000-0000-0000EF180000}"/>
    <cellStyle name="Ввод  2 8 3" xfId="6389" xr:uid="{00000000-0005-0000-0000-0000F0180000}"/>
    <cellStyle name="Ввод  2 8 3 2" xfId="6390" xr:uid="{00000000-0005-0000-0000-0000F1180000}"/>
    <cellStyle name="Ввод  2 8 3 2 2" xfId="6391" xr:uid="{00000000-0005-0000-0000-0000F2180000}"/>
    <cellStyle name="Ввод  2 8 3 2 2 2" xfId="6392" xr:uid="{00000000-0005-0000-0000-0000F3180000}"/>
    <cellStyle name="Ввод  2 8 3 2 3" xfId="6393" xr:uid="{00000000-0005-0000-0000-0000F4180000}"/>
    <cellStyle name="Ввод  2 8 3 3" xfId="6394" xr:uid="{00000000-0005-0000-0000-0000F5180000}"/>
    <cellStyle name="Ввод  2 8 3 3 2" xfId="6395" xr:uid="{00000000-0005-0000-0000-0000F6180000}"/>
    <cellStyle name="Ввод  2 8 3 3 2 2" xfId="6396" xr:uid="{00000000-0005-0000-0000-0000F7180000}"/>
    <cellStyle name="Ввод  2 8 3 3 3" xfId="6397" xr:uid="{00000000-0005-0000-0000-0000F8180000}"/>
    <cellStyle name="Ввод  2 8 3 4" xfId="6398" xr:uid="{00000000-0005-0000-0000-0000F9180000}"/>
    <cellStyle name="Ввод  2 8 3 4 2" xfId="6399" xr:uid="{00000000-0005-0000-0000-0000FA180000}"/>
    <cellStyle name="Ввод  2 8 3 4 2 2" xfId="6400" xr:uid="{00000000-0005-0000-0000-0000FB180000}"/>
    <cellStyle name="Ввод  2 8 3 4 3" xfId="6401" xr:uid="{00000000-0005-0000-0000-0000FC180000}"/>
    <cellStyle name="Ввод  2 8 3 5" xfId="6402" xr:uid="{00000000-0005-0000-0000-0000FD180000}"/>
    <cellStyle name="Ввод  2 8 3 5 2" xfId="6403" xr:uid="{00000000-0005-0000-0000-0000FE180000}"/>
    <cellStyle name="Ввод  2 8 3 6" xfId="6404" xr:uid="{00000000-0005-0000-0000-0000FF180000}"/>
    <cellStyle name="Ввод  2 8 4" xfId="6405" xr:uid="{00000000-0005-0000-0000-000000190000}"/>
    <cellStyle name="Ввод  2 8 4 2" xfId="6406" xr:uid="{00000000-0005-0000-0000-000001190000}"/>
    <cellStyle name="Ввод  2 8 4 2 2" xfId="6407" xr:uid="{00000000-0005-0000-0000-000002190000}"/>
    <cellStyle name="Ввод  2 8 4 2 2 2" xfId="6408" xr:uid="{00000000-0005-0000-0000-000003190000}"/>
    <cellStyle name="Ввод  2 8 4 2 3" xfId="6409" xr:uid="{00000000-0005-0000-0000-000004190000}"/>
    <cellStyle name="Ввод  2 8 4 3" xfId="6410" xr:uid="{00000000-0005-0000-0000-000005190000}"/>
    <cellStyle name="Ввод  2 8 4 3 2" xfId="6411" xr:uid="{00000000-0005-0000-0000-000006190000}"/>
    <cellStyle name="Ввод  2 8 4 3 2 2" xfId="6412" xr:uid="{00000000-0005-0000-0000-000007190000}"/>
    <cellStyle name="Ввод  2 8 4 3 3" xfId="6413" xr:uid="{00000000-0005-0000-0000-000008190000}"/>
    <cellStyle name="Ввод  2 8 4 4" xfId="6414" xr:uid="{00000000-0005-0000-0000-000009190000}"/>
    <cellStyle name="Ввод  2 8 4 4 2" xfId="6415" xr:uid="{00000000-0005-0000-0000-00000A190000}"/>
    <cellStyle name="Ввод  2 8 4 4 2 2" xfId="6416" xr:uid="{00000000-0005-0000-0000-00000B190000}"/>
    <cellStyle name="Ввод  2 8 4 4 3" xfId="6417" xr:uid="{00000000-0005-0000-0000-00000C190000}"/>
    <cellStyle name="Ввод  2 8 4 5" xfId="6418" xr:uid="{00000000-0005-0000-0000-00000D190000}"/>
    <cellStyle name="Ввод  2 8 4 5 2" xfId="6419" xr:uid="{00000000-0005-0000-0000-00000E190000}"/>
    <cellStyle name="Ввод  2 8 4 6" xfId="6420" xr:uid="{00000000-0005-0000-0000-00000F190000}"/>
    <cellStyle name="Ввод  2 8 5" xfId="6421" xr:uid="{00000000-0005-0000-0000-000010190000}"/>
    <cellStyle name="Ввод  2 8 5 2" xfId="6422" xr:uid="{00000000-0005-0000-0000-000011190000}"/>
    <cellStyle name="Ввод  2 8 5 2 2" xfId="6423" xr:uid="{00000000-0005-0000-0000-000012190000}"/>
    <cellStyle name="Ввод  2 8 5 2 2 2" xfId="6424" xr:uid="{00000000-0005-0000-0000-000013190000}"/>
    <cellStyle name="Ввод  2 8 5 2 3" xfId="6425" xr:uid="{00000000-0005-0000-0000-000014190000}"/>
    <cellStyle name="Ввод  2 8 5 3" xfId="6426" xr:uid="{00000000-0005-0000-0000-000015190000}"/>
    <cellStyle name="Ввод  2 8 5 3 2" xfId="6427" xr:uid="{00000000-0005-0000-0000-000016190000}"/>
    <cellStyle name="Ввод  2 8 5 3 2 2" xfId="6428" xr:uid="{00000000-0005-0000-0000-000017190000}"/>
    <cellStyle name="Ввод  2 8 5 3 3" xfId="6429" xr:uid="{00000000-0005-0000-0000-000018190000}"/>
    <cellStyle name="Ввод  2 8 5 4" xfId="6430" xr:uid="{00000000-0005-0000-0000-000019190000}"/>
    <cellStyle name="Ввод  2 8 5 4 2" xfId="6431" xr:uid="{00000000-0005-0000-0000-00001A190000}"/>
    <cellStyle name="Ввод  2 8 5 4 2 2" xfId="6432" xr:uid="{00000000-0005-0000-0000-00001B190000}"/>
    <cellStyle name="Ввод  2 8 5 4 3" xfId="6433" xr:uid="{00000000-0005-0000-0000-00001C190000}"/>
    <cellStyle name="Ввод  2 8 5 5" xfId="6434" xr:uid="{00000000-0005-0000-0000-00001D190000}"/>
    <cellStyle name="Ввод  2 8 5 5 2" xfId="6435" xr:uid="{00000000-0005-0000-0000-00001E190000}"/>
    <cellStyle name="Ввод  2 8 5 6" xfId="6436" xr:uid="{00000000-0005-0000-0000-00001F190000}"/>
    <cellStyle name="Ввод  2 8 6" xfId="6437" xr:uid="{00000000-0005-0000-0000-000020190000}"/>
    <cellStyle name="Ввод  2 8 6 2" xfId="6438" xr:uid="{00000000-0005-0000-0000-000021190000}"/>
    <cellStyle name="Ввод  2 8 6 2 2" xfId="6439" xr:uid="{00000000-0005-0000-0000-000022190000}"/>
    <cellStyle name="Ввод  2 8 6 3" xfId="6440" xr:uid="{00000000-0005-0000-0000-000023190000}"/>
    <cellStyle name="Ввод  2 8 7" xfId="6441" xr:uid="{00000000-0005-0000-0000-000024190000}"/>
    <cellStyle name="Ввод  2 8 7 2" xfId="6442" xr:uid="{00000000-0005-0000-0000-000025190000}"/>
    <cellStyle name="Ввод  2 8 8" xfId="6443" xr:uid="{00000000-0005-0000-0000-000026190000}"/>
    <cellStyle name="Ввод  2 9" xfId="6444" xr:uid="{00000000-0005-0000-0000-000027190000}"/>
    <cellStyle name="Ввод  2 9 2" xfId="6445" xr:uid="{00000000-0005-0000-0000-000028190000}"/>
    <cellStyle name="Ввод  2 9 2 2" xfId="6446" xr:uid="{00000000-0005-0000-0000-000029190000}"/>
    <cellStyle name="Ввод  2 9 2 2 2" xfId="6447" xr:uid="{00000000-0005-0000-0000-00002A190000}"/>
    <cellStyle name="Ввод  2 9 2 3" xfId="6448" xr:uid="{00000000-0005-0000-0000-00002B190000}"/>
    <cellStyle name="Ввод  2 9 3" xfId="6449" xr:uid="{00000000-0005-0000-0000-00002C190000}"/>
    <cellStyle name="Ввод  2 9 3 2" xfId="6450" xr:uid="{00000000-0005-0000-0000-00002D190000}"/>
    <cellStyle name="Ввод  2 9 4" xfId="6451" xr:uid="{00000000-0005-0000-0000-00002E190000}"/>
    <cellStyle name="Ввод  3" xfId="246" xr:uid="{00000000-0005-0000-0000-00002F190000}"/>
    <cellStyle name="Ввод  3 10" xfId="6452" xr:uid="{00000000-0005-0000-0000-000030190000}"/>
    <cellStyle name="Ввод  3 10 2" xfId="6453" xr:uid="{00000000-0005-0000-0000-000031190000}"/>
    <cellStyle name="Ввод  3 10 2 2" xfId="6454" xr:uid="{00000000-0005-0000-0000-000032190000}"/>
    <cellStyle name="Ввод  3 10 3" xfId="6455" xr:uid="{00000000-0005-0000-0000-000033190000}"/>
    <cellStyle name="Ввод  3 11" xfId="6456" xr:uid="{00000000-0005-0000-0000-000034190000}"/>
    <cellStyle name="Ввод  3 11 2" xfId="6457" xr:uid="{00000000-0005-0000-0000-000035190000}"/>
    <cellStyle name="Ввод  3 12" xfId="6458" xr:uid="{00000000-0005-0000-0000-000036190000}"/>
    <cellStyle name="Ввод  3 13" xfId="6459" xr:uid="{00000000-0005-0000-0000-000037190000}"/>
    <cellStyle name="Ввод  3 2" xfId="247" xr:uid="{00000000-0005-0000-0000-000038190000}"/>
    <cellStyle name="Ввод  3 2 10" xfId="6460" xr:uid="{00000000-0005-0000-0000-000039190000}"/>
    <cellStyle name="Ввод  3 2 2" xfId="6461" xr:uid="{00000000-0005-0000-0000-00003A190000}"/>
    <cellStyle name="Ввод  3 2 2 10" xfId="6462" xr:uid="{00000000-0005-0000-0000-00003B190000}"/>
    <cellStyle name="Ввод  3 2 2 10 2" xfId="6463" xr:uid="{00000000-0005-0000-0000-00003C190000}"/>
    <cellStyle name="Ввод  3 2 2 11" xfId="6464" xr:uid="{00000000-0005-0000-0000-00003D190000}"/>
    <cellStyle name="Ввод  3 2 2 2" xfId="6465" xr:uid="{00000000-0005-0000-0000-00003E190000}"/>
    <cellStyle name="Ввод  3 2 2 2 2" xfId="6466" xr:uid="{00000000-0005-0000-0000-00003F190000}"/>
    <cellStyle name="Ввод  3 2 2 2 2 2" xfId="6467" xr:uid="{00000000-0005-0000-0000-000040190000}"/>
    <cellStyle name="Ввод  3 2 2 2 2 2 2" xfId="6468" xr:uid="{00000000-0005-0000-0000-000041190000}"/>
    <cellStyle name="Ввод  3 2 2 2 2 2 2 2" xfId="6469" xr:uid="{00000000-0005-0000-0000-000042190000}"/>
    <cellStyle name="Ввод  3 2 2 2 2 2 2 2 2" xfId="6470" xr:uid="{00000000-0005-0000-0000-000043190000}"/>
    <cellStyle name="Ввод  3 2 2 2 2 2 2 3" xfId="6471" xr:uid="{00000000-0005-0000-0000-000044190000}"/>
    <cellStyle name="Ввод  3 2 2 2 2 2 3" xfId="6472" xr:uid="{00000000-0005-0000-0000-000045190000}"/>
    <cellStyle name="Ввод  3 2 2 2 2 2 3 2" xfId="6473" xr:uid="{00000000-0005-0000-0000-000046190000}"/>
    <cellStyle name="Ввод  3 2 2 2 2 2 3 2 2" xfId="6474" xr:uid="{00000000-0005-0000-0000-000047190000}"/>
    <cellStyle name="Ввод  3 2 2 2 2 2 3 3" xfId="6475" xr:uid="{00000000-0005-0000-0000-000048190000}"/>
    <cellStyle name="Ввод  3 2 2 2 2 2 4" xfId="6476" xr:uid="{00000000-0005-0000-0000-000049190000}"/>
    <cellStyle name="Ввод  3 2 2 2 2 2 4 2" xfId="6477" xr:uid="{00000000-0005-0000-0000-00004A190000}"/>
    <cellStyle name="Ввод  3 2 2 2 2 2 4 2 2" xfId="6478" xr:uid="{00000000-0005-0000-0000-00004B190000}"/>
    <cellStyle name="Ввод  3 2 2 2 2 2 4 3" xfId="6479" xr:uid="{00000000-0005-0000-0000-00004C190000}"/>
    <cellStyle name="Ввод  3 2 2 2 2 2 5" xfId="6480" xr:uid="{00000000-0005-0000-0000-00004D190000}"/>
    <cellStyle name="Ввод  3 2 2 2 2 2 5 2" xfId="6481" xr:uid="{00000000-0005-0000-0000-00004E190000}"/>
    <cellStyle name="Ввод  3 2 2 2 2 2 6" xfId="6482" xr:uid="{00000000-0005-0000-0000-00004F190000}"/>
    <cellStyle name="Ввод  3 2 2 2 2 3" xfId="6483" xr:uid="{00000000-0005-0000-0000-000050190000}"/>
    <cellStyle name="Ввод  3 2 2 2 2 3 2" xfId="6484" xr:uid="{00000000-0005-0000-0000-000051190000}"/>
    <cellStyle name="Ввод  3 2 2 2 2 3 2 2" xfId="6485" xr:uid="{00000000-0005-0000-0000-000052190000}"/>
    <cellStyle name="Ввод  3 2 2 2 2 3 2 2 2" xfId="6486" xr:uid="{00000000-0005-0000-0000-000053190000}"/>
    <cellStyle name="Ввод  3 2 2 2 2 3 2 3" xfId="6487" xr:uid="{00000000-0005-0000-0000-000054190000}"/>
    <cellStyle name="Ввод  3 2 2 2 2 3 3" xfId="6488" xr:uid="{00000000-0005-0000-0000-000055190000}"/>
    <cellStyle name="Ввод  3 2 2 2 2 3 3 2" xfId="6489" xr:uid="{00000000-0005-0000-0000-000056190000}"/>
    <cellStyle name="Ввод  3 2 2 2 2 3 3 2 2" xfId="6490" xr:uid="{00000000-0005-0000-0000-000057190000}"/>
    <cellStyle name="Ввод  3 2 2 2 2 3 3 3" xfId="6491" xr:uid="{00000000-0005-0000-0000-000058190000}"/>
    <cellStyle name="Ввод  3 2 2 2 2 3 4" xfId="6492" xr:uid="{00000000-0005-0000-0000-000059190000}"/>
    <cellStyle name="Ввод  3 2 2 2 2 3 4 2" xfId="6493" xr:uid="{00000000-0005-0000-0000-00005A190000}"/>
    <cellStyle name="Ввод  3 2 2 2 2 3 4 2 2" xfId="6494" xr:uid="{00000000-0005-0000-0000-00005B190000}"/>
    <cellStyle name="Ввод  3 2 2 2 2 3 4 3" xfId="6495" xr:uid="{00000000-0005-0000-0000-00005C190000}"/>
    <cellStyle name="Ввод  3 2 2 2 2 3 5" xfId="6496" xr:uid="{00000000-0005-0000-0000-00005D190000}"/>
    <cellStyle name="Ввод  3 2 2 2 2 3 5 2" xfId="6497" xr:uid="{00000000-0005-0000-0000-00005E190000}"/>
    <cellStyle name="Ввод  3 2 2 2 2 3 6" xfId="6498" xr:uid="{00000000-0005-0000-0000-00005F190000}"/>
    <cellStyle name="Ввод  3 2 2 2 2 4" xfId="6499" xr:uid="{00000000-0005-0000-0000-000060190000}"/>
    <cellStyle name="Ввод  3 2 2 2 2 4 2" xfId="6500" xr:uid="{00000000-0005-0000-0000-000061190000}"/>
    <cellStyle name="Ввод  3 2 2 2 2 4 2 2" xfId="6501" xr:uid="{00000000-0005-0000-0000-000062190000}"/>
    <cellStyle name="Ввод  3 2 2 2 2 4 2 2 2" xfId="6502" xr:uid="{00000000-0005-0000-0000-000063190000}"/>
    <cellStyle name="Ввод  3 2 2 2 2 4 2 3" xfId="6503" xr:uid="{00000000-0005-0000-0000-000064190000}"/>
    <cellStyle name="Ввод  3 2 2 2 2 4 3" xfId="6504" xr:uid="{00000000-0005-0000-0000-000065190000}"/>
    <cellStyle name="Ввод  3 2 2 2 2 4 3 2" xfId="6505" xr:uid="{00000000-0005-0000-0000-000066190000}"/>
    <cellStyle name="Ввод  3 2 2 2 2 4 3 2 2" xfId="6506" xr:uid="{00000000-0005-0000-0000-000067190000}"/>
    <cellStyle name="Ввод  3 2 2 2 2 4 3 3" xfId="6507" xr:uid="{00000000-0005-0000-0000-000068190000}"/>
    <cellStyle name="Ввод  3 2 2 2 2 4 4" xfId="6508" xr:uid="{00000000-0005-0000-0000-000069190000}"/>
    <cellStyle name="Ввод  3 2 2 2 2 4 4 2" xfId="6509" xr:uid="{00000000-0005-0000-0000-00006A190000}"/>
    <cellStyle name="Ввод  3 2 2 2 2 4 4 2 2" xfId="6510" xr:uid="{00000000-0005-0000-0000-00006B190000}"/>
    <cellStyle name="Ввод  3 2 2 2 2 4 4 3" xfId="6511" xr:uid="{00000000-0005-0000-0000-00006C190000}"/>
    <cellStyle name="Ввод  3 2 2 2 2 4 5" xfId="6512" xr:uid="{00000000-0005-0000-0000-00006D190000}"/>
    <cellStyle name="Ввод  3 2 2 2 2 4 5 2" xfId="6513" xr:uid="{00000000-0005-0000-0000-00006E190000}"/>
    <cellStyle name="Ввод  3 2 2 2 2 4 6" xfId="6514" xr:uid="{00000000-0005-0000-0000-00006F190000}"/>
    <cellStyle name="Ввод  3 2 2 2 2 5" xfId="6515" xr:uid="{00000000-0005-0000-0000-000070190000}"/>
    <cellStyle name="Ввод  3 2 2 2 2 5 2" xfId="6516" xr:uid="{00000000-0005-0000-0000-000071190000}"/>
    <cellStyle name="Ввод  3 2 2 2 2 5 2 2" xfId="6517" xr:uid="{00000000-0005-0000-0000-000072190000}"/>
    <cellStyle name="Ввод  3 2 2 2 2 5 2 2 2" xfId="6518" xr:uid="{00000000-0005-0000-0000-000073190000}"/>
    <cellStyle name="Ввод  3 2 2 2 2 5 2 3" xfId="6519" xr:uid="{00000000-0005-0000-0000-000074190000}"/>
    <cellStyle name="Ввод  3 2 2 2 2 5 3" xfId="6520" xr:uid="{00000000-0005-0000-0000-000075190000}"/>
    <cellStyle name="Ввод  3 2 2 2 2 5 3 2" xfId="6521" xr:uid="{00000000-0005-0000-0000-000076190000}"/>
    <cellStyle name="Ввод  3 2 2 2 2 5 3 2 2" xfId="6522" xr:uid="{00000000-0005-0000-0000-000077190000}"/>
    <cellStyle name="Ввод  3 2 2 2 2 5 3 3" xfId="6523" xr:uid="{00000000-0005-0000-0000-000078190000}"/>
    <cellStyle name="Ввод  3 2 2 2 2 5 4" xfId="6524" xr:uid="{00000000-0005-0000-0000-000079190000}"/>
    <cellStyle name="Ввод  3 2 2 2 2 5 4 2" xfId="6525" xr:uid="{00000000-0005-0000-0000-00007A190000}"/>
    <cellStyle name="Ввод  3 2 2 2 2 5 4 2 2" xfId="6526" xr:uid="{00000000-0005-0000-0000-00007B190000}"/>
    <cellStyle name="Ввод  3 2 2 2 2 5 4 3" xfId="6527" xr:uid="{00000000-0005-0000-0000-00007C190000}"/>
    <cellStyle name="Ввод  3 2 2 2 2 5 5" xfId="6528" xr:uid="{00000000-0005-0000-0000-00007D190000}"/>
    <cellStyle name="Ввод  3 2 2 2 2 5 5 2" xfId="6529" xr:uid="{00000000-0005-0000-0000-00007E190000}"/>
    <cellStyle name="Ввод  3 2 2 2 2 5 6" xfId="6530" xr:uid="{00000000-0005-0000-0000-00007F190000}"/>
    <cellStyle name="Ввод  3 2 2 2 2 6" xfId="6531" xr:uid="{00000000-0005-0000-0000-000080190000}"/>
    <cellStyle name="Ввод  3 2 2 2 2 6 2" xfId="6532" xr:uid="{00000000-0005-0000-0000-000081190000}"/>
    <cellStyle name="Ввод  3 2 2 2 2 6 2 2" xfId="6533" xr:uid="{00000000-0005-0000-0000-000082190000}"/>
    <cellStyle name="Ввод  3 2 2 2 2 6 3" xfId="6534" xr:uid="{00000000-0005-0000-0000-000083190000}"/>
    <cellStyle name="Ввод  3 2 2 2 2 7" xfId="6535" xr:uid="{00000000-0005-0000-0000-000084190000}"/>
    <cellStyle name="Ввод  3 2 2 2 2 7 2" xfId="6536" xr:uid="{00000000-0005-0000-0000-000085190000}"/>
    <cellStyle name="Ввод  3 2 2 2 2 8" xfId="6537" xr:uid="{00000000-0005-0000-0000-000086190000}"/>
    <cellStyle name="Ввод  3 2 2 2 3" xfId="6538" xr:uid="{00000000-0005-0000-0000-000087190000}"/>
    <cellStyle name="Ввод  3 2 2 2 3 2" xfId="6539" xr:uid="{00000000-0005-0000-0000-000088190000}"/>
    <cellStyle name="Ввод  3 2 2 2 3 2 2" xfId="6540" xr:uid="{00000000-0005-0000-0000-000089190000}"/>
    <cellStyle name="Ввод  3 2 2 2 3 2 2 2" xfId="6541" xr:uid="{00000000-0005-0000-0000-00008A190000}"/>
    <cellStyle name="Ввод  3 2 2 2 3 2 3" xfId="6542" xr:uid="{00000000-0005-0000-0000-00008B190000}"/>
    <cellStyle name="Ввод  3 2 2 2 3 3" xfId="6543" xr:uid="{00000000-0005-0000-0000-00008C190000}"/>
    <cellStyle name="Ввод  3 2 2 2 3 3 2" xfId="6544" xr:uid="{00000000-0005-0000-0000-00008D190000}"/>
    <cellStyle name="Ввод  3 2 2 2 3 3 2 2" xfId="6545" xr:uid="{00000000-0005-0000-0000-00008E190000}"/>
    <cellStyle name="Ввод  3 2 2 2 3 3 3" xfId="6546" xr:uid="{00000000-0005-0000-0000-00008F190000}"/>
    <cellStyle name="Ввод  3 2 2 2 3 4" xfId="6547" xr:uid="{00000000-0005-0000-0000-000090190000}"/>
    <cellStyle name="Ввод  3 2 2 2 3 4 2" xfId="6548" xr:uid="{00000000-0005-0000-0000-000091190000}"/>
    <cellStyle name="Ввод  3 2 2 2 3 4 2 2" xfId="6549" xr:uid="{00000000-0005-0000-0000-000092190000}"/>
    <cellStyle name="Ввод  3 2 2 2 3 4 3" xfId="6550" xr:uid="{00000000-0005-0000-0000-000093190000}"/>
    <cellStyle name="Ввод  3 2 2 2 3 5" xfId="6551" xr:uid="{00000000-0005-0000-0000-000094190000}"/>
    <cellStyle name="Ввод  3 2 2 2 3 5 2" xfId="6552" xr:uid="{00000000-0005-0000-0000-000095190000}"/>
    <cellStyle name="Ввод  3 2 2 2 3 6" xfId="6553" xr:uid="{00000000-0005-0000-0000-000096190000}"/>
    <cellStyle name="Ввод  3 2 2 2 4" xfId="6554" xr:uid="{00000000-0005-0000-0000-000097190000}"/>
    <cellStyle name="Ввод  3 2 2 2 4 2" xfId="6555" xr:uid="{00000000-0005-0000-0000-000098190000}"/>
    <cellStyle name="Ввод  3 2 2 2 4 2 2" xfId="6556" xr:uid="{00000000-0005-0000-0000-000099190000}"/>
    <cellStyle name="Ввод  3 2 2 2 4 2 2 2" xfId="6557" xr:uid="{00000000-0005-0000-0000-00009A190000}"/>
    <cellStyle name="Ввод  3 2 2 2 4 2 3" xfId="6558" xr:uid="{00000000-0005-0000-0000-00009B190000}"/>
    <cellStyle name="Ввод  3 2 2 2 4 3" xfId="6559" xr:uid="{00000000-0005-0000-0000-00009C190000}"/>
    <cellStyle name="Ввод  3 2 2 2 4 3 2" xfId="6560" xr:uid="{00000000-0005-0000-0000-00009D190000}"/>
    <cellStyle name="Ввод  3 2 2 2 4 3 2 2" xfId="6561" xr:uid="{00000000-0005-0000-0000-00009E190000}"/>
    <cellStyle name="Ввод  3 2 2 2 4 3 3" xfId="6562" xr:uid="{00000000-0005-0000-0000-00009F190000}"/>
    <cellStyle name="Ввод  3 2 2 2 4 4" xfId="6563" xr:uid="{00000000-0005-0000-0000-0000A0190000}"/>
    <cellStyle name="Ввод  3 2 2 2 4 4 2" xfId="6564" xr:uid="{00000000-0005-0000-0000-0000A1190000}"/>
    <cellStyle name="Ввод  3 2 2 2 4 4 2 2" xfId="6565" xr:uid="{00000000-0005-0000-0000-0000A2190000}"/>
    <cellStyle name="Ввод  3 2 2 2 4 4 3" xfId="6566" xr:uid="{00000000-0005-0000-0000-0000A3190000}"/>
    <cellStyle name="Ввод  3 2 2 2 4 5" xfId="6567" xr:uid="{00000000-0005-0000-0000-0000A4190000}"/>
    <cellStyle name="Ввод  3 2 2 2 4 5 2" xfId="6568" xr:uid="{00000000-0005-0000-0000-0000A5190000}"/>
    <cellStyle name="Ввод  3 2 2 2 4 6" xfId="6569" xr:uid="{00000000-0005-0000-0000-0000A6190000}"/>
    <cellStyle name="Ввод  3 2 2 2 5" xfId="6570" xr:uid="{00000000-0005-0000-0000-0000A7190000}"/>
    <cellStyle name="Ввод  3 2 2 2 5 2" xfId="6571" xr:uid="{00000000-0005-0000-0000-0000A8190000}"/>
    <cellStyle name="Ввод  3 2 2 2 5 2 2" xfId="6572" xr:uid="{00000000-0005-0000-0000-0000A9190000}"/>
    <cellStyle name="Ввод  3 2 2 2 5 2 2 2" xfId="6573" xr:uid="{00000000-0005-0000-0000-0000AA190000}"/>
    <cellStyle name="Ввод  3 2 2 2 5 2 3" xfId="6574" xr:uid="{00000000-0005-0000-0000-0000AB190000}"/>
    <cellStyle name="Ввод  3 2 2 2 5 3" xfId="6575" xr:uid="{00000000-0005-0000-0000-0000AC190000}"/>
    <cellStyle name="Ввод  3 2 2 2 5 3 2" xfId="6576" xr:uid="{00000000-0005-0000-0000-0000AD190000}"/>
    <cellStyle name="Ввод  3 2 2 2 5 3 2 2" xfId="6577" xr:uid="{00000000-0005-0000-0000-0000AE190000}"/>
    <cellStyle name="Ввод  3 2 2 2 5 3 3" xfId="6578" xr:uid="{00000000-0005-0000-0000-0000AF190000}"/>
    <cellStyle name="Ввод  3 2 2 2 5 4" xfId="6579" xr:uid="{00000000-0005-0000-0000-0000B0190000}"/>
    <cellStyle name="Ввод  3 2 2 2 5 4 2" xfId="6580" xr:uid="{00000000-0005-0000-0000-0000B1190000}"/>
    <cellStyle name="Ввод  3 2 2 2 5 4 2 2" xfId="6581" xr:uid="{00000000-0005-0000-0000-0000B2190000}"/>
    <cellStyle name="Ввод  3 2 2 2 5 4 3" xfId="6582" xr:uid="{00000000-0005-0000-0000-0000B3190000}"/>
    <cellStyle name="Ввод  3 2 2 2 5 5" xfId="6583" xr:uid="{00000000-0005-0000-0000-0000B4190000}"/>
    <cellStyle name="Ввод  3 2 2 2 5 5 2" xfId="6584" xr:uid="{00000000-0005-0000-0000-0000B5190000}"/>
    <cellStyle name="Ввод  3 2 2 2 5 6" xfId="6585" xr:uid="{00000000-0005-0000-0000-0000B6190000}"/>
    <cellStyle name="Ввод  3 2 2 2 6" xfId="6586" xr:uid="{00000000-0005-0000-0000-0000B7190000}"/>
    <cellStyle name="Ввод  3 2 2 2 6 2" xfId="6587" xr:uid="{00000000-0005-0000-0000-0000B8190000}"/>
    <cellStyle name="Ввод  3 2 2 2 6 2 2" xfId="6588" xr:uid="{00000000-0005-0000-0000-0000B9190000}"/>
    <cellStyle name="Ввод  3 2 2 2 6 2 2 2" xfId="6589" xr:uid="{00000000-0005-0000-0000-0000BA190000}"/>
    <cellStyle name="Ввод  3 2 2 2 6 2 3" xfId="6590" xr:uid="{00000000-0005-0000-0000-0000BB190000}"/>
    <cellStyle name="Ввод  3 2 2 2 6 3" xfId="6591" xr:uid="{00000000-0005-0000-0000-0000BC190000}"/>
    <cellStyle name="Ввод  3 2 2 2 6 3 2" xfId="6592" xr:uid="{00000000-0005-0000-0000-0000BD190000}"/>
    <cellStyle name="Ввод  3 2 2 2 6 3 2 2" xfId="6593" xr:uid="{00000000-0005-0000-0000-0000BE190000}"/>
    <cellStyle name="Ввод  3 2 2 2 6 3 3" xfId="6594" xr:uid="{00000000-0005-0000-0000-0000BF190000}"/>
    <cellStyle name="Ввод  3 2 2 2 6 4" xfId="6595" xr:uid="{00000000-0005-0000-0000-0000C0190000}"/>
    <cellStyle name="Ввод  3 2 2 2 6 4 2" xfId="6596" xr:uid="{00000000-0005-0000-0000-0000C1190000}"/>
    <cellStyle name="Ввод  3 2 2 2 6 4 2 2" xfId="6597" xr:uid="{00000000-0005-0000-0000-0000C2190000}"/>
    <cellStyle name="Ввод  3 2 2 2 6 4 3" xfId="6598" xr:uid="{00000000-0005-0000-0000-0000C3190000}"/>
    <cellStyle name="Ввод  3 2 2 2 6 5" xfId="6599" xr:uid="{00000000-0005-0000-0000-0000C4190000}"/>
    <cellStyle name="Ввод  3 2 2 2 6 5 2" xfId="6600" xr:uid="{00000000-0005-0000-0000-0000C5190000}"/>
    <cellStyle name="Ввод  3 2 2 2 6 6" xfId="6601" xr:uid="{00000000-0005-0000-0000-0000C6190000}"/>
    <cellStyle name="Ввод  3 2 2 2 7" xfId="6602" xr:uid="{00000000-0005-0000-0000-0000C7190000}"/>
    <cellStyle name="Ввод  3 2 2 2 7 2" xfId="6603" xr:uid="{00000000-0005-0000-0000-0000C8190000}"/>
    <cellStyle name="Ввод  3 2 2 2 7 2 2" xfId="6604" xr:uid="{00000000-0005-0000-0000-0000C9190000}"/>
    <cellStyle name="Ввод  3 2 2 2 7 3" xfId="6605" xr:uid="{00000000-0005-0000-0000-0000CA190000}"/>
    <cellStyle name="Ввод  3 2 2 2 8" xfId="6606" xr:uid="{00000000-0005-0000-0000-0000CB190000}"/>
    <cellStyle name="Ввод  3 2 2 2 8 2" xfId="6607" xr:uid="{00000000-0005-0000-0000-0000CC190000}"/>
    <cellStyle name="Ввод  3 2 2 2 9" xfId="6608" xr:uid="{00000000-0005-0000-0000-0000CD190000}"/>
    <cellStyle name="Ввод  3 2 2 3" xfId="6609" xr:uid="{00000000-0005-0000-0000-0000CE190000}"/>
    <cellStyle name="Ввод  3 2 2 3 2" xfId="6610" xr:uid="{00000000-0005-0000-0000-0000CF190000}"/>
    <cellStyle name="Ввод  3 2 2 3 2 2" xfId="6611" xr:uid="{00000000-0005-0000-0000-0000D0190000}"/>
    <cellStyle name="Ввод  3 2 2 3 2 2 2" xfId="6612" xr:uid="{00000000-0005-0000-0000-0000D1190000}"/>
    <cellStyle name="Ввод  3 2 2 3 2 2 2 2" xfId="6613" xr:uid="{00000000-0005-0000-0000-0000D2190000}"/>
    <cellStyle name="Ввод  3 2 2 3 2 2 3" xfId="6614" xr:uid="{00000000-0005-0000-0000-0000D3190000}"/>
    <cellStyle name="Ввод  3 2 2 3 2 3" xfId="6615" xr:uid="{00000000-0005-0000-0000-0000D4190000}"/>
    <cellStyle name="Ввод  3 2 2 3 2 3 2" xfId="6616" xr:uid="{00000000-0005-0000-0000-0000D5190000}"/>
    <cellStyle name="Ввод  3 2 2 3 2 3 2 2" xfId="6617" xr:uid="{00000000-0005-0000-0000-0000D6190000}"/>
    <cellStyle name="Ввод  3 2 2 3 2 3 3" xfId="6618" xr:uid="{00000000-0005-0000-0000-0000D7190000}"/>
    <cellStyle name="Ввод  3 2 2 3 2 4" xfId="6619" xr:uid="{00000000-0005-0000-0000-0000D8190000}"/>
    <cellStyle name="Ввод  3 2 2 3 2 4 2" xfId="6620" xr:uid="{00000000-0005-0000-0000-0000D9190000}"/>
    <cellStyle name="Ввод  3 2 2 3 2 4 2 2" xfId="6621" xr:uid="{00000000-0005-0000-0000-0000DA190000}"/>
    <cellStyle name="Ввод  3 2 2 3 2 4 3" xfId="6622" xr:uid="{00000000-0005-0000-0000-0000DB190000}"/>
    <cellStyle name="Ввод  3 2 2 3 2 5" xfId="6623" xr:uid="{00000000-0005-0000-0000-0000DC190000}"/>
    <cellStyle name="Ввод  3 2 2 3 2 5 2" xfId="6624" xr:uid="{00000000-0005-0000-0000-0000DD190000}"/>
    <cellStyle name="Ввод  3 2 2 3 2 6" xfId="6625" xr:uid="{00000000-0005-0000-0000-0000DE190000}"/>
    <cellStyle name="Ввод  3 2 2 3 3" xfId="6626" xr:uid="{00000000-0005-0000-0000-0000DF190000}"/>
    <cellStyle name="Ввод  3 2 2 3 3 2" xfId="6627" xr:uid="{00000000-0005-0000-0000-0000E0190000}"/>
    <cellStyle name="Ввод  3 2 2 3 3 2 2" xfId="6628" xr:uid="{00000000-0005-0000-0000-0000E1190000}"/>
    <cellStyle name="Ввод  3 2 2 3 3 2 2 2" xfId="6629" xr:uid="{00000000-0005-0000-0000-0000E2190000}"/>
    <cellStyle name="Ввод  3 2 2 3 3 2 3" xfId="6630" xr:uid="{00000000-0005-0000-0000-0000E3190000}"/>
    <cellStyle name="Ввод  3 2 2 3 3 3" xfId="6631" xr:uid="{00000000-0005-0000-0000-0000E4190000}"/>
    <cellStyle name="Ввод  3 2 2 3 3 3 2" xfId="6632" xr:uid="{00000000-0005-0000-0000-0000E5190000}"/>
    <cellStyle name="Ввод  3 2 2 3 3 3 2 2" xfId="6633" xr:uid="{00000000-0005-0000-0000-0000E6190000}"/>
    <cellStyle name="Ввод  3 2 2 3 3 3 3" xfId="6634" xr:uid="{00000000-0005-0000-0000-0000E7190000}"/>
    <cellStyle name="Ввод  3 2 2 3 3 4" xfId="6635" xr:uid="{00000000-0005-0000-0000-0000E8190000}"/>
    <cellStyle name="Ввод  3 2 2 3 3 4 2" xfId="6636" xr:uid="{00000000-0005-0000-0000-0000E9190000}"/>
    <cellStyle name="Ввод  3 2 2 3 3 4 2 2" xfId="6637" xr:uid="{00000000-0005-0000-0000-0000EA190000}"/>
    <cellStyle name="Ввод  3 2 2 3 3 4 3" xfId="6638" xr:uid="{00000000-0005-0000-0000-0000EB190000}"/>
    <cellStyle name="Ввод  3 2 2 3 3 5" xfId="6639" xr:uid="{00000000-0005-0000-0000-0000EC190000}"/>
    <cellStyle name="Ввод  3 2 2 3 3 5 2" xfId="6640" xr:uid="{00000000-0005-0000-0000-0000ED190000}"/>
    <cellStyle name="Ввод  3 2 2 3 3 6" xfId="6641" xr:uid="{00000000-0005-0000-0000-0000EE190000}"/>
    <cellStyle name="Ввод  3 2 2 3 4" xfId="6642" xr:uid="{00000000-0005-0000-0000-0000EF190000}"/>
    <cellStyle name="Ввод  3 2 2 3 4 2" xfId="6643" xr:uid="{00000000-0005-0000-0000-0000F0190000}"/>
    <cellStyle name="Ввод  3 2 2 3 4 2 2" xfId="6644" xr:uid="{00000000-0005-0000-0000-0000F1190000}"/>
    <cellStyle name="Ввод  3 2 2 3 4 2 2 2" xfId="6645" xr:uid="{00000000-0005-0000-0000-0000F2190000}"/>
    <cellStyle name="Ввод  3 2 2 3 4 2 3" xfId="6646" xr:uid="{00000000-0005-0000-0000-0000F3190000}"/>
    <cellStyle name="Ввод  3 2 2 3 4 3" xfId="6647" xr:uid="{00000000-0005-0000-0000-0000F4190000}"/>
    <cellStyle name="Ввод  3 2 2 3 4 3 2" xfId="6648" xr:uid="{00000000-0005-0000-0000-0000F5190000}"/>
    <cellStyle name="Ввод  3 2 2 3 4 3 2 2" xfId="6649" xr:uid="{00000000-0005-0000-0000-0000F6190000}"/>
    <cellStyle name="Ввод  3 2 2 3 4 3 3" xfId="6650" xr:uid="{00000000-0005-0000-0000-0000F7190000}"/>
    <cellStyle name="Ввод  3 2 2 3 4 4" xfId="6651" xr:uid="{00000000-0005-0000-0000-0000F8190000}"/>
    <cellStyle name="Ввод  3 2 2 3 4 4 2" xfId="6652" xr:uid="{00000000-0005-0000-0000-0000F9190000}"/>
    <cellStyle name="Ввод  3 2 2 3 4 4 2 2" xfId="6653" xr:uid="{00000000-0005-0000-0000-0000FA190000}"/>
    <cellStyle name="Ввод  3 2 2 3 4 4 3" xfId="6654" xr:uid="{00000000-0005-0000-0000-0000FB190000}"/>
    <cellStyle name="Ввод  3 2 2 3 4 5" xfId="6655" xr:uid="{00000000-0005-0000-0000-0000FC190000}"/>
    <cellStyle name="Ввод  3 2 2 3 4 5 2" xfId="6656" xr:uid="{00000000-0005-0000-0000-0000FD190000}"/>
    <cellStyle name="Ввод  3 2 2 3 4 6" xfId="6657" xr:uid="{00000000-0005-0000-0000-0000FE190000}"/>
    <cellStyle name="Ввод  3 2 2 3 5" xfId="6658" xr:uid="{00000000-0005-0000-0000-0000FF190000}"/>
    <cellStyle name="Ввод  3 2 2 3 5 2" xfId="6659" xr:uid="{00000000-0005-0000-0000-0000001A0000}"/>
    <cellStyle name="Ввод  3 2 2 3 5 2 2" xfId="6660" xr:uid="{00000000-0005-0000-0000-0000011A0000}"/>
    <cellStyle name="Ввод  3 2 2 3 5 2 2 2" xfId="6661" xr:uid="{00000000-0005-0000-0000-0000021A0000}"/>
    <cellStyle name="Ввод  3 2 2 3 5 2 3" xfId="6662" xr:uid="{00000000-0005-0000-0000-0000031A0000}"/>
    <cellStyle name="Ввод  3 2 2 3 5 3" xfId="6663" xr:uid="{00000000-0005-0000-0000-0000041A0000}"/>
    <cellStyle name="Ввод  3 2 2 3 5 3 2" xfId="6664" xr:uid="{00000000-0005-0000-0000-0000051A0000}"/>
    <cellStyle name="Ввод  3 2 2 3 5 3 2 2" xfId="6665" xr:uid="{00000000-0005-0000-0000-0000061A0000}"/>
    <cellStyle name="Ввод  3 2 2 3 5 3 3" xfId="6666" xr:uid="{00000000-0005-0000-0000-0000071A0000}"/>
    <cellStyle name="Ввод  3 2 2 3 5 4" xfId="6667" xr:uid="{00000000-0005-0000-0000-0000081A0000}"/>
    <cellStyle name="Ввод  3 2 2 3 5 4 2" xfId="6668" xr:uid="{00000000-0005-0000-0000-0000091A0000}"/>
    <cellStyle name="Ввод  3 2 2 3 5 4 2 2" xfId="6669" xr:uid="{00000000-0005-0000-0000-00000A1A0000}"/>
    <cellStyle name="Ввод  3 2 2 3 5 4 3" xfId="6670" xr:uid="{00000000-0005-0000-0000-00000B1A0000}"/>
    <cellStyle name="Ввод  3 2 2 3 5 5" xfId="6671" xr:uid="{00000000-0005-0000-0000-00000C1A0000}"/>
    <cellStyle name="Ввод  3 2 2 3 5 5 2" xfId="6672" xr:uid="{00000000-0005-0000-0000-00000D1A0000}"/>
    <cellStyle name="Ввод  3 2 2 3 5 6" xfId="6673" xr:uid="{00000000-0005-0000-0000-00000E1A0000}"/>
    <cellStyle name="Ввод  3 2 2 3 6" xfId="6674" xr:uid="{00000000-0005-0000-0000-00000F1A0000}"/>
    <cellStyle name="Ввод  3 2 2 3 6 2" xfId="6675" xr:uid="{00000000-0005-0000-0000-0000101A0000}"/>
    <cellStyle name="Ввод  3 2 2 3 6 2 2" xfId="6676" xr:uid="{00000000-0005-0000-0000-0000111A0000}"/>
    <cellStyle name="Ввод  3 2 2 3 6 2 2 2" xfId="6677" xr:uid="{00000000-0005-0000-0000-0000121A0000}"/>
    <cellStyle name="Ввод  3 2 2 3 6 2 3" xfId="6678" xr:uid="{00000000-0005-0000-0000-0000131A0000}"/>
    <cellStyle name="Ввод  3 2 2 3 6 3" xfId="6679" xr:uid="{00000000-0005-0000-0000-0000141A0000}"/>
    <cellStyle name="Ввод  3 2 2 3 6 3 2" xfId="6680" xr:uid="{00000000-0005-0000-0000-0000151A0000}"/>
    <cellStyle name="Ввод  3 2 2 3 6 3 2 2" xfId="6681" xr:uid="{00000000-0005-0000-0000-0000161A0000}"/>
    <cellStyle name="Ввод  3 2 2 3 6 3 3" xfId="6682" xr:uid="{00000000-0005-0000-0000-0000171A0000}"/>
    <cellStyle name="Ввод  3 2 2 3 6 4" xfId="6683" xr:uid="{00000000-0005-0000-0000-0000181A0000}"/>
    <cellStyle name="Ввод  3 2 2 3 6 4 2" xfId="6684" xr:uid="{00000000-0005-0000-0000-0000191A0000}"/>
    <cellStyle name="Ввод  3 2 2 3 6 4 2 2" xfId="6685" xr:uid="{00000000-0005-0000-0000-00001A1A0000}"/>
    <cellStyle name="Ввод  3 2 2 3 6 4 3" xfId="6686" xr:uid="{00000000-0005-0000-0000-00001B1A0000}"/>
    <cellStyle name="Ввод  3 2 2 3 6 5" xfId="6687" xr:uid="{00000000-0005-0000-0000-00001C1A0000}"/>
    <cellStyle name="Ввод  3 2 2 3 6 5 2" xfId="6688" xr:uid="{00000000-0005-0000-0000-00001D1A0000}"/>
    <cellStyle name="Ввод  3 2 2 3 6 6" xfId="6689" xr:uid="{00000000-0005-0000-0000-00001E1A0000}"/>
    <cellStyle name="Ввод  3 2 2 3 7" xfId="6690" xr:uid="{00000000-0005-0000-0000-00001F1A0000}"/>
    <cellStyle name="Ввод  3 2 2 3 7 2" xfId="6691" xr:uid="{00000000-0005-0000-0000-0000201A0000}"/>
    <cellStyle name="Ввод  3 2 2 3 7 2 2" xfId="6692" xr:uid="{00000000-0005-0000-0000-0000211A0000}"/>
    <cellStyle name="Ввод  3 2 2 3 7 3" xfId="6693" xr:uid="{00000000-0005-0000-0000-0000221A0000}"/>
    <cellStyle name="Ввод  3 2 2 3 8" xfId="6694" xr:uid="{00000000-0005-0000-0000-0000231A0000}"/>
    <cellStyle name="Ввод  3 2 2 3 8 2" xfId="6695" xr:uid="{00000000-0005-0000-0000-0000241A0000}"/>
    <cellStyle name="Ввод  3 2 2 3 9" xfId="6696" xr:uid="{00000000-0005-0000-0000-0000251A0000}"/>
    <cellStyle name="Ввод  3 2 2 4" xfId="6697" xr:uid="{00000000-0005-0000-0000-0000261A0000}"/>
    <cellStyle name="Ввод  3 2 2 4 2" xfId="6698" xr:uid="{00000000-0005-0000-0000-0000271A0000}"/>
    <cellStyle name="Ввод  3 2 2 4 2 2" xfId="6699" xr:uid="{00000000-0005-0000-0000-0000281A0000}"/>
    <cellStyle name="Ввод  3 2 2 4 2 2 2" xfId="6700" xr:uid="{00000000-0005-0000-0000-0000291A0000}"/>
    <cellStyle name="Ввод  3 2 2 4 2 2 2 2" xfId="6701" xr:uid="{00000000-0005-0000-0000-00002A1A0000}"/>
    <cellStyle name="Ввод  3 2 2 4 2 2 3" xfId="6702" xr:uid="{00000000-0005-0000-0000-00002B1A0000}"/>
    <cellStyle name="Ввод  3 2 2 4 2 3" xfId="6703" xr:uid="{00000000-0005-0000-0000-00002C1A0000}"/>
    <cellStyle name="Ввод  3 2 2 4 2 3 2" xfId="6704" xr:uid="{00000000-0005-0000-0000-00002D1A0000}"/>
    <cellStyle name="Ввод  3 2 2 4 2 3 2 2" xfId="6705" xr:uid="{00000000-0005-0000-0000-00002E1A0000}"/>
    <cellStyle name="Ввод  3 2 2 4 2 3 3" xfId="6706" xr:uid="{00000000-0005-0000-0000-00002F1A0000}"/>
    <cellStyle name="Ввод  3 2 2 4 2 4" xfId="6707" xr:uid="{00000000-0005-0000-0000-0000301A0000}"/>
    <cellStyle name="Ввод  3 2 2 4 2 4 2" xfId="6708" xr:uid="{00000000-0005-0000-0000-0000311A0000}"/>
    <cellStyle name="Ввод  3 2 2 4 2 4 2 2" xfId="6709" xr:uid="{00000000-0005-0000-0000-0000321A0000}"/>
    <cellStyle name="Ввод  3 2 2 4 2 4 3" xfId="6710" xr:uid="{00000000-0005-0000-0000-0000331A0000}"/>
    <cellStyle name="Ввод  3 2 2 4 2 5" xfId="6711" xr:uid="{00000000-0005-0000-0000-0000341A0000}"/>
    <cellStyle name="Ввод  3 2 2 4 2 5 2" xfId="6712" xr:uid="{00000000-0005-0000-0000-0000351A0000}"/>
    <cellStyle name="Ввод  3 2 2 4 2 6" xfId="6713" xr:uid="{00000000-0005-0000-0000-0000361A0000}"/>
    <cellStyle name="Ввод  3 2 2 4 3" xfId="6714" xr:uid="{00000000-0005-0000-0000-0000371A0000}"/>
    <cellStyle name="Ввод  3 2 2 4 3 2" xfId="6715" xr:uid="{00000000-0005-0000-0000-0000381A0000}"/>
    <cellStyle name="Ввод  3 2 2 4 3 2 2" xfId="6716" xr:uid="{00000000-0005-0000-0000-0000391A0000}"/>
    <cellStyle name="Ввод  3 2 2 4 3 2 2 2" xfId="6717" xr:uid="{00000000-0005-0000-0000-00003A1A0000}"/>
    <cellStyle name="Ввод  3 2 2 4 3 2 3" xfId="6718" xr:uid="{00000000-0005-0000-0000-00003B1A0000}"/>
    <cellStyle name="Ввод  3 2 2 4 3 3" xfId="6719" xr:uid="{00000000-0005-0000-0000-00003C1A0000}"/>
    <cellStyle name="Ввод  3 2 2 4 3 3 2" xfId="6720" xr:uid="{00000000-0005-0000-0000-00003D1A0000}"/>
    <cellStyle name="Ввод  3 2 2 4 3 3 2 2" xfId="6721" xr:uid="{00000000-0005-0000-0000-00003E1A0000}"/>
    <cellStyle name="Ввод  3 2 2 4 3 3 3" xfId="6722" xr:uid="{00000000-0005-0000-0000-00003F1A0000}"/>
    <cellStyle name="Ввод  3 2 2 4 3 4" xfId="6723" xr:uid="{00000000-0005-0000-0000-0000401A0000}"/>
    <cellStyle name="Ввод  3 2 2 4 3 4 2" xfId="6724" xr:uid="{00000000-0005-0000-0000-0000411A0000}"/>
    <cellStyle name="Ввод  3 2 2 4 3 4 2 2" xfId="6725" xr:uid="{00000000-0005-0000-0000-0000421A0000}"/>
    <cellStyle name="Ввод  3 2 2 4 3 4 3" xfId="6726" xr:uid="{00000000-0005-0000-0000-0000431A0000}"/>
    <cellStyle name="Ввод  3 2 2 4 3 5" xfId="6727" xr:uid="{00000000-0005-0000-0000-0000441A0000}"/>
    <cellStyle name="Ввод  3 2 2 4 3 5 2" xfId="6728" xr:uid="{00000000-0005-0000-0000-0000451A0000}"/>
    <cellStyle name="Ввод  3 2 2 4 3 6" xfId="6729" xr:uid="{00000000-0005-0000-0000-0000461A0000}"/>
    <cellStyle name="Ввод  3 2 2 4 4" xfId="6730" xr:uid="{00000000-0005-0000-0000-0000471A0000}"/>
    <cellStyle name="Ввод  3 2 2 4 4 2" xfId="6731" xr:uid="{00000000-0005-0000-0000-0000481A0000}"/>
    <cellStyle name="Ввод  3 2 2 4 4 2 2" xfId="6732" xr:uid="{00000000-0005-0000-0000-0000491A0000}"/>
    <cellStyle name="Ввод  3 2 2 4 4 2 2 2" xfId="6733" xr:uid="{00000000-0005-0000-0000-00004A1A0000}"/>
    <cellStyle name="Ввод  3 2 2 4 4 2 3" xfId="6734" xr:uid="{00000000-0005-0000-0000-00004B1A0000}"/>
    <cellStyle name="Ввод  3 2 2 4 4 3" xfId="6735" xr:uid="{00000000-0005-0000-0000-00004C1A0000}"/>
    <cellStyle name="Ввод  3 2 2 4 4 3 2" xfId="6736" xr:uid="{00000000-0005-0000-0000-00004D1A0000}"/>
    <cellStyle name="Ввод  3 2 2 4 4 3 2 2" xfId="6737" xr:uid="{00000000-0005-0000-0000-00004E1A0000}"/>
    <cellStyle name="Ввод  3 2 2 4 4 3 3" xfId="6738" xr:uid="{00000000-0005-0000-0000-00004F1A0000}"/>
    <cellStyle name="Ввод  3 2 2 4 4 4" xfId="6739" xr:uid="{00000000-0005-0000-0000-0000501A0000}"/>
    <cellStyle name="Ввод  3 2 2 4 4 4 2" xfId="6740" xr:uid="{00000000-0005-0000-0000-0000511A0000}"/>
    <cellStyle name="Ввод  3 2 2 4 4 4 2 2" xfId="6741" xr:uid="{00000000-0005-0000-0000-0000521A0000}"/>
    <cellStyle name="Ввод  3 2 2 4 4 4 3" xfId="6742" xr:uid="{00000000-0005-0000-0000-0000531A0000}"/>
    <cellStyle name="Ввод  3 2 2 4 4 5" xfId="6743" xr:uid="{00000000-0005-0000-0000-0000541A0000}"/>
    <cellStyle name="Ввод  3 2 2 4 4 5 2" xfId="6744" xr:uid="{00000000-0005-0000-0000-0000551A0000}"/>
    <cellStyle name="Ввод  3 2 2 4 4 6" xfId="6745" xr:uid="{00000000-0005-0000-0000-0000561A0000}"/>
    <cellStyle name="Ввод  3 2 2 4 5" xfId="6746" xr:uid="{00000000-0005-0000-0000-0000571A0000}"/>
    <cellStyle name="Ввод  3 2 2 4 5 2" xfId="6747" xr:uid="{00000000-0005-0000-0000-0000581A0000}"/>
    <cellStyle name="Ввод  3 2 2 4 5 2 2" xfId="6748" xr:uid="{00000000-0005-0000-0000-0000591A0000}"/>
    <cellStyle name="Ввод  3 2 2 4 5 2 2 2" xfId="6749" xr:uid="{00000000-0005-0000-0000-00005A1A0000}"/>
    <cellStyle name="Ввод  3 2 2 4 5 2 3" xfId="6750" xr:uid="{00000000-0005-0000-0000-00005B1A0000}"/>
    <cellStyle name="Ввод  3 2 2 4 5 3" xfId="6751" xr:uid="{00000000-0005-0000-0000-00005C1A0000}"/>
    <cellStyle name="Ввод  3 2 2 4 5 3 2" xfId="6752" xr:uid="{00000000-0005-0000-0000-00005D1A0000}"/>
    <cellStyle name="Ввод  3 2 2 4 5 3 2 2" xfId="6753" xr:uid="{00000000-0005-0000-0000-00005E1A0000}"/>
    <cellStyle name="Ввод  3 2 2 4 5 3 3" xfId="6754" xr:uid="{00000000-0005-0000-0000-00005F1A0000}"/>
    <cellStyle name="Ввод  3 2 2 4 5 4" xfId="6755" xr:uid="{00000000-0005-0000-0000-0000601A0000}"/>
    <cellStyle name="Ввод  3 2 2 4 5 4 2" xfId="6756" xr:uid="{00000000-0005-0000-0000-0000611A0000}"/>
    <cellStyle name="Ввод  3 2 2 4 5 4 2 2" xfId="6757" xr:uid="{00000000-0005-0000-0000-0000621A0000}"/>
    <cellStyle name="Ввод  3 2 2 4 5 4 3" xfId="6758" xr:uid="{00000000-0005-0000-0000-0000631A0000}"/>
    <cellStyle name="Ввод  3 2 2 4 5 5" xfId="6759" xr:uid="{00000000-0005-0000-0000-0000641A0000}"/>
    <cellStyle name="Ввод  3 2 2 4 5 5 2" xfId="6760" xr:uid="{00000000-0005-0000-0000-0000651A0000}"/>
    <cellStyle name="Ввод  3 2 2 4 5 6" xfId="6761" xr:uid="{00000000-0005-0000-0000-0000661A0000}"/>
    <cellStyle name="Ввод  3 2 2 4 6" xfId="6762" xr:uid="{00000000-0005-0000-0000-0000671A0000}"/>
    <cellStyle name="Ввод  3 2 2 4 6 2" xfId="6763" xr:uid="{00000000-0005-0000-0000-0000681A0000}"/>
    <cellStyle name="Ввод  3 2 2 4 6 2 2" xfId="6764" xr:uid="{00000000-0005-0000-0000-0000691A0000}"/>
    <cellStyle name="Ввод  3 2 2 4 6 3" xfId="6765" xr:uid="{00000000-0005-0000-0000-00006A1A0000}"/>
    <cellStyle name="Ввод  3 2 2 4 7" xfId="6766" xr:uid="{00000000-0005-0000-0000-00006B1A0000}"/>
    <cellStyle name="Ввод  3 2 2 4 7 2" xfId="6767" xr:uid="{00000000-0005-0000-0000-00006C1A0000}"/>
    <cellStyle name="Ввод  3 2 2 4 8" xfId="6768" xr:uid="{00000000-0005-0000-0000-00006D1A0000}"/>
    <cellStyle name="Ввод  3 2 2 5" xfId="6769" xr:uid="{00000000-0005-0000-0000-00006E1A0000}"/>
    <cellStyle name="Ввод  3 2 2 5 2" xfId="6770" xr:uid="{00000000-0005-0000-0000-00006F1A0000}"/>
    <cellStyle name="Ввод  3 2 2 5 2 2" xfId="6771" xr:uid="{00000000-0005-0000-0000-0000701A0000}"/>
    <cellStyle name="Ввод  3 2 2 5 2 2 2" xfId="6772" xr:uid="{00000000-0005-0000-0000-0000711A0000}"/>
    <cellStyle name="Ввод  3 2 2 5 2 3" xfId="6773" xr:uid="{00000000-0005-0000-0000-0000721A0000}"/>
    <cellStyle name="Ввод  3 2 2 5 3" xfId="6774" xr:uid="{00000000-0005-0000-0000-0000731A0000}"/>
    <cellStyle name="Ввод  3 2 2 5 3 2" xfId="6775" xr:uid="{00000000-0005-0000-0000-0000741A0000}"/>
    <cellStyle name="Ввод  3 2 2 5 3 2 2" xfId="6776" xr:uid="{00000000-0005-0000-0000-0000751A0000}"/>
    <cellStyle name="Ввод  3 2 2 5 3 3" xfId="6777" xr:uid="{00000000-0005-0000-0000-0000761A0000}"/>
    <cellStyle name="Ввод  3 2 2 5 4" xfId="6778" xr:uid="{00000000-0005-0000-0000-0000771A0000}"/>
    <cellStyle name="Ввод  3 2 2 5 4 2" xfId="6779" xr:uid="{00000000-0005-0000-0000-0000781A0000}"/>
    <cellStyle name="Ввод  3 2 2 5 4 2 2" xfId="6780" xr:uid="{00000000-0005-0000-0000-0000791A0000}"/>
    <cellStyle name="Ввод  3 2 2 5 4 3" xfId="6781" xr:uid="{00000000-0005-0000-0000-00007A1A0000}"/>
    <cellStyle name="Ввод  3 2 2 5 5" xfId="6782" xr:uid="{00000000-0005-0000-0000-00007B1A0000}"/>
    <cellStyle name="Ввод  3 2 2 5 5 2" xfId="6783" xr:uid="{00000000-0005-0000-0000-00007C1A0000}"/>
    <cellStyle name="Ввод  3 2 2 5 6" xfId="6784" xr:uid="{00000000-0005-0000-0000-00007D1A0000}"/>
    <cellStyle name="Ввод  3 2 2 6" xfId="6785" xr:uid="{00000000-0005-0000-0000-00007E1A0000}"/>
    <cellStyle name="Ввод  3 2 2 6 2" xfId="6786" xr:uid="{00000000-0005-0000-0000-00007F1A0000}"/>
    <cellStyle name="Ввод  3 2 2 6 2 2" xfId="6787" xr:uid="{00000000-0005-0000-0000-0000801A0000}"/>
    <cellStyle name="Ввод  3 2 2 6 2 2 2" xfId="6788" xr:uid="{00000000-0005-0000-0000-0000811A0000}"/>
    <cellStyle name="Ввод  3 2 2 6 2 3" xfId="6789" xr:uid="{00000000-0005-0000-0000-0000821A0000}"/>
    <cellStyle name="Ввод  3 2 2 6 3" xfId="6790" xr:uid="{00000000-0005-0000-0000-0000831A0000}"/>
    <cellStyle name="Ввод  3 2 2 6 3 2" xfId="6791" xr:uid="{00000000-0005-0000-0000-0000841A0000}"/>
    <cellStyle name="Ввод  3 2 2 6 3 2 2" xfId="6792" xr:uid="{00000000-0005-0000-0000-0000851A0000}"/>
    <cellStyle name="Ввод  3 2 2 6 3 3" xfId="6793" xr:uid="{00000000-0005-0000-0000-0000861A0000}"/>
    <cellStyle name="Ввод  3 2 2 6 4" xfId="6794" xr:uid="{00000000-0005-0000-0000-0000871A0000}"/>
    <cellStyle name="Ввод  3 2 2 6 4 2" xfId="6795" xr:uid="{00000000-0005-0000-0000-0000881A0000}"/>
    <cellStyle name="Ввод  3 2 2 6 4 2 2" xfId="6796" xr:uid="{00000000-0005-0000-0000-0000891A0000}"/>
    <cellStyle name="Ввод  3 2 2 6 4 3" xfId="6797" xr:uid="{00000000-0005-0000-0000-00008A1A0000}"/>
    <cellStyle name="Ввод  3 2 2 6 5" xfId="6798" xr:uid="{00000000-0005-0000-0000-00008B1A0000}"/>
    <cellStyle name="Ввод  3 2 2 6 5 2" xfId="6799" xr:uid="{00000000-0005-0000-0000-00008C1A0000}"/>
    <cellStyle name="Ввод  3 2 2 6 6" xfId="6800" xr:uid="{00000000-0005-0000-0000-00008D1A0000}"/>
    <cellStyle name="Ввод  3 2 2 7" xfId="6801" xr:uid="{00000000-0005-0000-0000-00008E1A0000}"/>
    <cellStyle name="Ввод  3 2 2 7 2" xfId="6802" xr:uid="{00000000-0005-0000-0000-00008F1A0000}"/>
    <cellStyle name="Ввод  3 2 2 7 2 2" xfId="6803" xr:uid="{00000000-0005-0000-0000-0000901A0000}"/>
    <cellStyle name="Ввод  3 2 2 7 2 2 2" xfId="6804" xr:uid="{00000000-0005-0000-0000-0000911A0000}"/>
    <cellStyle name="Ввод  3 2 2 7 2 3" xfId="6805" xr:uid="{00000000-0005-0000-0000-0000921A0000}"/>
    <cellStyle name="Ввод  3 2 2 7 3" xfId="6806" xr:uid="{00000000-0005-0000-0000-0000931A0000}"/>
    <cellStyle name="Ввод  3 2 2 7 3 2" xfId="6807" xr:uid="{00000000-0005-0000-0000-0000941A0000}"/>
    <cellStyle name="Ввод  3 2 2 7 3 2 2" xfId="6808" xr:uid="{00000000-0005-0000-0000-0000951A0000}"/>
    <cellStyle name="Ввод  3 2 2 7 3 3" xfId="6809" xr:uid="{00000000-0005-0000-0000-0000961A0000}"/>
    <cellStyle name="Ввод  3 2 2 7 4" xfId="6810" xr:uid="{00000000-0005-0000-0000-0000971A0000}"/>
    <cellStyle name="Ввод  3 2 2 7 4 2" xfId="6811" xr:uid="{00000000-0005-0000-0000-0000981A0000}"/>
    <cellStyle name="Ввод  3 2 2 7 4 2 2" xfId="6812" xr:uid="{00000000-0005-0000-0000-0000991A0000}"/>
    <cellStyle name="Ввод  3 2 2 7 4 3" xfId="6813" xr:uid="{00000000-0005-0000-0000-00009A1A0000}"/>
    <cellStyle name="Ввод  3 2 2 7 5" xfId="6814" xr:uid="{00000000-0005-0000-0000-00009B1A0000}"/>
    <cellStyle name="Ввод  3 2 2 7 5 2" xfId="6815" xr:uid="{00000000-0005-0000-0000-00009C1A0000}"/>
    <cellStyle name="Ввод  3 2 2 7 6" xfId="6816" xr:uid="{00000000-0005-0000-0000-00009D1A0000}"/>
    <cellStyle name="Ввод  3 2 2 8" xfId="6817" xr:uid="{00000000-0005-0000-0000-00009E1A0000}"/>
    <cellStyle name="Ввод  3 2 2 8 2" xfId="6818" xr:uid="{00000000-0005-0000-0000-00009F1A0000}"/>
    <cellStyle name="Ввод  3 2 2 8 2 2" xfId="6819" xr:uid="{00000000-0005-0000-0000-0000A01A0000}"/>
    <cellStyle name="Ввод  3 2 2 8 2 2 2" xfId="6820" xr:uid="{00000000-0005-0000-0000-0000A11A0000}"/>
    <cellStyle name="Ввод  3 2 2 8 2 3" xfId="6821" xr:uid="{00000000-0005-0000-0000-0000A21A0000}"/>
    <cellStyle name="Ввод  3 2 2 8 3" xfId="6822" xr:uid="{00000000-0005-0000-0000-0000A31A0000}"/>
    <cellStyle name="Ввод  3 2 2 8 3 2" xfId="6823" xr:uid="{00000000-0005-0000-0000-0000A41A0000}"/>
    <cellStyle name="Ввод  3 2 2 8 3 2 2" xfId="6824" xr:uid="{00000000-0005-0000-0000-0000A51A0000}"/>
    <cellStyle name="Ввод  3 2 2 8 3 3" xfId="6825" xr:uid="{00000000-0005-0000-0000-0000A61A0000}"/>
    <cellStyle name="Ввод  3 2 2 8 4" xfId="6826" xr:uid="{00000000-0005-0000-0000-0000A71A0000}"/>
    <cellStyle name="Ввод  3 2 2 8 4 2" xfId="6827" xr:uid="{00000000-0005-0000-0000-0000A81A0000}"/>
    <cellStyle name="Ввод  3 2 2 8 4 2 2" xfId="6828" xr:uid="{00000000-0005-0000-0000-0000A91A0000}"/>
    <cellStyle name="Ввод  3 2 2 8 4 3" xfId="6829" xr:uid="{00000000-0005-0000-0000-0000AA1A0000}"/>
    <cellStyle name="Ввод  3 2 2 8 5" xfId="6830" xr:uid="{00000000-0005-0000-0000-0000AB1A0000}"/>
    <cellStyle name="Ввод  3 2 2 8 5 2" xfId="6831" xr:uid="{00000000-0005-0000-0000-0000AC1A0000}"/>
    <cellStyle name="Ввод  3 2 2 8 6" xfId="6832" xr:uid="{00000000-0005-0000-0000-0000AD1A0000}"/>
    <cellStyle name="Ввод  3 2 2 9" xfId="6833" xr:uid="{00000000-0005-0000-0000-0000AE1A0000}"/>
    <cellStyle name="Ввод  3 2 2 9 2" xfId="6834" xr:uid="{00000000-0005-0000-0000-0000AF1A0000}"/>
    <cellStyle name="Ввод  3 2 2 9 2 2" xfId="6835" xr:uid="{00000000-0005-0000-0000-0000B01A0000}"/>
    <cellStyle name="Ввод  3 2 2 9 3" xfId="6836" xr:uid="{00000000-0005-0000-0000-0000B11A0000}"/>
    <cellStyle name="Ввод  3 2 3" xfId="6837" xr:uid="{00000000-0005-0000-0000-0000B21A0000}"/>
    <cellStyle name="Ввод  3 2 3 2" xfId="6838" xr:uid="{00000000-0005-0000-0000-0000B31A0000}"/>
    <cellStyle name="Ввод  3 2 3 2 2" xfId="6839" xr:uid="{00000000-0005-0000-0000-0000B41A0000}"/>
    <cellStyle name="Ввод  3 2 3 2 2 2" xfId="6840" xr:uid="{00000000-0005-0000-0000-0000B51A0000}"/>
    <cellStyle name="Ввод  3 2 3 2 2 2 2" xfId="6841" xr:uid="{00000000-0005-0000-0000-0000B61A0000}"/>
    <cellStyle name="Ввод  3 2 3 2 2 2 2 2" xfId="6842" xr:uid="{00000000-0005-0000-0000-0000B71A0000}"/>
    <cellStyle name="Ввод  3 2 3 2 2 2 3" xfId="6843" xr:uid="{00000000-0005-0000-0000-0000B81A0000}"/>
    <cellStyle name="Ввод  3 2 3 2 2 3" xfId="6844" xr:uid="{00000000-0005-0000-0000-0000B91A0000}"/>
    <cellStyle name="Ввод  3 2 3 2 2 3 2" xfId="6845" xr:uid="{00000000-0005-0000-0000-0000BA1A0000}"/>
    <cellStyle name="Ввод  3 2 3 2 2 3 2 2" xfId="6846" xr:uid="{00000000-0005-0000-0000-0000BB1A0000}"/>
    <cellStyle name="Ввод  3 2 3 2 2 3 3" xfId="6847" xr:uid="{00000000-0005-0000-0000-0000BC1A0000}"/>
    <cellStyle name="Ввод  3 2 3 2 2 4" xfId="6848" xr:uid="{00000000-0005-0000-0000-0000BD1A0000}"/>
    <cellStyle name="Ввод  3 2 3 2 2 4 2" xfId="6849" xr:uid="{00000000-0005-0000-0000-0000BE1A0000}"/>
    <cellStyle name="Ввод  3 2 3 2 2 4 2 2" xfId="6850" xr:uid="{00000000-0005-0000-0000-0000BF1A0000}"/>
    <cellStyle name="Ввод  3 2 3 2 2 4 3" xfId="6851" xr:uid="{00000000-0005-0000-0000-0000C01A0000}"/>
    <cellStyle name="Ввод  3 2 3 2 2 5" xfId="6852" xr:uid="{00000000-0005-0000-0000-0000C11A0000}"/>
    <cellStyle name="Ввод  3 2 3 2 2 5 2" xfId="6853" xr:uid="{00000000-0005-0000-0000-0000C21A0000}"/>
    <cellStyle name="Ввод  3 2 3 2 2 6" xfId="6854" xr:uid="{00000000-0005-0000-0000-0000C31A0000}"/>
    <cellStyle name="Ввод  3 2 3 2 3" xfId="6855" xr:uid="{00000000-0005-0000-0000-0000C41A0000}"/>
    <cellStyle name="Ввод  3 2 3 2 3 2" xfId="6856" xr:uid="{00000000-0005-0000-0000-0000C51A0000}"/>
    <cellStyle name="Ввод  3 2 3 2 3 2 2" xfId="6857" xr:uid="{00000000-0005-0000-0000-0000C61A0000}"/>
    <cellStyle name="Ввод  3 2 3 2 3 2 2 2" xfId="6858" xr:uid="{00000000-0005-0000-0000-0000C71A0000}"/>
    <cellStyle name="Ввод  3 2 3 2 3 2 3" xfId="6859" xr:uid="{00000000-0005-0000-0000-0000C81A0000}"/>
    <cellStyle name="Ввод  3 2 3 2 3 3" xfId="6860" xr:uid="{00000000-0005-0000-0000-0000C91A0000}"/>
    <cellStyle name="Ввод  3 2 3 2 3 3 2" xfId="6861" xr:uid="{00000000-0005-0000-0000-0000CA1A0000}"/>
    <cellStyle name="Ввод  3 2 3 2 3 3 2 2" xfId="6862" xr:uid="{00000000-0005-0000-0000-0000CB1A0000}"/>
    <cellStyle name="Ввод  3 2 3 2 3 3 3" xfId="6863" xr:uid="{00000000-0005-0000-0000-0000CC1A0000}"/>
    <cellStyle name="Ввод  3 2 3 2 3 4" xfId="6864" xr:uid="{00000000-0005-0000-0000-0000CD1A0000}"/>
    <cellStyle name="Ввод  3 2 3 2 3 4 2" xfId="6865" xr:uid="{00000000-0005-0000-0000-0000CE1A0000}"/>
    <cellStyle name="Ввод  3 2 3 2 3 4 2 2" xfId="6866" xr:uid="{00000000-0005-0000-0000-0000CF1A0000}"/>
    <cellStyle name="Ввод  3 2 3 2 3 4 3" xfId="6867" xr:uid="{00000000-0005-0000-0000-0000D01A0000}"/>
    <cellStyle name="Ввод  3 2 3 2 3 5" xfId="6868" xr:uid="{00000000-0005-0000-0000-0000D11A0000}"/>
    <cellStyle name="Ввод  3 2 3 2 3 5 2" xfId="6869" xr:uid="{00000000-0005-0000-0000-0000D21A0000}"/>
    <cellStyle name="Ввод  3 2 3 2 3 6" xfId="6870" xr:uid="{00000000-0005-0000-0000-0000D31A0000}"/>
    <cellStyle name="Ввод  3 2 3 2 4" xfId="6871" xr:uid="{00000000-0005-0000-0000-0000D41A0000}"/>
    <cellStyle name="Ввод  3 2 3 2 4 2" xfId="6872" xr:uid="{00000000-0005-0000-0000-0000D51A0000}"/>
    <cellStyle name="Ввод  3 2 3 2 4 2 2" xfId="6873" xr:uid="{00000000-0005-0000-0000-0000D61A0000}"/>
    <cellStyle name="Ввод  3 2 3 2 4 2 2 2" xfId="6874" xr:uid="{00000000-0005-0000-0000-0000D71A0000}"/>
    <cellStyle name="Ввод  3 2 3 2 4 2 3" xfId="6875" xr:uid="{00000000-0005-0000-0000-0000D81A0000}"/>
    <cellStyle name="Ввод  3 2 3 2 4 3" xfId="6876" xr:uid="{00000000-0005-0000-0000-0000D91A0000}"/>
    <cellStyle name="Ввод  3 2 3 2 4 3 2" xfId="6877" xr:uid="{00000000-0005-0000-0000-0000DA1A0000}"/>
    <cellStyle name="Ввод  3 2 3 2 4 3 2 2" xfId="6878" xr:uid="{00000000-0005-0000-0000-0000DB1A0000}"/>
    <cellStyle name="Ввод  3 2 3 2 4 3 3" xfId="6879" xr:uid="{00000000-0005-0000-0000-0000DC1A0000}"/>
    <cellStyle name="Ввод  3 2 3 2 4 4" xfId="6880" xr:uid="{00000000-0005-0000-0000-0000DD1A0000}"/>
    <cellStyle name="Ввод  3 2 3 2 4 4 2" xfId="6881" xr:uid="{00000000-0005-0000-0000-0000DE1A0000}"/>
    <cellStyle name="Ввод  3 2 3 2 4 4 2 2" xfId="6882" xr:uid="{00000000-0005-0000-0000-0000DF1A0000}"/>
    <cellStyle name="Ввод  3 2 3 2 4 4 3" xfId="6883" xr:uid="{00000000-0005-0000-0000-0000E01A0000}"/>
    <cellStyle name="Ввод  3 2 3 2 4 5" xfId="6884" xr:uid="{00000000-0005-0000-0000-0000E11A0000}"/>
    <cellStyle name="Ввод  3 2 3 2 4 5 2" xfId="6885" xr:uid="{00000000-0005-0000-0000-0000E21A0000}"/>
    <cellStyle name="Ввод  3 2 3 2 4 6" xfId="6886" xr:uid="{00000000-0005-0000-0000-0000E31A0000}"/>
    <cellStyle name="Ввод  3 2 3 2 5" xfId="6887" xr:uid="{00000000-0005-0000-0000-0000E41A0000}"/>
    <cellStyle name="Ввод  3 2 3 2 5 2" xfId="6888" xr:uid="{00000000-0005-0000-0000-0000E51A0000}"/>
    <cellStyle name="Ввод  3 2 3 2 5 2 2" xfId="6889" xr:uid="{00000000-0005-0000-0000-0000E61A0000}"/>
    <cellStyle name="Ввод  3 2 3 2 5 2 2 2" xfId="6890" xr:uid="{00000000-0005-0000-0000-0000E71A0000}"/>
    <cellStyle name="Ввод  3 2 3 2 5 2 3" xfId="6891" xr:uid="{00000000-0005-0000-0000-0000E81A0000}"/>
    <cellStyle name="Ввод  3 2 3 2 5 3" xfId="6892" xr:uid="{00000000-0005-0000-0000-0000E91A0000}"/>
    <cellStyle name="Ввод  3 2 3 2 5 3 2" xfId="6893" xr:uid="{00000000-0005-0000-0000-0000EA1A0000}"/>
    <cellStyle name="Ввод  3 2 3 2 5 3 2 2" xfId="6894" xr:uid="{00000000-0005-0000-0000-0000EB1A0000}"/>
    <cellStyle name="Ввод  3 2 3 2 5 3 3" xfId="6895" xr:uid="{00000000-0005-0000-0000-0000EC1A0000}"/>
    <cellStyle name="Ввод  3 2 3 2 5 4" xfId="6896" xr:uid="{00000000-0005-0000-0000-0000ED1A0000}"/>
    <cellStyle name="Ввод  3 2 3 2 5 4 2" xfId="6897" xr:uid="{00000000-0005-0000-0000-0000EE1A0000}"/>
    <cellStyle name="Ввод  3 2 3 2 5 4 2 2" xfId="6898" xr:uid="{00000000-0005-0000-0000-0000EF1A0000}"/>
    <cellStyle name="Ввод  3 2 3 2 5 4 3" xfId="6899" xr:uid="{00000000-0005-0000-0000-0000F01A0000}"/>
    <cellStyle name="Ввод  3 2 3 2 5 5" xfId="6900" xr:uid="{00000000-0005-0000-0000-0000F11A0000}"/>
    <cellStyle name="Ввод  3 2 3 2 5 5 2" xfId="6901" xr:uid="{00000000-0005-0000-0000-0000F21A0000}"/>
    <cellStyle name="Ввод  3 2 3 2 5 6" xfId="6902" xr:uid="{00000000-0005-0000-0000-0000F31A0000}"/>
    <cellStyle name="Ввод  3 2 3 2 6" xfId="6903" xr:uid="{00000000-0005-0000-0000-0000F41A0000}"/>
    <cellStyle name="Ввод  3 2 3 2 6 2" xfId="6904" xr:uid="{00000000-0005-0000-0000-0000F51A0000}"/>
    <cellStyle name="Ввод  3 2 3 2 6 2 2" xfId="6905" xr:uid="{00000000-0005-0000-0000-0000F61A0000}"/>
    <cellStyle name="Ввод  3 2 3 2 6 3" xfId="6906" xr:uid="{00000000-0005-0000-0000-0000F71A0000}"/>
    <cellStyle name="Ввод  3 2 3 2 7" xfId="6907" xr:uid="{00000000-0005-0000-0000-0000F81A0000}"/>
    <cellStyle name="Ввод  3 2 3 2 7 2" xfId="6908" xr:uid="{00000000-0005-0000-0000-0000F91A0000}"/>
    <cellStyle name="Ввод  3 2 3 2 8" xfId="6909" xr:uid="{00000000-0005-0000-0000-0000FA1A0000}"/>
    <cellStyle name="Ввод  3 2 3 3" xfId="6910" xr:uid="{00000000-0005-0000-0000-0000FB1A0000}"/>
    <cellStyle name="Ввод  3 2 3 3 2" xfId="6911" xr:uid="{00000000-0005-0000-0000-0000FC1A0000}"/>
    <cellStyle name="Ввод  3 2 3 3 2 2" xfId="6912" xr:uid="{00000000-0005-0000-0000-0000FD1A0000}"/>
    <cellStyle name="Ввод  3 2 3 3 2 2 2" xfId="6913" xr:uid="{00000000-0005-0000-0000-0000FE1A0000}"/>
    <cellStyle name="Ввод  3 2 3 3 2 3" xfId="6914" xr:uid="{00000000-0005-0000-0000-0000FF1A0000}"/>
    <cellStyle name="Ввод  3 2 3 3 3" xfId="6915" xr:uid="{00000000-0005-0000-0000-0000001B0000}"/>
    <cellStyle name="Ввод  3 2 3 3 3 2" xfId="6916" xr:uid="{00000000-0005-0000-0000-0000011B0000}"/>
    <cellStyle name="Ввод  3 2 3 3 3 2 2" xfId="6917" xr:uid="{00000000-0005-0000-0000-0000021B0000}"/>
    <cellStyle name="Ввод  3 2 3 3 3 3" xfId="6918" xr:uid="{00000000-0005-0000-0000-0000031B0000}"/>
    <cellStyle name="Ввод  3 2 3 3 4" xfId="6919" xr:uid="{00000000-0005-0000-0000-0000041B0000}"/>
    <cellStyle name="Ввод  3 2 3 3 4 2" xfId="6920" xr:uid="{00000000-0005-0000-0000-0000051B0000}"/>
    <cellStyle name="Ввод  3 2 3 3 4 2 2" xfId="6921" xr:uid="{00000000-0005-0000-0000-0000061B0000}"/>
    <cellStyle name="Ввод  3 2 3 3 4 3" xfId="6922" xr:uid="{00000000-0005-0000-0000-0000071B0000}"/>
    <cellStyle name="Ввод  3 2 3 3 5" xfId="6923" xr:uid="{00000000-0005-0000-0000-0000081B0000}"/>
    <cellStyle name="Ввод  3 2 3 3 5 2" xfId="6924" xr:uid="{00000000-0005-0000-0000-0000091B0000}"/>
    <cellStyle name="Ввод  3 2 3 3 6" xfId="6925" xr:uid="{00000000-0005-0000-0000-00000A1B0000}"/>
    <cellStyle name="Ввод  3 2 3 4" xfId="6926" xr:uid="{00000000-0005-0000-0000-00000B1B0000}"/>
    <cellStyle name="Ввод  3 2 3 4 2" xfId="6927" xr:uid="{00000000-0005-0000-0000-00000C1B0000}"/>
    <cellStyle name="Ввод  3 2 3 4 2 2" xfId="6928" xr:uid="{00000000-0005-0000-0000-00000D1B0000}"/>
    <cellStyle name="Ввод  3 2 3 4 2 2 2" xfId="6929" xr:uid="{00000000-0005-0000-0000-00000E1B0000}"/>
    <cellStyle name="Ввод  3 2 3 4 2 3" xfId="6930" xr:uid="{00000000-0005-0000-0000-00000F1B0000}"/>
    <cellStyle name="Ввод  3 2 3 4 3" xfId="6931" xr:uid="{00000000-0005-0000-0000-0000101B0000}"/>
    <cellStyle name="Ввод  3 2 3 4 3 2" xfId="6932" xr:uid="{00000000-0005-0000-0000-0000111B0000}"/>
    <cellStyle name="Ввод  3 2 3 4 3 2 2" xfId="6933" xr:uid="{00000000-0005-0000-0000-0000121B0000}"/>
    <cellStyle name="Ввод  3 2 3 4 3 3" xfId="6934" xr:uid="{00000000-0005-0000-0000-0000131B0000}"/>
    <cellStyle name="Ввод  3 2 3 4 4" xfId="6935" xr:uid="{00000000-0005-0000-0000-0000141B0000}"/>
    <cellStyle name="Ввод  3 2 3 4 4 2" xfId="6936" xr:uid="{00000000-0005-0000-0000-0000151B0000}"/>
    <cellStyle name="Ввод  3 2 3 4 4 2 2" xfId="6937" xr:uid="{00000000-0005-0000-0000-0000161B0000}"/>
    <cellStyle name="Ввод  3 2 3 4 4 3" xfId="6938" xr:uid="{00000000-0005-0000-0000-0000171B0000}"/>
    <cellStyle name="Ввод  3 2 3 4 5" xfId="6939" xr:uid="{00000000-0005-0000-0000-0000181B0000}"/>
    <cellStyle name="Ввод  3 2 3 4 5 2" xfId="6940" xr:uid="{00000000-0005-0000-0000-0000191B0000}"/>
    <cellStyle name="Ввод  3 2 3 4 6" xfId="6941" xr:uid="{00000000-0005-0000-0000-00001A1B0000}"/>
    <cellStyle name="Ввод  3 2 3 5" xfId="6942" xr:uid="{00000000-0005-0000-0000-00001B1B0000}"/>
    <cellStyle name="Ввод  3 2 3 5 2" xfId="6943" xr:uid="{00000000-0005-0000-0000-00001C1B0000}"/>
    <cellStyle name="Ввод  3 2 3 5 2 2" xfId="6944" xr:uid="{00000000-0005-0000-0000-00001D1B0000}"/>
    <cellStyle name="Ввод  3 2 3 5 2 2 2" xfId="6945" xr:uid="{00000000-0005-0000-0000-00001E1B0000}"/>
    <cellStyle name="Ввод  3 2 3 5 2 3" xfId="6946" xr:uid="{00000000-0005-0000-0000-00001F1B0000}"/>
    <cellStyle name="Ввод  3 2 3 5 3" xfId="6947" xr:uid="{00000000-0005-0000-0000-0000201B0000}"/>
    <cellStyle name="Ввод  3 2 3 5 3 2" xfId="6948" xr:uid="{00000000-0005-0000-0000-0000211B0000}"/>
    <cellStyle name="Ввод  3 2 3 5 3 2 2" xfId="6949" xr:uid="{00000000-0005-0000-0000-0000221B0000}"/>
    <cellStyle name="Ввод  3 2 3 5 3 3" xfId="6950" xr:uid="{00000000-0005-0000-0000-0000231B0000}"/>
    <cellStyle name="Ввод  3 2 3 5 4" xfId="6951" xr:uid="{00000000-0005-0000-0000-0000241B0000}"/>
    <cellStyle name="Ввод  3 2 3 5 4 2" xfId="6952" xr:uid="{00000000-0005-0000-0000-0000251B0000}"/>
    <cellStyle name="Ввод  3 2 3 5 4 2 2" xfId="6953" xr:uid="{00000000-0005-0000-0000-0000261B0000}"/>
    <cellStyle name="Ввод  3 2 3 5 4 3" xfId="6954" xr:uid="{00000000-0005-0000-0000-0000271B0000}"/>
    <cellStyle name="Ввод  3 2 3 5 5" xfId="6955" xr:uid="{00000000-0005-0000-0000-0000281B0000}"/>
    <cellStyle name="Ввод  3 2 3 5 5 2" xfId="6956" xr:uid="{00000000-0005-0000-0000-0000291B0000}"/>
    <cellStyle name="Ввод  3 2 3 5 6" xfId="6957" xr:uid="{00000000-0005-0000-0000-00002A1B0000}"/>
    <cellStyle name="Ввод  3 2 3 6" xfId="6958" xr:uid="{00000000-0005-0000-0000-00002B1B0000}"/>
    <cellStyle name="Ввод  3 2 3 6 2" xfId="6959" xr:uid="{00000000-0005-0000-0000-00002C1B0000}"/>
    <cellStyle name="Ввод  3 2 3 6 2 2" xfId="6960" xr:uid="{00000000-0005-0000-0000-00002D1B0000}"/>
    <cellStyle name="Ввод  3 2 3 6 2 2 2" xfId="6961" xr:uid="{00000000-0005-0000-0000-00002E1B0000}"/>
    <cellStyle name="Ввод  3 2 3 6 2 3" xfId="6962" xr:uid="{00000000-0005-0000-0000-00002F1B0000}"/>
    <cellStyle name="Ввод  3 2 3 6 3" xfId="6963" xr:uid="{00000000-0005-0000-0000-0000301B0000}"/>
    <cellStyle name="Ввод  3 2 3 6 3 2" xfId="6964" xr:uid="{00000000-0005-0000-0000-0000311B0000}"/>
    <cellStyle name="Ввод  3 2 3 6 3 2 2" xfId="6965" xr:uid="{00000000-0005-0000-0000-0000321B0000}"/>
    <cellStyle name="Ввод  3 2 3 6 3 3" xfId="6966" xr:uid="{00000000-0005-0000-0000-0000331B0000}"/>
    <cellStyle name="Ввод  3 2 3 6 4" xfId="6967" xr:uid="{00000000-0005-0000-0000-0000341B0000}"/>
    <cellStyle name="Ввод  3 2 3 6 4 2" xfId="6968" xr:uid="{00000000-0005-0000-0000-0000351B0000}"/>
    <cellStyle name="Ввод  3 2 3 6 4 2 2" xfId="6969" xr:uid="{00000000-0005-0000-0000-0000361B0000}"/>
    <cellStyle name="Ввод  3 2 3 6 4 3" xfId="6970" xr:uid="{00000000-0005-0000-0000-0000371B0000}"/>
    <cellStyle name="Ввод  3 2 3 6 5" xfId="6971" xr:uid="{00000000-0005-0000-0000-0000381B0000}"/>
    <cellStyle name="Ввод  3 2 3 6 5 2" xfId="6972" xr:uid="{00000000-0005-0000-0000-0000391B0000}"/>
    <cellStyle name="Ввод  3 2 3 6 6" xfId="6973" xr:uid="{00000000-0005-0000-0000-00003A1B0000}"/>
    <cellStyle name="Ввод  3 2 3 7" xfId="6974" xr:uid="{00000000-0005-0000-0000-00003B1B0000}"/>
    <cellStyle name="Ввод  3 2 3 7 2" xfId="6975" xr:uid="{00000000-0005-0000-0000-00003C1B0000}"/>
    <cellStyle name="Ввод  3 2 3 7 2 2" xfId="6976" xr:uid="{00000000-0005-0000-0000-00003D1B0000}"/>
    <cellStyle name="Ввод  3 2 3 7 3" xfId="6977" xr:uid="{00000000-0005-0000-0000-00003E1B0000}"/>
    <cellStyle name="Ввод  3 2 3 8" xfId="6978" xr:uid="{00000000-0005-0000-0000-00003F1B0000}"/>
    <cellStyle name="Ввод  3 2 3 8 2" xfId="6979" xr:uid="{00000000-0005-0000-0000-0000401B0000}"/>
    <cellStyle name="Ввод  3 2 3 9" xfId="6980" xr:uid="{00000000-0005-0000-0000-0000411B0000}"/>
    <cellStyle name="Ввод  3 2 4" xfId="6981" xr:uid="{00000000-0005-0000-0000-0000421B0000}"/>
    <cellStyle name="Ввод  3 2 4 2" xfId="6982" xr:uid="{00000000-0005-0000-0000-0000431B0000}"/>
    <cellStyle name="Ввод  3 2 4 2 2" xfId="6983" xr:uid="{00000000-0005-0000-0000-0000441B0000}"/>
    <cellStyle name="Ввод  3 2 4 2 2 2" xfId="6984" xr:uid="{00000000-0005-0000-0000-0000451B0000}"/>
    <cellStyle name="Ввод  3 2 4 2 2 2 2" xfId="6985" xr:uid="{00000000-0005-0000-0000-0000461B0000}"/>
    <cellStyle name="Ввод  3 2 4 2 2 3" xfId="6986" xr:uid="{00000000-0005-0000-0000-0000471B0000}"/>
    <cellStyle name="Ввод  3 2 4 2 3" xfId="6987" xr:uid="{00000000-0005-0000-0000-0000481B0000}"/>
    <cellStyle name="Ввод  3 2 4 2 3 2" xfId="6988" xr:uid="{00000000-0005-0000-0000-0000491B0000}"/>
    <cellStyle name="Ввод  3 2 4 2 3 2 2" xfId="6989" xr:uid="{00000000-0005-0000-0000-00004A1B0000}"/>
    <cellStyle name="Ввод  3 2 4 2 3 3" xfId="6990" xr:uid="{00000000-0005-0000-0000-00004B1B0000}"/>
    <cellStyle name="Ввод  3 2 4 2 4" xfId="6991" xr:uid="{00000000-0005-0000-0000-00004C1B0000}"/>
    <cellStyle name="Ввод  3 2 4 2 4 2" xfId="6992" xr:uid="{00000000-0005-0000-0000-00004D1B0000}"/>
    <cellStyle name="Ввод  3 2 4 2 4 2 2" xfId="6993" xr:uid="{00000000-0005-0000-0000-00004E1B0000}"/>
    <cellStyle name="Ввод  3 2 4 2 4 3" xfId="6994" xr:uid="{00000000-0005-0000-0000-00004F1B0000}"/>
    <cellStyle name="Ввод  3 2 4 2 5" xfId="6995" xr:uid="{00000000-0005-0000-0000-0000501B0000}"/>
    <cellStyle name="Ввод  3 2 4 2 5 2" xfId="6996" xr:uid="{00000000-0005-0000-0000-0000511B0000}"/>
    <cellStyle name="Ввод  3 2 4 2 6" xfId="6997" xr:uid="{00000000-0005-0000-0000-0000521B0000}"/>
    <cellStyle name="Ввод  3 2 4 3" xfId="6998" xr:uid="{00000000-0005-0000-0000-0000531B0000}"/>
    <cellStyle name="Ввод  3 2 4 3 2" xfId="6999" xr:uid="{00000000-0005-0000-0000-0000541B0000}"/>
    <cellStyle name="Ввод  3 2 4 3 2 2" xfId="7000" xr:uid="{00000000-0005-0000-0000-0000551B0000}"/>
    <cellStyle name="Ввод  3 2 4 3 2 2 2" xfId="7001" xr:uid="{00000000-0005-0000-0000-0000561B0000}"/>
    <cellStyle name="Ввод  3 2 4 3 2 3" xfId="7002" xr:uid="{00000000-0005-0000-0000-0000571B0000}"/>
    <cellStyle name="Ввод  3 2 4 3 3" xfId="7003" xr:uid="{00000000-0005-0000-0000-0000581B0000}"/>
    <cellStyle name="Ввод  3 2 4 3 3 2" xfId="7004" xr:uid="{00000000-0005-0000-0000-0000591B0000}"/>
    <cellStyle name="Ввод  3 2 4 3 3 2 2" xfId="7005" xr:uid="{00000000-0005-0000-0000-00005A1B0000}"/>
    <cellStyle name="Ввод  3 2 4 3 3 3" xfId="7006" xr:uid="{00000000-0005-0000-0000-00005B1B0000}"/>
    <cellStyle name="Ввод  3 2 4 3 4" xfId="7007" xr:uid="{00000000-0005-0000-0000-00005C1B0000}"/>
    <cellStyle name="Ввод  3 2 4 3 4 2" xfId="7008" xr:uid="{00000000-0005-0000-0000-00005D1B0000}"/>
    <cellStyle name="Ввод  3 2 4 3 4 2 2" xfId="7009" xr:uid="{00000000-0005-0000-0000-00005E1B0000}"/>
    <cellStyle name="Ввод  3 2 4 3 4 3" xfId="7010" xr:uid="{00000000-0005-0000-0000-00005F1B0000}"/>
    <cellStyle name="Ввод  3 2 4 3 5" xfId="7011" xr:uid="{00000000-0005-0000-0000-0000601B0000}"/>
    <cellStyle name="Ввод  3 2 4 3 5 2" xfId="7012" xr:uid="{00000000-0005-0000-0000-0000611B0000}"/>
    <cellStyle name="Ввод  3 2 4 3 6" xfId="7013" xr:uid="{00000000-0005-0000-0000-0000621B0000}"/>
    <cellStyle name="Ввод  3 2 4 4" xfId="7014" xr:uid="{00000000-0005-0000-0000-0000631B0000}"/>
    <cellStyle name="Ввод  3 2 4 4 2" xfId="7015" xr:uid="{00000000-0005-0000-0000-0000641B0000}"/>
    <cellStyle name="Ввод  3 2 4 4 2 2" xfId="7016" xr:uid="{00000000-0005-0000-0000-0000651B0000}"/>
    <cellStyle name="Ввод  3 2 4 4 2 2 2" xfId="7017" xr:uid="{00000000-0005-0000-0000-0000661B0000}"/>
    <cellStyle name="Ввод  3 2 4 4 2 3" xfId="7018" xr:uid="{00000000-0005-0000-0000-0000671B0000}"/>
    <cellStyle name="Ввод  3 2 4 4 3" xfId="7019" xr:uid="{00000000-0005-0000-0000-0000681B0000}"/>
    <cellStyle name="Ввод  3 2 4 4 3 2" xfId="7020" xr:uid="{00000000-0005-0000-0000-0000691B0000}"/>
    <cellStyle name="Ввод  3 2 4 4 3 2 2" xfId="7021" xr:uid="{00000000-0005-0000-0000-00006A1B0000}"/>
    <cellStyle name="Ввод  3 2 4 4 3 3" xfId="7022" xr:uid="{00000000-0005-0000-0000-00006B1B0000}"/>
    <cellStyle name="Ввод  3 2 4 4 4" xfId="7023" xr:uid="{00000000-0005-0000-0000-00006C1B0000}"/>
    <cellStyle name="Ввод  3 2 4 4 4 2" xfId="7024" xr:uid="{00000000-0005-0000-0000-00006D1B0000}"/>
    <cellStyle name="Ввод  3 2 4 4 4 2 2" xfId="7025" xr:uid="{00000000-0005-0000-0000-00006E1B0000}"/>
    <cellStyle name="Ввод  3 2 4 4 4 3" xfId="7026" xr:uid="{00000000-0005-0000-0000-00006F1B0000}"/>
    <cellStyle name="Ввод  3 2 4 4 5" xfId="7027" xr:uid="{00000000-0005-0000-0000-0000701B0000}"/>
    <cellStyle name="Ввод  3 2 4 4 5 2" xfId="7028" xr:uid="{00000000-0005-0000-0000-0000711B0000}"/>
    <cellStyle name="Ввод  3 2 4 4 6" xfId="7029" xr:uid="{00000000-0005-0000-0000-0000721B0000}"/>
    <cellStyle name="Ввод  3 2 4 5" xfId="7030" xr:uid="{00000000-0005-0000-0000-0000731B0000}"/>
    <cellStyle name="Ввод  3 2 4 5 2" xfId="7031" xr:uid="{00000000-0005-0000-0000-0000741B0000}"/>
    <cellStyle name="Ввод  3 2 4 5 2 2" xfId="7032" xr:uid="{00000000-0005-0000-0000-0000751B0000}"/>
    <cellStyle name="Ввод  3 2 4 5 2 2 2" xfId="7033" xr:uid="{00000000-0005-0000-0000-0000761B0000}"/>
    <cellStyle name="Ввод  3 2 4 5 2 3" xfId="7034" xr:uid="{00000000-0005-0000-0000-0000771B0000}"/>
    <cellStyle name="Ввод  3 2 4 5 3" xfId="7035" xr:uid="{00000000-0005-0000-0000-0000781B0000}"/>
    <cellStyle name="Ввод  3 2 4 5 3 2" xfId="7036" xr:uid="{00000000-0005-0000-0000-0000791B0000}"/>
    <cellStyle name="Ввод  3 2 4 5 3 2 2" xfId="7037" xr:uid="{00000000-0005-0000-0000-00007A1B0000}"/>
    <cellStyle name="Ввод  3 2 4 5 3 3" xfId="7038" xr:uid="{00000000-0005-0000-0000-00007B1B0000}"/>
    <cellStyle name="Ввод  3 2 4 5 4" xfId="7039" xr:uid="{00000000-0005-0000-0000-00007C1B0000}"/>
    <cellStyle name="Ввод  3 2 4 5 4 2" xfId="7040" xr:uid="{00000000-0005-0000-0000-00007D1B0000}"/>
    <cellStyle name="Ввод  3 2 4 5 4 2 2" xfId="7041" xr:uid="{00000000-0005-0000-0000-00007E1B0000}"/>
    <cellStyle name="Ввод  3 2 4 5 4 3" xfId="7042" xr:uid="{00000000-0005-0000-0000-00007F1B0000}"/>
    <cellStyle name="Ввод  3 2 4 5 5" xfId="7043" xr:uid="{00000000-0005-0000-0000-0000801B0000}"/>
    <cellStyle name="Ввод  3 2 4 5 5 2" xfId="7044" xr:uid="{00000000-0005-0000-0000-0000811B0000}"/>
    <cellStyle name="Ввод  3 2 4 5 6" xfId="7045" xr:uid="{00000000-0005-0000-0000-0000821B0000}"/>
    <cellStyle name="Ввод  3 2 4 6" xfId="7046" xr:uid="{00000000-0005-0000-0000-0000831B0000}"/>
    <cellStyle name="Ввод  3 2 4 6 2" xfId="7047" xr:uid="{00000000-0005-0000-0000-0000841B0000}"/>
    <cellStyle name="Ввод  3 2 4 6 2 2" xfId="7048" xr:uid="{00000000-0005-0000-0000-0000851B0000}"/>
    <cellStyle name="Ввод  3 2 4 6 2 2 2" xfId="7049" xr:uid="{00000000-0005-0000-0000-0000861B0000}"/>
    <cellStyle name="Ввод  3 2 4 6 2 3" xfId="7050" xr:uid="{00000000-0005-0000-0000-0000871B0000}"/>
    <cellStyle name="Ввод  3 2 4 6 3" xfId="7051" xr:uid="{00000000-0005-0000-0000-0000881B0000}"/>
    <cellStyle name="Ввод  3 2 4 6 3 2" xfId="7052" xr:uid="{00000000-0005-0000-0000-0000891B0000}"/>
    <cellStyle name="Ввод  3 2 4 6 3 2 2" xfId="7053" xr:uid="{00000000-0005-0000-0000-00008A1B0000}"/>
    <cellStyle name="Ввод  3 2 4 6 3 3" xfId="7054" xr:uid="{00000000-0005-0000-0000-00008B1B0000}"/>
    <cellStyle name="Ввод  3 2 4 6 4" xfId="7055" xr:uid="{00000000-0005-0000-0000-00008C1B0000}"/>
    <cellStyle name="Ввод  3 2 4 6 4 2" xfId="7056" xr:uid="{00000000-0005-0000-0000-00008D1B0000}"/>
    <cellStyle name="Ввод  3 2 4 6 4 2 2" xfId="7057" xr:uid="{00000000-0005-0000-0000-00008E1B0000}"/>
    <cellStyle name="Ввод  3 2 4 6 4 3" xfId="7058" xr:uid="{00000000-0005-0000-0000-00008F1B0000}"/>
    <cellStyle name="Ввод  3 2 4 6 5" xfId="7059" xr:uid="{00000000-0005-0000-0000-0000901B0000}"/>
    <cellStyle name="Ввод  3 2 4 6 5 2" xfId="7060" xr:uid="{00000000-0005-0000-0000-0000911B0000}"/>
    <cellStyle name="Ввод  3 2 4 6 6" xfId="7061" xr:uid="{00000000-0005-0000-0000-0000921B0000}"/>
    <cellStyle name="Ввод  3 2 4 7" xfId="7062" xr:uid="{00000000-0005-0000-0000-0000931B0000}"/>
    <cellStyle name="Ввод  3 2 4 7 2" xfId="7063" xr:uid="{00000000-0005-0000-0000-0000941B0000}"/>
    <cellStyle name="Ввод  3 2 4 7 2 2" xfId="7064" xr:uid="{00000000-0005-0000-0000-0000951B0000}"/>
    <cellStyle name="Ввод  3 2 4 7 3" xfId="7065" xr:uid="{00000000-0005-0000-0000-0000961B0000}"/>
    <cellStyle name="Ввод  3 2 4 8" xfId="7066" xr:uid="{00000000-0005-0000-0000-0000971B0000}"/>
    <cellStyle name="Ввод  3 2 4 8 2" xfId="7067" xr:uid="{00000000-0005-0000-0000-0000981B0000}"/>
    <cellStyle name="Ввод  3 2 4 9" xfId="7068" xr:uid="{00000000-0005-0000-0000-0000991B0000}"/>
    <cellStyle name="Ввод  3 2 5" xfId="7069" xr:uid="{00000000-0005-0000-0000-00009A1B0000}"/>
    <cellStyle name="Ввод  3 2 5 2" xfId="7070" xr:uid="{00000000-0005-0000-0000-00009B1B0000}"/>
    <cellStyle name="Ввод  3 2 5 2 2" xfId="7071" xr:uid="{00000000-0005-0000-0000-00009C1B0000}"/>
    <cellStyle name="Ввод  3 2 5 2 2 2" xfId="7072" xr:uid="{00000000-0005-0000-0000-00009D1B0000}"/>
    <cellStyle name="Ввод  3 2 5 2 2 2 2" xfId="7073" xr:uid="{00000000-0005-0000-0000-00009E1B0000}"/>
    <cellStyle name="Ввод  3 2 5 2 2 3" xfId="7074" xr:uid="{00000000-0005-0000-0000-00009F1B0000}"/>
    <cellStyle name="Ввод  3 2 5 2 3" xfId="7075" xr:uid="{00000000-0005-0000-0000-0000A01B0000}"/>
    <cellStyle name="Ввод  3 2 5 2 3 2" xfId="7076" xr:uid="{00000000-0005-0000-0000-0000A11B0000}"/>
    <cellStyle name="Ввод  3 2 5 2 3 2 2" xfId="7077" xr:uid="{00000000-0005-0000-0000-0000A21B0000}"/>
    <cellStyle name="Ввод  3 2 5 2 3 3" xfId="7078" xr:uid="{00000000-0005-0000-0000-0000A31B0000}"/>
    <cellStyle name="Ввод  3 2 5 2 4" xfId="7079" xr:uid="{00000000-0005-0000-0000-0000A41B0000}"/>
    <cellStyle name="Ввод  3 2 5 2 4 2" xfId="7080" xr:uid="{00000000-0005-0000-0000-0000A51B0000}"/>
    <cellStyle name="Ввод  3 2 5 2 4 2 2" xfId="7081" xr:uid="{00000000-0005-0000-0000-0000A61B0000}"/>
    <cellStyle name="Ввод  3 2 5 2 4 3" xfId="7082" xr:uid="{00000000-0005-0000-0000-0000A71B0000}"/>
    <cellStyle name="Ввод  3 2 5 2 5" xfId="7083" xr:uid="{00000000-0005-0000-0000-0000A81B0000}"/>
    <cellStyle name="Ввод  3 2 5 2 5 2" xfId="7084" xr:uid="{00000000-0005-0000-0000-0000A91B0000}"/>
    <cellStyle name="Ввод  3 2 5 2 6" xfId="7085" xr:uid="{00000000-0005-0000-0000-0000AA1B0000}"/>
    <cellStyle name="Ввод  3 2 5 3" xfId="7086" xr:uid="{00000000-0005-0000-0000-0000AB1B0000}"/>
    <cellStyle name="Ввод  3 2 5 3 2" xfId="7087" xr:uid="{00000000-0005-0000-0000-0000AC1B0000}"/>
    <cellStyle name="Ввод  3 2 5 3 2 2" xfId="7088" xr:uid="{00000000-0005-0000-0000-0000AD1B0000}"/>
    <cellStyle name="Ввод  3 2 5 3 2 2 2" xfId="7089" xr:uid="{00000000-0005-0000-0000-0000AE1B0000}"/>
    <cellStyle name="Ввод  3 2 5 3 2 3" xfId="7090" xr:uid="{00000000-0005-0000-0000-0000AF1B0000}"/>
    <cellStyle name="Ввод  3 2 5 3 3" xfId="7091" xr:uid="{00000000-0005-0000-0000-0000B01B0000}"/>
    <cellStyle name="Ввод  3 2 5 3 3 2" xfId="7092" xr:uid="{00000000-0005-0000-0000-0000B11B0000}"/>
    <cellStyle name="Ввод  3 2 5 3 3 2 2" xfId="7093" xr:uid="{00000000-0005-0000-0000-0000B21B0000}"/>
    <cellStyle name="Ввод  3 2 5 3 3 3" xfId="7094" xr:uid="{00000000-0005-0000-0000-0000B31B0000}"/>
    <cellStyle name="Ввод  3 2 5 3 4" xfId="7095" xr:uid="{00000000-0005-0000-0000-0000B41B0000}"/>
    <cellStyle name="Ввод  3 2 5 3 4 2" xfId="7096" xr:uid="{00000000-0005-0000-0000-0000B51B0000}"/>
    <cellStyle name="Ввод  3 2 5 3 4 2 2" xfId="7097" xr:uid="{00000000-0005-0000-0000-0000B61B0000}"/>
    <cellStyle name="Ввод  3 2 5 3 4 3" xfId="7098" xr:uid="{00000000-0005-0000-0000-0000B71B0000}"/>
    <cellStyle name="Ввод  3 2 5 3 5" xfId="7099" xr:uid="{00000000-0005-0000-0000-0000B81B0000}"/>
    <cellStyle name="Ввод  3 2 5 3 5 2" xfId="7100" xr:uid="{00000000-0005-0000-0000-0000B91B0000}"/>
    <cellStyle name="Ввод  3 2 5 3 6" xfId="7101" xr:uid="{00000000-0005-0000-0000-0000BA1B0000}"/>
    <cellStyle name="Ввод  3 2 5 4" xfId="7102" xr:uid="{00000000-0005-0000-0000-0000BB1B0000}"/>
    <cellStyle name="Ввод  3 2 5 4 2" xfId="7103" xr:uid="{00000000-0005-0000-0000-0000BC1B0000}"/>
    <cellStyle name="Ввод  3 2 5 4 2 2" xfId="7104" xr:uid="{00000000-0005-0000-0000-0000BD1B0000}"/>
    <cellStyle name="Ввод  3 2 5 4 2 2 2" xfId="7105" xr:uid="{00000000-0005-0000-0000-0000BE1B0000}"/>
    <cellStyle name="Ввод  3 2 5 4 2 3" xfId="7106" xr:uid="{00000000-0005-0000-0000-0000BF1B0000}"/>
    <cellStyle name="Ввод  3 2 5 4 3" xfId="7107" xr:uid="{00000000-0005-0000-0000-0000C01B0000}"/>
    <cellStyle name="Ввод  3 2 5 4 3 2" xfId="7108" xr:uid="{00000000-0005-0000-0000-0000C11B0000}"/>
    <cellStyle name="Ввод  3 2 5 4 3 2 2" xfId="7109" xr:uid="{00000000-0005-0000-0000-0000C21B0000}"/>
    <cellStyle name="Ввод  3 2 5 4 3 3" xfId="7110" xr:uid="{00000000-0005-0000-0000-0000C31B0000}"/>
    <cellStyle name="Ввод  3 2 5 4 4" xfId="7111" xr:uid="{00000000-0005-0000-0000-0000C41B0000}"/>
    <cellStyle name="Ввод  3 2 5 4 4 2" xfId="7112" xr:uid="{00000000-0005-0000-0000-0000C51B0000}"/>
    <cellStyle name="Ввод  3 2 5 4 4 2 2" xfId="7113" xr:uid="{00000000-0005-0000-0000-0000C61B0000}"/>
    <cellStyle name="Ввод  3 2 5 4 4 3" xfId="7114" xr:uid="{00000000-0005-0000-0000-0000C71B0000}"/>
    <cellStyle name="Ввод  3 2 5 4 5" xfId="7115" xr:uid="{00000000-0005-0000-0000-0000C81B0000}"/>
    <cellStyle name="Ввод  3 2 5 4 5 2" xfId="7116" xr:uid="{00000000-0005-0000-0000-0000C91B0000}"/>
    <cellStyle name="Ввод  3 2 5 4 6" xfId="7117" xr:uid="{00000000-0005-0000-0000-0000CA1B0000}"/>
    <cellStyle name="Ввод  3 2 5 5" xfId="7118" xr:uid="{00000000-0005-0000-0000-0000CB1B0000}"/>
    <cellStyle name="Ввод  3 2 5 5 2" xfId="7119" xr:uid="{00000000-0005-0000-0000-0000CC1B0000}"/>
    <cellStyle name="Ввод  3 2 5 5 2 2" xfId="7120" xr:uid="{00000000-0005-0000-0000-0000CD1B0000}"/>
    <cellStyle name="Ввод  3 2 5 5 2 2 2" xfId="7121" xr:uid="{00000000-0005-0000-0000-0000CE1B0000}"/>
    <cellStyle name="Ввод  3 2 5 5 2 3" xfId="7122" xr:uid="{00000000-0005-0000-0000-0000CF1B0000}"/>
    <cellStyle name="Ввод  3 2 5 5 3" xfId="7123" xr:uid="{00000000-0005-0000-0000-0000D01B0000}"/>
    <cellStyle name="Ввод  3 2 5 5 3 2" xfId="7124" xr:uid="{00000000-0005-0000-0000-0000D11B0000}"/>
    <cellStyle name="Ввод  3 2 5 5 3 2 2" xfId="7125" xr:uid="{00000000-0005-0000-0000-0000D21B0000}"/>
    <cellStyle name="Ввод  3 2 5 5 3 3" xfId="7126" xr:uid="{00000000-0005-0000-0000-0000D31B0000}"/>
    <cellStyle name="Ввод  3 2 5 5 4" xfId="7127" xr:uid="{00000000-0005-0000-0000-0000D41B0000}"/>
    <cellStyle name="Ввод  3 2 5 5 4 2" xfId="7128" xr:uid="{00000000-0005-0000-0000-0000D51B0000}"/>
    <cellStyle name="Ввод  3 2 5 5 4 2 2" xfId="7129" xr:uid="{00000000-0005-0000-0000-0000D61B0000}"/>
    <cellStyle name="Ввод  3 2 5 5 4 3" xfId="7130" xr:uid="{00000000-0005-0000-0000-0000D71B0000}"/>
    <cellStyle name="Ввод  3 2 5 5 5" xfId="7131" xr:uid="{00000000-0005-0000-0000-0000D81B0000}"/>
    <cellStyle name="Ввод  3 2 5 5 5 2" xfId="7132" xr:uid="{00000000-0005-0000-0000-0000D91B0000}"/>
    <cellStyle name="Ввод  3 2 5 5 6" xfId="7133" xr:uid="{00000000-0005-0000-0000-0000DA1B0000}"/>
    <cellStyle name="Ввод  3 2 5 6" xfId="7134" xr:uid="{00000000-0005-0000-0000-0000DB1B0000}"/>
    <cellStyle name="Ввод  3 2 5 6 2" xfId="7135" xr:uid="{00000000-0005-0000-0000-0000DC1B0000}"/>
    <cellStyle name="Ввод  3 2 5 6 2 2" xfId="7136" xr:uid="{00000000-0005-0000-0000-0000DD1B0000}"/>
    <cellStyle name="Ввод  3 2 5 6 3" xfId="7137" xr:uid="{00000000-0005-0000-0000-0000DE1B0000}"/>
    <cellStyle name="Ввод  3 2 5 7" xfId="7138" xr:uid="{00000000-0005-0000-0000-0000DF1B0000}"/>
    <cellStyle name="Ввод  3 2 5 7 2" xfId="7139" xr:uid="{00000000-0005-0000-0000-0000E01B0000}"/>
    <cellStyle name="Ввод  3 2 5 8" xfId="7140" xr:uid="{00000000-0005-0000-0000-0000E11B0000}"/>
    <cellStyle name="Ввод  3 2 6" xfId="7141" xr:uid="{00000000-0005-0000-0000-0000E21B0000}"/>
    <cellStyle name="Ввод  3 2 6 2" xfId="7142" xr:uid="{00000000-0005-0000-0000-0000E31B0000}"/>
    <cellStyle name="Ввод  3 2 6 2 2" xfId="7143" xr:uid="{00000000-0005-0000-0000-0000E41B0000}"/>
    <cellStyle name="Ввод  3 2 6 2 2 2" xfId="7144" xr:uid="{00000000-0005-0000-0000-0000E51B0000}"/>
    <cellStyle name="Ввод  3 2 6 2 2 2 2" xfId="7145" xr:uid="{00000000-0005-0000-0000-0000E61B0000}"/>
    <cellStyle name="Ввод  3 2 6 2 2 3" xfId="7146" xr:uid="{00000000-0005-0000-0000-0000E71B0000}"/>
    <cellStyle name="Ввод  3 2 6 2 3" xfId="7147" xr:uid="{00000000-0005-0000-0000-0000E81B0000}"/>
    <cellStyle name="Ввод  3 2 6 2 3 2" xfId="7148" xr:uid="{00000000-0005-0000-0000-0000E91B0000}"/>
    <cellStyle name="Ввод  3 2 6 2 3 2 2" xfId="7149" xr:uid="{00000000-0005-0000-0000-0000EA1B0000}"/>
    <cellStyle name="Ввод  3 2 6 2 3 3" xfId="7150" xr:uid="{00000000-0005-0000-0000-0000EB1B0000}"/>
    <cellStyle name="Ввод  3 2 6 2 4" xfId="7151" xr:uid="{00000000-0005-0000-0000-0000EC1B0000}"/>
    <cellStyle name="Ввод  3 2 6 2 4 2" xfId="7152" xr:uid="{00000000-0005-0000-0000-0000ED1B0000}"/>
    <cellStyle name="Ввод  3 2 6 2 4 2 2" xfId="7153" xr:uid="{00000000-0005-0000-0000-0000EE1B0000}"/>
    <cellStyle name="Ввод  3 2 6 2 4 3" xfId="7154" xr:uid="{00000000-0005-0000-0000-0000EF1B0000}"/>
    <cellStyle name="Ввод  3 2 6 2 5" xfId="7155" xr:uid="{00000000-0005-0000-0000-0000F01B0000}"/>
    <cellStyle name="Ввод  3 2 6 2 5 2" xfId="7156" xr:uid="{00000000-0005-0000-0000-0000F11B0000}"/>
    <cellStyle name="Ввод  3 2 6 2 6" xfId="7157" xr:uid="{00000000-0005-0000-0000-0000F21B0000}"/>
    <cellStyle name="Ввод  3 2 6 3" xfId="7158" xr:uid="{00000000-0005-0000-0000-0000F31B0000}"/>
    <cellStyle name="Ввод  3 2 6 3 2" xfId="7159" xr:uid="{00000000-0005-0000-0000-0000F41B0000}"/>
    <cellStyle name="Ввод  3 2 6 3 2 2" xfId="7160" xr:uid="{00000000-0005-0000-0000-0000F51B0000}"/>
    <cellStyle name="Ввод  3 2 6 3 2 2 2" xfId="7161" xr:uid="{00000000-0005-0000-0000-0000F61B0000}"/>
    <cellStyle name="Ввод  3 2 6 3 2 3" xfId="7162" xr:uid="{00000000-0005-0000-0000-0000F71B0000}"/>
    <cellStyle name="Ввод  3 2 6 3 3" xfId="7163" xr:uid="{00000000-0005-0000-0000-0000F81B0000}"/>
    <cellStyle name="Ввод  3 2 6 3 3 2" xfId="7164" xr:uid="{00000000-0005-0000-0000-0000F91B0000}"/>
    <cellStyle name="Ввод  3 2 6 3 3 2 2" xfId="7165" xr:uid="{00000000-0005-0000-0000-0000FA1B0000}"/>
    <cellStyle name="Ввод  3 2 6 3 3 3" xfId="7166" xr:uid="{00000000-0005-0000-0000-0000FB1B0000}"/>
    <cellStyle name="Ввод  3 2 6 3 4" xfId="7167" xr:uid="{00000000-0005-0000-0000-0000FC1B0000}"/>
    <cellStyle name="Ввод  3 2 6 3 4 2" xfId="7168" xr:uid="{00000000-0005-0000-0000-0000FD1B0000}"/>
    <cellStyle name="Ввод  3 2 6 3 4 2 2" xfId="7169" xr:uid="{00000000-0005-0000-0000-0000FE1B0000}"/>
    <cellStyle name="Ввод  3 2 6 3 4 3" xfId="7170" xr:uid="{00000000-0005-0000-0000-0000FF1B0000}"/>
    <cellStyle name="Ввод  3 2 6 3 5" xfId="7171" xr:uid="{00000000-0005-0000-0000-0000001C0000}"/>
    <cellStyle name="Ввод  3 2 6 3 5 2" xfId="7172" xr:uid="{00000000-0005-0000-0000-0000011C0000}"/>
    <cellStyle name="Ввод  3 2 6 3 6" xfId="7173" xr:uid="{00000000-0005-0000-0000-0000021C0000}"/>
    <cellStyle name="Ввод  3 2 6 4" xfId="7174" xr:uid="{00000000-0005-0000-0000-0000031C0000}"/>
    <cellStyle name="Ввод  3 2 6 4 2" xfId="7175" xr:uid="{00000000-0005-0000-0000-0000041C0000}"/>
    <cellStyle name="Ввод  3 2 6 4 2 2" xfId="7176" xr:uid="{00000000-0005-0000-0000-0000051C0000}"/>
    <cellStyle name="Ввод  3 2 6 4 2 2 2" xfId="7177" xr:uid="{00000000-0005-0000-0000-0000061C0000}"/>
    <cellStyle name="Ввод  3 2 6 4 2 3" xfId="7178" xr:uid="{00000000-0005-0000-0000-0000071C0000}"/>
    <cellStyle name="Ввод  3 2 6 4 3" xfId="7179" xr:uid="{00000000-0005-0000-0000-0000081C0000}"/>
    <cellStyle name="Ввод  3 2 6 4 3 2" xfId="7180" xr:uid="{00000000-0005-0000-0000-0000091C0000}"/>
    <cellStyle name="Ввод  3 2 6 4 3 2 2" xfId="7181" xr:uid="{00000000-0005-0000-0000-00000A1C0000}"/>
    <cellStyle name="Ввод  3 2 6 4 3 3" xfId="7182" xr:uid="{00000000-0005-0000-0000-00000B1C0000}"/>
    <cellStyle name="Ввод  3 2 6 4 4" xfId="7183" xr:uid="{00000000-0005-0000-0000-00000C1C0000}"/>
    <cellStyle name="Ввод  3 2 6 4 4 2" xfId="7184" xr:uid="{00000000-0005-0000-0000-00000D1C0000}"/>
    <cellStyle name="Ввод  3 2 6 4 4 2 2" xfId="7185" xr:uid="{00000000-0005-0000-0000-00000E1C0000}"/>
    <cellStyle name="Ввод  3 2 6 4 4 3" xfId="7186" xr:uid="{00000000-0005-0000-0000-00000F1C0000}"/>
    <cellStyle name="Ввод  3 2 6 4 5" xfId="7187" xr:uid="{00000000-0005-0000-0000-0000101C0000}"/>
    <cellStyle name="Ввод  3 2 6 4 5 2" xfId="7188" xr:uid="{00000000-0005-0000-0000-0000111C0000}"/>
    <cellStyle name="Ввод  3 2 6 4 6" xfId="7189" xr:uid="{00000000-0005-0000-0000-0000121C0000}"/>
    <cellStyle name="Ввод  3 2 6 5" xfId="7190" xr:uid="{00000000-0005-0000-0000-0000131C0000}"/>
    <cellStyle name="Ввод  3 2 6 5 2" xfId="7191" xr:uid="{00000000-0005-0000-0000-0000141C0000}"/>
    <cellStyle name="Ввод  3 2 6 5 2 2" xfId="7192" xr:uid="{00000000-0005-0000-0000-0000151C0000}"/>
    <cellStyle name="Ввод  3 2 6 5 2 2 2" xfId="7193" xr:uid="{00000000-0005-0000-0000-0000161C0000}"/>
    <cellStyle name="Ввод  3 2 6 5 2 3" xfId="7194" xr:uid="{00000000-0005-0000-0000-0000171C0000}"/>
    <cellStyle name="Ввод  3 2 6 5 3" xfId="7195" xr:uid="{00000000-0005-0000-0000-0000181C0000}"/>
    <cellStyle name="Ввод  3 2 6 5 3 2" xfId="7196" xr:uid="{00000000-0005-0000-0000-0000191C0000}"/>
    <cellStyle name="Ввод  3 2 6 5 3 2 2" xfId="7197" xr:uid="{00000000-0005-0000-0000-00001A1C0000}"/>
    <cellStyle name="Ввод  3 2 6 5 3 3" xfId="7198" xr:uid="{00000000-0005-0000-0000-00001B1C0000}"/>
    <cellStyle name="Ввод  3 2 6 5 4" xfId="7199" xr:uid="{00000000-0005-0000-0000-00001C1C0000}"/>
    <cellStyle name="Ввод  3 2 6 5 4 2" xfId="7200" xr:uid="{00000000-0005-0000-0000-00001D1C0000}"/>
    <cellStyle name="Ввод  3 2 6 5 4 2 2" xfId="7201" xr:uid="{00000000-0005-0000-0000-00001E1C0000}"/>
    <cellStyle name="Ввод  3 2 6 5 4 3" xfId="7202" xr:uid="{00000000-0005-0000-0000-00001F1C0000}"/>
    <cellStyle name="Ввод  3 2 6 5 5" xfId="7203" xr:uid="{00000000-0005-0000-0000-0000201C0000}"/>
    <cellStyle name="Ввод  3 2 6 5 5 2" xfId="7204" xr:uid="{00000000-0005-0000-0000-0000211C0000}"/>
    <cellStyle name="Ввод  3 2 6 5 6" xfId="7205" xr:uid="{00000000-0005-0000-0000-0000221C0000}"/>
    <cellStyle name="Ввод  3 2 6 6" xfId="7206" xr:uid="{00000000-0005-0000-0000-0000231C0000}"/>
    <cellStyle name="Ввод  3 2 6 6 2" xfId="7207" xr:uid="{00000000-0005-0000-0000-0000241C0000}"/>
    <cellStyle name="Ввод  3 2 6 6 2 2" xfId="7208" xr:uid="{00000000-0005-0000-0000-0000251C0000}"/>
    <cellStyle name="Ввод  3 2 6 6 3" xfId="7209" xr:uid="{00000000-0005-0000-0000-0000261C0000}"/>
    <cellStyle name="Ввод  3 2 6 7" xfId="7210" xr:uid="{00000000-0005-0000-0000-0000271C0000}"/>
    <cellStyle name="Ввод  3 2 6 7 2" xfId="7211" xr:uid="{00000000-0005-0000-0000-0000281C0000}"/>
    <cellStyle name="Ввод  3 2 6 8" xfId="7212" xr:uid="{00000000-0005-0000-0000-0000291C0000}"/>
    <cellStyle name="Ввод  3 2 7" xfId="7213" xr:uid="{00000000-0005-0000-0000-00002A1C0000}"/>
    <cellStyle name="Ввод  3 2 7 2" xfId="7214" xr:uid="{00000000-0005-0000-0000-00002B1C0000}"/>
    <cellStyle name="Ввод  3 2 7 2 2" xfId="7215" xr:uid="{00000000-0005-0000-0000-00002C1C0000}"/>
    <cellStyle name="Ввод  3 2 7 2 2 2" xfId="7216" xr:uid="{00000000-0005-0000-0000-00002D1C0000}"/>
    <cellStyle name="Ввод  3 2 7 2 3" xfId="7217" xr:uid="{00000000-0005-0000-0000-00002E1C0000}"/>
    <cellStyle name="Ввод  3 2 7 3" xfId="7218" xr:uid="{00000000-0005-0000-0000-00002F1C0000}"/>
    <cellStyle name="Ввод  3 2 7 3 2" xfId="7219" xr:uid="{00000000-0005-0000-0000-0000301C0000}"/>
    <cellStyle name="Ввод  3 2 7 4" xfId="7220" xr:uid="{00000000-0005-0000-0000-0000311C0000}"/>
    <cellStyle name="Ввод  3 2 8" xfId="7221" xr:uid="{00000000-0005-0000-0000-0000321C0000}"/>
    <cellStyle name="Ввод  3 2 8 2" xfId="7222" xr:uid="{00000000-0005-0000-0000-0000331C0000}"/>
    <cellStyle name="Ввод  3 2 8 2 2" xfId="7223" xr:uid="{00000000-0005-0000-0000-0000341C0000}"/>
    <cellStyle name="Ввод  3 2 8 3" xfId="7224" xr:uid="{00000000-0005-0000-0000-0000351C0000}"/>
    <cellStyle name="Ввод  3 2 9" xfId="7225" xr:uid="{00000000-0005-0000-0000-0000361C0000}"/>
    <cellStyle name="Ввод  3 2 9 2" xfId="7226" xr:uid="{00000000-0005-0000-0000-0000371C0000}"/>
    <cellStyle name="Ввод  3 3" xfId="248" xr:uid="{00000000-0005-0000-0000-0000381C0000}"/>
    <cellStyle name="Ввод  3 3 10" xfId="7227" xr:uid="{00000000-0005-0000-0000-0000391C0000}"/>
    <cellStyle name="Ввод  3 3 2" xfId="7228" xr:uid="{00000000-0005-0000-0000-00003A1C0000}"/>
    <cellStyle name="Ввод  3 3 2 10" xfId="7229" xr:uid="{00000000-0005-0000-0000-00003B1C0000}"/>
    <cellStyle name="Ввод  3 3 2 10 2" xfId="7230" xr:uid="{00000000-0005-0000-0000-00003C1C0000}"/>
    <cellStyle name="Ввод  3 3 2 11" xfId="7231" xr:uid="{00000000-0005-0000-0000-00003D1C0000}"/>
    <cellStyle name="Ввод  3 3 2 2" xfId="7232" xr:uid="{00000000-0005-0000-0000-00003E1C0000}"/>
    <cellStyle name="Ввод  3 3 2 2 2" xfId="7233" xr:uid="{00000000-0005-0000-0000-00003F1C0000}"/>
    <cellStyle name="Ввод  3 3 2 2 2 2" xfId="7234" xr:uid="{00000000-0005-0000-0000-0000401C0000}"/>
    <cellStyle name="Ввод  3 3 2 2 2 2 2" xfId="7235" xr:uid="{00000000-0005-0000-0000-0000411C0000}"/>
    <cellStyle name="Ввод  3 3 2 2 2 2 2 2" xfId="7236" xr:uid="{00000000-0005-0000-0000-0000421C0000}"/>
    <cellStyle name="Ввод  3 3 2 2 2 2 2 2 2" xfId="7237" xr:uid="{00000000-0005-0000-0000-0000431C0000}"/>
    <cellStyle name="Ввод  3 3 2 2 2 2 2 3" xfId="7238" xr:uid="{00000000-0005-0000-0000-0000441C0000}"/>
    <cellStyle name="Ввод  3 3 2 2 2 2 3" xfId="7239" xr:uid="{00000000-0005-0000-0000-0000451C0000}"/>
    <cellStyle name="Ввод  3 3 2 2 2 2 3 2" xfId="7240" xr:uid="{00000000-0005-0000-0000-0000461C0000}"/>
    <cellStyle name="Ввод  3 3 2 2 2 2 3 2 2" xfId="7241" xr:uid="{00000000-0005-0000-0000-0000471C0000}"/>
    <cellStyle name="Ввод  3 3 2 2 2 2 3 3" xfId="7242" xr:uid="{00000000-0005-0000-0000-0000481C0000}"/>
    <cellStyle name="Ввод  3 3 2 2 2 2 4" xfId="7243" xr:uid="{00000000-0005-0000-0000-0000491C0000}"/>
    <cellStyle name="Ввод  3 3 2 2 2 2 4 2" xfId="7244" xr:uid="{00000000-0005-0000-0000-00004A1C0000}"/>
    <cellStyle name="Ввод  3 3 2 2 2 2 4 2 2" xfId="7245" xr:uid="{00000000-0005-0000-0000-00004B1C0000}"/>
    <cellStyle name="Ввод  3 3 2 2 2 2 4 3" xfId="7246" xr:uid="{00000000-0005-0000-0000-00004C1C0000}"/>
    <cellStyle name="Ввод  3 3 2 2 2 2 5" xfId="7247" xr:uid="{00000000-0005-0000-0000-00004D1C0000}"/>
    <cellStyle name="Ввод  3 3 2 2 2 2 5 2" xfId="7248" xr:uid="{00000000-0005-0000-0000-00004E1C0000}"/>
    <cellStyle name="Ввод  3 3 2 2 2 2 6" xfId="7249" xr:uid="{00000000-0005-0000-0000-00004F1C0000}"/>
    <cellStyle name="Ввод  3 3 2 2 2 3" xfId="7250" xr:uid="{00000000-0005-0000-0000-0000501C0000}"/>
    <cellStyle name="Ввод  3 3 2 2 2 3 2" xfId="7251" xr:uid="{00000000-0005-0000-0000-0000511C0000}"/>
    <cellStyle name="Ввод  3 3 2 2 2 3 2 2" xfId="7252" xr:uid="{00000000-0005-0000-0000-0000521C0000}"/>
    <cellStyle name="Ввод  3 3 2 2 2 3 2 2 2" xfId="7253" xr:uid="{00000000-0005-0000-0000-0000531C0000}"/>
    <cellStyle name="Ввод  3 3 2 2 2 3 2 3" xfId="7254" xr:uid="{00000000-0005-0000-0000-0000541C0000}"/>
    <cellStyle name="Ввод  3 3 2 2 2 3 3" xfId="7255" xr:uid="{00000000-0005-0000-0000-0000551C0000}"/>
    <cellStyle name="Ввод  3 3 2 2 2 3 3 2" xfId="7256" xr:uid="{00000000-0005-0000-0000-0000561C0000}"/>
    <cellStyle name="Ввод  3 3 2 2 2 3 3 2 2" xfId="7257" xr:uid="{00000000-0005-0000-0000-0000571C0000}"/>
    <cellStyle name="Ввод  3 3 2 2 2 3 3 3" xfId="7258" xr:uid="{00000000-0005-0000-0000-0000581C0000}"/>
    <cellStyle name="Ввод  3 3 2 2 2 3 4" xfId="7259" xr:uid="{00000000-0005-0000-0000-0000591C0000}"/>
    <cellStyle name="Ввод  3 3 2 2 2 3 4 2" xfId="7260" xr:uid="{00000000-0005-0000-0000-00005A1C0000}"/>
    <cellStyle name="Ввод  3 3 2 2 2 3 4 2 2" xfId="7261" xr:uid="{00000000-0005-0000-0000-00005B1C0000}"/>
    <cellStyle name="Ввод  3 3 2 2 2 3 4 3" xfId="7262" xr:uid="{00000000-0005-0000-0000-00005C1C0000}"/>
    <cellStyle name="Ввод  3 3 2 2 2 3 5" xfId="7263" xr:uid="{00000000-0005-0000-0000-00005D1C0000}"/>
    <cellStyle name="Ввод  3 3 2 2 2 3 5 2" xfId="7264" xr:uid="{00000000-0005-0000-0000-00005E1C0000}"/>
    <cellStyle name="Ввод  3 3 2 2 2 3 6" xfId="7265" xr:uid="{00000000-0005-0000-0000-00005F1C0000}"/>
    <cellStyle name="Ввод  3 3 2 2 2 4" xfId="7266" xr:uid="{00000000-0005-0000-0000-0000601C0000}"/>
    <cellStyle name="Ввод  3 3 2 2 2 4 2" xfId="7267" xr:uid="{00000000-0005-0000-0000-0000611C0000}"/>
    <cellStyle name="Ввод  3 3 2 2 2 4 2 2" xfId="7268" xr:uid="{00000000-0005-0000-0000-0000621C0000}"/>
    <cellStyle name="Ввод  3 3 2 2 2 4 2 2 2" xfId="7269" xr:uid="{00000000-0005-0000-0000-0000631C0000}"/>
    <cellStyle name="Ввод  3 3 2 2 2 4 2 3" xfId="7270" xr:uid="{00000000-0005-0000-0000-0000641C0000}"/>
    <cellStyle name="Ввод  3 3 2 2 2 4 3" xfId="7271" xr:uid="{00000000-0005-0000-0000-0000651C0000}"/>
    <cellStyle name="Ввод  3 3 2 2 2 4 3 2" xfId="7272" xr:uid="{00000000-0005-0000-0000-0000661C0000}"/>
    <cellStyle name="Ввод  3 3 2 2 2 4 3 2 2" xfId="7273" xr:uid="{00000000-0005-0000-0000-0000671C0000}"/>
    <cellStyle name="Ввод  3 3 2 2 2 4 3 3" xfId="7274" xr:uid="{00000000-0005-0000-0000-0000681C0000}"/>
    <cellStyle name="Ввод  3 3 2 2 2 4 4" xfId="7275" xr:uid="{00000000-0005-0000-0000-0000691C0000}"/>
    <cellStyle name="Ввод  3 3 2 2 2 4 4 2" xfId="7276" xr:uid="{00000000-0005-0000-0000-00006A1C0000}"/>
    <cellStyle name="Ввод  3 3 2 2 2 4 4 2 2" xfId="7277" xr:uid="{00000000-0005-0000-0000-00006B1C0000}"/>
    <cellStyle name="Ввод  3 3 2 2 2 4 4 3" xfId="7278" xr:uid="{00000000-0005-0000-0000-00006C1C0000}"/>
    <cellStyle name="Ввод  3 3 2 2 2 4 5" xfId="7279" xr:uid="{00000000-0005-0000-0000-00006D1C0000}"/>
    <cellStyle name="Ввод  3 3 2 2 2 4 5 2" xfId="7280" xr:uid="{00000000-0005-0000-0000-00006E1C0000}"/>
    <cellStyle name="Ввод  3 3 2 2 2 4 6" xfId="7281" xr:uid="{00000000-0005-0000-0000-00006F1C0000}"/>
    <cellStyle name="Ввод  3 3 2 2 2 5" xfId="7282" xr:uid="{00000000-0005-0000-0000-0000701C0000}"/>
    <cellStyle name="Ввод  3 3 2 2 2 5 2" xfId="7283" xr:uid="{00000000-0005-0000-0000-0000711C0000}"/>
    <cellStyle name="Ввод  3 3 2 2 2 5 2 2" xfId="7284" xr:uid="{00000000-0005-0000-0000-0000721C0000}"/>
    <cellStyle name="Ввод  3 3 2 2 2 5 2 2 2" xfId="7285" xr:uid="{00000000-0005-0000-0000-0000731C0000}"/>
    <cellStyle name="Ввод  3 3 2 2 2 5 2 3" xfId="7286" xr:uid="{00000000-0005-0000-0000-0000741C0000}"/>
    <cellStyle name="Ввод  3 3 2 2 2 5 3" xfId="7287" xr:uid="{00000000-0005-0000-0000-0000751C0000}"/>
    <cellStyle name="Ввод  3 3 2 2 2 5 3 2" xfId="7288" xr:uid="{00000000-0005-0000-0000-0000761C0000}"/>
    <cellStyle name="Ввод  3 3 2 2 2 5 3 2 2" xfId="7289" xr:uid="{00000000-0005-0000-0000-0000771C0000}"/>
    <cellStyle name="Ввод  3 3 2 2 2 5 3 3" xfId="7290" xr:uid="{00000000-0005-0000-0000-0000781C0000}"/>
    <cellStyle name="Ввод  3 3 2 2 2 5 4" xfId="7291" xr:uid="{00000000-0005-0000-0000-0000791C0000}"/>
    <cellStyle name="Ввод  3 3 2 2 2 5 4 2" xfId="7292" xr:uid="{00000000-0005-0000-0000-00007A1C0000}"/>
    <cellStyle name="Ввод  3 3 2 2 2 5 4 2 2" xfId="7293" xr:uid="{00000000-0005-0000-0000-00007B1C0000}"/>
    <cellStyle name="Ввод  3 3 2 2 2 5 4 3" xfId="7294" xr:uid="{00000000-0005-0000-0000-00007C1C0000}"/>
    <cellStyle name="Ввод  3 3 2 2 2 5 5" xfId="7295" xr:uid="{00000000-0005-0000-0000-00007D1C0000}"/>
    <cellStyle name="Ввод  3 3 2 2 2 5 5 2" xfId="7296" xr:uid="{00000000-0005-0000-0000-00007E1C0000}"/>
    <cellStyle name="Ввод  3 3 2 2 2 5 6" xfId="7297" xr:uid="{00000000-0005-0000-0000-00007F1C0000}"/>
    <cellStyle name="Ввод  3 3 2 2 2 6" xfId="7298" xr:uid="{00000000-0005-0000-0000-0000801C0000}"/>
    <cellStyle name="Ввод  3 3 2 2 2 6 2" xfId="7299" xr:uid="{00000000-0005-0000-0000-0000811C0000}"/>
    <cellStyle name="Ввод  3 3 2 2 2 6 2 2" xfId="7300" xr:uid="{00000000-0005-0000-0000-0000821C0000}"/>
    <cellStyle name="Ввод  3 3 2 2 2 6 3" xfId="7301" xr:uid="{00000000-0005-0000-0000-0000831C0000}"/>
    <cellStyle name="Ввод  3 3 2 2 2 7" xfId="7302" xr:uid="{00000000-0005-0000-0000-0000841C0000}"/>
    <cellStyle name="Ввод  3 3 2 2 2 7 2" xfId="7303" xr:uid="{00000000-0005-0000-0000-0000851C0000}"/>
    <cellStyle name="Ввод  3 3 2 2 2 8" xfId="7304" xr:uid="{00000000-0005-0000-0000-0000861C0000}"/>
    <cellStyle name="Ввод  3 3 2 2 3" xfId="7305" xr:uid="{00000000-0005-0000-0000-0000871C0000}"/>
    <cellStyle name="Ввод  3 3 2 2 3 2" xfId="7306" xr:uid="{00000000-0005-0000-0000-0000881C0000}"/>
    <cellStyle name="Ввод  3 3 2 2 3 2 2" xfId="7307" xr:uid="{00000000-0005-0000-0000-0000891C0000}"/>
    <cellStyle name="Ввод  3 3 2 2 3 2 2 2" xfId="7308" xr:uid="{00000000-0005-0000-0000-00008A1C0000}"/>
    <cellStyle name="Ввод  3 3 2 2 3 2 3" xfId="7309" xr:uid="{00000000-0005-0000-0000-00008B1C0000}"/>
    <cellStyle name="Ввод  3 3 2 2 3 3" xfId="7310" xr:uid="{00000000-0005-0000-0000-00008C1C0000}"/>
    <cellStyle name="Ввод  3 3 2 2 3 3 2" xfId="7311" xr:uid="{00000000-0005-0000-0000-00008D1C0000}"/>
    <cellStyle name="Ввод  3 3 2 2 3 3 2 2" xfId="7312" xr:uid="{00000000-0005-0000-0000-00008E1C0000}"/>
    <cellStyle name="Ввод  3 3 2 2 3 3 3" xfId="7313" xr:uid="{00000000-0005-0000-0000-00008F1C0000}"/>
    <cellStyle name="Ввод  3 3 2 2 3 4" xfId="7314" xr:uid="{00000000-0005-0000-0000-0000901C0000}"/>
    <cellStyle name="Ввод  3 3 2 2 3 4 2" xfId="7315" xr:uid="{00000000-0005-0000-0000-0000911C0000}"/>
    <cellStyle name="Ввод  3 3 2 2 3 4 2 2" xfId="7316" xr:uid="{00000000-0005-0000-0000-0000921C0000}"/>
    <cellStyle name="Ввод  3 3 2 2 3 4 3" xfId="7317" xr:uid="{00000000-0005-0000-0000-0000931C0000}"/>
    <cellStyle name="Ввод  3 3 2 2 3 5" xfId="7318" xr:uid="{00000000-0005-0000-0000-0000941C0000}"/>
    <cellStyle name="Ввод  3 3 2 2 3 5 2" xfId="7319" xr:uid="{00000000-0005-0000-0000-0000951C0000}"/>
    <cellStyle name="Ввод  3 3 2 2 3 6" xfId="7320" xr:uid="{00000000-0005-0000-0000-0000961C0000}"/>
    <cellStyle name="Ввод  3 3 2 2 4" xfId="7321" xr:uid="{00000000-0005-0000-0000-0000971C0000}"/>
    <cellStyle name="Ввод  3 3 2 2 4 2" xfId="7322" xr:uid="{00000000-0005-0000-0000-0000981C0000}"/>
    <cellStyle name="Ввод  3 3 2 2 4 2 2" xfId="7323" xr:uid="{00000000-0005-0000-0000-0000991C0000}"/>
    <cellStyle name="Ввод  3 3 2 2 4 2 2 2" xfId="7324" xr:uid="{00000000-0005-0000-0000-00009A1C0000}"/>
    <cellStyle name="Ввод  3 3 2 2 4 2 3" xfId="7325" xr:uid="{00000000-0005-0000-0000-00009B1C0000}"/>
    <cellStyle name="Ввод  3 3 2 2 4 3" xfId="7326" xr:uid="{00000000-0005-0000-0000-00009C1C0000}"/>
    <cellStyle name="Ввод  3 3 2 2 4 3 2" xfId="7327" xr:uid="{00000000-0005-0000-0000-00009D1C0000}"/>
    <cellStyle name="Ввод  3 3 2 2 4 3 2 2" xfId="7328" xr:uid="{00000000-0005-0000-0000-00009E1C0000}"/>
    <cellStyle name="Ввод  3 3 2 2 4 3 3" xfId="7329" xr:uid="{00000000-0005-0000-0000-00009F1C0000}"/>
    <cellStyle name="Ввод  3 3 2 2 4 4" xfId="7330" xr:uid="{00000000-0005-0000-0000-0000A01C0000}"/>
    <cellStyle name="Ввод  3 3 2 2 4 4 2" xfId="7331" xr:uid="{00000000-0005-0000-0000-0000A11C0000}"/>
    <cellStyle name="Ввод  3 3 2 2 4 4 2 2" xfId="7332" xr:uid="{00000000-0005-0000-0000-0000A21C0000}"/>
    <cellStyle name="Ввод  3 3 2 2 4 4 3" xfId="7333" xr:uid="{00000000-0005-0000-0000-0000A31C0000}"/>
    <cellStyle name="Ввод  3 3 2 2 4 5" xfId="7334" xr:uid="{00000000-0005-0000-0000-0000A41C0000}"/>
    <cellStyle name="Ввод  3 3 2 2 4 5 2" xfId="7335" xr:uid="{00000000-0005-0000-0000-0000A51C0000}"/>
    <cellStyle name="Ввод  3 3 2 2 4 6" xfId="7336" xr:uid="{00000000-0005-0000-0000-0000A61C0000}"/>
    <cellStyle name="Ввод  3 3 2 2 5" xfId="7337" xr:uid="{00000000-0005-0000-0000-0000A71C0000}"/>
    <cellStyle name="Ввод  3 3 2 2 5 2" xfId="7338" xr:uid="{00000000-0005-0000-0000-0000A81C0000}"/>
    <cellStyle name="Ввод  3 3 2 2 5 2 2" xfId="7339" xr:uid="{00000000-0005-0000-0000-0000A91C0000}"/>
    <cellStyle name="Ввод  3 3 2 2 5 2 2 2" xfId="7340" xr:uid="{00000000-0005-0000-0000-0000AA1C0000}"/>
    <cellStyle name="Ввод  3 3 2 2 5 2 3" xfId="7341" xr:uid="{00000000-0005-0000-0000-0000AB1C0000}"/>
    <cellStyle name="Ввод  3 3 2 2 5 3" xfId="7342" xr:uid="{00000000-0005-0000-0000-0000AC1C0000}"/>
    <cellStyle name="Ввод  3 3 2 2 5 3 2" xfId="7343" xr:uid="{00000000-0005-0000-0000-0000AD1C0000}"/>
    <cellStyle name="Ввод  3 3 2 2 5 3 2 2" xfId="7344" xr:uid="{00000000-0005-0000-0000-0000AE1C0000}"/>
    <cellStyle name="Ввод  3 3 2 2 5 3 3" xfId="7345" xr:uid="{00000000-0005-0000-0000-0000AF1C0000}"/>
    <cellStyle name="Ввод  3 3 2 2 5 4" xfId="7346" xr:uid="{00000000-0005-0000-0000-0000B01C0000}"/>
    <cellStyle name="Ввод  3 3 2 2 5 4 2" xfId="7347" xr:uid="{00000000-0005-0000-0000-0000B11C0000}"/>
    <cellStyle name="Ввод  3 3 2 2 5 4 2 2" xfId="7348" xr:uid="{00000000-0005-0000-0000-0000B21C0000}"/>
    <cellStyle name="Ввод  3 3 2 2 5 4 3" xfId="7349" xr:uid="{00000000-0005-0000-0000-0000B31C0000}"/>
    <cellStyle name="Ввод  3 3 2 2 5 5" xfId="7350" xr:uid="{00000000-0005-0000-0000-0000B41C0000}"/>
    <cellStyle name="Ввод  3 3 2 2 5 5 2" xfId="7351" xr:uid="{00000000-0005-0000-0000-0000B51C0000}"/>
    <cellStyle name="Ввод  3 3 2 2 5 6" xfId="7352" xr:uid="{00000000-0005-0000-0000-0000B61C0000}"/>
    <cellStyle name="Ввод  3 3 2 2 6" xfId="7353" xr:uid="{00000000-0005-0000-0000-0000B71C0000}"/>
    <cellStyle name="Ввод  3 3 2 2 6 2" xfId="7354" xr:uid="{00000000-0005-0000-0000-0000B81C0000}"/>
    <cellStyle name="Ввод  3 3 2 2 6 2 2" xfId="7355" xr:uid="{00000000-0005-0000-0000-0000B91C0000}"/>
    <cellStyle name="Ввод  3 3 2 2 6 2 2 2" xfId="7356" xr:uid="{00000000-0005-0000-0000-0000BA1C0000}"/>
    <cellStyle name="Ввод  3 3 2 2 6 2 3" xfId="7357" xr:uid="{00000000-0005-0000-0000-0000BB1C0000}"/>
    <cellStyle name="Ввод  3 3 2 2 6 3" xfId="7358" xr:uid="{00000000-0005-0000-0000-0000BC1C0000}"/>
    <cellStyle name="Ввод  3 3 2 2 6 3 2" xfId="7359" xr:uid="{00000000-0005-0000-0000-0000BD1C0000}"/>
    <cellStyle name="Ввод  3 3 2 2 6 3 2 2" xfId="7360" xr:uid="{00000000-0005-0000-0000-0000BE1C0000}"/>
    <cellStyle name="Ввод  3 3 2 2 6 3 3" xfId="7361" xr:uid="{00000000-0005-0000-0000-0000BF1C0000}"/>
    <cellStyle name="Ввод  3 3 2 2 6 4" xfId="7362" xr:uid="{00000000-0005-0000-0000-0000C01C0000}"/>
    <cellStyle name="Ввод  3 3 2 2 6 4 2" xfId="7363" xr:uid="{00000000-0005-0000-0000-0000C11C0000}"/>
    <cellStyle name="Ввод  3 3 2 2 6 4 2 2" xfId="7364" xr:uid="{00000000-0005-0000-0000-0000C21C0000}"/>
    <cellStyle name="Ввод  3 3 2 2 6 4 3" xfId="7365" xr:uid="{00000000-0005-0000-0000-0000C31C0000}"/>
    <cellStyle name="Ввод  3 3 2 2 6 5" xfId="7366" xr:uid="{00000000-0005-0000-0000-0000C41C0000}"/>
    <cellStyle name="Ввод  3 3 2 2 6 5 2" xfId="7367" xr:uid="{00000000-0005-0000-0000-0000C51C0000}"/>
    <cellStyle name="Ввод  3 3 2 2 6 6" xfId="7368" xr:uid="{00000000-0005-0000-0000-0000C61C0000}"/>
    <cellStyle name="Ввод  3 3 2 2 7" xfId="7369" xr:uid="{00000000-0005-0000-0000-0000C71C0000}"/>
    <cellStyle name="Ввод  3 3 2 2 7 2" xfId="7370" xr:uid="{00000000-0005-0000-0000-0000C81C0000}"/>
    <cellStyle name="Ввод  3 3 2 2 7 2 2" xfId="7371" xr:uid="{00000000-0005-0000-0000-0000C91C0000}"/>
    <cellStyle name="Ввод  3 3 2 2 7 3" xfId="7372" xr:uid="{00000000-0005-0000-0000-0000CA1C0000}"/>
    <cellStyle name="Ввод  3 3 2 2 8" xfId="7373" xr:uid="{00000000-0005-0000-0000-0000CB1C0000}"/>
    <cellStyle name="Ввод  3 3 2 2 8 2" xfId="7374" xr:uid="{00000000-0005-0000-0000-0000CC1C0000}"/>
    <cellStyle name="Ввод  3 3 2 2 9" xfId="7375" xr:uid="{00000000-0005-0000-0000-0000CD1C0000}"/>
    <cellStyle name="Ввод  3 3 2 3" xfId="7376" xr:uid="{00000000-0005-0000-0000-0000CE1C0000}"/>
    <cellStyle name="Ввод  3 3 2 3 2" xfId="7377" xr:uid="{00000000-0005-0000-0000-0000CF1C0000}"/>
    <cellStyle name="Ввод  3 3 2 3 2 2" xfId="7378" xr:uid="{00000000-0005-0000-0000-0000D01C0000}"/>
    <cellStyle name="Ввод  3 3 2 3 2 2 2" xfId="7379" xr:uid="{00000000-0005-0000-0000-0000D11C0000}"/>
    <cellStyle name="Ввод  3 3 2 3 2 2 2 2" xfId="7380" xr:uid="{00000000-0005-0000-0000-0000D21C0000}"/>
    <cellStyle name="Ввод  3 3 2 3 2 2 3" xfId="7381" xr:uid="{00000000-0005-0000-0000-0000D31C0000}"/>
    <cellStyle name="Ввод  3 3 2 3 2 3" xfId="7382" xr:uid="{00000000-0005-0000-0000-0000D41C0000}"/>
    <cellStyle name="Ввод  3 3 2 3 2 3 2" xfId="7383" xr:uid="{00000000-0005-0000-0000-0000D51C0000}"/>
    <cellStyle name="Ввод  3 3 2 3 2 3 2 2" xfId="7384" xr:uid="{00000000-0005-0000-0000-0000D61C0000}"/>
    <cellStyle name="Ввод  3 3 2 3 2 3 3" xfId="7385" xr:uid="{00000000-0005-0000-0000-0000D71C0000}"/>
    <cellStyle name="Ввод  3 3 2 3 2 4" xfId="7386" xr:uid="{00000000-0005-0000-0000-0000D81C0000}"/>
    <cellStyle name="Ввод  3 3 2 3 2 4 2" xfId="7387" xr:uid="{00000000-0005-0000-0000-0000D91C0000}"/>
    <cellStyle name="Ввод  3 3 2 3 2 4 2 2" xfId="7388" xr:uid="{00000000-0005-0000-0000-0000DA1C0000}"/>
    <cellStyle name="Ввод  3 3 2 3 2 4 3" xfId="7389" xr:uid="{00000000-0005-0000-0000-0000DB1C0000}"/>
    <cellStyle name="Ввод  3 3 2 3 2 5" xfId="7390" xr:uid="{00000000-0005-0000-0000-0000DC1C0000}"/>
    <cellStyle name="Ввод  3 3 2 3 2 5 2" xfId="7391" xr:uid="{00000000-0005-0000-0000-0000DD1C0000}"/>
    <cellStyle name="Ввод  3 3 2 3 2 6" xfId="7392" xr:uid="{00000000-0005-0000-0000-0000DE1C0000}"/>
    <cellStyle name="Ввод  3 3 2 3 3" xfId="7393" xr:uid="{00000000-0005-0000-0000-0000DF1C0000}"/>
    <cellStyle name="Ввод  3 3 2 3 3 2" xfId="7394" xr:uid="{00000000-0005-0000-0000-0000E01C0000}"/>
    <cellStyle name="Ввод  3 3 2 3 3 2 2" xfId="7395" xr:uid="{00000000-0005-0000-0000-0000E11C0000}"/>
    <cellStyle name="Ввод  3 3 2 3 3 2 2 2" xfId="7396" xr:uid="{00000000-0005-0000-0000-0000E21C0000}"/>
    <cellStyle name="Ввод  3 3 2 3 3 2 3" xfId="7397" xr:uid="{00000000-0005-0000-0000-0000E31C0000}"/>
    <cellStyle name="Ввод  3 3 2 3 3 3" xfId="7398" xr:uid="{00000000-0005-0000-0000-0000E41C0000}"/>
    <cellStyle name="Ввод  3 3 2 3 3 3 2" xfId="7399" xr:uid="{00000000-0005-0000-0000-0000E51C0000}"/>
    <cellStyle name="Ввод  3 3 2 3 3 3 2 2" xfId="7400" xr:uid="{00000000-0005-0000-0000-0000E61C0000}"/>
    <cellStyle name="Ввод  3 3 2 3 3 3 3" xfId="7401" xr:uid="{00000000-0005-0000-0000-0000E71C0000}"/>
    <cellStyle name="Ввод  3 3 2 3 3 4" xfId="7402" xr:uid="{00000000-0005-0000-0000-0000E81C0000}"/>
    <cellStyle name="Ввод  3 3 2 3 3 4 2" xfId="7403" xr:uid="{00000000-0005-0000-0000-0000E91C0000}"/>
    <cellStyle name="Ввод  3 3 2 3 3 4 2 2" xfId="7404" xr:uid="{00000000-0005-0000-0000-0000EA1C0000}"/>
    <cellStyle name="Ввод  3 3 2 3 3 4 3" xfId="7405" xr:uid="{00000000-0005-0000-0000-0000EB1C0000}"/>
    <cellStyle name="Ввод  3 3 2 3 3 5" xfId="7406" xr:uid="{00000000-0005-0000-0000-0000EC1C0000}"/>
    <cellStyle name="Ввод  3 3 2 3 3 5 2" xfId="7407" xr:uid="{00000000-0005-0000-0000-0000ED1C0000}"/>
    <cellStyle name="Ввод  3 3 2 3 3 6" xfId="7408" xr:uid="{00000000-0005-0000-0000-0000EE1C0000}"/>
    <cellStyle name="Ввод  3 3 2 3 4" xfId="7409" xr:uid="{00000000-0005-0000-0000-0000EF1C0000}"/>
    <cellStyle name="Ввод  3 3 2 3 4 2" xfId="7410" xr:uid="{00000000-0005-0000-0000-0000F01C0000}"/>
    <cellStyle name="Ввод  3 3 2 3 4 2 2" xfId="7411" xr:uid="{00000000-0005-0000-0000-0000F11C0000}"/>
    <cellStyle name="Ввод  3 3 2 3 4 2 2 2" xfId="7412" xr:uid="{00000000-0005-0000-0000-0000F21C0000}"/>
    <cellStyle name="Ввод  3 3 2 3 4 2 3" xfId="7413" xr:uid="{00000000-0005-0000-0000-0000F31C0000}"/>
    <cellStyle name="Ввод  3 3 2 3 4 3" xfId="7414" xr:uid="{00000000-0005-0000-0000-0000F41C0000}"/>
    <cellStyle name="Ввод  3 3 2 3 4 3 2" xfId="7415" xr:uid="{00000000-0005-0000-0000-0000F51C0000}"/>
    <cellStyle name="Ввод  3 3 2 3 4 3 2 2" xfId="7416" xr:uid="{00000000-0005-0000-0000-0000F61C0000}"/>
    <cellStyle name="Ввод  3 3 2 3 4 3 3" xfId="7417" xr:uid="{00000000-0005-0000-0000-0000F71C0000}"/>
    <cellStyle name="Ввод  3 3 2 3 4 4" xfId="7418" xr:uid="{00000000-0005-0000-0000-0000F81C0000}"/>
    <cellStyle name="Ввод  3 3 2 3 4 4 2" xfId="7419" xr:uid="{00000000-0005-0000-0000-0000F91C0000}"/>
    <cellStyle name="Ввод  3 3 2 3 4 4 2 2" xfId="7420" xr:uid="{00000000-0005-0000-0000-0000FA1C0000}"/>
    <cellStyle name="Ввод  3 3 2 3 4 4 3" xfId="7421" xr:uid="{00000000-0005-0000-0000-0000FB1C0000}"/>
    <cellStyle name="Ввод  3 3 2 3 4 5" xfId="7422" xr:uid="{00000000-0005-0000-0000-0000FC1C0000}"/>
    <cellStyle name="Ввод  3 3 2 3 4 5 2" xfId="7423" xr:uid="{00000000-0005-0000-0000-0000FD1C0000}"/>
    <cellStyle name="Ввод  3 3 2 3 4 6" xfId="7424" xr:uid="{00000000-0005-0000-0000-0000FE1C0000}"/>
    <cellStyle name="Ввод  3 3 2 3 5" xfId="7425" xr:uid="{00000000-0005-0000-0000-0000FF1C0000}"/>
    <cellStyle name="Ввод  3 3 2 3 5 2" xfId="7426" xr:uid="{00000000-0005-0000-0000-0000001D0000}"/>
    <cellStyle name="Ввод  3 3 2 3 5 2 2" xfId="7427" xr:uid="{00000000-0005-0000-0000-0000011D0000}"/>
    <cellStyle name="Ввод  3 3 2 3 5 2 2 2" xfId="7428" xr:uid="{00000000-0005-0000-0000-0000021D0000}"/>
    <cellStyle name="Ввод  3 3 2 3 5 2 3" xfId="7429" xr:uid="{00000000-0005-0000-0000-0000031D0000}"/>
    <cellStyle name="Ввод  3 3 2 3 5 3" xfId="7430" xr:uid="{00000000-0005-0000-0000-0000041D0000}"/>
    <cellStyle name="Ввод  3 3 2 3 5 3 2" xfId="7431" xr:uid="{00000000-0005-0000-0000-0000051D0000}"/>
    <cellStyle name="Ввод  3 3 2 3 5 3 2 2" xfId="7432" xr:uid="{00000000-0005-0000-0000-0000061D0000}"/>
    <cellStyle name="Ввод  3 3 2 3 5 3 3" xfId="7433" xr:uid="{00000000-0005-0000-0000-0000071D0000}"/>
    <cellStyle name="Ввод  3 3 2 3 5 4" xfId="7434" xr:uid="{00000000-0005-0000-0000-0000081D0000}"/>
    <cellStyle name="Ввод  3 3 2 3 5 4 2" xfId="7435" xr:uid="{00000000-0005-0000-0000-0000091D0000}"/>
    <cellStyle name="Ввод  3 3 2 3 5 4 2 2" xfId="7436" xr:uid="{00000000-0005-0000-0000-00000A1D0000}"/>
    <cellStyle name="Ввод  3 3 2 3 5 4 3" xfId="7437" xr:uid="{00000000-0005-0000-0000-00000B1D0000}"/>
    <cellStyle name="Ввод  3 3 2 3 5 5" xfId="7438" xr:uid="{00000000-0005-0000-0000-00000C1D0000}"/>
    <cellStyle name="Ввод  3 3 2 3 5 5 2" xfId="7439" xr:uid="{00000000-0005-0000-0000-00000D1D0000}"/>
    <cellStyle name="Ввод  3 3 2 3 5 6" xfId="7440" xr:uid="{00000000-0005-0000-0000-00000E1D0000}"/>
    <cellStyle name="Ввод  3 3 2 3 6" xfId="7441" xr:uid="{00000000-0005-0000-0000-00000F1D0000}"/>
    <cellStyle name="Ввод  3 3 2 3 6 2" xfId="7442" xr:uid="{00000000-0005-0000-0000-0000101D0000}"/>
    <cellStyle name="Ввод  3 3 2 3 6 2 2" xfId="7443" xr:uid="{00000000-0005-0000-0000-0000111D0000}"/>
    <cellStyle name="Ввод  3 3 2 3 6 2 2 2" xfId="7444" xr:uid="{00000000-0005-0000-0000-0000121D0000}"/>
    <cellStyle name="Ввод  3 3 2 3 6 2 3" xfId="7445" xr:uid="{00000000-0005-0000-0000-0000131D0000}"/>
    <cellStyle name="Ввод  3 3 2 3 6 3" xfId="7446" xr:uid="{00000000-0005-0000-0000-0000141D0000}"/>
    <cellStyle name="Ввод  3 3 2 3 6 3 2" xfId="7447" xr:uid="{00000000-0005-0000-0000-0000151D0000}"/>
    <cellStyle name="Ввод  3 3 2 3 6 3 2 2" xfId="7448" xr:uid="{00000000-0005-0000-0000-0000161D0000}"/>
    <cellStyle name="Ввод  3 3 2 3 6 3 3" xfId="7449" xr:uid="{00000000-0005-0000-0000-0000171D0000}"/>
    <cellStyle name="Ввод  3 3 2 3 6 4" xfId="7450" xr:uid="{00000000-0005-0000-0000-0000181D0000}"/>
    <cellStyle name="Ввод  3 3 2 3 6 4 2" xfId="7451" xr:uid="{00000000-0005-0000-0000-0000191D0000}"/>
    <cellStyle name="Ввод  3 3 2 3 6 4 2 2" xfId="7452" xr:uid="{00000000-0005-0000-0000-00001A1D0000}"/>
    <cellStyle name="Ввод  3 3 2 3 6 4 3" xfId="7453" xr:uid="{00000000-0005-0000-0000-00001B1D0000}"/>
    <cellStyle name="Ввод  3 3 2 3 6 5" xfId="7454" xr:uid="{00000000-0005-0000-0000-00001C1D0000}"/>
    <cellStyle name="Ввод  3 3 2 3 6 5 2" xfId="7455" xr:uid="{00000000-0005-0000-0000-00001D1D0000}"/>
    <cellStyle name="Ввод  3 3 2 3 6 6" xfId="7456" xr:uid="{00000000-0005-0000-0000-00001E1D0000}"/>
    <cellStyle name="Ввод  3 3 2 3 7" xfId="7457" xr:uid="{00000000-0005-0000-0000-00001F1D0000}"/>
    <cellStyle name="Ввод  3 3 2 3 7 2" xfId="7458" xr:uid="{00000000-0005-0000-0000-0000201D0000}"/>
    <cellStyle name="Ввод  3 3 2 3 7 2 2" xfId="7459" xr:uid="{00000000-0005-0000-0000-0000211D0000}"/>
    <cellStyle name="Ввод  3 3 2 3 7 3" xfId="7460" xr:uid="{00000000-0005-0000-0000-0000221D0000}"/>
    <cellStyle name="Ввод  3 3 2 3 8" xfId="7461" xr:uid="{00000000-0005-0000-0000-0000231D0000}"/>
    <cellStyle name="Ввод  3 3 2 3 8 2" xfId="7462" xr:uid="{00000000-0005-0000-0000-0000241D0000}"/>
    <cellStyle name="Ввод  3 3 2 3 9" xfId="7463" xr:uid="{00000000-0005-0000-0000-0000251D0000}"/>
    <cellStyle name="Ввод  3 3 2 4" xfId="7464" xr:uid="{00000000-0005-0000-0000-0000261D0000}"/>
    <cellStyle name="Ввод  3 3 2 4 2" xfId="7465" xr:uid="{00000000-0005-0000-0000-0000271D0000}"/>
    <cellStyle name="Ввод  3 3 2 4 2 2" xfId="7466" xr:uid="{00000000-0005-0000-0000-0000281D0000}"/>
    <cellStyle name="Ввод  3 3 2 4 2 2 2" xfId="7467" xr:uid="{00000000-0005-0000-0000-0000291D0000}"/>
    <cellStyle name="Ввод  3 3 2 4 2 2 2 2" xfId="7468" xr:uid="{00000000-0005-0000-0000-00002A1D0000}"/>
    <cellStyle name="Ввод  3 3 2 4 2 2 3" xfId="7469" xr:uid="{00000000-0005-0000-0000-00002B1D0000}"/>
    <cellStyle name="Ввод  3 3 2 4 2 3" xfId="7470" xr:uid="{00000000-0005-0000-0000-00002C1D0000}"/>
    <cellStyle name="Ввод  3 3 2 4 2 3 2" xfId="7471" xr:uid="{00000000-0005-0000-0000-00002D1D0000}"/>
    <cellStyle name="Ввод  3 3 2 4 2 3 2 2" xfId="7472" xr:uid="{00000000-0005-0000-0000-00002E1D0000}"/>
    <cellStyle name="Ввод  3 3 2 4 2 3 3" xfId="7473" xr:uid="{00000000-0005-0000-0000-00002F1D0000}"/>
    <cellStyle name="Ввод  3 3 2 4 2 4" xfId="7474" xr:uid="{00000000-0005-0000-0000-0000301D0000}"/>
    <cellStyle name="Ввод  3 3 2 4 2 4 2" xfId="7475" xr:uid="{00000000-0005-0000-0000-0000311D0000}"/>
    <cellStyle name="Ввод  3 3 2 4 2 4 2 2" xfId="7476" xr:uid="{00000000-0005-0000-0000-0000321D0000}"/>
    <cellStyle name="Ввод  3 3 2 4 2 4 3" xfId="7477" xr:uid="{00000000-0005-0000-0000-0000331D0000}"/>
    <cellStyle name="Ввод  3 3 2 4 2 5" xfId="7478" xr:uid="{00000000-0005-0000-0000-0000341D0000}"/>
    <cellStyle name="Ввод  3 3 2 4 2 5 2" xfId="7479" xr:uid="{00000000-0005-0000-0000-0000351D0000}"/>
    <cellStyle name="Ввод  3 3 2 4 2 6" xfId="7480" xr:uid="{00000000-0005-0000-0000-0000361D0000}"/>
    <cellStyle name="Ввод  3 3 2 4 3" xfId="7481" xr:uid="{00000000-0005-0000-0000-0000371D0000}"/>
    <cellStyle name="Ввод  3 3 2 4 3 2" xfId="7482" xr:uid="{00000000-0005-0000-0000-0000381D0000}"/>
    <cellStyle name="Ввод  3 3 2 4 3 2 2" xfId="7483" xr:uid="{00000000-0005-0000-0000-0000391D0000}"/>
    <cellStyle name="Ввод  3 3 2 4 3 2 2 2" xfId="7484" xr:uid="{00000000-0005-0000-0000-00003A1D0000}"/>
    <cellStyle name="Ввод  3 3 2 4 3 2 3" xfId="7485" xr:uid="{00000000-0005-0000-0000-00003B1D0000}"/>
    <cellStyle name="Ввод  3 3 2 4 3 3" xfId="7486" xr:uid="{00000000-0005-0000-0000-00003C1D0000}"/>
    <cellStyle name="Ввод  3 3 2 4 3 3 2" xfId="7487" xr:uid="{00000000-0005-0000-0000-00003D1D0000}"/>
    <cellStyle name="Ввод  3 3 2 4 3 3 2 2" xfId="7488" xr:uid="{00000000-0005-0000-0000-00003E1D0000}"/>
    <cellStyle name="Ввод  3 3 2 4 3 3 3" xfId="7489" xr:uid="{00000000-0005-0000-0000-00003F1D0000}"/>
    <cellStyle name="Ввод  3 3 2 4 3 4" xfId="7490" xr:uid="{00000000-0005-0000-0000-0000401D0000}"/>
    <cellStyle name="Ввод  3 3 2 4 3 4 2" xfId="7491" xr:uid="{00000000-0005-0000-0000-0000411D0000}"/>
    <cellStyle name="Ввод  3 3 2 4 3 4 2 2" xfId="7492" xr:uid="{00000000-0005-0000-0000-0000421D0000}"/>
    <cellStyle name="Ввод  3 3 2 4 3 4 3" xfId="7493" xr:uid="{00000000-0005-0000-0000-0000431D0000}"/>
    <cellStyle name="Ввод  3 3 2 4 3 5" xfId="7494" xr:uid="{00000000-0005-0000-0000-0000441D0000}"/>
    <cellStyle name="Ввод  3 3 2 4 3 5 2" xfId="7495" xr:uid="{00000000-0005-0000-0000-0000451D0000}"/>
    <cellStyle name="Ввод  3 3 2 4 3 6" xfId="7496" xr:uid="{00000000-0005-0000-0000-0000461D0000}"/>
    <cellStyle name="Ввод  3 3 2 4 4" xfId="7497" xr:uid="{00000000-0005-0000-0000-0000471D0000}"/>
    <cellStyle name="Ввод  3 3 2 4 4 2" xfId="7498" xr:uid="{00000000-0005-0000-0000-0000481D0000}"/>
    <cellStyle name="Ввод  3 3 2 4 4 2 2" xfId="7499" xr:uid="{00000000-0005-0000-0000-0000491D0000}"/>
    <cellStyle name="Ввод  3 3 2 4 4 2 2 2" xfId="7500" xr:uid="{00000000-0005-0000-0000-00004A1D0000}"/>
    <cellStyle name="Ввод  3 3 2 4 4 2 3" xfId="7501" xr:uid="{00000000-0005-0000-0000-00004B1D0000}"/>
    <cellStyle name="Ввод  3 3 2 4 4 3" xfId="7502" xr:uid="{00000000-0005-0000-0000-00004C1D0000}"/>
    <cellStyle name="Ввод  3 3 2 4 4 3 2" xfId="7503" xr:uid="{00000000-0005-0000-0000-00004D1D0000}"/>
    <cellStyle name="Ввод  3 3 2 4 4 3 2 2" xfId="7504" xr:uid="{00000000-0005-0000-0000-00004E1D0000}"/>
    <cellStyle name="Ввод  3 3 2 4 4 3 3" xfId="7505" xr:uid="{00000000-0005-0000-0000-00004F1D0000}"/>
    <cellStyle name="Ввод  3 3 2 4 4 4" xfId="7506" xr:uid="{00000000-0005-0000-0000-0000501D0000}"/>
    <cellStyle name="Ввод  3 3 2 4 4 4 2" xfId="7507" xr:uid="{00000000-0005-0000-0000-0000511D0000}"/>
    <cellStyle name="Ввод  3 3 2 4 4 4 2 2" xfId="7508" xr:uid="{00000000-0005-0000-0000-0000521D0000}"/>
    <cellStyle name="Ввод  3 3 2 4 4 4 3" xfId="7509" xr:uid="{00000000-0005-0000-0000-0000531D0000}"/>
    <cellStyle name="Ввод  3 3 2 4 4 5" xfId="7510" xr:uid="{00000000-0005-0000-0000-0000541D0000}"/>
    <cellStyle name="Ввод  3 3 2 4 4 5 2" xfId="7511" xr:uid="{00000000-0005-0000-0000-0000551D0000}"/>
    <cellStyle name="Ввод  3 3 2 4 4 6" xfId="7512" xr:uid="{00000000-0005-0000-0000-0000561D0000}"/>
    <cellStyle name="Ввод  3 3 2 4 5" xfId="7513" xr:uid="{00000000-0005-0000-0000-0000571D0000}"/>
    <cellStyle name="Ввод  3 3 2 4 5 2" xfId="7514" xr:uid="{00000000-0005-0000-0000-0000581D0000}"/>
    <cellStyle name="Ввод  3 3 2 4 5 2 2" xfId="7515" xr:uid="{00000000-0005-0000-0000-0000591D0000}"/>
    <cellStyle name="Ввод  3 3 2 4 5 2 2 2" xfId="7516" xr:uid="{00000000-0005-0000-0000-00005A1D0000}"/>
    <cellStyle name="Ввод  3 3 2 4 5 2 3" xfId="7517" xr:uid="{00000000-0005-0000-0000-00005B1D0000}"/>
    <cellStyle name="Ввод  3 3 2 4 5 3" xfId="7518" xr:uid="{00000000-0005-0000-0000-00005C1D0000}"/>
    <cellStyle name="Ввод  3 3 2 4 5 3 2" xfId="7519" xr:uid="{00000000-0005-0000-0000-00005D1D0000}"/>
    <cellStyle name="Ввод  3 3 2 4 5 3 2 2" xfId="7520" xr:uid="{00000000-0005-0000-0000-00005E1D0000}"/>
    <cellStyle name="Ввод  3 3 2 4 5 3 3" xfId="7521" xr:uid="{00000000-0005-0000-0000-00005F1D0000}"/>
    <cellStyle name="Ввод  3 3 2 4 5 4" xfId="7522" xr:uid="{00000000-0005-0000-0000-0000601D0000}"/>
    <cellStyle name="Ввод  3 3 2 4 5 4 2" xfId="7523" xr:uid="{00000000-0005-0000-0000-0000611D0000}"/>
    <cellStyle name="Ввод  3 3 2 4 5 4 2 2" xfId="7524" xr:uid="{00000000-0005-0000-0000-0000621D0000}"/>
    <cellStyle name="Ввод  3 3 2 4 5 4 3" xfId="7525" xr:uid="{00000000-0005-0000-0000-0000631D0000}"/>
    <cellStyle name="Ввод  3 3 2 4 5 5" xfId="7526" xr:uid="{00000000-0005-0000-0000-0000641D0000}"/>
    <cellStyle name="Ввод  3 3 2 4 5 5 2" xfId="7527" xr:uid="{00000000-0005-0000-0000-0000651D0000}"/>
    <cellStyle name="Ввод  3 3 2 4 5 6" xfId="7528" xr:uid="{00000000-0005-0000-0000-0000661D0000}"/>
    <cellStyle name="Ввод  3 3 2 4 6" xfId="7529" xr:uid="{00000000-0005-0000-0000-0000671D0000}"/>
    <cellStyle name="Ввод  3 3 2 4 6 2" xfId="7530" xr:uid="{00000000-0005-0000-0000-0000681D0000}"/>
    <cellStyle name="Ввод  3 3 2 4 6 2 2" xfId="7531" xr:uid="{00000000-0005-0000-0000-0000691D0000}"/>
    <cellStyle name="Ввод  3 3 2 4 6 3" xfId="7532" xr:uid="{00000000-0005-0000-0000-00006A1D0000}"/>
    <cellStyle name="Ввод  3 3 2 4 7" xfId="7533" xr:uid="{00000000-0005-0000-0000-00006B1D0000}"/>
    <cellStyle name="Ввод  3 3 2 4 7 2" xfId="7534" xr:uid="{00000000-0005-0000-0000-00006C1D0000}"/>
    <cellStyle name="Ввод  3 3 2 4 8" xfId="7535" xr:uid="{00000000-0005-0000-0000-00006D1D0000}"/>
    <cellStyle name="Ввод  3 3 2 5" xfId="7536" xr:uid="{00000000-0005-0000-0000-00006E1D0000}"/>
    <cellStyle name="Ввод  3 3 2 5 2" xfId="7537" xr:uid="{00000000-0005-0000-0000-00006F1D0000}"/>
    <cellStyle name="Ввод  3 3 2 5 2 2" xfId="7538" xr:uid="{00000000-0005-0000-0000-0000701D0000}"/>
    <cellStyle name="Ввод  3 3 2 5 2 2 2" xfId="7539" xr:uid="{00000000-0005-0000-0000-0000711D0000}"/>
    <cellStyle name="Ввод  3 3 2 5 2 3" xfId="7540" xr:uid="{00000000-0005-0000-0000-0000721D0000}"/>
    <cellStyle name="Ввод  3 3 2 5 3" xfId="7541" xr:uid="{00000000-0005-0000-0000-0000731D0000}"/>
    <cellStyle name="Ввод  3 3 2 5 3 2" xfId="7542" xr:uid="{00000000-0005-0000-0000-0000741D0000}"/>
    <cellStyle name="Ввод  3 3 2 5 3 2 2" xfId="7543" xr:uid="{00000000-0005-0000-0000-0000751D0000}"/>
    <cellStyle name="Ввод  3 3 2 5 3 3" xfId="7544" xr:uid="{00000000-0005-0000-0000-0000761D0000}"/>
    <cellStyle name="Ввод  3 3 2 5 4" xfId="7545" xr:uid="{00000000-0005-0000-0000-0000771D0000}"/>
    <cellStyle name="Ввод  3 3 2 5 4 2" xfId="7546" xr:uid="{00000000-0005-0000-0000-0000781D0000}"/>
    <cellStyle name="Ввод  3 3 2 5 4 2 2" xfId="7547" xr:uid="{00000000-0005-0000-0000-0000791D0000}"/>
    <cellStyle name="Ввод  3 3 2 5 4 3" xfId="7548" xr:uid="{00000000-0005-0000-0000-00007A1D0000}"/>
    <cellStyle name="Ввод  3 3 2 5 5" xfId="7549" xr:uid="{00000000-0005-0000-0000-00007B1D0000}"/>
    <cellStyle name="Ввод  3 3 2 5 5 2" xfId="7550" xr:uid="{00000000-0005-0000-0000-00007C1D0000}"/>
    <cellStyle name="Ввод  3 3 2 5 6" xfId="7551" xr:uid="{00000000-0005-0000-0000-00007D1D0000}"/>
    <cellStyle name="Ввод  3 3 2 6" xfId="7552" xr:uid="{00000000-0005-0000-0000-00007E1D0000}"/>
    <cellStyle name="Ввод  3 3 2 6 2" xfId="7553" xr:uid="{00000000-0005-0000-0000-00007F1D0000}"/>
    <cellStyle name="Ввод  3 3 2 6 2 2" xfId="7554" xr:uid="{00000000-0005-0000-0000-0000801D0000}"/>
    <cellStyle name="Ввод  3 3 2 6 2 2 2" xfId="7555" xr:uid="{00000000-0005-0000-0000-0000811D0000}"/>
    <cellStyle name="Ввод  3 3 2 6 2 3" xfId="7556" xr:uid="{00000000-0005-0000-0000-0000821D0000}"/>
    <cellStyle name="Ввод  3 3 2 6 3" xfId="7557" xr:uid="{00000000-0005-0000-0000-0000831D0000}"/>
    <cellStyle name="Ввод  3 3 2 6 3 2" xfId="7558" xr:uid="{00000000-0005-0000-0000-0000841D0000}"/>
    <cellStyle name="Ввод  3 3 2 6 3 2 2" xfId="7559" xr:uid="{00000000-0005-0000-0000-0000851D0000}"/>
    <cellStyle name="Ввод  3 3 2 6 3 3" xfId="7560" xr:uid="{00000000-0005-0000-0000-0000861D0000}"/>
    <cellStyle name="Ввод  3 3 2 6 4" xfId="7561" xr:uid="{00000000-0005-0000-0000-0000871D0000}"/>
    <cellStyle name="Ввод  3 3 2 6 4 2" xfId="7562" xr:uid="{00000000-0005-0000-0000-0000881D0000}"/>
    <cellStyle name="Ввод  3 3 2 6 4 2 2" xfId="7563" xr:uid="{00000000-0005-0000-0000-0000891D0000}"/>
    <cellStyle name="Ввод  3 3 2 6 4 3" xfId="7564" xr:uid="{00000000-0005-0000-0000-00008A1D0000}"/>
    <cellStyle name="Ввод  3 3 2 6 5" xfId="7565" xr:uid="{00000000-0005-0000-0000-00008B1D0000}"/>
    <cellStyle name="Ввод  3 3 2 6 5 2" xfId="7566" xr:uid="{00000000-0005-0000-0000-00008C1D0000}"/>
    <cellStyle name="Ввод  3 3 2 6 6" xfId="7567" xr:uid="{00000000-0005-0000-0000-00008D1D0000}"/>
    <cellStyle name="Ввод  3 3 2 7" xfId="7568" xr:uid="{00000000-0005-0000-0000-00008E1D0000}"/>
    <cellStyle name="Ввод  3 3 2 7 2" xfId="7569" xr:uid="{00000000-0005-0000-0000-00008F1D0000}"/>
    <cellStyle name="Ввод  3 3 2 7 2 2" xfId="7570" xr:uid="{00000000-0005-0000-0000-0000901D0000}"/>
    <cellStyle name="Ввод  3 3 2 7 2 2 2" xfId="7571" xr:uid="{00000000-0005-0000-0000-0000911D0000}"/>
    <cellStyle name="Ввод  3 3 2 7 2 3" xfId="7572" xr:uid="{00000000-0005-0000-0000-0000921D0000}"/>
    <cellStyle name="Ввод  3 3 2 7 3" xfId="7573" xr:uid="{00000000-0005-0000-0000-0000931D0000}"/>
    <cellStyle name="Ввод  3 3 2 7 3 2" xfId="7574" xr:uid="{00000000-0005-0000-0000-0000941D0000}"/>
    <cellStyle name="Ввод  3 3 2 7 3 2 2" xfId="7575" xr:uid="{00000000-0005-0000-0000-0000951D0000}"/>
    <cellStyle name="Ввод  3 3 2 7 3 3" xfId="7576" xr:uid="{00000000-0005-0000-0000-0000961D0000}"/>
    <cellStyle name="Ввод  3 3 2 7 4" xfId="7577" xr:uid="{00000000-0005-0000-0000-0000971D0000}"/>
    <cellStyle name="Ввод  3 3 2 7 4 2" xfId="7578" xr:uid="{00000000-0005-0000-0000-0000981D0000}"/>
    <cellStyle name="Ввод  3 3 2 7 4 2 2" xfId="7579" xr:uid="{00000000-0005-0000-0000-0000991D0000}"/>
    <cellStyle name="Ввод  3 3 2 7 4 3" xfId="7580" xr:uid="{00000000-0005-0000-0000-00009A1D0000}"/>
    <cellStyle name="Ввод  3 3 2 7 5" xfId="7581" xr:uid="{00000000-0005-0000-0000-00009B1D0000}"/>
    <cellStyle name="Ввод  3 3 2 7 5 2" xfId="7582" xr:uid="{00000000-0005-0000-0000-00009C1D0000}"/>
    <cellStyle name="Ввод  3 3 2 7 6" xfId="7583" xr:uid="{00000000-0005-0000-0000-00009D1D0000}"/>
    <cellStyle name="Ввод  3 3 2 8" xfId="7584" xr:uid="{00000000-0005-0000-0000-00009E1D0000}"/>
    <cellStyle name="Ввод  3 3 2 8 2" xfId="7585" xr:uid="{00000000-0005-0000-0000-00009F1D0000}"/>
    <cellStyle name="Ввод  3 3 2 8 2 2" xfId="7586" xr:uid="{00000000-0005-0000-0000-0000A01D0000}"/>
    <cellStyle name="Ввод  3 3 2 8 2 2 2" xfId="7587" xr:uid="{00000000-0005-0000-0000-0000A11D0000}"/>
    <cellStyle name="Ввод  3 3 2 8 2 3" xfId="7588" xr:uid="{00000000-0005-0000-0000-0000A21D0000}"/>
    <cellStyle name="Ввод  3 3 2 8 3" xfId="7589" xr:uid="{00000000-0005-0000-0000-0000A31D0000}"/>
    <cellStyle name="Ввод  3 3 2 8 3 2" xfId="7590" xr:uid="{00000000-0005-0000-0000-0000A41D0000}"/>
    <cellStyle name="Ввод  3 3 2 8 3 2 2" xfId="7591" xr:uid="{00000000-0005-0000-0000-0000A51D0000}"/>
    <cellStyle name="Ввод  3 3 2 8 3 3" xfId="7592" xr:uid="{00000000-0005-0000-0000-0000A61D0000}"/>
    <cellStyle name="Ввод  3 3 2 8 4" xfId="7593" xr:uid="{00000000-0005-0000-0000-0000A71D0000}"/>
    <cellStyle name="Ввод  3 3 2 8 4 2" xfId="7594" xr:uid="{00000000-0005-0000-0000-0000A81D0000}"/>
    <cellStyle name="Ввод  3 3 2 8 4 2 2" xfId="7595" xr:uid="{00000000-0005-0000-0000-0000A91D0000}"/>
    <cellStyle name="Ввод  3 3 2 8 4 3" xfId="7596" xr:uid="{00000000-0005-0000-0000-0000AA1D0000}"/>
    <cellStyle name="Ввод  3 3 2 8 5" xfId="7597" xr:uid="{00000000-0005-0000-0000-0000AB1D0000}"/>
    <cellStyle name="Ввод  3 3 2 8 5 2" xfId="7598" xr:uid="{00000000-0005-0000-0000-0000AC1D0000}"/>
    <cellStyle name="Ввод  3 3 2 8 6" xfId="7599" xr:uid="{00000000-0005-0000-0000-0000AD1D0000}"/>
    <cellStyle name="Ввод  3 3 2 9" xfId="7600" xr:uid="{00000000-0005-0000-0000-0000AE1D0000}"/>
    <cellStyle name="Ввод  3 3 2 9 2" xfId="7601" xr:uid="{00000000-0005-0000-0000-0000AF1D0000}"/>
    <cellStyle name="Ввод  3 3 2 9 2 2" xfId="7602" xr:uid="{00000000-0005-0000-0000-0000B01D0000}"/>
    <cellStyle name="Ввод  3 3 2 9 3" xfId="7603" xr:uid="{00000000-0005-0000-0000-0000B11D0000}"/>
    <cellStyle name="Ввод  3 3 3" xfId="7604" xr:uid="{00000000-0005-0000-0000-0000B21D0000}"/>
    <cellStyle name="Ввод  3 3 3 2" xfId="7605" xr:uid="{00000000-0005-0000-0000-0000B31D0000}"/>
    <cellStyle name="Ввод  3 3 3 2 2" xfId="7606" xr:uid="{00000000-0005-0000-0000-0000B41D0000}"/>
    <cellStyle name="Ввод  3 3 3 2 2 2" xfId="7607" xr:uid="{00000000-0005-0000-0000-0000B51D0000}"/>
    <cellStyle name="Ввод  3 3 3 2 2 2 2" xfId="7608" xr:uid="{00000000-0005-0000-0000-0000B61D0000}"/>
    <cellStyle name="Ввод  3 3 3 2 2 2 2 2" xfId="7609" xr:uid="{00000000-0005-0000-0000-0000B71D0000}"/>
    <cellStyle name="Ввод  3 3 3 2 2 2 3" xfId="7610" xr:uid="{00000000-0005-0000-0000-0000B81D0000}"/>
    <cellStyle name="Ввод  3 3 3 2 2 3" xfId="7611" xr:uid="{00000000-0005-0000-0000-0000B91D0000}"/>
    <cellStyle name="Ввод  3 3 3 2 2 3 2" xfId="7612" xr:uid="{00000000-0005-0000-0000-0000BA1D0000}"/>
    <cellStyle name="Ввод  3 3 3 2 2 3 2 2" xfId="7613" xr:uid="{00000000-0005-0000-0000-0000BB1D0000}"/>
    <cellStyle name="Ввод  3 3 3 2 2 3 3" xfId="7614" xr:uid="{00000000-0005-0000-0000-0000BC1D0000}"/>
    <cellStyle name="Ввод  3 3 3 2 2 4" xfId="7615" xr:uid="{00000000-0005-0000-0000-0000BD1D0000}"/>
    <cellStyle name="Ввод  3 3 3 2 2 4 2" xfId="7616" xr:uid="{00000000-0005-0000-0000-0000BE1D0000}"/>
    <cellStyle name="Ввод  3 3 3 2 2 4 2 2" xfId="7617" xr:uid="{00000000-0005-0000-0000-0000BF1D0000}"/>
    <cellStyle name="Ввод  3 3 3 2 2 4 3" xfId="7618" xr:uid="{00000000-0005-0000-0000-0000C01D0000}"/>
    <cellStyle name="Ввод  3 3 3 2 2 5" xfId="7619" xr:uid="{00000000-0005-0000-0000-0000C11D0000}"/>
    <cellStyle name="Ввод  3 3 3 2 2 5 2" xfId="7620" xr:uid="{00000000-0005-0000-0000-0000C21D0000}"/>
    <cellStyle name="Ввод  3 3 3 2 2 6" xfId="7621" xr:uid="{00000000-0005-0000-0000-0000C31D0000}"/>
    <cellStyle name="Ввод  3 3 3 2 3" xfId="7622" xr:uid="{00000000-0005-0000-0000-0000C41D0000}"/>
    <cellStyle name="Ввод  3 3 3 2 3 2" xfId="7623" xr:uid="{00000000-0005-0000-0000-0000C51D0000}"/>
    <cellStyle name="Ввод  3 3 3 2 3 2 2" xfId="7624" xr:uid="{00000000-0005-0000-0000-0000C61D0000}"/>
    <cellStyle name="Ввод  3 3 3 2 3 2 2 2" xfId="7625" xr:uid="{00000000-0005-0000-0000-0000C71D0000}"/>
    <cellStyle name="Ввод  3 3 3 2 3 2 3" xfId="7626" xr:uid="{00000000-0005-0000-0000-0000C81D0000}"/>
    <cellStyle name="Ввод  3 3 3 2 3 3" xfId="7627" xr:uid="{00000000-0005-0000-0000-0000C91D0000}"/>
    <cellStyle name="Ввод  3 3 3 2 3 3 2" xfId="7628" xr:uid="{00000000-0005-0000-0000-0000CA1D0000}"/>
    <cellStyle name="Ввод  3 3 3 2 3 3 2 2" xfId="7629" xr:uid="{00000000-0005-0000-0000-0000CB1D0000}"/>
    <cellStyle name="Ввод  3 3 3 2 3 3 3" xfId="7630" xr:uid="{00000000-0005-0000-0000-0000CC1D0000}"/>
    <cellStyle name="Ввод  3 3 3 2 3 4" xfId="7631" xr:uid="{00000000-0005-0000-0000-0000CD1D0000}"/>
    <cellStyle name="Ввод  3 3 3 2 3 4 2" xfId="7632" xr:uid="{00000000-0005-0000-0000-0000CE1D0000}"/>
    <cellStyle name="Ввод  3 3 3 2 3 4 2 2" xfId="7633" xr:uid="{00000000-0005-0000-0000-0000CF1D0000}"/>
    <cellStyle name="Ввод  3 3 3 2 3 4 3" xfId="7634" xr:uid="{00000000-0005-0000-0000-0000D01D0000}"/>
    <cellStyle name="Ввод  3 3 3 2 3 5" xfId="7635" xr:uid="{00000000-0005-0000-0000-0000D11D0000}"/>
    <cellStyle name="Ввод  3 3 3 2 3 5 2" xfId="7636" xr:uid="{00000000-0005-0000-0000-0000D21D0000}"/>
    <cellStyle name="Ввод  3 3 3 2 3 6" xfId="7637" xr:uid="{00000000-0005-0000-0000-0000D31D0000}"/>
    <cellStyle name="Ввод  3 3 3 2 4" xfId="7638" xr:uid="{00000000-0005-0000-0000-0000D41D0000}"/>
    <cellStyle name="Ввод  3 3 3 2 4 2" xfId="7639" xr:uid="{00000000-0005-0000-0000-0000D51D0000}"/>
    <cellStyle name="Ввод  3 3 3 2 4 2 2" xfId="7640" xr:uid="{00000000-0005-0000-0000-0000D61D0000}"/>
    <cellStyle name="Ввод  3 3 3 2 4 2 2 2" xfId="7641" xr:uid="{00000000-0005-0000-0000-0000D71D0000}"/>
    <cellStyle name="Ввод  3 3 3 2 4 2 3" xfId="7642" xr:uid="{00000000-0005-0000-0000-0000D81D0000}"/>
    <cellStyle name="Ввод  3 3 3 2 4 3" xfId="7643" xr:uid="{00000000-0005-0000-0000-0000D91D0000}"/>
    <cellStyle name="Ввод  3 3 3 2 4 3 2" xfId="7644" xr:uid="{00000000-0005-0000-0000-0000DA1D0000}"/>
    <cellStyle name="Ввод  3 3 3 2 4 3 2 2" xfId="7645" xr:uid="{00000000-0005-0000-0000-0000DB1D0000}"/>
    <cellStyle name="Ввод  3 3 3 2 4 3 3" xfId="7646" xr:uid="{00000000-0005-0000-0000-0000DC1D0000}"/>
    <cellStyle name="Ввод  3 3 3 2 4 4" xfId="7647" xr:uid="{00000000-0005-0000-0000-0000DD1D0000}"/>
    <cellStyle name="Ввод  3 3 3 2 4 4 2" xfId="7648" xr:uid="{00000000-0005-0000-0000-0000DE1D0000}"/>
    <cellStyle name="Ввод  3 3 3 2 4 4 2 2" xfId="7649" xr:uid="{00000000-0005-0000-0000-0000DF1D0000}"/>
    <cellStyle name="Ввод  3 3 3 2 4 4 3" xfId="7650" xr:uid="{00000000-0005-0000-0000-0000E01D0000}"/>
    <cellStyle name="Ввод  3 3 3 2 4 5" xfId="7651" xr:uid="{00000000-0005-0000-0000-0000E11D0000}"/>
    <cellStyle name="Ввод  3 3 3 2 4 5 2" xfId="7652" xr:uid="{00000000-0005-0000-0000-0000E21D0000}"/>
    <cellStyle name="Ввод  3 3 3 2 4 6" xfId="7653" xr:uid="{00000000-0005-0000-0000-0000E31D0000}"/>
    <cellStyle name="Ввод  3 3 3 2 5" xfId="7654" xr:uid="{00000000-0005-0000-0000-0000E41D0000}"/>
    <cellStyle name="Ввод  3 3 3 2 5 2" xfId="7655" xr:uid="{00000000-0005-0000-0000-0000E51D0000}"/>
    <cellStyle name="Ввод  3 3 3 2 5 2 2" xfId="7656" xr:uid="{00000000-0005-0000-0000-0000E61D0000}"/>
    <cellStyle name="Ввод  3 3 3 2 5 2 2 2" xfId="7657" xr:uid="{00000000-0005-0000-0000-0000E71D0000}"/>
    <cellStyle name="Ввод  3 3 3 2 5 2 3" xfId="7658" xr:uid="{00000000-0005-0000-0000-0000E81D0000}"/>
    <cellStyle name="Ввод  3 3 3 2 5 3" xfId="7659" xr:uid="{00000000-0005-0000-0000-0000E91D0000}"/>
    <cellStyle name="Ввод  3 3 3 2 5 3 2" xfId="7660" xr:uid="{00000000-0005-0000-0000-0000EA1D0000}"/>
    <cellStyle name="Ввод  3 3 3 2 5 3 2 2" xfId="7661" xr:uid="{00000000-0005-0000-0000-0000EB1D0000}"/>
    <cellStyle name="Ввод  3 3 3 2 5 3 3" xfId="7662" xr:uid="{00000000-0005-0000-0000-0000EC1D0000}"/>
    <cellStyle name="Ввод  3 3 3 2 5 4" xfId="7663" xr:uid="{00000000-0005-0000-0000-0000ED1D0000}"/>
    <cellStyle name="Ввод  3 3 3 2 5 4 2" xfId="7664" xr:uid="{00000000-0005-0000-0000-0000EE1D0000}"/>
    <cellStyle name="Ввод  3 3 3 2 5 4 2 2" xfId="7665" xr:uid="{00000000-0005-0000-0000-0000EF1D0000}"/>
    <cellStyle name="Ввод  3 3 3 2 5 4 3" xfId="7666" xr:uid="{00000000-0005-0000-0000-0000F01D0000}"/>
    <cellStyle name="Ввод  3 3 3 2 5 5" xfId="7667" xr:uid="{00000000-0005-0000-0000-0000F11D0000}"/>
    <cellStyle name="Ввод  3 3 3 2 5 5 2" xfId="7668" xr:uid="{00000000-0005-0000-0000-0000F21D0000}"/>
    <cellStyle name="Ввод  3 3 3 2 5 6" xfId="7669" xr:uid="{00000000-0005-0000-0000-0000F31D0000}"/>
    <cellStyle name="Ввод  3 3 3 2 6" xfId="7670" xr:uid="{00000000-0005-0000-0000-0000F41D0000}"/>
    <cellStyle name="Ввод  3 3 3 2 6 2" xfId="7671" xr:uid="{00000000-0005-0000-0000-0000F51D0000}"/>
    <cellStyle name="Ввод  3 3 3 2 6 2 2" xfId="7672" xr:uid="{00000000-0005-0000-0000-0000F61D0000}"/>
    <cellStyle name="Ввод  3 3 3 2 6 3" xfId="7673" xr:uid="{00000000-0005-0000-0000-0000F71D0000}"/>
    <cellStyle name="Ввод  3 3 3 2 7" xfId="7674" xr:uid="{00000000-0005-0000-0000-0000F81D0000}"/>
    <cellStyle name="Ввод  3 3 3 2 7 2" xfId="7675" xr:uid="{00000000-0005-0000-0000-0000F91D0000}"/>
    <cellStyle name="Ввод  3 3 3 2 8" xfId="7676" xr:uid="{00000000-0005-0000-0000-0000FA1D0000}"/>
    <cellStyle name="Ввод  3 3 3 3" xfId="7677" xr:uid="{00000000-0005-0000-0000-0000FB1D0000}"/>
    <cellStyle name="Ввод  3 3 3 3 2" xfId="7678" xr:uid="{00000000-0005-0000-0000-0000FC1D0000}"/>
    <cellStyle name="Ввод  3 3 3 3 2 2" xfId="7679" xr:uid="{00000000-0005-0000-0000-0000FD1D0000}"/>
    <cellStyle name="Ввод  3 3 3 3 2 2 2" xfId="7680" xr:uid="{00000000-0005-0000-0000-0000FE1D0000}"/>
    <cellStyle name="Ввод  3 3 3 3 2 3" xfId="7681" xr:uid="{00000000-0005-0000-0000-0000FF1D0000}"/>
    <cellStyle name="Ввод  3 3 3 3 3" xfId="7682" xr:uid="{00000000-0005-0000-0000-0000001E0000}"/>
    <cellStyle name="Ввод  3 3 3 3 3 2" xfId="7683" xr:uid="{00000000-0005-0000-0000-0000011E0000}"/>
    <cellStyle name="Ввод  3 3 3 3 3 2 2" xfId="7684" xr:uid="{00000000-0005-0000-0000-0000021E0000}"/>
    <cellStyle name="Ввод  3 3 3 3 3 3" xfId="7685" xr:uid="{00000000-0005-0000-0000-0000031E0000}"/>
    <cellStyle name="Ввод  3 3 3 3 4" xfId="7686" xr:uid="{00000000-0005-0000-0000-0000041E0000}"/>
    <cellStyle name="Ввод  3 3 3 3 4 2" xfId="7687" xr:uid="{00000000-0005-0000-0000-0000051E0000}"/>
    <cellStyle name="Ввод  3 3 3 3 4 2 2" xfId="7688" xr:uid="{00000000-0005-0000-0000-0000061E0000}"/>
    <cellStyle name="Ввод  3 3 3 3 4 3" xfId="7689" xr:uid="{00000000-0005-0000-0000-0000071E0000}"/>
    <cellStyle name="Ввод  3 3 3 3 5" xfId="7690" xr:uid="{00000000-0005-0000-0000-0000081E0000}"/>
    <cellStyle name="Ввод  3 3 3 3 5 2" xfId="7691" xr:uid="{00000000-0005-0000-0000-0000091E0000}"/>
    <cellStyle name="Ввод  3 3 3 3 6" xfId="7692" xr:uid="{00000000-0005-0000-0000-00000A1E0000}"/>
    <cellStyle name="Ввод  3 3 3 4" xfId="7693" xr:uid="{00000000-0005-0000-0000-00000B1E0000}"/>
    <cellStyle name="Ввод  3 3 3 4 2" xfId="7694" xr:uid="{00000000-0005-0000-0000-00000C1E0000}"/>
    <cellStyle name="Ввод  3 3 3 4 2 2" xfId="7695" xr:uid="{00000000-0005-0000-0000-00000D1E0000}"/>
    <cellStyle name="Ввод  3 3 3 4 2 2 2" xfId="7696" xr:uid="{00000000-0005-0000-0000-00000E1E0000}"/>
    <cellStyle name="Ввод  3 3 3 4 2 3" xfId="7697" xr:uid="{00000000-0005-0000-0000-00000F1E0000}"/>
    <cellStyle name="Ввод  3 3 3 4 3" xfId="7698" xr:uid="{00000000-0005-0000-0000-0000101E0000}"/>
    <cellStyle name="Ввод  3 3 3 4 3 2" xfId="7699" xr:uid="{00000000-0005-0000-0000-0000111E0000}"/>
    <cellStyle name="Ввод  3 3 3 4 3 2 2" xfId="7700" xr:uid="{00000000-0005-0000-0000-0000121E0000}"/>
    <cellStyle name="Ввод  3 3 3 4 3 3" xfId="7701" xr:uid="{00000000-0005-0000-0000-0000131E0000}"/>
    <cellStyle name="Ввод  3 3 3 4 4" xfId="7702" xr:uid="{00000000-0005-0000-0000-0000141E0000}"/>
    <cellStyle name="Ввод  3 3 3 4 4 2" xfId="7703" xr:uid="{00000000-0005-0000-0000-0000151E0000}"/>
    <cellStyle name="Ввод  3 3 3 4 4 2 2" xfId="7704" xr:uid="{00000000-0005-0000-0000-0000161E0000}"/>
    <cellStyle name="Ввод  3 3 3 4 4 3" xfId="7705" xr:uid="{00000000-0005-0000-0000-0000171E0000}"/>
    <cellStyle name="Ввод  3 3 3 4 5" xfId="7706" xr:uid="{00000000-0005-0000-0000-0000181E0000}"/>
    <cellStyle name="Ввод  3 3 3 4 5 2" xfId="7707" xr:uid="{00000000-0005-0000-0000-0000191E0000}"/>
    <cellStyle name="Ввод  3 3 3 4 6" xfId="7708" xr:uid="{00000000-0005-0000-0000-00001A1E0000}"/>
    <cellStyle name="Ввод  3 3 3 5" xfId="7709" xr:uid="{00000000-0005-0000-0000-00001B1E0000}"/>
    <cellStyle name="Ввод  3 3 3 5 2" xfId="7710" xr:uid="{00000000-0005-0000-0000-00001C1E0000}"/>
    <cellStyle name="Ввод  3 3 3 5 2 2" xfId="7711" xr:uid="{00000000-0005-0000-0000-00001D1E0000}"/>
    <cellStyle name="Ввод  3 3 3 5 2 2 2" xfId="7712" xr:uid="{00000000-0005-0000-0000-00001E1E0000}"/>
    <cellStyle name="Ввод  3 3 3 5 2 3" xfId="7713" xr:uid="{00000000-0005-0000-0000-00001F1E0000}"/>
    <cellStyle name="Ввод  3 3 3 5 3" xfId="7714" xr:uid="{00000000-0005-0000-0000-0000201E0000}"/>
    <cellStyle name="Ввод  3 3 3 5 3 2" xfId="7715" xr:uid="{00000000-0005-0000-0000-0000211E0000}"/>
    <cellStyle name="Ввод  3 3 3 5 3 2 2" xfId="7716" xr:uid="{00000000-0005-0000-0000-0000221E0000}"/>
    <cellStyle name="Ввод  3 3 3 5 3 3" xfId="7717" xr:uid="{00000000-0005-0000-0000-0000231E0000}"/>
    <cellStyle name="Ввод  3 3 3 5 4" xfId="7718" xr:uid="{00000000-0005-0000-0000-0000241E0000}"/>
    <cellStyle name="Ввод  3 3 3 5 4 2" xfId="7719" xr:uid="{00000000-0005-0000-0000-0000251E0000}"/>
    <cellStyle name="Ввод  3 3 3 5 4 2 2" xfId="7720" xr:uid="{00000000-0005-0000-0000-0000261E0000}"/>
    <cellStyle name="Ввод  3 3 3 5 4 3" xfId="7721" xr:uid="{00000000-0005-0000-0000-0000271E0000}"/>
    <cellStyle name="Ввод  3 3 3 5 5" xfId="7722" xr:uid="{00000000-0005-0000-0000-0000281E0000}"/>
    <cellStyle name="Ввод  3 3 3 5 5 2" xfId="7723" xr:uid="{00000000-0005-0000-0000-0000291E0000}"/>
    <cellStyle name="Ввод  3 3 3 5 6" xfId="7724" xr:uid="{00000000-0005-0000-0000-00002A1E0000}"/>
    <cellStyle name="Ввод  3 3 3 6" xfId="7725" xr:uid="{00000000-0005-0000-0000-00002B1E0000}"/>
    <cellStyle name="Ввод  3 3 3 6 2" xfId="7726" xr:uid="{00000000-0005-0000-0000-00002C1E0000}"/>
    <cellStyle name="Ввод  3 3 3 6 2 2" xfId="7727" xr:uid="{00000000-0005-0000-0000-00002D1E0000}"/>
    <cellStyle name="Ввод  3 3 3 6 2 2 2" xfId="7728" xr:uid="{00000000-0005-0000-0000-00002E1E0000}"/>
    <cellStyle name="Ввод  3 3 3 6 2 3" xfId="7729" xr:uid="{00000000-0005-0000-0000-00002F1E0000}"/>
    <cellStyle name="Ввод  3 3 3 6 3" xfId="7730" xr:uid="{00000000-0005-0000-0000-0000301E0000}"/>
    <cellStyle name="Ввод  3 3 3 6 3 2" xfId="7731" xr:uid="{00000000-0005-0000-0000-0000311E0000}"/>
    <cellStyle name="Ввод  3 3 3 6 3 2 2" xfId="7732" xr:uid="{00000000-0005-0000-0000-0000321E0000}"/>
    <cellStyle name="Ввод  3 3 3 6 3 3" xfId="7733" xr:uid="{00000000-0005-0000-0000-0000331E0000}"/>
    <cellStyle name="Ввод  3 3 3 6 4" xfId="7734" xr:uid="{00000000-0005-0000-0000-0000341E0000}"/>
    <cellStyle name="Ввод  3 3 3 6 4 2" xfId="7735" xr:uid="{00000000-0005-0000-0000-0000351E0000}"/>
    <cellStyle name="Ввод  3 3 3 6 4 2 2" xfId="7736" xr:uid="{00000000-0005-0000-0000-0000361E0000}"/>
    <cellStyle name="Ввод  3 3 3 6 4 3" xfId="7737" xr:uid="{00000000-0005-0000-0000-0000371E0000}"/>
    <cellStyle name="Ввод  3 3 3 6 5" xfId="7738" xr:uid="{00000000-0005-0000-0000-0000381E0000}"/>
    <cellStyle name="Ввод  3 3 3 6 5 2" xfId="7739" xr:uid="{00000000-0005-0000-0000-0000391E0000}"/>
    <cellStyle name="Ввод  3 3 3 6 6" xfId="7740" xr:uid="{00000000-0005-0000-0000-00003A1E0000}"/>
    <cellStyle name="Ввод  3 3 3 7" xfId="7741" xr:uid="{00000000-0005-0000-0000-00003B1E0000}"/>
    <cellStyle name="Ввод  3 3 3 7 2" xfId="7742" xr:uid="{00000000-0005-0000-0000-00003C1E0000}"/>
    <cellStyle name="Ввод  3 3 3 7 2 2" xfId="7743" xr:uid="{00000000-0005-0000-0000-00003D1E0000}"/>
    <cellStyle name="Ввод  3 3 3 7 3" xfId="7744" xr:uid="{00000000-0005-0000-0000-00003E1E0000}"/>
    <cellStyle name="Ввод  3 3 3 8" xfId="7745" xr:uid="{00000000-0005-0000-0000-00003F1E0000}"/>
    <cellStyle name="Ввод  3 3 3 8 2" xfId="7746" xr:uid="{00000000-0005-0000-0000-0000401E0000}"/>
    <cellStyle name="Ввод  3 3 3 9" xfId="7747" xr:uid="{00000000-0005-0000-0000-0000411E0000}"/>
    <cellStyle name="Ввод  3 3 4" xfId="7748" xr:uid="{00000000-0005-0000-0000-0000421E0000}"/>
    <cellStyle name="Ввод  3 3 4 2" xfId="7749" xr:uid="{00000000-0005-0000-0000-0000431E0000}"/>
    <cellStyle name="Ввод  3 3 4 2 2" xfId="7750" xr:uid="{00000000-0005-0000-0000-0000441E0000}"/>
    <cellStyle name="Ввод  3 3 4 2 2 2" xfId="7751" xr:uid="{00000000-0005-0000-0000-0000451E0000}"/>
    <cellStyle name="Ввод  3 3 4 2 2 2 2" xfId="7752" xr:uid="{00000000-0005-0000-0000-0000461E0000}"/>
    <cellStyle name="Ввод  3 3 4 2 2 3" xfId="7753" xr:uid="{00000000-0005-0000-0000-0000471E0000}"/>
    <cellStyle name="Ввод  3 3 4 2 3" xfId="7754" xr:uid="{00000000-0005-0000-0000-0000481E0000}"/>
    <cellStyle name="Ввод  3 3 4 2 3 2" xfId="7755" xr:uid="{00000000-0005-0000-0000-0000491E0000}"/>
    <cellStyle name="Ввод  3 3 4 2 3 2 2" xfId="7756" xr:uid="{00000000-0005-0000-0000-00004A1E0000}"/>
    <cellStyle name="Ввод  3 3 4 2 3 3" xfId="7757" xr:uid="{00000000-0005-0000-0000-00004B1E0000}"/>
    <cellStyle name="Ввод  3 3 4 2 4" xfId="7758" xr:uid="{00000000-0005-0000-0000-00004C1E0000}"/>
    <cellStyle name="Ввод  3 3 4 2 4 2" xfId="7759" xr:uid="{00000000-0005-0000-0000-00004D1E0000}"/>
    <cellStyle name="Ввод  3 3 4 2 4 2 2" xfId="7760" xr:uid="{00000000-0005-0000-0000-00004E1E0000}"/>
    <cellStyle name="Ввод  3 3 4 2 4 3" xfId="7761" xr:uid="{00000000-0005-0000-0000-00004F1E0000}"/>
    <cellStyle name="Ввод  3 3 4 2 5" xfId="7762" xr:uid="{00000000-0005-0000-0000-0000501E0000}"/>
    <cellStyle name="Ввод  3 3 4 2 5 2" xfId="7763" xr:uid="{00000000-0005-0000-0000-0000511E0000}"/>
    <cellStyle name="Ввод  3 3 4 2 6" xfId="7764" xr:uid="{00000000-0005-0000-0000-0000521E0000}"/>
    <cellStyle name="Ввод  3 3 4 3" xfId="7765" xr:uid="{00000000-0005-0000-0000-0000531E0000}"/>
    <cellStyle name="Ввод  3 3 4 3 2" xfId="7766" xr:uid="{00000000-0005-0000-0000-0000541E0000}"/>
    <cellStyle name="Ввод  3 3 4 3 2 2" xfId="7767" xr:uid="{00000000-0005-0000-0000-0000551E0000}"/>
    <cellStyle name="Ввод  3 3 4 3 2 2 2" xfId="7768" xr:uid="{00000000-0005-0000-0000-0000561E0000}"/>
    <cellStyle name="Ввод  3 3 4 3 2 3" xfId="7769" xr:uid="{00000000-0005-0000-0000-0000571E0000}"/>
    <cellStyle name="Ввод  3 3 4 3 3" xfId="7770" xr:uid="{00000000-0005-0000-0000-0000581E0000}"/>
    <cellStyle name="Ввод  3 3 4 3 3 2" xfId="7771" xr:uid="{00000000-0005-0000-0000-0000591E0000}"/>
    <cellStyle name="Ввод  3 3 4 3 3 2 2" xfId="7772" xr:uid="{00000000-0005-0000-0000-00005A1E0000}"/>
    <cellStyle name="Ввод  3 3 4 3 3 3" xfId="7773" xr:uid="{00000000-0005-0000-0000-00005B1E0000}"/>
    <cellStyle name="Ввод  3 3 4 3 4" xfId="7774" xr:uid="{00000000-0005-0000-0000-00005C1E0000}"/>
    <cellStyle name="Ввод  3 3 4 3 4 2" xfId="7775" xr:uid="{00000000-0005-0000-0000-00005D1E0000}"/>
    <cellStyle name="Ввод  3 3 4 3 4 2 2" xfId="7776" xr:uid="{00000000-0005-0000-0000-00005E1E0000}"/>
    <cellStyle name="Ввод  3 3 4 3 4 3" xfId="7777" xr:uid="{00000000-0005-0000-0000-00005F1E0000}"/>
    <cellStyle name="Ввод  3 3 4 3 5" xfId="7778" xr:uid="{00000000-0005-0000-0000-0000601E0000}"/>
    <cellStyle name="Ввод  3 3 4 3 5 2" xfId="7779" xr:uid="{00000000-0005-0000-0000-0000611E0000}"/>
    <cellStyle name="Ввод  3 3 4 3 6" xfId="7780" xr:uid="{00000000-0005-0000-0000-0000621E0000}"/>
    <cellStyle name="Ввод  3 3 4 4" xfId="7781" xr:uid="{00000000-0005-0000-0000-0000631E0000}"/>
    <cellStyle name="Ввод  3 3 4 4 2" xfId="7782" xr:uid="{00000000-0005-0000-0000-0000641E0000}"/>
    <cellStyle name="Ввод  3 3 4 4 2 2" xfId="7783" xr:uid="{00000000-0005-0000-0000-0000651E0000}"/>
    <cellStyle name="Ввод  3 3 4 4 2 2 2" xfId="7784" xr:uid="{00000000-0005-0000-0000-0000661E0000}"/>
    <cellStyle name="Ввод  3 3 4 4 2 3" xfId="7785" xr:uid="{00000000-0005-0000-0000-0000671E0000}"/>
    <cellStyle name="Ввод  3 3 4 4 3" xfId="7786" xr:uid="{00000000-0005-0000-0000-0000681E0000}"/>
    <cellStyle name="Ввод  3 3 4 4 3 2" xfId="7787" xr:uid="{00000000-0005-0000-0000-0000691E0000}"/>
    <cellStyle name="Ввод  3 3 4 4 3 2 2" xfId="7788" xr:uid="{00000000-0005-0000-0000-00006A1E0000}"/>
    <cellStyle name="Ввод  3 3 4 4 3 3" xfId="7789" xr:uid="{00000000-0005-0000-0000-00006B1E0000}"/>
    <cellStyle name="Ввод  3 3 4 4 4" xfId="7790" xr:uid="{00000000-0005-0000-0000-00006C1E0000}"/>
    <cellStyle name="Ввод  3 3 4 4 4 2" xfId="7791" xr:uid="{00000000-0005-0000-0000-00006D1E0000}"/>
    <cellStyle name="Ввод  3 3 4 4 4 2 2" xfId="7792" xr:uid="{00000000-0005-0000-0000-00006E1E0000}"/>
    <cellStyle name="Ввод  3 3 4 4 4 3" xfId="7793" xr:uid="{00000000-0005-0000-0000-00006F1E0000}"/>
    <cellStyle name="Ввод  3 3 4 4 5" xfId="7794" xr:uid="{00000000-0005-0000-0000-0000701E0000}"/>
    <cellStyle name="Ввод  3 3 4 4 5 2" xfId="7795" xr:uid="{00000000-0005-0000-0000-0000711E0000}"/>
    <cellStyle name="Ввод  3 3 4 4 6" xfId="7796" xr:uid="{00000000-0005-0000-0000-0000721E0000}"/>
    <cellStyle name="Ввод  3 3 4 5" xfId="7797" xr:uid="{00000000-0005-0000-0000-0000731E0000}"/>
    <cellStyle name="Ввод  3 3 4 5 2" xfId="7798" xr:uid="{00000000-0005-0000-0000-0000741E0000}"/>
    <cellStyle name="Ввод  3 3 4 5 2 2" xfId="7799" xr:uid="{00000000-0005-0000-0000-0000751E0000}"/>
    <cellStyle name="Ввод  3 3 4 5 2 2 2" xfId="7800" xr:uid="{00000000-0005-0000-0000-0000761E0000}"/>
    <cellStyle name="Ввод  3 3 4 5 2 3" xfId="7801" xr:uid="{00000000-0005-0000-0000-0000771E0000}"/>
    <cellStyle name="Ввод  3 3 4 5 3" xfId="7802" xr:uid="{00000000-0005-0000-0000-0000781E0000}"/>
    <cellStyle name="Ввод  3 3 4 5 3 2" xfId="7803" xr:uid="{00000000-0005-0000-0000-0000791E0000}"/>
    <cellStyle name="Ввод  3 3 4 5 3 2 2" xfId="7804" xr:uid="{00000000-0005-0000-0000-00007A1E0000}"/>
    <cellStyle name="Ввод  3 3 4 5 3 3" xfId="7805" xr:uid="{00000000-0005-0000-0000-00007B1E0000}"/>
    <cellStyle name="Ввод  3 3 4 5 4" xfId="7806" xr:uid="{00000000-0005-0000-0000-00007C1E0000}"/>
    <cellStyle name="Ввод  3 3 4 5 4 2" xfId="7807" xr:uid="{00000000-0005-0000-0000-00007D1E0000}"/>
    <cellStyle name="Ввод  3 3 4 5 4 2 2" xfId="7808" xr:uid="{00000000-0005-0000-0000-00007E1E0000}"/>
    <cellStyle name="Ввод  3 3 4 5 4 3" xfId="7809" xr:uid="{00000000-0005-0000-0000-00007F1E0000}"/>
    <cellStyle name="Ввод  3 3 4 5 5" xfId="7810" xr:uid="{00000000-0005-0000-0000-0000801E0000}"/>
    <cellStyle name="Ввод  3 3 4 5 5 2" xfId="7811" xr:uid="{00000000-0005-0000-0000-0000811E0000}"/>
    <cellStyle name="Ввод  3 3 4 5 6" xfId="7812" xr:uid="{00000000-0005-0000-0000-0000821E0000}"/>
    <cellStyle name="Ввод  3 3 4 6" xfId="7813" xr:uid="{00000000-0005-0000-0000-0000831E0000}"/>
    <cellStyle name="Ввод  3 3 4 6 2" xfId="7814" xr:uid="{00000000-0005-0000-0000-0000841E0000}"/>
    <cellStyle name="Ввод  3 3 4 6 2 2" xfId="7815" xr:uid="{00000000-0005-0000-0000-0000851E0000}"/>
    <cellStyle name="Ввод  3 3 4 6 2 2 2" xfId="7816" xr:uid="{00000000-0005-0000-0000-0000861E0000}"/>
    <cellStyle name="Ввод  3 3 4 6 2 3" xfId="7817" xr:uid="{00000000-0005-0000-0000-0000871E0000}"/>
    <cellStyle name="Ввод  3 3 4 6 3" xfId="7818" xr:uid="{00000000-0005-0000-0000-0000881E0000}"/>
    <cellStyle name="Ввод  3 3 4 6 3 2" xfId="7819" xr:uid="{00000000-0005-0000-0000-0000891E0000}"/>
    <cellStyle name="Ввод  3 3 4 6 3 2 2" xfId="7820" xr:uid="{00000000-0005-0000-0000-00008A1E0000}"/>
    <cellStyle name="Ввод  3 3 4 6 3 3" xfId="7821" xr:uid="{00000000-0005-0000-0000-00008B1E0000}"/>
    <cellStyle name="Ввод  3 3 4 6 4" xfId="7822" xr:uid="{00000000-0005-0000-0000-00008C1E0000}"/>
    <cellStyle name="Ввод  3 3 4 6 4 2" xfId="7823" xr:uid="{00000000-0005-0000-0000-00008D1E0000}"/>
    <cellStyle name="Ввод  3 3 4 6 4 2 2" xfId="7824" xr:uid="{00000000-0005-0000-0000-00008E1E0000}"/>
    <cellStyle name="Ввод  3 3 4 6 4 3" xfId="7825" xr:uid="{00000000-0005-0000-0000-00008F1E0000}"/>
    <cellStyle name="Ввод  3 3 4 6 5" xfId="7826" xr:uid="{00000000-0005-0000-0000-0000901E0000}"/>
    <cellStyle name="Ввод  3 3 4 6 5 2" xfId="7827" xr:uid="{00000000-0005-0000-0000-0000911E0000}"/>
    <cellStyle name="Ввод  3 3 4 6 6" xfId="7828" xr:uid="{00000000-0005-0000-0000-0000921E0000}"/>
    <cellStyle name="Ввод  3 3 4 7" xfId="7829" xr:uid="{00000000-0005-0000-0000-0000931E0000}"/>
    <cellStyle name="Ввод  3 3 4 7 2" xfId="7830" xr:uid="{00000000-0005-0000-0000-0000941E0000}"/>
    <cellStyle name="Ввод  3 3 4 7 2 2" xfId="7831" xr:uid="{00000000-0005-0000-0000-0000951E0000}"/>
    <cellStyle name="Ввод  3 3 4 7 3" xfId="7832" xr:uid="{00000000-0005-0000-0000-0000961E0000}"/>
    <cellStyle name="Ввод  3 3 4 8" xfId="7833" xr:uid="{00000000-0005-0000-0000-0000971E0000}"/>
    <cellStyle name="Ввод  3 3 4 8 2" xfId="7834" xr:uid="{00000000-0005-0000-0000-0000981E0000}"/>
    <cellStyle name="Ввод  3 3 4 9" xfId="7835" xr:uid="{00000000-0005-0000-0000-0000991E0000}"/>
    <cellStyle name="Ввод  3 3 5" xfId="7836" xr:uid="{00000000-0005-0000-0000-00009A1E0000}"/>
    <cellStyle name="Ввод  3 3 5 2" xfId="7837" xr:uid="{00000000-0005-0000-0000-00009B1E0000}"/>
    <cellStyle name="Ввод  3 3 5 2 2" xfId="7838" xr:uid="{00000000-0005-0000-0000-00009C1E0000}"/>
    <cellStyle name="Ввод  3 3 5 2 2 2" xfId="7839" xr:uid="{00000000-0005-0000-0000-00009D1E0000}"/>
    <cellStyle name="Ввод  3 3 5 2 2 2 2" xfId="7840" xr:uid="{00000000-0005-0000-0000-00009E1E0000}"/>
    <cellStyle name="Ввод  3 3 5 2 2 3" xfId="7841" xr:uid="{00000000-0005-0000-0000-00009F1E0000}"/>
    <cellStyle name="Ввод  3 3 5 2 3" xfId="7842" xr:uid="{00000000-0005-0000-0000-0000A01E0000}"/>
    <cellStyle name="Ввод  3 3 5 2 3 2" xfId="7843" xr:uid="{00000000-0005-0000-0000-0000A11E0000}"/>
    <cellStyle name="Ввод  3 3 5 2 3 2 2" xfId="7844" xr:uid="{00000000-0005-0000-0000-0000A21E0000}"/>
    <cellStyle name="Ввод  3 3 5 2 3 3" xfId="7845" xr:uid="{00000000-0005-0000-0000-0000A31E0000}"/>
    <cellStyle name="Ввод  3 3 5 2 4" xfId="7846" xr:uid="{00000000-0005-0000-0000-0000A41E0000}"/>
    <cellStyle name="Ввод  3 3 5 2 4 2" xfId="7847" xr:uid="{00000000-0005-0000-0000-0000A51E0000}"/>
    <cellStyle name="Ввод  3 3 5 2 4 2 2" xfId="7848" xr:uid="{00000000-0005-0000-0000-0000A61E0000}"/>
    <cellStyle name="Ввод  3 3 5 2 4 3" xfId="7849" xr:uid="{00000000-0005-0000-0000-0000A71E0000}"/>
    <cellStyle name="Ввод  3 3 5 2 5" xfId="7850" xr:uid="{00000000-0005-0000-0000-0000A81E0000}"/>
    <cellStyle name="Ввод  3 3 5 2 5 2" xfId="7851" xr:uid="{00000000-0005-0000-0000-0000A91E0000}"/>
    <cellStyle name="Ввод  3 3 5 2 6" xfId="7852" xr:uid="{00000000-0005-0000-0000-0000AA1E0000}"/>
    <cellStyle name="Ввод  3 3 5 3" xfId="7853" xr:uid="{00000000-0005-0000-0000-0000AB1E0000}"/>
    <cellStyle name="Ввод  3 3 5 3 2" xfId="7854" xr:uid="{00000000-0005-0000-0000-0000AC1E0000}"/>
    <cellStyle name="Ввод  3 3 5 3 2 2" xfId="7855" xr:uid="{00000000-0005-0000-0000-0000AD1E0000}"/>
    <cellStyle name="Ввод  3 3 5 3 2 2 2" xfId="7856" xr:uid="{00000000-0005-0000-0000-0000AE1E0000}"/>
    <cellStyle name="Ввод  3 3 5 3 2 3" xfId="7857" xr:uid="{00000000-0005-0000-0000-0000AF1E0000}"/>
    <cellStyle name="Ввод  3 3 5 3 3" xfId="7858" xr:uid="{00000000-0005-0000-0000-0000B01E0000}"/>
    <cellStyle name="Ввод  3 3 5 3 3 2" xfId="7859" xr:uid="{00000000-0005-0000-0000-0000B11E0000}"/>
    <cellStyle name="Ввод  3 3 5 3 3 2 2" xfId="7860" xr:uid="{00000000-0005-0000-0000-0000B21E0000}"/>
    <cellStyle name="Ввод  3 3 5 3 3 3" xfId="7861" xr:uid="{00000000-0005-0000-0000-0000B31E0000}"/>
    <cellStyle name="Ввод  3 3 5 3 4" xfId="7862" xr:uid="{00000000-0005-0000-0000-0000B41E0000}"/>
    <cellStyle name="Ввод  3 3 5 3 4 2" xfId="7863" xr:uid="{00000000-0005-0000-0000-0000B51E0000}"/>
    <cellStyle name="Ввод  3 3 5 3 4 2 2" xfId="7864" xr:uid="{00000000-0005-0000-0000-0000B61E0000}"/>
    <cellStyle name="Ввод  3 3 5 3 4 3" xfId="7865" xr:uid="{00000000-0005-0000-0000-0000B71E0000}"/>
    <cellStyle name="Ввод  3 3 5 3 5" xfId="7866" xr:uid="{00000000-0005-0000-0000-0000B81E0000}"/>
    <cellStyle name="Ввод  3 3 5 3 5 2" xfId="7867" xr:uid="{00000000-0005-0000-0000-0000B91E0000}"/>
    <cellStyle name="Ввод  3 3 5 3 6" xfId="7868" xr:uid="{00000000-0005-0000-0000-0000BA1E0000}"/>
    <cellStyle name="Ввод  3 3 5 4" xfId="7869" xr:uid="{00000000-0005-0000-0000-0000BB1E0000}"/>
    <cellStyle name="Ввод  3 3 5 4 2" xfId="7870" xr:uid="{00000000-0005-0000-0000-0000BC1E0000}"/>
    <cellStyle name="Ввод  3 3 5 4 2 2" xfId="7871" xr:uid="{00000000-0005-0000-0000-0000BD1E0000}"/>
    <cellStyle name="Ввод  3 3 5 4 2 2 2" xfId="7872" xr:uid="{00000000-0005-0000-0000-0000BE1E0000}"/>
    <cellStyle name="Ввод  3 3 5 4 2 3" xfId="7873" xr:uid="{00000000-0005-0000-0000-0000BF1E0000}"/>
    <cellStyle name="Ввод  3 3 5 4 3" xfId="7874" xr:uid="{00000000-0005-0000-0000-0000C01E0000}"/>
    <cellStyle name="Ввод  3 3 5 4 3 2" xfId="7875" xr:uid="{00000000-0005-0000-0000-0000C11E0000}"/>
    <cellStyle name="Ввод  3 3 5 4 3 2 2" xfId="7876" xr:uid="{00000000-0005-0000-0000-0000C21E0000}"/>
    <cellStyle name="Ввод  3 3 5 4 3 3" xfId="7877" xr:uid="{00000000-0005-0000-0000-0000C31E0000}"/>
    <cellStyle name="Ввод  3 3 5 4 4" xfId="7878" xr:uid="{00000000-0005-0000-0000-0000C41E0000}"/>
    <cellStyle name="Ввод  3 3 5 4 4 2" xfId="7879" xr:uid="{00000000-0005-0000-0000-0000C51E0000}"/>
    <cellStyle name="Ввод  3 3 5 4 4 2 2" xfId="7880" xr:uid="{00000000-0005-0000-0000-0000C61E0000}"/>
    <cellStyle name="Ввод  3 3 5 4 4 3" xfId="7881" xr:uid="{00000000-0005-0000-0000-0000C71E0000}"/>
    <cellStyle name="Ввод  3 3 5 4 5" xfId="7882" xr:uid="{00000000-0005-0000-0000-0000C81E0000}"/>
    <cellStyle name="Ввод  3 3 5 4 5 2" xfId="7883" xr:uid="{00000000-0005-0000-0000-0000C91E0000}"/>
    <cellStyle name="Ввод  3 3 5 4 6" xfId="7884" xr:uid="{00000000-0005-0000-0000-0000CA1E0000}"/>
    <cellStyle name="Ввод  3 3 5 5" xfId="7885" xr:uid="{00000000-0005-0000-0000-0000CB1E0000}"/>
    <cellStyle name="Ввод  3 3 5 5 2" xfId="7886" xr:uid="{00000000-0005-0000-0000-0000CC1E0000}"/>
    <cellStyle name="Ввод  3 3 5 5 2 2" xfId="7887" xr:uid="{00000000-0005-0000-0000-0000CD1E0000}"/>
    <cellStyle name="Ввод  3 3 5 5 2 2 2" xfId="7888" xr:uid="{00000000-0005-0000-0000-0000CE1E0000}"/>
    <cellStyle name="Ввод  3 3 5 5 2 3" xfId="7889" xr:uid="{00000000-0005-0000-0000-0000CF1E0000}"/>
    <cellStyle name="Ввод  3 3 5 5 3" xfId="7890" xr:uid="{00000000-0005-0000-0000-0000D01E0000}"/>
    <cellStyle name="Ввод  3 3 5 5 3 2" xfId="7891" xr:uid="{00000000-0005-0000-0000-0000D11E0000}"/>
    <cellStyle name="Ввод  3 3 5 5 3 2 2" xfId="7892" xr:uid="{00000000-0005-0000-0000-0000D21E0000}"/>
    <cellStyle name="Ввод  3 3 5 5 3 3" xfId="7893" xr:uid="{00000000-0005-0000-0000-0000D31E0000}"/>
    <cellStyle name="Ввод  3 3 5 5 4" xfId="7894" xr:uid="{00000000-0005-0000-0000-0000D41E0000}"/>
    <cellStyle name="Ввод  3 3 5 5 4 2" xfId="7895" xr:uid="{00000000-0005-0000-0000-0000D51E0000}"/>
    <cellStyle name="Ввод  3 3 5 5 4 2 2" xfId="7896" xr:uid="{00000000-0005-0000-0000-0000D61E0000}"/>
    <cellStyle name="Ввод  3 3 5 5 4 3" xfId="7897" xr:uid="{00000000-0005-0000-0000-0000D71E0000}"/>
    <cellStyle name="Ввод  3 3 5 5 5" xfId="7898" xr:uid="{00000000-0005-0000-0000-0000D81E0000}"/>
    <cellStyle name="Ввод  3 3 5 5 5 2" xfId="7899" xr:uid="{00000000-0005-0000-0000-0000D91E0000}"/>
    <cellStyle name="Ввод  3 3 5 5 6" xfId="7900" xr:uid="{00000000-0005-0000-0000-0000DA1E0000}"/>
    <cellStyle name="Ввод  3 3 5 6" xfId="7901" xr:uid="{00000000-0005-0000-0000-0000DB1E0000}"/>
    <cellStyle name="Ввод  3 3 5 6 2" xfId="7902" xr:uid="{00000000-0005-0000-0000-0000DC1E0000}"/>
    <cellStyle name="Ввод  3 3 5 6 2 2" xfId="7903" xr:uid="{00000000-0005-0000-0000-0000DD1E0000}"/>
    <cellStyle name="Ввод  3 3 5 6 3" xfId="7904" xr:uid="{00000000-0005-0000-0000-0000DE1E0000}"/>
    <cellStyle name="Ввод  3 3 5 7" xfId="7905" xr:uid="{00000000-0005-0000-0000-0000DF1E0000}"/>
    <cellStyle name="Ввод  3 3 5 7 2" xfId="7906" xr:uid="{00000000-0005-0000-0000-0000E01E0000}"/>
    <cellStyle name="Ввод  3 3 5 8" xfId="7907" xr:uid="{00000000-0005-0000-0000-0000E11E0000}"/>
    <cellStyle name="Ввод  3 3 6" xfId="7908" xr:uid="{00000000-0005-0000-0000-0000E21E0000}"/>
    <cellStyle name="Ввод  3 3 6 2" xfId="7909" xr:uid="{00000000-0005-0000-0000-0000E31E0000}"/>
    <cellStyle name="Ввод  3 3 6 2 2" xfId="7910" xr:uid="{00000000-0005-0000-0000-0000E41E0000}"/>
    <cellStyle name="Ввод  3 3 6 2 2 2" xfId="7911" xr:uid="{00000000-0005-0000-0000-0000E51E0000}"/>
    <cellStyle name="Ввод  3 3 6 2 2 2 2" xfId="7912" xr:uid="{00000000-0005-0000-0000-0000E61E0000}"/>
    <cellStyle name="Ввод  3 3 6 2 2 3" xfId="7913" xr:uid="{00000000-0005-0000-0000-0000E71E0000}"/>
    <cellStyle name="Ввод  3 3 6 2 3" xfId="7914" xr:uid="{00000000-0005-0000-0000-0000E81E0000}"/>
    <cellStyle name="Ввод  3 3 6 2 3 2" xfId="7915" xr:uid="{00000000-0005-0000-0000-0000E91E0000}"/>
    <cellStyle name="Ввод  3 3 6 2 3 2 2" xfId="7916" xr:uid="{00000000-0005-0000-0000-0000EA1E0000}"/>
    <cellStyle name="Ввод  3 3 6 2 3 3" xfId="7917" xr:uid="{00000000-0005-0000-0000-0000EB1E0000}"/>
    <cellStyle name="Ввод  3 3 6 2 4" xfId="7918" xr:uid="{00000000-0005-0000-0000-0000EC1E0000}"/>
    <cellStyle name="Ввод  3 3 6 2 4 2" xfId="7919" xr:uid="{00000000-0005-0000-0000-0000ED1E0000}"/>
    <cellStyle name="Ввод  3 3 6 2 4 2 2" xfId="7920" xr:uid="{00000000-0005-0000-0000-0000EE1E0000}"/>
    <cellStyle name="Ввод  3 3 6 2 4 3" xfId="7921" xr:uid="{00000000-0005-0000-0000-0000EF1E0000}"/>
    <cellStyle name="Ввод  3 3 6 2 5" xfId="7922" xr:uid="{00000000-0005-0000-0000-0000F01E0000}"/>
    <cellStyle name="Ввод  3 3 6 2 5 2" xfId="7923" xr:uid="{00000000-0005-0000-0000-0000F11E0000}"/>
    <cellStyle name="Ввод  3 3 6 2 6" xfId="7924" xr:uid="{00000000-0005-0000-0000-0000F21E0000}"/>
    <cellStyle name="Ввод  3 3 6 3" xfId="7925" xr:uid="{00000000-0005-0000-0000-0000F31E0000}"/>
    <cellStyle name="Ввод  3 3 6 3 2" xfId="7926" xr:uid="{00000000-0005-0000-0000-0000F41E0000}"/>
    <cellStyle name="Ввод  3 3 6 3 2 2" xfId="7927" xr:uid="{00000000-0005-0000-0000-0000F51E0000}"/>
    <cellStyle name="Ввод  3 3 6 3 2 2 2" xfId="7928" xr:uid="{00000000-0005-0000-0000-0000F61E0000}"/>
    <cellStyle name="Ввод  3 3 6 3 2 3" xfId="7929" xr:uid="{00000000-0005-0000-0000-0000F71E0000}"/>
    <cellStyle name="Ввод  3 3 6 3 3" xfId="7930" xr:uid="{00000000-0005-0000-0000-0000F81E0000}"/>
    <cellStyle name="Ввод  3 3 6 3 3 2" xfId="7931" xr:uid="{00000000-0005-0000-0000-0000F91E0000}"/>
    <cellStyle name="Ввод  3 3 6 3 3 2 2" xfId="7932" xr:uid="{00000000-0005-0000-0000-0000FA1E0000}"/>
    <cellStyle name="Ввод  3 3 6 3 3 3" xfId="7933" xr:uid="{00000000-0005-0000-0000-0000FB1E0000}"/>
    <cellStyle name="Ввод  3 3 6 3 4" xfId="7934" xr:uid="{00000000-0005-0000-0000-0000FC1E0000}"/>
    <cellStyle name="Ввод  3 3 6 3 4 2" xfId="7935" xr:uid="{00000000-0005-0000-0000-0000FD1E0000}"/>
    <cellStyle name="Ввод  3 3 6 3 4 2 2" xfId="7936" xr:uid="{00000000-0005-0000-0000-0000FE1E0000}"/>
    <cellStyle name="Ввод  3 3 6 3 4 3" xfId="7937" xr:uid="{00000000-0005-0000-0000-0000FF1E0000}"/>
    <cellStyle name="Ввод  3 3 6 3 5" xfId="7938" xr:uid="{00000000-0005-0000-0000-0000001F0000}"/>
    <cellStyle name="Ввод  3 3 6 3 5 2" xfId="7939" xr:uid="{00000000-0005-0000-0000-0000011F0000}"/>
    <cellStyle name="Ввод  3 3 6 3 6" xfId="7940" xr:uid="{00000000-0005-0000-0000-0000021F0000}"/>
    <cellStyle name="Ввод  3 3 6 4" xfId="7941" xr:uid="{00000000-0005-0000-0000-0000031F0000}"/>
    <cellStyle name="Ввод  3 3 6 4 2" xfId="7942" xr:uid="{00000000-0005-0000-0000-0000041F0000}"/>
    <cellStyle name="Ввод  3 3 6 4 2 2" xfId="7943" xr:uid="{00000000-0005-0000-0000-0000051F0000}"/>
    <cellStyle name="Ввод  3 3 6 4 2 2 2" xfId="7944" xr:uid="{00000000-0005-0000-0000-0000061F0000}"/>
    <cellStyle name="Ввод  3 3 6 4 2 3" xfId="7945" xr:uid="{00000000-0005-0000-0000-0000071F0000}"/>
    <cellStyle name="Ввод  3 3 6 4 3" xfId="7946" xr:uid="{00000000-0005-0000-0000-0000081F0000}"/>
    <cellStyle name="Ввод  3 3 6 4 3 2" xfId="7947" xr:uid="{00000000-0005-0000-0000-0000091F0000}"/>
    <cellStyle name="Ввод  3 3 6 4 3 2 2" xfId="7948" xr:uid="{00000000-0005-0000-0000-00000A1F0000}"/>
    <cellStyle name="Ввод  3 3 6 4 3 3" xfId="7949" xr:uid="{00000000-0005-0000-0000-00000B1F0000}"/>
    <cellStyle name="Ввод  3 3 6 4 4" xfId="7950" xr:uid="{00000000-0005-0000-0000-00000C1F0000}"/>
    <cellStyle name="Ввод  3 3 6 4 4 2" xfId="7951" xr:uid="{00000000-0005-0000-0000-00000D1F0000}"/>
    <cellStyle name="Ввод  3 3 6 4 4 2 2" xfId="7952" xr:uid="{00000000-0005-0000-0000-00000E1F0000}"/>
    <cellStyle name="Ввод  3 3 6 4 4 3" xfId="7953" xr:uid="{00000000-0005-0000-0000-00000F1F0000}"/>
    <cellStyle name="Ввод  3 3 6 4 5" xfId="7954" xr:uid="{00000000-0005-0000-0000-0000101F0000}"/>
    <cellStyle name="Ввод  3 3 6 4 5 2" xfId="7955" xr:uid="{00000000-0005-0000-0000-0000111F0000}"/>
    <cellStyle name="Ввод  3 3 6 4 6" xfId="7956" xr:uid="{00000000-0005-0000-0000-0000121F0000}"/>
    <cellStyle name="Ввод  3 3 6 5" xfId="7957" xr:uid="{00000000-0005-0000-0000-0000131F0000}"/>
    <cellStyle name="Ввод  3 3 6 5 2" xfId="7958" xr:uid="{00000000-0005-0000-0000-0000141F0000}"/>
    <cellStyle name="Ввод  3 3 6 5 2 2" xfId="7959" xr:uid="{00000000-0005-0000-0000-0000151F0000}"/>
    <cellStyle name="Ввод  3 3 6 5 2 2 2" xfId="7960" xr:uid="{00000000-0005-0000-0000-0000161F0000}"/>
    <cellStyle name="Ввод  3 3 6 5 2 3" xfId="7961" xr:uid="{00000000-0005-0000-0000-0000171F0000}"/>
    <cellStyle name="Ввод  3 3 6 5 3" xfId="7962" xr:uid="{00000000-0005-0000-0000-0000181F0000}"/>
    <cellStyle name="Ввод  3 3 6 5 3 2" xfId="7963" xr:uid="{00000000-0005-0000-0000-0000191F0000}"/>
    <cellStyle name="Ввод  3 3 6 5 3 2 2" xfId="7964" xr:uid="{00000000-0005-0000-0000-00001A1F0000}"/>
    <cellStyle name="Ввод  3 3 6 5 3 3" xfId="7965" xr:uid="{00000000-0005-0000-0000-00001B1F0000}"/>
    <cellStyle name="Ввод  3 3 6 5 4" xfId="7966" xr:uid="{00000000-0005-0000-0000-00001C1F0000}"/>
    <cellStyle name="Ввод  3 3 6 5 4 2" xfId="7967" xr:uid="{00000000-0005-0000-0000-00001D1F0000}"/>
    <cellStyle name="Ввод  3 3 6 5 4 2 2" xfId="7968" xr:uid="{00000000-0005-0000-0000-00001E1F0000}"/>
    <cellStyle name="Ввод  3 3 6 5 4 3" xfId="7969" xr:uid="{00000000-0005-0000-0000-00001F1F0000}"/>
    <cellStyle name="Ввод  3 3 6 5 5" xfId="7970" xr:uid="{00000000-0005-0000-0000-0000201F0000}"/>
    <cellStyle name="Ввод  3 3 6 5 5 2" xfId="7971" xr:uid="{00000000-0005-0000-0000-0000211F0000}"/>
    <cellStyle name="Ввод  3 3 6 5 6" xfId="7972" xr:uid="{00000000-0005-0000-0000-0000221F0000}"/>
    <cellStyle name="Ввод  3 3 6 6" xfId="7973" xr:uid="{00000000-0005-0000-0000-0000231F0000}"/>
    <cellStyle name="Ввод  3 3 6 6 2" xfId="7974" xr:uid="{00000000-0005-0000-0000-0000241F0000}"/>
    <cellStyle name="Ввод  3 3 6 6 2 2" xfId="7975" xr:uid="{00000000-0005-0000-0000-0000251F0000}"/>
    <cellStyle name="Ввод  3 3 6 6 3" xfId="7976" xr:uid="{00000000-0005-0000-0000-0000261F0000}"/>
    <cellStyle name="Ввод  3 3 6 7" xfId="7977" xr:uid="{00000000-0005-0000-0000-0000271F0000}"/>
    <cellStyle name="Ввод  3 3 6 7 2" xfId="7978" xr:uid="{00000000-0005-0000-0000-0000281F0000}"/>
    <cellStyle name="Ввод  3 3 6 8" xfId="7979" xr:uid="{00000000-0005-0000-0000-0000291F0000}"/>
    <cellStyle name="Ввод  3 3 7" xfId="7980" xr:uid="{00000000-0005-0000-0000-00002A1F0000}"/>
    <cellStyle name="Ввод  3 3 7 2" xfId="7981" xr:uid="{00000000-0005-0000-0000-00002B1F0000}"/>
    <cellStyle name="Ввод  3 3 7 2 2" xfId="7982" xr:uid="{00000000-0005-0000-0000-00002C1F0000}"/>
    <cellStyle name="Ввод  3 3 7 2 2 2" xfId="7983" xr:uid="{00000000-0005-0000-0000-00002D1F0000}"/>
    <cellStyle name="Ввод  3 3 7 2 3" xfId="7984" xr:uid="{00000000-0005-0000-0000-00002E1F0000}"/>
    <cellStyle name="Ввод  3 3 7 3" xfId="7985" xr:uid="{00000000-0005-0000-0000-00002F1F0000}"/>
    <cellStyle name="Ввод  3 3 7 3 2" xfId="7986" xr:uid="{00000000-0005-0000-0000-0000301F0000}"/>
    <cellStyle name="Ввод  3 3 7 4" xfId="7987" xr:uid="{00000000-0005-0000-0000-0000311F0000}"/>
    <cellStyle name="Ввод  3 3 8" xfId="7988" xr:uid="{00000000-0005-0000-0000-0000321F0000}"/>
    <cellStyle name="Ввод  3 3 8 2" xfId="7989" xr:uid="{00000000-0005-0000-0000-0000331F0000}"/>
    <cellStyle name="Ввод  3 3 8 2 2" xfId="7990" xr:uid="{00000000-0005-0000-0000-0000341F0000}"/>
    <cellStyle name="Ввод  3 3 8 3" xfId="7991" xr:uid="{00000000-0005-0000-0000-0000351F0000}"/>
    <cellStyle name="Ввод  3 3 9" xfId="7992" xr:uid="{00000000-0005-0000-0000-0000361F0000}"/>
    <cellStyle name="Ввод  3 3 9 2" xfId="7993" xr:uid="{00000000-0005-0000-0000-0000371F0000}"/>
    <cellStyle name="Ввод  3 4" xfId="7994" xr:uid="{00000000-0005-0000-0000-0000381F0000}"/>
    <cellStyle name="Ввод  3 4 10" xfId="7995" xr:uid="{00000000-0005-0000-0000-0000391F0000}"/>
    <cellStyle name="Ввод  3 4 10 2" xfId="7996" xr:uid="{00000000-0005-0000-0000-00003A1F0000}"/>
    <cellStyle name="Ввод  3 4 11" xfId="7997" xr:uid="{00000000-0005-0000-0000-00003B1F0000}"/>
    <cellStyle name="Ввод  3 4 2" xfId="7998" xr:uid="{00000000-0005-0000-0000-00003C1F0000}"/>
    <cellStyle name="Ввод  3 4 2 2" xfId="7999" xr:uid="{00000000-0005-0000-0000-00003D1F0000}"/>
    <cellStyle name="Ввод  3 4 2 2 2" xfId="8000" xr:uid="{00000000-0005-0000-0000-00003E1F0000}"/>
    <cellStyle name="Ввод  3 4 2 2 2 2" xfId="8001" xr:uid="{00000000-0005-0000-0000-00003F1F0000}"/>
    <cellStyle name="Ввод  3 4 2 2 2 2 2" xfId="8002" xr:uid="{00000000-0005-0000-0000-0000401F0000}"/>
    <cellStyle name="Ввод  3 4 2 2 2 2 2 2" xfId="8003" xr:uid="{00000000-0005-0000-0000-0000411F0000}"/>
    <cellStyle name="Ввод  3 4 2 2 2 2 3" xfId="8004" xr:uid="{00000000-0005-0000-0000-0000421F0000}"/>
    <cellStyle name="Ввод  3 4 2 2 2 3" xfId="8005" xr:uid="{00000000-0005-0000-0000-0000431F0000}"/>
    <cellStyle name="Ввод  3 4 2 2 2 3 2" xfId="8006" xr:uid="{00000000-0005-0000-0000-0000441F0000}"/>
    <cellStyle name="Ввод  3 4 2 2 2 3 2 2" xfId="8007" xr:uid="{00000000-0005-0000-0000-0000451F0000}"/>
    <cellStyle name="Ввод  3 4 2 2 2 3 3" xfId="8008" xr:uid="{00000000-0005-0000-0000-0000461F0000}"/>
    <cellStyle name="Ввод  3 4 2 2 2 4" xfId="8009" xr:uid="{00000000-0005-0000-0000-0000471F0000}"/>
    <cellStyle name="Ввод  3 4 2 2 2 4 2" xfId="8010" xr:uid="{00000000-0005-0000-0000-0000481F0000}"/>
    <cellStyle name="Ввод  3 4 2 2 2 4 2 2" xfId="8011" xr:uid="{00000000-0005-0000-0000-0000491F0000}"/>
    <cellStyle name="Ввод  3 4 2 2 2 4 3" xfId="8012" xr:uid="{00000000-0005-0000-0000-00004A1F0000}"/>
    <cellStyle name="Ввод  3 4 2 2 2 5" xfId="8013" xr:uid="{00000000-0005-0000-0000-00004B1F0000}"/>
    <cellStyle name="Ввод  3 4 2 2 2 5 2" xfId="8014" xr:uid="{00000000-0005-0000-0000-00004C1F0000}"/>
    <cellStyle name="Ввод  3 4 2 2 2 6" xfId="8015" xr:uid="{00000000-0005-0000-0000-00004D1F0000}"/>
    <cellStyle name="Ввод  3 4 2 2 3" xfId="8016" xr:uid="{00000000-0005-0000-0000-00004E1F0000}"/>
    <cellStyle name="Ввод  3 4 2 2 3 2" xfId="8017" xr:uid="{00000000-0005-0000-0000-00004F1F0000}"/>
    <cellStyle name="Ввод  3 4 2 2 3 2 2" xfId="8018" xr:uid="{00000000-0005-0000-0000-0000501F0000}"/>
    <cellStyle name="Ввод  3 4 2 2 3 2 2 2" xfId="8019" xr:uid="{00000000-0005-0000-0000-0000511F0000}"/>
    <cellStyle name="Ввод  3 4 2 2 3 2 3" xfId="8020" xr:uid="{00000000-0005-0000-0000-0000521F0000}"/>
    <cellStyle name="Ввод  3 4 2 2 3 3" xfId="8021" xr:uid="{00000000-0005-0000-0000-0000531F0000}"/>
    <cellStyle name="Ввод  3 4 2 2 3 3 2" xfId="8022" xr:uid="{00000000-0005-0000-0000-0000541F0000}"/>
    <cellStyle name="Ввод  3 4 2 2 3 3 2 2" xfId="8023" xr:uid="{00000000-0005-0000-0000-0000551F0000}"/>
    <cellStyle name="Ввод  3 4 2 2 3 3 3" xfId="8024" xr:uid="{00000000-0005-0000-0000-0000561F0000}"/>
    <cellStyle name="Ввод  3 4 2 2 3 4" xfId="8025" xr:uid="{00000000-0005-0000-0000-0000571F0000}"/>
    <cellStyle name="Ввод  3 4 2 2 3 4 2" xfId="8026" xr:uid="{00000000-0005-0000-0000-0000581F0000}"/>
    <cellStyle name="Ввод  3 4 2 2 3 4 2 2" xfId="8027" xr:uid="{00000000-0005-0000-0000-0000591F0000}"/>
    <cellStyle name="Ввод  3 4 2 2 3 4 3" xfId="8028" xr:uid="{00000000-0005-0000-0000-00005A1F0000}"/>
    <cellStyle name="Ввод  3 4 2 2 3 5" xfId="8029" xr:uid="{00000000-0005-0000-0000-00005B1F0000}"/>
    <cellStyle name="Ввод  3 4 2 2 3 5 2" xfId="8030" xr:uid="{00000000-0005-0000-0000-00005C1F0000}"/>
    <cellStyle name="Ввод  3 4 2 2 3 6" xfId="8031" xr:uid="{00000000-0005-0000-0000-00005D1F0000}"/>
    <cellStyle name="Ввод  3 4 2 2 4" xfId="8032" xr:uid="{00000000-0005-0000-0000-00005E1F0000}"/>
    <cellStyle name="Ввод  3 4 2 2 4 2" xfId="8033" xr:uid="{00000000-0005-0000-0000-00005F1F0000}"/>
    <cellStyle name="Ввод  3 4 2 2 4 2 2" xfId="8034" xr:uid="{00000000-0005-0000-0000-0000601F0000}"/>
    <cellStyle name="Ввод  3 4 2 2 4 2 2 2" xfId="8035" xr:uid="{00000000-0005-0000-0000-0000611F0000}"/>
    <cellStyle name="Ввод  3 4 2 2 4 2 3" xfId="8036" xr:uid="{00000000-0005-0000-0000-0000621F0000}"/>
    <cellStyle name="Ввод  3 4 2 2 4 3" xfId="8037" xr:uid="{00000000-0005-0000-0000-0000631F0000}"/>
    <cellStyle name="Ввод  3 4 2 2 4 3 2" xfId="8038" xr:uid="{00000000-0005-0000-0000-0000641F0000}"/>
    <cellStyle name="Ввод  3 4 2 2 4 3 2 2" xfId="8039" xr:uid="{00000000-0005-0000-0000-0000651F0000}"/>
    <cellStyle name="Ввод  3 4 2 2 4 3 3" xfId="8040" xr:uid="{00000000-0005-0000-0000-0000661F0000}"/>
    <cellStyle name="Ввод  3 4 2 2 4 4" xfId="8041" xr:uid="{00000000-0005-0000-0000-0000671F0000}"/>
    <cellStyle name="Ввод  3 4 2 2 4 4 2" xfId="8042" xr:uid="{00000000-0005-0000-0000-0000681F0000}"/>
    <cellStyle name="Ввод  3 4 2 2 4 4 2 2" xfId="8043" xr:uid="{00000000-0005-0000-0000-0000691F0000}"/>
    <cellStyle name="Ввод  3 4 2 2 4 4 3" xfId="8044" xr:uid="{00000000-0005-0000-0000-00006A1F0000}"/>
    <cellStyle name="Ввод  3 4 2 2 4 5" xfId="8045" xr:uid="{00000000-0005-0000-0000-00006B1F0000}"/>
    <cellStyle name="Ввод  3 4 2 2 4 5 2" xfId="8046" xr:uid="{00000000-0005-0000-0000-00006C1F0000}"/>
    <cellStyle name="Ввод  3 4 2 2 4 6" xfId="8047" xr:uid="{00000000-0005-0000-0000-00006D1F0000}"/>
    <cellStyle name="Ввод  3 4 2 2 5" xfId="8048" xr:uid="{00000000-0005-0000-0000-00006E1F0000}"/>
    <cellStyle name="Ввод  3 4 2 2 5 2" xfId="8049" xr:uid="{00000000-0005-0000-0000-00006F1F0000}"/>
    <cellStyle name="Ввод  3 4 2 2 5 2 2" xfId="8050" xr:uid="{00000000-0005-0000-0000-0000701F0000}"/>
    <cellStyle name="Ввод  3 4 2 2 5 2 2 2" xfId="8051" xr:uid="{00000000-0005-0000-0000-0000711F0000}"/>
    <cellStyle name="Ввод  3 4 2 2 5 2 3" xfId="8052" xr:uid="{00000000-0005-0000-0000-0000721F0000}"/>
    <cellStyle name="Ввод  3 4 2 2 5 3" xfId="8053" xr:uid="{00000000-0005-0000-0000-0000731F0000}"/>
    <cellStyle name="Ввод  3 4 2 2 5 3 2" xfId="8054" xr:uid="{00000000-0005-0000-0000-0000741F0000}"/>
    <cellStyle name="Ввод  3 4 2 2 5 3 2 2" xfId="8055" xr:uid="{00000000-0005-0000-0000-0000751F0000}"/>
    <cellStyle name="Ввод  3 4 2 2 5 3 3" xfId="8056" xr:uid="{00000000-0005-0000-0000-0000761F0000}"/>
    <cellStyle name="Ввод  3 4 2 2 5 4" xfId="8057" xr:uid="{00000000-0005-0000-0000-0000771F0000}"/>
    <cellStyle name="Ввод  3 4 2 2 5 4 2" xfId="8058" xr:uid="{00000000-0005-0000-0000-0000781F0000}"/>
    <cellStyle name="Ввод  3 4 2 2 5 4 2 2" xfId="8059" xr:uid="{00000000-0005-0000-0000-0000791F0000}"/>
    <cellStyle name="Ввод  3 4 2 2 5 4 3" xfId="8060" xr:uid="{00000000-0005-0000-0000-00007A1F0000}"/>
    <cellStyle name="Ввод  3 4 2 2 5 5" xfId="8061" xr:uid="{00000000-0005-0000-0000-00007B1F0000}"/>
    <cellStyle name="Ввод  3 4 2 2 5 5 2" xfId="8062" xr:uid="{00000000-0005-0000-0000-00007C1F0000}"/>
    <cellStyle name="Ввод  3 4 2 2 5 6" xfId="8063" xr:uid="{00000000-0005-0000-0000-00007D1F0000}"/>
    <cellStyle name="Ввод  3 4 2 2 6" xfId="8064" xr:uid="{00000000-0005-0000-0000-00007E1F0000}"/>
    <cellStyle name="Ввод  3 4 2 2 6 2" xfId="8065" xr:uid="{00000000-0005-0000-0000-00007F1F0000}"/>
    <cellStyle name="Ввод  3 4 2 2 6 2 2" xfId="8066" xr:uid="{00000000-0005-0000-0000-0000801F0000}"/>
    <cellStyle name="Ввод  3 4 2 2 6 3" xfId="8067" xr:uid="{00000000-0005-0000-0000-0000811F0000}"/>
    <cellStyle name="Ввод  3 4 2 2 7" xfId="8068" xr:uid="{00000000-0005-0000-0000-0000821F0000}"/>
    <cellStyle name="Ввод  3 4 2 2 7 2" xfId="8069" xr:uid="{00000000-0005-0000-0000-0000831F0000}"/>
    <cellStyle name="Ввод  3 4 2 2 8" xfId="8070" xr:uid="{00000000-0005-0000-0000-0000841F0000}"/>
    <cellStyle name="Ввод  3 4 2 3" xfId="8071" xr:uid="{00000000-0005-0000-0000-0000851F0000}"/>
    <cellStyle name="Ввод  3 4 2 3 2" xfId="8072" xr:uid="{00000000-0005-0000-0000-0000861F0000}"/>
    <cellStyle name="Ввод  3 4 2 3 2 2" xfId="8073" xr:uid="{00000000-0005-0000-0000-0000871F0000}"/>
    <cellStyle name="Ввод  3 4 2 3 2 2 2" xfId="8074" xr:uid="{00000000-0005-0000-0000-0000881F0000}"/>
    <cellStyle name="Ввод  3 4 2 3 2 3" xfId="8075" xr:uid="{00000000-0005-0000-0000-0000891F0000}"/>
    <cellStyle name="Ввод  3 4 2 3 3" xfId="8076" xr:uid="{00000000-0005-0000-0000-00008A1F0000}"/>
    <cellStyle name="Ввод  3 4 2 3 3 2" xfId="8077" xr:uid="{00000000-0005-0000-0000-00008B1F0000}"/>
    <cellStyle name="Ввод  3 4 2 3 3 2 2" xfId="8078" xr:uid="{00000000-0005-0000-0000-00008C1F0000}"/>
    <cellStyle name="Ввод  3 4 2 3 3 3" xfId="8079" xr:uid="{00000000-0005-0000-0000-00008D1F0000}"/>
    <cellStyle name="Ввод  3 4 2 3 4" xfId="8080" xr:uid="{00000000-0005-0000-0000-00008E1F0000}"/>
    <cellStyle name="Ввод  3 4 2 3 4 2" xfId="8081" xr:uid="{00000000-0005-0000-0000-00008F1F0000}"/>
    <cellStyle name="Ввод  3 4 2 3 4 2 2" xfId="8082" xr:uid="{00000000-0005-0000-0000-0000901F0000}"/>
    <cellStyle name="Ввод  3 4 2 3 4 3" xfId="8083" xr:uid="{00000000-0005-0000-0000-0000911F0000}"/>
    <cellStyle name="Ввод  3 4 2 3 5" xfId="8084" xr:uid="{00000000-0005-0000-0000-0000921F0000}"/>
    <cellStyle name="Ввод  3 4 2 3 5 2" xfId="8085" xr:uid="{00000000-0005-0000-0000-0000931F0000}"/>
    <cellStyle name="Ввод  3 4 2 3 6" xfId="8086" xr:uid="{00000000-0005-0000-0000-0000941F0000}"/>
    <cellStyle name="Ввод  3 4 2 4" xfId="8087" xr:uid="{00000000-0005-0000-0000-0000951F0000}"/>
    <cellStyle name="Ввод  3 4 2 4 2" xfId="8088" xr:uid="{00000000-0005-0000-0000-0000961F0000}"/>
    <cellStyle name="Ввод  3 4 2 4 2 2" xfId="8089" xr:uid="{00000000-0005-0000-0000-0000971F0000}"/>
    <cellStyle name="Ввод  3 4 2 4 2 2 2" xfId="8090" xr:uid="{00000000-0005-0000-0000-0000981F0000}"/>
    <cellStyle name="Ввод  3 4 2 4 2 3" xfId="8091" xr:uid="{00000000-0005-0000-0000-0000991F0000}"/>
    <cellStyle name="Ввод  3 4 2 4 3" xfId="8092" xr:uid="{00000000-0005-0000-0000-00009A1F0000}"/>
    <cellStyle name="Ввод  3 4 2 4 3 2" xfId="8093" xr:uid="{00000000-0005-0000-0000-00009B1F0000}"/>
    <cellStyle name="Ввод  3 4 2 4 3 2 2" xfId="8094" xr:uid="{00000000-0005-0000-0000-00009C1F0000}"/>
    <cellStyle name="Ввод  3 4 2 4 3 3" xfId="8095" xr:uid="{00000000-0005-0000-0000-00009D1F0000}"/>
    <cellStyle name="Ввод  3 4 2 4 4" xfId="8096" xr:uid="{00000000-0005-0000-0000-00009E1F0000}"/>
    <cellStyle name="Ввод  3 4 2 4 4 2" xfId="8097" xr:uid="{00000000-0005-0000-0000-00009F1F0000}"/>
    <cellStyle name="Ввод  3 4 2 4 4 2 2" xfId="8098" xr:uid="{00000000-0005-0000-0000-0000A01F0000}"/>
    <cellStyle name="Ввод  3 4 2 4 4 3" xfId="8099" xr:uid="{00000000-0005-0000-0000-0000A11F0000}"/>
    <cellStyle name="Ввод  3 4 2 4 5" xfId="8100" xr:uid="{00000000-0005-0000-0000-0000A21F0000}"/>
    <cellStyle name="Ввод  3 4 2 4 5 2" xfId="8101" xr:uid="{00000000-0005-0000-0000-0000A31F0000}"/>
    <cellStyle name="Ввод  3 4 2 4 6" xfId="8102" xr:uid="{00000000-0005-0000-0000-0000A41F0000}"/>
    <cellStyle name="Ввод  3 4 2 5" xfId="8103" xr:uid="{00000000-0005-0000-0000-0000A51F0000}"/>
    <cellStyle name="Ввод  3 4 2 5 2" xfId="8104" xr:uid="{00000000-0005-0000-0000-0000A61F0000}"/>
    <cellStyle name="Ввод  3 4 2 5 2 2" xfId="8105" xr:uid="{00000000-0005-0000-0000-0000A71F0000}"/>
    <cellStyle name="Ввод  3 4 2 5 2 2 2" xfId="8106" xr:uid="{00000000-0005-0000-0000-0000A81F0000}"/>
    <cellStyle name="Ввод  3 4 2 5 2 3" xfId="8107" xr:uid="{00000000-0005-0000-0000-0000A91F0000}"/>
    <cellStyle name="Ввод  3 4 2 5 3" xfId="8108" xr:uid="{00000000-0005-0000-0000-0000AA1F0000}"/>
    <cellStyle name="Ввод  3 4 2 5 3 2" xfId="8109" xr:uid="{00000000-0005-0000-0000-0000AB1F0000}"/>
    <cellStyle name="Ввод  3 4 2 5 3 2 2" xfId="8110" xr:uid="{00000000-0005-0000-0000-0000AC1F0000}"/>
    <cellStyle name="Ввод  3 4 2 5 3 3" xfId="8111" xr:uid="{00000000-0005-0000-0000-0000AD1F0000}"/>
    <cellStyle name="Ввод  3 4 2 5 4" xfId="8112" xr:uid="{00000000-0005-0000-0000-0000AE1F0000}"/>
    <cellStyle name="Ввод  3 4 2 5 4 2" xfId="8113" xr:uid="{00000000-0005-0000-0000-0000AF1F0000}"/>
    <cellStyle name="Ввод  3 4 2 5 4 2 2" xfId="8114" xr:uid="{00000000-0005-0000-0000-0000B01F0000}"/>
    <cellStyle name="Ввод  3 4 2 5 4 3" xfId="8115" xr:uid="{00000000-0005-0000-0000-0000B11F0000}"/>
    <cellStyle name="Ввод  3 4 2 5 5" xfId="8116" xr:uid="{00000000-0005-0000-0000-0000B21F0000}"/>
    <cellStyle name="Ввод  3 4 2 5 5 2" xfId="8117" xr:uid="{00000000-0005-0000-0000-0000B31F0000}"/>
    <cellStyle name="Ввод  3 4 2 5 6" xfId="8118" xr:uid="{00000000-0005-0000-0000-0000B41F0000}"/>
    <cellStyle name="Ввод  3 4 2 6" xfId="8119" xr:uid="{00000000-0005-0000-0000-0000B51F0000}"/>
    <cellStyle name="Ввод  3 4 2 6 2" xfId="8120" xr:uid="{00000000-0005-0000-0000-0000B61F0000}"/>
    <cellStyle name="Ввод  3 4 2 6 2 2" xfId="8121" xr:uid="{00000000-0005-0000-0000-0000B71F0000}"/>
    <cellStyle name="Ввод  3 4 2 6 2 2 2" xfId="8122" xr:uid="{00000000-0005-0000-0000-0000B81F0000}"/>
    <cellStyle name="Ввод  3 4 2 6 2 3" xfId="8123" xr:uid="{00000000-0005-0000-0000-0000B91F0000}"/>
    <cellStyle name="Ввод  3 4 2 6 3" xfId="8124" xr:uid="{00000000-0005-0000-0000-0000BA1F0000}"/>
    <cellStyle name="Ввод  3 4 2 6 3 2" xfId="8125" xr:uid="{00000000-0005-0000-0000-0000BB1F0000}"/>
    <cellStyle name="Ввод  3 4 2 6 3 2 2" xfId="8126" xr:uid="{00000000-0005-0000-0000-0000BC1F0000}"/>
    <cellStyle name="Ввод  3 4 2 6 3 3" xfId="8127" xr:uid="{00000000-0005-0000-0000-0000BD1F0000}"/>
    <cellStyle name="Ввод  3 4 2 6 4" xfId="8128" xr:uid="{00000000-0005-0000-0000-0000BE1F0000}"/>
    <cellStyle name="Ввод  3 4 2 6 4 2" xfId="8129" xr:uid="{00000000-0005-0000-0000-0000BF1F0000}"/>
    <cellStyle name="Ввод  3 4 2 6 4 2 2" xfId="8130" xr:uid="{00000000-0005-0000-0000-0000C01F0000}"/>
    <cellStyle name="Ввод  3 4 2 6 4 3" xfId="8131" xr:uid="{00000000-0005-0000-0000-0000C11F0000}"/>
    <cellStyle name="Ввод  3 4 2 6 5" xfId="8132" xr:uid="{00000000-0005-0000-0000-0000C21F0000}"/>
    <cellStyle name="Ввод  3 4 2 6 5 2" xfId="8133" xr:uid="{00000000-0005-0000-0000-0000C31F0000}"/>
    <cellStyle name="Ввод  3 4 2 6 6" xfId="8134" xr:uid="{00000000-0005-0000-0000-0000C41F0000}"/>
    <cellStyle name="Ввод  3 4 2 7" xfId="8135" xr:uid="{00000000-0005-0000-0000-0000C51F0000}"/>
    <cellStyle name="Ввод  3 4 2 7 2" xfId="8136" xr:uid="{00000000-0005-0000-0000-0000C61F0000}"/>
    <cellStyle name="Ввод  3 4 2 7 2 2" xfId="8137" xr:uid="{00000000-0005-0000-0000-0000C71F0000}"/>
    <cellStyle name="Ввод  3 4 2 7 3" xfId="8138" xr:uid="{00000000-0005-0000-0000-0000C81F0000}"/>
    <cellStyle name="Ввод  3 4 2 8" xfId="8139" xr:uid="{00000000-0005-0000-0000-0000C91F0000}"/>
    <cellStyle name="Ввод  3 4 2 8 2" xfId="8140" xr:uid="{00000000-0005-0000-0000-0000CA1F0000}"/>
    <cellStyle name="Ввод  3 4 2 9" xfId="8141" xr:uid="{00000000-0005-0000-0000-0000CB1F0000}"/>
    <cellStyle name="Ввод  3 4 3" xfId="8142" xr:uid="{00000000-0005-0000-0000-0000CC1F0000}"/>
    <cellStyle name="Ввод  3 4 3 2" xfId="8143" xr:uid="{00000000-0005-0000-0000-0000CD1F0000}"/>
    <cellStyle name="Ввод  3 4 3 2 2" xfId="8144" xr:uid="{00000000-0005-0000-0000-0000CE1F0000}"/>
    <cellStyle name="Ввод  3 4 3 2 2 2" xfId="8145" xr:uid="{00000000-0005-0000-0000-0000CF1F0000}"/>
    <cellStyle name="Ввод  3 4 3 2 2 2 2" xfId="8146" xr:uid="{00000000-0005-0000-0000-0000D01F0000}"/>
    <cellStyle name="Ввод  3 4 3 2 2 3" xfId="8147" xr:uid="{00000000-0005-0000-0000-0000D11F0000}"/>
    <cellStyle name="Ввод  3 4 3 2 3" xfId="8148" xr:uid="{00000000-0005-0000-0000-0000D21F0000}"/>
    <cellStyle name="Ввод  3 4 3 2 3 2" xfId="8149" xr:uid="{00000000-0005-0000-0000-0000D31F0000}"/>
    <cellStyle name="Ввод  3 4 3 2 3 2 2" xfId="8150" xr:uid="{00000000-0005-0000-0000-0000D41F0000}"/>
    <cellStyle name="Ввод  3 4 3 2 3 3" xfId="8151" xr:uid="{00000000-0005-0000-0000-0000D51F0000}"/>
    <cellStyle name="Ввод  3 4 3 2 4" xfId="8152" xr:uid="{00000000-0005-0000-0000-0000D61F0000}"/>
    <cellStyle name="Ввод  3 4 3 2 4 2" xfId="8153" xr:uid="{00000000-0005-0000-0000-0000D71F0000}"/>
    <cellStyle name="Ввод  3 4 3 2 4 2 2" xfId="8154" xr:uid="{00000000-0005-0000-0000-0000D81F0000}"/>
    <cellStyle name="Ввод  3 4 3 2 4 3" xfId="8155" xr:uid="{00000000-0005-0000-0000-0000D91F0000}"/>
    <cellStyle name="Ввод  3 4 3 2 5" xfId="8156" xr:uid="{00000000-0005-0000-0000-0000DA1F0000}"/>
    <cellStyle name="Ввод  3 4 3 2 5 2" xfId="8157" xr:uid="{00000000-0005-0000-0000-0000DB1F0000}"/>
    <cellStyle name="Ввод  3 4 3 2 6" xfId="8158" xr:uid="{00000000-0005-0000-0000-0000DC1F0000}"/>
    <cellStyle name="Ввод  3 4 3 3" xfId="8159" xr:uid="{00000000-0005-0000-0000-0000DD1F0000}"/>
    <cellStyle name="Ввод  3 4 3 3 2" xfId="8160" xr:uid="{00000000-0005-0000-0000-0000DE1F0000}"/>
    <cellStyle name="Ввод  3 4 3 3 2 2" xfId="8161" xr:uid="{00000000-0005-0000-0000-0000DF1F0000}"/>
    <cellStyle name="Ввод  3 4 3 3 2 2 2" xfId="8162" xr:uid="{00000000-0005-0000-0000-0000E01F0000}"/>
    <cellStyle name="Ввод  3 4 3 3 2 3" xfId="8163" xr:uid="{00000000-0005-0000-0000-0000E11F0000}"/>
    <cellStyle name="Ввод  3 4 3 3 3" xfId="8164" xr:uid="{00000000-0005-0000-0000-0000E21F0000}"/>
    <cellStyle name="Ввод  3 4 3 3 3 2" xfId="8165" xr:uid="{00000000-0005-0000-0000-0000E31F0000}"/>
    <cellStyle name="Ввод  3 4 3 3 3 2 2" xfId="8166" xr:uid="{00000000-0005-0000-0000-0000E41F0000}"/>
    <cellStyle name="Ввод  3 4 3 3 3 3" xfId="8167" xr:uid="{00000000-0005-0000-0000-0000E51F0000}"/>
    <cellStyle name="Ввод  3 4 3 3 4" xfId="8168" xr:uid="{00000000-0005-0000-0000-0000E61F0000}"/>
    <cellStyle name="Ввод  3 4 3 3 4 2" xfId="8169" xr:uid="{00000000-0005-0000-0000-0000E71F0000}"/>
    <cellStyle name="Ввод  3 4 3 3 4 2 2" xfId="8170" xr:uid="{00000000-0005-0000-0000-0000E81F0000}"/>
    <cellStyle name="Ввод  3 4 3 3 4 3" xfId="8171" xr:uid="{00000000-0005-0000-0000-0000E91F0000}"/>
    <cellStyle name="Ввод  3 4 3 3 5" xfId="8172" xr:uid="{00000000-0005-0000-0000-0000EA1F0000}"/>
    <cellStyle name="Ввод  3 4 3 3 5 2" xfId="8173" xr:uid="{00000000-0005-0000-0000-0000EB1F0000}"/>
    <cellStyle name="Ввод  3 4 3 3 6" xfId="8174" xr:uid="{00000000-0005-0000-0000-0000EC1F0000}"/>
    <cellStyle name="Ввод  3 4 3 4" xfId="8175" xr:uid="{00000000-0005-0000-0000-0000ED1F0000}"/>
    <cellStyle name="Ввод  3 4 3 4 2" xfId="8176" xr:uid="{00000000-0005-0000-0000-0000EE1F0000}"/>
    <cellStyle name="Ввод  3 4 3 4 2 2" xfId="8177" xr:uid="{00000000-0005-0000-0000-0000EF1F0000}"/>
    <cellStyle name="Ввод  3 4 3 4 2 2 2" xfId="8178" xr:uid="{00000000-0005-0000-0000-0000F01F0000}"/>
    <cellStyle name="Ввод  3 4 3 4 2 3" xfId="8179" xr:uid="{00000000-0005-0000-0000-0000F11F0000}"/>
    <cellStyle name="Ввод  3 4 3 4 3" xfId="8180" xr:uid="{00000000-0005-0000-0000-0000F21F0000}"/>
    <cellStyle name="Ввод  3 4 3 4 3 2" xfId="8181" xr:uid="{00000000-0005-0000-0000-0000F31F0000}"/>
    <cellStyle name="Ввод  3 4 3 4 3 2 2" xfId="8182" xr:uid="{00000000-0005-0000-0000-0000F41F0000}"/>
    <cellStyle name="Ввод  3 4 3 4 3 3" xfId="8183" xr:uid="{00000000-0005-0000-0000-0000F51F0000}"/>
    <cellStyle name="Ввод  3 4 3 4 4" xfId="8184" xr:uid="{00000000-0005-0000-0000-0000F61F0000}"/>
    <cellStyle name="Ввод  3 4 3 4 4 2" xfId="8185" xr:uid="{00000000-0005-0000-0000-0000F71F0000}"/>
    <cellStyle name="Ввод  3 4 3 4 4 2 2" xfId="8186" xr:uid="{00000000-0005-0000-0000-0000F81F0000}"/>
    <cellStyle name="Ввод  3 4 3 4 4 3" xfId="8187" xr:uid="{00000000-0005-0000-0000-0000F91F0000}"/>
    <cellStyle name="Ввод  3 4 3 4 5" xfId="8188" xr:uid="{00000000-0005-0000-0000-0000FA1F0000}"/>
    <cellStyle name="Ввод  3 4 3 4 5 2" xfId="8189" xr:uid="{00000000-0005-0000-0000-0000FB1F0000}"/>
    <cellStyle name="Ввод  3 4 3 4 6" xfId="8190" xr:uid="{00000000-0005-0000-0000-0000FC1F0000}"/>
    <cellStyle name="Ввод  3 4 3 5" xfId="8191" xr:uid="{00000000-0005-0000-0000-0000FD1F0000}"/>
    <cellStyle name="Ввод  3 4 3 5 2" xfId="8192" xr:uid="{00000000-0005-0000-0000-0000FE1F0000}"/>
    <cellStyle name="Ввод  3 4 3 5 2 2" xfId="8193" xr:uid="{00000000-0005-0000-0000-0000FF1F0000}"/>
    <cellStyle name="Ввод  3 4 3 5 2 2 2" xfId="8194" xr:uid="{00000000-0005-0000-0000-000000200000}"/>
    <cellStyle name="Ввод  3 4 3 5 2 3" xfId="8195" xr:uid="{00000000-0005-0000-0000-000001200000}"/>
    <cellStyle name="Ввод  3 4 3 5 3" xfId="8196" xr:uid="{00000000-0005-0000-0000-000002200000}"/>
    <cellStyle name="Ввод  3 4 3 5 3 2" xfId="8197" xr:uid="{00000000-0005-0000-0000-000003200000}"/>
    <cellStyle name="Ввод  3 4 3 5 3 2 2" xfId="8198" xr:uid="{00000000-0005-0000-0000-000004200000}"/>
    <cellStyle name="Ввод  3 4 3 5 3 3" xfId="8199" xr:uid="{00000000-0005-0000-0000-000005200000}"/>
    <cellStyle name="Ввод  3 4 3 5 4" xfId="8200" xr:uid="{00000000-0005-0000-0000-000006200000}"/>
    <cellStyle name="Ввод  3 4 3 5 4 2" xfId="8201" xr:uid="{00000000-0005-0000-0000-000007200000}"/>
    <cellStyle name="Ввод  3 4 3 5 4 2 2" xfId="8202" xr:uid="{00000000-0005-0000-0000-000008200000}"/>
    <cellStyle name="Ввод  3 4 3 5 4 3" xfId="8203" xr:uid="{00000000-0005-0000-0000-000009200000}"/>
    <cellStyle name="Ввод  3 4 3 5 5" xfId="8204" xr:uid="{00000000-0005-0000-0000-00000A200000}"/>
    <cellStyle name="Ввод  3 4 3 5 5 2" xfId="8205" xr:uid="{00000000-0005-0000-0000-00000B200000}"/>
    <cellStyle name="Ввод  3 4 3 5 6" xfId="8206" xr:uid="{00000000-0005-0000-0000-00000C200000}"/>
    <cellStyle name="Ввод  3 4 3 6" xfId="8207" xr:uid="{00000000-0005-0000-0000-00000D200000}"/>
    <cellStyle name="Ввод  3 4 3 6 2" xfId="8208" xr:uid="{00000000-0005-0000-0000-00000E200000}"/>
    <cellStyle name="Ввод  3 4 3 6 2 2" xfId="8209" xr:uid="{00000000-0005-0000-0000-00000F200000}"/>
    <cellStyle name="Ввод  3 4 3 6 2 2 2" xfId="8210" xr:uid="{00000000-0005-0000-0000-000010200000}"/>
    <cellStyle name="Ввод  3 4 3 6 2 3" xfId="8211" xr:uid="{00000000-0005-0000-0000-000011200000}"/>
    <cellStyle name="Ввод  3 4 3 6 3" xfId="8212" xr:uid="{00000000-0005-0000-0000-000012200000}"/>
    <cellStyle name="Ввод  3 4 3 6 3 2" xfId="8213" xr:uid="{00000000-0005-0000-0000-000013200000}"/>
    <cellStyle name="Ввод  3 4 3 6 3 2 2" xfId="8214" xr:uid="{00000000-0005-0000-0000-000014200000}"/>
    <cellStyle name="Ввод  3 4 3 6 3 3" xfId="8215" xr:uid="{00000000-0005-0000-0000-000015200000}"/>
    <cellStyle name="Ввод  3 4 3 6 4" xfId="8216" xr:uid="{00000000-0005-0000-0000-000016200000}"/>
    <cellStyle name="Ввод  3 4 3 6 4 2" xfId="8217" xr:uid="{00000000-0005-0000-0000-000017200000}"/>
    <cellStyle name="Ввод  3 4 3 6 4 2 2" xfId="8218" xr:uid="{00000000-0005-0000-0000-000018200000}"/>
    <cellStyle name="Ввод  3 4 3 6 4 3" xfId="8219" xr:uid="{00000000-0005-0000-0000-000019200000}"/>
    <cellStyle name="Ввод  3 4 3 6 5" xfId="8220" xr:uid="{00000000-0005-0000-0000-00001A200000}"/>
    <cellStyle name="Ввод  3 4 3 6 5 2" xfId="8221" xr:uid="{00000000-0005-0000-0000-00001B200000}"/>
    <cellStyle name="Ввод  3 4 3 6 6" xfId="8222" xr:uid="{00000000-0005-0000-0000-00001C200000}"/>
    <cellStyle name="Ввод  3 4 3 7" xfId="8223" xr:uid="{00000000-0005-0000-0000-00001D200000}"/>
    <cellStyle name="Ввод  3 4 3 7 2" xfId="8224" xr:uid="{00000000-0005-0000-0000-00001E200000}"/>
    <cellStyle name="Ввод  3 4 3 7 2 2" xfId="8225" xr:uid="{00000000-0005-0000-0000-00001F200000}"/>
    <cellStyle name="Ввод  3 4 3 7 3" xfId="8226" xr:uid="{00000000-0005-0000-0000-000020200000}"/>
    <cellStyle name="Ввод  3 4 3 8" xfId="8227" xr:uid="{00000000-0005-0000-0000-000021200000}"/>
    <cellStyle name="Ввод  3 4 3 8 2" xfId="8228" xr:uid="{00000000-0005-0000-0000-000022200000}"/>
    <cellStyle name="Ввод  3 4 3 9" xfId="8229" xr:uid="{00000000-0005-0000-0000-000023200000}"/>
    <cellStyle name="Ввод  3 4 4" xfId="8230" xr:uid="{00000000-0005-0000-0000-000024200000}"/>
    <cellStyle name="Ввод  3 4 4 2" xfId="8231" xr:uid="{00000000-0005-0000-0000-000025200000}"/>
    <cellStyle name="Ввод  3 4 4 2 2" xfId="8232" xr:uid="{00000000-0005-0000-0000-000026200000}"/>
    <cellStyle name="Ввод  3 4 4 2 2 2" xfId="8233" xr:uid="{00000000-0005-0000-0000-000027200000}"/>
    <cellStyle name="Ввод  3 4 4 2 2 2 2" xfId="8234" xr:uid="{00000000-0005-0000-0000-000028200000}"/>
    <cellStyle name="Ввод  3 4 4 2 2 3" xfId="8235" xr:uid="{00000000-0005-0000-0000-000029200000}"/>
    <cellStyle name="Ввод  3 4 4 2 3" xfId="8236" xr:uid="{00000000-0005-0000-0000-00002A200000}"/>
    <cellStyle name="Ввод  3 4 4 2 3 2" xfId="8237" xr:uid="{00000000-0005-0000-0000-00002B200000}"/>
    <cellStyle name="Ввод  3 4 4 2 3 2 2" xfId="8238" xr:uid="{00000000-0005-0000-0000-00002C200000}"/>
    <cellStyle name="Ввод  3 4 4 2 3 3" xfId="8239" xr:uid="{00000000-0005-0000-0000-00002D200000}"/>
    <cellStyle name="Ввод  3 4 4 2 4" xfId="8240" xr:uid="{00000000-0005-0000-0000-00002E200000}"/>
    <cellStyle name="Ввод  3 4 4 2 4 2" xfId="8241" xr:uid="{00000000-0005-0000-0000-00002F200000}"/>
    <cellStyle name="Ввод  3 4 4 2 4 2 2" xfId="8242" xr:uid="{00000000-0005-0000-0000-000030200000}"/>
    <cellStyle name="Ввод  3 4 4 2 4 3" xfId="8243" xr:uid="{00000000-0005-0000-0000-000031200000}"/>
    <cellStyle name="Ввод  3 4 4 2 5" xfId="8244" xr:uid="{00000000-0005-0000-0000-000032200000}"/>
    <cellStyle name="Ввод  3 4 4 2 5 2" xfId="8245" xr:uid="{00000000-0005-0000-0000-000033200000}"/>
    <cellStyle name="Ввод  3 4 4 2 6" xfId="8246" xr:uid="{00000000-0005-0000-0000-000034200000}"/>
    <cellStyle name="Ввод  3 4 4 3" xfId="8247" xr:uid="{00000000-0005-0000-0000-000035200000}"/>
    <cellStyle name="Ввод  3 4 4 3 2" xfId="8248" xr:uid="{00000000-0005-0000-0000-000036200000}"/>
    <cellStyle name="Ввод  3 4 4 3 2 2" xfId="8249" xr:uid="{00000000-0005-0000-0000-000037200000}"/>
    <cellStyle name="Ввод  3 4 4 3 2 2 2" xfId="8250" xr:uid="{00000000-0005-0000-0000-000038200000}"/>
    <cellStyle name="Ввод  3 4 4 3 2 3" xfId="8251" xr:uid="{00000000-0005-0000-0000-000039200000}"/>
    <cellStyle name="Ввод  3 4 4 3 3" xfId="8252" xr:uid="{00000000-0005-0000-0000-00003A200000}"/>
    <cellStyle name="Ввод  3 4 4 3 3 2" xfId="8253" xr:uid="{00000000-0005-0000-0000-00003B200000}"/>
    <cellStyle name="Ввод  3 4 4 3 3 2 2" xfId="8254" xr:uid="{00000000-0005-0000-0000-00003C200000}"/>
    <cellStyle name="Ввод  3 4 4 3 3 3" xfId="8255" xr:uid="{00000000-0005-0000-0000-00003D200000}"/>
    <cellStyle name="Ввод  3 4 4 3 4" xfId="8256" xr:uid="{00000000-0005-0000-0000-00003E200000}"/>
    <cellStyle name="Ввод  3 4 4 3 4 2" xfId="8257" xr:uid="{00000000-0005-0000-0000-00003F200000}"/>
    <cellStyle name="Ввод  3 4 4 3 4 2 2" xfId="8258" xr:uid="{00000000-0005-0000-0000-000040200000}"/>
    <cellStyle name="Ввод  3 4 4 3 4 3" xfId="8259" xr:uid="{00000000-0005-0000-0000-000041200000}"/>
    <cellStyle name="Ввод  3 4 4 3 5" xfId="8260" xr:uid="{00000000-0005-0000-0000-000042200000}"/>
    <cellStyle name="Ввод  3 4 4 3 5 2" xfId="8261" xr:uid="{00000000-0005-0000-0000-000043200000}"/>
    <cellStyle name="Ввод  3 4 4 3 6" xfId="8262" xr:uid="{00000000-0005-0000-0000-000044200000}"/>
    <cellStyle name="Ввод  3 4 4 4" xfId="8263" xr:uid="{00000000-0005-0000-0000-000045200000}"/>
    <cellStyle name="Ввод  3 4 4 4 2" xfId="8264" xr:uid="{00000000-0005-0000-0000-000046200000}"/>
    <cellStyle name="Ввод  3 4 4 4 2 2" xfId="8265" xr:uid="{00000000-0005-0000-0000-000047200000}"/>
    <cellStyle name="Ввод  3 4 4 4 2 2 2" xfId="8266" xr:uid="{00000000-0005-0000-0000-000048200000}"/>
    <cellStyle name="Ввод  3 4 4 4 2 3" xfId="8267" xr:uid="{00000000-0005-0000-0000-000049200000}"/>
    <cellStyle name="Ввод  3 4 4 4 3" xfId="8268" xr:uid="{00000000-0005-0000-0000-00004A200000}"/>
    <cellStyle name="Ввод  3 4 4 4 3 2" xfId="8269" xr:uid="{00000000-0005-0000-0000-00004B200000}"/>
    <cellStyle name="Ввод  3 4 4 4 3 2 2" xfId="8270" xr:uid="{00000000-0005-0000-0000-00004C200000}"/>
    <cellStyle name="Ввод  3 4 4 4 3 3" xfId="8271" xr:uid="{00000000-0005-0000-0000-00004D200000}"/>
    <cellStyle name="Ввод  3 4 4 4 4" xfId="8272" xr:uid="{00000000-0005-0000-0000-00004E200000}"/>
    <cellStyle name="Ввод  3 4 4 4 4 2" xfId="8273" xr:uid="{00000000-0005-0000-0000-00004F200000}"/>
    <cellStyle name="Ввод  3 4 4 4 4 2 2" xfId="8274" xr:uid="{00000000-0005-0000-0000-000050200000}"/>
    <cellStyle name="Ввод  3 4 4 4 4 3" xfId="8275" xr:uid="{00000000-0005-0000-0000-000051200000}"/>
    <cellStyle name="Ввод  3 4 4 4 5" xfId="8276" xr:uid="{00000000-0005-0000-0000-000052200000}"/>
    <cellStyle name="Ввод  3 4 4 4 5 2" xfId="8277" xr:uid="{00000000-0005-0000-0000-000053200000}"/>
    <cellStyle name="Ввод  3 4 4 4 6" xfId="8278" xr:uid="{00000000-0005-0000-0000-000054200000}"/>
    <cellStyle name="Ввод  3 4 4 5" xfId="8279" xr:uid="{00000000-0005-0000-0000-000055200000}"/>
    <cellStyle name="Ввод  3 4 4 5 2" xfId="8280" xr:uid="{00000000-0005-0000-0000-000056200000}"/>
    <cellStyle name="Ввод  3 4 4 5 2 2" xfId="8281" xr:uid="{00000000-0005-0000-0000-000057200000}"/>
    <cellStyle name="Ввод  3 4 4 5 2 2 2" xfId="8282" xr:uid="{00000000-0005-0000-0000-000058200000}"/>
    <cellStyle name="Ввод  3 4 4 5 2 3" xfId="8283" xr:uid="{00000000-0005-0000-0000-000059200000}"/>
    <cellStyle name="Ввод  3 4 4 5 3" xfId="8284" xr:uid="{00000000-0005-0000-0000-00005A200000}"/>
    <cellStyle name="Ввод  3 4 4 5 3 2" xfId="8285" xr:uid="{00000000-0005-0000-0000-00005B200000}"/>
    <cellStyle name="Ввод  3 4 4 5 3 2 2" xfId="8286" xr:uid="{00000000-0005-0000-0000-00005C200000}"/>
    <cellStyle name="Ввод  3 4 4 5 3 3" xfId="8287" xr:uid="{00000000-0005-0000-0000-00005D200000}"/>
    <cellStyle name="Ввод  3 4 4 5 4" xfId="8288" xr:uid="{00000000-0005-0000-0000-00005E200000}"/>
    <cellStyle name="Ввод  3 4 4 5 4 2" xfId="8289" xr:uid="{00000000-0005-0000-0000-00005F200000}"/>
    <cellStyle name="Ввод  3 4 4 5 4 2 2" xfId="8290" xr:uid="{00000000-0005-0000-0000-000060200000}"/>
    <cellStyle name="Ввод  3 4 4 5 4 3" xfId="8291" xr:uid="{00000000-0005-0000-0000-000061200000}"/>
    <cellStyle name="Ввод  3 4 4 5 5" xfId="8292" xr:uid="{00000000-0005-0000-0000-000062200000}"/>
    <cellStyle name="Ввод  3 4 4 5 5 2" xfId="8293" xr:uid="{00000000-0005-0000-0000-000063200000}"/>
    <cellStyle name="Ввод  3 4 4 5 6" xfId="8294" xr:uid="{00000000-0005-0000-0000-000064200000}"/>
    <cellStyle name="Ввод  3 4 4 6" xfId="8295" xr:uid="{00000000-0005-0000-0000-000065200000}"/>
    <cellStyle name="Ввод  3 4 4 6 2" xfId="8296" xr:uid="{00000000-0005-0000-0000-000066200000}"/>
    <cellStyle name="Ввод  3 4 4 6 2 2" xfId="8297" xr:uid="{00000000-0005-0000-0000-000067200000}"/>
    <cellStyle name="Ввод  3 4 4 6 3" xfId="8298" xr:uid="{00000000-0005-0000-0000-000068200000}"/>
    <cellStyle name="Ввод  3 4 4 7" xfId="8299" xr:uid="{00000000-0005-0000-0000-000069200000}"/>
    <cellStyle name="Ввод  3 4 4 7 2" xfId="8300" xr:uid="{00000000-0005-0000-0000-00006A200000}"/>
    <cellStyle name="Ввод  3 4 4 8" xfId="8301" xr:uid="{00000000-0005-0000-0000-00006B200000}"/>
    <cellStyle name="Ввод  3 4 5" xfId="8302" xr:uid="{00000000-0005-0000-0000-00006C200000}"/>
    <cellStyle name="Ввод  3 4 5 2" xfId="8303" xr:uid="{00000000-0005-0000-0000-00006D200000}"/>
    <cellStyle name="Ввод  3 4 5 2 2" xfId="8304" xr:uid="{00000000-0005-0000-0000-00006E200000}"/>
    <cellStyle name="Ввод  3 4 5 2 2 2" xfId="8305" xr:uid="{00000000-0005-0000-0000-00006F200000}"/>
    <cellStyle name="Ввод  3 4 5 2 3" xfId="8306" xr:uid="{00000000-0005-0000-0000-000070200000}"/>
    <cellStyle name="Ввод  3 4 5 3" xfId="8307" xr:uid="{00000000-0005-0000-0000-000071200000}"/>
    <cellStyle name="Ввод  3 4 5 3 2" xfId="8308" xr:uid="{00000000-0005-0000-0000-000072200000}"/>
    <cellStyle name="Ввод  3 4 5 3 2 2" xfId="8309" xr:uid="{00000000-0005-0000-0000-000073200000}"/>
    <cellStyle name="Ввод  3 4 5 3 3" xfId="8310" xr:uid="{00000000-0005-0000-0000-000074200000}"/>
    <cellStyle name="Ввод  3 4 5 4" xfId="8311" xr:uid="{00000000-0005-0000-0000-000075200000}"/>
    <cellStyle name="Ввод  3 4 5 4 2" xfId="8312" xr:uid="{00000000-0005-0000-0000-000076200000}"/>
    <cellStyle name="Ввод  3 4 5 4 2 2" xfId="8313" xr:uid="{00000000-0005-0000-0000-000077200000}"/>
    <cellStyle name="Ввод  3 4 5 4 3" xfId="8314" xr:uid="{00000000-0005-0000-0000-000078200000}"/>
    <cellStyle name="Ввод  3 4 5 5" xfId="8315" xr:uid="{00000000-0005-0000-0000-000079200000}"/>
    <cellStyle name="Ввод  3 4 5 5 2" xfId="8316" xr:uid="{00000000-0005-0000-0000-00007A200000}"/>
    <cellStyle name="Ввод  3 4 5 6" xfId="8317" xr:uid="{00000000-0005-0000-0000-00007B200000}"/>
    <cellStyle name="Ввод  3 4 6" xfId="8318" xr:uid="{00000000-0005-0000-0000-00007C200000}"/>
    <cellStyle name="Ввод  3 4 6 2" xfId="8319" xr:uid="{00000000-0005-0000-0000-00007D200000}"/>
    <cellStyle name="Ввод  3 4 6 2 2" xfId="8320" xr:uid="{00000000-0005-0000-0000-00007E200000}"/>
    <cellStyle name="Ввод  3 4 6 2 2 2" xfId="8321" xr:uid="{00000000-0005-0000-0000-00007F200000}"/>
    <cellStyle name="Ввод  3 4 6 2 3" xfId="8322" xr:uid="{00000000-0005-0000-0000-000080200000}"/>
    <cellStyle name="Ввод  3 4 6 3" xfId="8323" xr:uid="{00000000-0005-0000-0000-000081200000}"/>
    <cellStyle name="Ввод  3 4 6 3 2" xfId="8324" xr:uid="{00000000-0005-0000-0000-000082200000}"/>
    <cellStyle name="Ввод  3 4 6 3 2 2" xfId="8325" xr:uid="{00000000-0005-0000-0000-000083200000}"/>
    <cellStyle name="Ввод  3 4 6 3 3" xfId="8326" xr:uid="{00000000-0005-0000-0000-000084200000}"/>
    <cellStyle name="Ввод  3 4 6 4" xfId="8327" xr:uid="{00000000-0005-0000-0000-000085200000}"/>
    <cellStyle name="Ввод  3 4 6 4 2" xfId="8328" xr:uid="{00000000-0005-0000-0000-000086200000}"/>
    <cellStyle name="Ввод  3 4 6 4 2 2" xfId="8329" xr:uid="{00000000-0005-0000-0000-000087200000}"/>
    <cellStyle name="Ввод  3 4 6 4 3" xfId="8330" xr:uid="{00000000-0005-0000-0000-000088200000}"/>
    <cellStyle name="Ввод  3 4 6 5" xfId="8331" xr:uid="{00000000-0005-0000-0000-000089200000}"/>
    <cellStyle name="Ввод  3 4 6 5 2" xfId="8332" xr:uid="{00000000-0005-0000-0000-00008A200000}"/>
    <cellStyle name="Ввод  3 4 6 6" xfId="8333" xr:uid="{00000000-0005-0000-0000-00008B200000}"/>
    <cellStyle name="Ввод  3 4 7" xfId="8334" xr:uid="{00000000-0005-0000-0000-00008C200000}"/>
    <cellStyle name="Ввод  3 4 7 2" xfId="8335" xr:uid="{00000000-0005-0000-0000-00008D200000}"/>
    <cellStyle name="Ввод  3 4 7 2 2" xfId="8336" xr:uid="{00000000-0005-0000-0000-00008E200000}"/>
    <cellStyle name="Ввод  3 4 7 2 2 2" xfId="8337" xr:uid="{00000000-0005-0000-0000-00008F200000}"/>
    <cellStyle name="Ввод  3 4 7 2 3" xfId="8338" xr:uid="{00000000-0005-0000-0000-000090200000}"/>
    <cellStyle name="Ввод  3 4 7 3" xfId="8339" xr:uid="{00000000-0005-0000-0000-000091200000}"/>
    <cellStyle name="Ввод  3 4 7 3 2" xfId="8340" xr:uid="{00000000-0005-0000-0000-000092200000}"/>
    <cellStyle name="Ввод  3 4 7 3 2 2" xfId="8341" xr:uid="{00000000-0005-0000-0000-000093200000}"/>
    <cellStyle name="Ввод  3 4 7 3 3" xfId="8342" xr:uid="{00000000-0005-0000-0000-000094200000}"/>
    <cellStyle name="Ввод  3 4 7 4" xfId="8343" xr:uid="{00000000-0005-0000-0000-000095200000}"/>
    <cellStyle name="Ввод  3 4 7 4 2" xfId="8344" xr:uid="{00000000-0005-0000-0000-000096200000}"/>
    <cellStyle name="Ввод  3 4 7 4 2 2" xfId="8345" xr:uid="{00000000-0005-0000-0000-000097200000}"/>
    <cellStyle name="Ввод  3 4 7 4 3" xfId="8346" xr:uid="{00000000-0005-0000-0000-000098200000}"/>
    <cellStyle name="Ввод  3 4 7 5" xfId="8347" xr:uid="{00000000-0005-0000-0000-000099200000}"/>
    <cellStyle name="Ввод  3 4 7 5 2" xfId="8348" xr:uid="{00000000-0005-0000-0000-00009A200000}"/>
    <cellStyle name="Ввод  3 4 7 6" xfId="8349" xr:uid="{00000000-0005-0000-0000-00009B200000}"/>
    <cellStyle name="Ввод  3 4 8" xfId="8350" xr:uid="{00000000-0005-0000-0000-00009C200000}"/>
    <cellStyle name="Ввод  3 4 8 2" xfId="8351" xr:uid="{00000000-0005-0000-0000-00009D200000}"/>
    <cellStyle name="Ввод  3 4 8 2 2" xfId="8352" xr:uid="{00000000-0005-0000-0000-00009E200000}"/>
    <cellStyle name="Ввод  3 4 8 2 2 2" xfId="8353" xr:uid="{00000000-0005-0000-0000-00009F200000}"/>
    <cellStyle name="Ввод  3 4 8 2 3" xfId="8354" xr:uid="{00000000-0005-0000-0000-0000A0200000}"/>
    <cellStyle name="Ввод  3 4 8 3" xfId="8355" xr:uid="{00000000-0005-0000-0000-0000A1200000}"/>
    <cellStyle name="Ввод  3 4 8 3 2" xfId="8356" xr:uid="{00000000-0005-0000-0000-0000A2200000}"/>
    <cellStyle name="Ввод  3 4 8 3 2 2" xfId="8357" xr:uid="{00000000-0005-0000-0000-0000A3200000}"/>
    <cellStyle name="Ввод  3 4 8 3 3" xfId="8358" xr:uid="{00000000-0005-0000-0000-0000A4200000}"/>
    <cellStyle name="Ввод  3 4 8 4" xfId="8359" xr:uid="{00000000-0005-0000-0000-0000A5200000}"/>
    <cellStyle name="Ввод  3 4 8 4 2" xfId="8360" xr:uid="{00000000-0005-0000-0000-0000A6200000}"/>
    <cellStyle name="Ввод  3 4 8 4 2 2" xfId="8361" xr:uid="{00000000-0005-0000-0000-0000A7200000}"/>
    <cellStyle name="Ввод  3 4 8 4 3" xfId="8362" xr:uid="{00000000-0005-0000-0000-0000A8200000}"/>
    <cellStyle name="Ввод  3 4 8 5" xfId="8363" xr:uid="{00000000-0005-0000-0000-0000A9200000}"/>
    <cellStyle name="Ввод  3 4 8 5 2" xfId="8364" xr:uid="{00000000-0005-0000-0000-0000AA200000}"/>
    <cellStyle name="Ввод  3 4 8 6" xfId="8365" xr:uid="{00000000-0005-0000-0000-0000AB200000}"/>
    <cellStyle name="Ввод  3 4 9" xfId="8366" xr:uid="{00000000-0005-0000-0000-0000AC200000}"/>
    <cellStyle name="Ввод  3 4 9 2" xfId="8367" xr:uid="{00000000-0005-0000-0000-0000AD200000}"/>
    <cellStyle name="Ввод  3 4 9 2 2" xfId="8368" xr:uid="{00000000-0005-0000-0000-0000AE200000}"/>
    <cellStyle name="Ввод  3 4 9 3" xfId="8369" xr:uid="{00000000-0005-0000-0000-0000AF200000}"/>
    <cellStyle name="Ввод  3 5" xfId="8370" xr:uid="{00000000-0005-0000-0000-0000B0200000}"/>
    <cellStyle name="Ввод  3 5 2" xfId="8371" xr:uid="{00000000-0005-0000-0000-0000B1200000}"/>
    <cellStyle name="Ввод  3 5 2 2" xfId="8372" xr:uid="{00000000-0005-0000-0000-0000B2200000}"/>
    <cellStyle name="Ввод  3 5 2 2 2" xfId="8373" xr:uid="{00000000-0005-0000-0000-0000B3200000}"/>
    <cellStyle name="Ввод  3 5 2 2 2 2" xfId="8374" xr:uid="{00000000-0005-0000-0000-0000B4200000}"/>
    <cellStyle name="Ввод  3 5 2 2 2 2 2" xfId="8375" xr:uid="{00000000-0005-0000-0000-0000B5200000}"/>
    <cellStyle name="Ввод  3 5 2 2 2 3" xfId="8376" xr:uid="{00000000-0005-0000-0000-0000B6200000}"/>
    <cellStyle name="Ввод  3 5 2 2 3" xfId="8377" xr:uid="{00000000-0005-0000-0000-0000B7200000}"/>
    <cellStyle name="Ввод  3 5 2 2 3 2" xfId="8378" xr:uid="{00000000-0005-0000-0000-0000B8200000}"/>
    <cellStyle name="Ввод  3 5 2 2 3 2 2" xfId="8379" xr:uid="{00000000-0005-0000-0000-0000B9200000}"/>
    <cellStyle name="Ввод  3 5 2 2 3 3" xfId="8380" xr:uid="{00000000-0005-0000-0000-0000BA200000}"/>
    <cellStyle name="Ввод  3 5 2 2 4" xfId="8381" xr:uid="{00000000-0005-0000-0000-0000BB200000}"/>
    <cellStyle name="Ввод  3 5 2 2 4 2" xfId="8382" xr:uid="{00000000-0005-0000-0000-0000BC200000}"/>
    <cellStyle name="Ввод  3 5 2 2 4 2 2" xfId="8383" xr:uid="{00000000-0005-0000-0000-0000BD200000}"/>
    <cellStyle name="Ввод  3 5 2 2 4 3" xfId="8384" xr:uid="{00000000-0005-0000-0000-0000BE200000}"/>
    <cellStyle name="Ввод  3 5 2 2 5" xfId="8385" xr:uid="{00000000-0005-0000-0000-0000BF200000}"/>
    <cellStyle name="Ввод  3 5 2 2 5 2" xfId="8386" xr:uid="{00000000-0005-0000-0000-0000C0200000}"/>
    <cellStyle name="Ввод  3 5 2 2 6" xfId="8387" xr:uid="{00000000-0005-0000-0000-0000C1200000}"/>
    <cellStyle name="Ввод  3 5 2 3" xfId="8388" xr:uid="{00000000-0005-0000-0000-0000C2200000}"/>
    <cellStyle name="Ввод  3 5 2 3 2" xfId="8389" xr:uid="{00000000-0005-0000-0000-0000C3200000}"/>
    <cellStyle name="Ввод  3 5 2 3 2 2" xfId="8390" xr:uid="{00000000-0005-0000-0000-0000C4200000}"/>
    <cellStyle name="Ввод  3 5 2 3 2 2 2" xfId="8391" xr:uid="{00000000-0005-0000-0000-0000C5200000}"/>
    <cellStyle name="Ввод  3 5 2 3 2 3" xfId="8392" xr:uid="{00000000-0005-0000-0000-0000C6200000}"/>
    <cellStyle name="Ввод  3 5 2 3 3" xfId="8393" xr:uid="{00000000-0005-0000-0000-0000C7200000}"/>
    <cellStyle name="Ввод  3 5 2 3 3 2" xfId="8394" xr:uid="{00000000-0005-0000-0000-0000C8200000}"/>
    <cellStyle name="Ввод  3 5 2 3 3 2 2" xfId="8395" xr:uid="{00000000-0005-0000-0000-0000C9200000}"/>
    <cellStyle name="Ввод  3 5 2 3 3 3" xfId="8396" xr:uid="{00000000-0005-0000-0000-0000CA200000}"/>
    <cellStyle name="Ввод  3 5 2 3 4" xfId="8397" xr:uid="{00000000-0005-0000-0000-0000CB200000}"/>
    <cellStyle name="Ввод  3 5 2 3 4 2" xfId="8398" xr:uid="{00000000-0005-0000-0000-0000CC200000}"/>
    <cellStyle name="Ввод  3 5 2 3 4 2 2" xfId="8399" xr:uid="{00000000-0005-0000-0000-0000CD200000}"/>
    <cellStyle name="Ввод  3 5 2 3 4 3" xfId="8400" xr:uid="{00000000-0005-0000-0000-0000CE200000}"/>
    <cellStyle name="Ввод  3 5 2 3 5" xfId="8401" xr:uid="{00000000-0005-0000-0000-0000CF200000}"/>
    <cellStyle name="Ввод  3 5 2 3 5 2" xfId="8402" xr:uid="{00000000-0005-0000-0000-0000D0200000}"/>
    <cellStyle name="Ввод  3 5 2 3 6" xfId="8403" xr:uid="{00000000-0005-0000-0000-0000D1200000}"/>
    <cellStyle name="Ввод  3 5 2 4" xfId="8404" xr:uid="{00000000-0005-0000-0000-0000D2200000}"/>
    <cellStyle name="Ввод  3 5 2 4 2" xfId="8405" xr:uid="{00000000-0005-0000-0000-0000D3200000}"/>
    <cellStyle name="Ввод  3 5 2 4 2 2" xfId="8406" xr:uid="{00000000-0005-0000-0000-0000D4200000}"/>
    <cellStyle name="Ввод  3 5 2 4 2 2 2" xfId="8407" xr:uid="{00000000-0005-0000-0000-0000D5200000}"/>
    <cellStyle name="Ввод  3 5 2 4 2 3" xfId="8408" xr:uid="{00000000-0005-0000-0000-0000D6200000}"/>
    <cellStyle name="Ввод  3 5 2 4 3" xfId="8409" xr:uid="{00000000-0005-0000-0000-0000D7200000}"/>
    <cellStyle name="Ввод  3 5 2 4 3 2" xfId="8410" xr:uid="{00000000-0005-0000-0000-0000D8200000}"/>
    <cellStyle name="Ввод  3 5 2 4 3 2 2" xfId="8411" xr:uid="{00000000-0005-0000-0000-0000D9200000}"/>
    <cellStyle name="Ввод  3 5 2 4 3 3" xfId="8412" xr:uid="{00000000-0005-0000-0000-0000DA200000}"/>
    <cellStyle name="Ввод  3 5 2 4 4" xfId="8413" xr:uid="{00000000-0005-0000-0000-0000DB200000}"/>
    <cellStyle name="Ввод  3 5 2 4 4 2" xfId="8414" xr:uid="{00000000-0005-0000-0000-0000DC200000}"/>
    <cellStyle name="Ввод  3 5 2 4 4 2 2" xfId="8415" xr:uid="{00000000-0005-0000-0000-0000DD200000}"/>
    <cellStyle name="Ввод  3 5 2 4 4 3" xfId="8416" xr:uid="{00000000-0005-0000-0000-0000DE200000}"/>
    <cellStyle name="Ввод  3 5 2 4 5" xfId="8417" xr:uid="{00000000-0005-0000-0000-0000DF200000}"/>
    <cellStyle name="Ввод  3 5 2 4 5 2" xfId="8418" xr:uid="{00000000-0005-0000-0000-0000E0200000}"/>
    <cellStyle name="Ввод  3 5 2 4 6" xfId="8419" xr:uid="{00000000-0005-0000-0000-0000E1200000}"/>
    <cellStyle name="Ввод  3 5 2 5" xfId="8420" xr:uid="{00000000-0005-0000-0000-0000E2200000}"/>
    <cellStyle name="Ввод  3 5 2 5 2" xfId="8421" xr:uid="{00000000-0005-0000-0000-0000E3200000}"/>
    <cellStyle name="Ввод  3 5 2 5 2 2" xfId="8422" xr:uid="{00000000-0005-0000-0000-0000E4200000}"/>
    <cellStyle name="Ввод  3 5 2 5 2 2 2" xfId="8423" xr:uid="{00000000-0005-0000-0000-0000E5200000}"/>
    <cellStyle name="Ввод  3 5 2 5 2 3" xfId="8424" xr:uid="{00000000-0005-0000-0000-0000E6200000}"/>
    <cellStyle name="Ввод  3 5 2 5 3" xfId="8425" xr:uid="{00000000-0005-0000-0000-0000E7200000}"/>
    <cellStyle name="Ввод  3 5 2 5 3 2" xfId="8426" xr:uid="{00000000-0005-0000-0000-0000E8200000}"/>
    <cellStyle name="Ввод  3 5 2 5 3 2 2" xfId="8427" xr:uid="{00000000-0005-0000-0000-0000E9200000}"/>
    <cellStyle name="Ввод  3 5 2 5 3 3" xfId="8428" xr:uid="{00000000-0005-0000-0000-0000EA200000}"/>
    <cellStyle name="Ввод  3 5 2 5 4" xfId="8429" xr:uid="{00000000-0005-0000-0000-0000EB200000}"/>
    <cellStyle name="Ввод  3 5 2 5 4 2" xfId="8430" xr:uid="{00000000-0005-0000-0000-0000EC200000}"/>
    <cellStyle name="Ввод  3 5 2 5 4 2 2" xfId="8431" xr:uid="{00000000-0005-0000-0000-0000ED200000}"/>
    <cellStyle name="Ввод  3 5 2 5 4 3" xfId="8432" xr:uid="{00000000-0005-0000-0000-0000EE200000}"/>
    <cellStyle name="Ввод  3 5 2 5 5" xfId="8433" xr:uid="{00000000-0005-0000-0000-0000EF200000}"/>
    <cellStyle name="Ввод  3 5 2 5 5 2" xfId="8434" xr:uid="{00000000-0005-0000-0000-0000F0200000}"/>
    <cellStyle name="Ввод  3 5 2 5 6" xfId="8435" xr:uid="{00000000-0005-0000-0000-0000F1200000}"/>
    <cellStyle name="Ввод  3 5 2 6" xfId="8436" xr:uid="{00000000-0005-0000-0000-0000F2200000}"/>
    <cellStyle name="Ввод  3 5 2 6 2" xfId="8437" xr:uid="{00000000-0005-0000-0000-0000F3200000}"/>
    <cellStyle name="Ввод  3 5 2 6 2 2" xfId="8438" xr:uid="{00000000-0005-0000-0000-0000F4200000}"/>
    <cellStyle name="Ввод  3 5 2 6 3" xfId="8439" xr:uid="{00000000-0005-0000-0000-0000F5200000}"/>
    <cellStyle name="Ввод  3 5 2 7" xfId="8440" xr:uid="{00000000-0005-0000-0000-0000F6200000}"/>
    <cellStyle name="Ввод  3 5 2 7 2" xfId="8441" xr:uid="{00000000-0005-0000-0000-0000F7200000}"/>
    <cellStyle name="Ввод  3 5 2 8" xfId="8442" xr:uid="{00000000-0005-0000-0000-0000F8200000}"/>
    <cellStyle name="Ввод  3 5 3" xfId="8443" xr:uid="{00000000-0005-0000-0000-0000F9200000}"/>
    <cellStyle name="Ввод  3 5 3 2" xfId="8444" xr:uid="{00000000-0005-0000-0000-0000FA200000}"/>
    <cellStyle name="Ввод  3 5 3 2 2" xfId="8445" xr:uid="{00000000-0005-0000-0000-0000FB200000}"/>
    <cellStyle name="Ввод  3 5 3 2 2 2" xfId="8446" xr:uid="{00000000-0005-0000-0000-0000FC200000}"/>
    <cellStyle name="Ввод  3 5 3 2 3" xfId="8447" xr:uid="{00000000-0005-0000-0000-0000FD200000}"/>
    <cellStyle name="Ввод  3 5 3 3" xfId="8448" xr:uid="{00000000-0005-0000-0000-0000FE200000}"/>
    <cellStyle name="Ввод  3 5 3 3 2" xfId="8449" xr:uid="{00000000-0005-0000-0000-0000FF200000}"/>
    <cellStyle name="Ввод  3 5 3 3 2 2" xfId="8450" xr:uid="{00000000-0005-0000-0000-000000210000}"/>
    <cellStyle name="Ввод  3 5 3 3 3" xfId="8451" xr:uid="{00000000-0005-0000-0000-000001210000}"/>
    <cellStyle name="Ввод  3 5 3 4" xfId="8452" xr:uid="{00000000-0005-0000-0000-000002210000}"/>
    <cellStyle name="Ввод  3 5 3 4 2" xfId="8453" xr:uid="{00000000-0005-0000-0000-000003210000}"/>
    <cellStyle name="Ввод  3 5 3 4 2 2" xfId="8454" xr:uid="{00000000-0005-0000-0000-000004210000}"/>
    <cellStyle name="Ввод  3 5 3 4 3" xfId="8455" xr:uid="{00000000-0005-0000-0000-000005210000}"/>
    <cellStyle name="Ввод  3 5 3 5" xfId="8456" xr:uid="{00000000-0005-0000-0000-000006210000}"/>
    <cellStyle name="Ввод  3 5 3 5 2" xfId="8457" xr:uid="{00000000-0005-0000-0000-000007210000}"/>
    <cellStyle name="Ввод  3 5 3 6" xfId="8458" xr:uid="{00000000-0005-0000-0000-000008210000}"/>
    <cellStyle name="Ввод  3 5 4" xfId="8459" xr:uid="{00000000-0005-0000-0000-000009210000}"/>
    <cellStyle name="Ввод  3 5 4 2" xfId="8460" xr:uid="{00000000-0005-0000-0000-00000A210000}"/>
    <cellStyle name="Ввод  3 5 4 2 2" xfId="8461" xr:uid="{00000000-0005-0000-0000-00000B210000}"/>
    <cellStyle name="Ввод  3 5 4 2 2 2" xfId="8462" xr:uid="{00000000-0005-0000-0000-00000C210000}"/>
    <cellStyle name="Ввод  3 5 4 2 3" xfId="8463" xr:uid="{00000000-0005-0000-0000-00000D210000}"/>
    <cellStyle name="Ввод  3 5 4 3" xfId="8464" xr:uid="{00000000-0005-0000-0000-00000E210000}"/>
    <cellStyle name="Ввод  3 5 4 3 2" xfId="8465" xr:uid="{00000000-0005-0000-0000-00000F210000}"/>
    <cellStyle name="Ввод  3 5 4 3 2 2" xfId="8466" xr:uid="{00000000-0005-0000-0000-000010210000}"/>
    <cellStyle name="Ввод  3 5 4 3 3" xfId="8467" xr:uid="{00000000-0005-0000-0000-000011210000}"/>
    <cellStyle name="Ввод  3 5 4 4" xfId="8468" xr:uid="{00000000-0005-0000-0000-000012210000}"/>
    <cellStyle name="Ввод  3 5 4 4 2" xfId="8469" xr:uid="{00000000-0005-0000-0000-000013210000}"/>
    <cellStyle name="Ввод  3 5 4 4 2 2" xfId="8470" xr:uid="{00000000-0005-0000-0000-000014210000}"/>
    <cellStyle name="Ввод  3 5 4 4 3" xfId="8471" xr:uid="{00000000-0005-0000-0000-000015210000}"/>
    <cellStyle name="Ввод  3 5 4 5" xfId="8472" xr:uid="{00000000-0005-0000-0000-000016210000}"/>
    <cellStyle name="Ввод  3 5 4 5 2" xfId="8473" xr:uid="{00000000-0005-0000-0000-000017210000}"/>
    <cellStyle name="Ввод  3 5 4 6" xfId="8474" xr:uid="{00000000-0005-0000-0000-000018210000}"/>
    <cellStyle name="Ввод  3 5 5" xfId="8475" xr:uid="{00000000-0005-0000-0000-000019210000}"/>
    <cellStyle name="Ввод  3 5 5 2" xfId="8476" xr:uid="{00000000-0005-0000-0000-00001A210000}"/>
    <cellStyle name="Ввод  3 5 5 2 2" xfId="8477" xr:uid="{00000000-0005-0000-0000-00001B210000}"/>
    <cellStyle name="Ввод  3 5 5 2 2 2" xfId="8478" xr:uid="{00000000-0005-0000-0000-00001C210000}"/>
    <cellStyle name="Ввод  3 5 5 2 3" xfId="8479" xr:uid="{00000000-0005-0000-0000-00001D210000}"/>
    <cellStyle name="Ввод  3 5 5 3" xfId="8480" xr:uid="{00000000-0005-0000-0000-00001E210000}"/>
    <cellStyle name="Ввод  3 5 5 3 2" xfId="8481" xr:uid="{00000000-0005-0000-0000-00001F210000}"/>
    <cellStyle name="Ввод  3 5 5 3 2 2" xfId="8482" xr:uid="{00000000-0005-0000-0000-000020210000}"/>
    <cellStyle name="Ввод  3 5 5 3 3" xfId="8483" xr:uid="{00000000-0005-0000-0000-000021210000}"/>
    <cellStyle name="Ввод  3 5 5 4" xfId="8484" xr:uid="{00000000-0005-0000-0000-000022210000}"/>
    <cellStyle name="Ввод  3 5 5 4 2" xfId="8485" xr:uid="{00000000-0005-0000-0000-000023210000}"/>
    <cellStyle name="Ввод  3 5 5 4 2 2" xfId="8486" xr:uid="{00000000-0005-0000-0000-000024210000}"/>
    <cellStyle name="Ввод  3 5 5 4 3" xfId="8487" xr:uid="{00000000-0005-0000-0000-000025210000}"/>
    <cellStyle name="Ввод  3 5 5 5" xfId="8488" xr:uid="{00000000-0005-0000-0000-000026210000}"/>
    <cellStyle name="Ввод  3 5 5 5 2" xfId="8489" xr:uid="{00000000-0005-0000-0000-000027210000}"/>
    <cellStyle name="Ввод  3 5 5 6" xfId="8490" xr:uid="{00000000-0005-0000-0000-000028210000}"/>
    <cellStyle name="Ввод  3 5 6" xfId="8491" xr:uid="{00000000-0005-0000-0000-000029210000}"/>
    <cellStyle name="Ввод  3 5 6 2" xfId="8492" xr:uid="{00000000-0005-0000-0000-00002A210000}"/>
    <cellStyle name="Ввод  3 5 6 2 2" xfId="8493" xr:uid="{00000000-0005-0000-0000-00002B210000}"/>
    <cellStyle name="Ввод  3 5 6 2 2 2" xfId="8494" xr:uid="{00000000-0005-0000-0000-00002C210000}"/>
    <cellStyle name="Ввод  3 5 6 2 3" xfId="8495" xr:uid="{00000000-0005-0000-0000-00002D210000}"/>
    <cellStyle name="Ввод  3 5 6 3" xfId="8496" xr:uid="{00000000-0005-0000-0000-00002E210000}"/>
    <cellStyle name="Ввод  3 5 6 3 2" xfId="8497" xr:uid="{00000000-0005-0000-0000-00002F210000}"/>
    <cellStyle name="Ввод  3 5 6 3 2 2" xfId="8498" xr:uid="{00000000-0005-0000-0000-000030210000}"/>
    <cellStyle name="Ввод  3 5 6 3 3" xfId="8499" xr:uid="{00000000-0005-0000-0000-000031210000}"/>
    <cellStyle name="Ввод  3 5 6 4" xfId="8500" xr:uid="{00000000-0005-0000-0000-000032210000}"/>
    <cellStyle name="Ввод  3 5 6 4 2" xfId="8501" xr:uid="{00000000-0005-0000-0000-000033210000}"/>
    <cellStyle name="Ввод  3 5 6 4 2 2" xfId="8502" xr:uid="{00000000-0005-0000-0000-000034210000}"/>
    <cellStyle name="Ввод  3 5 6 4 3" xfId="8503" xr:uid="{00000000-0005-0000-0000-000035210000}"/>
    <cellStyle name="Ввод  3 5 6 5" xfId="8504" xr:uid="{00000000-0005-0000-0000-000036210000}"/>
    <cellStyle name="Ввод  3 5 6 5 2" xfId="8505" xr:uid="{00000000-0005-0000-0000-000037210000}"/>
    <cellStyle name="Ввод  3 5 6 6" xfId="8506" xr:uid="{00000000-0005-0000-0000-000038210000}"/>
    <cellStyle name="Ввод  3 5 7" xfId="8507" xr:uid="{00000000-0005-0000-0000-000039210000}"/>
    <cellStyle name="Ввод  3 5 7 2" xfId="8508" xr:uid="{00000000-0005-0000-0000-00003A210000}"/>
    <cellStyle name="Ввод  3 5 7 2 2" xfId="8509" xr:uid="{00000000-0005-0000-0000-00003B210000}"/>
    <cellStyle name="Ввод  3 5 7 3" xfId="8510" xr:uid="{00000000-0005-0000-0000-00003C210000}"/>
    <cellStyle name="Ввод  3 5 8" xfId="8511" xr:uid="{00000000-0005-0000-0000-00003D210000}"/>
    <cellStyle name="Ввод  3 5 8 2" xfId="8512" xr:uid="{00000000-0005-0000-0000-00003E210000}"/>
    <cellStyle name="Ввод  3 5 9" xfId="8513" xr:uid="{00000000-0005-0000-0000-00003F210000}"/>
    <cellStyle name="Ввод  3 6" xfId="8514" xr:uid="{00000000-0005-0000-0000-000040210000}"/>
    <cellStyle name="Ввод  3 6 2" xfId="8515" xr:uid="{00000000-0005-0000-0000-000041210000}"/>
    <cellStyle name="Ввод  3 6 2 2" xfId="8516" xr:uid="{00000000-0005-0000-0000-000042210000}"/>
    <cellStyle name="Ввод  3 6 2 2 2" xfId="8517" xr:uid="{00000000-0005-0000-0000-000043210000}"/>
    <cellStyle name="Ввод  3 6 2 2 2 2" xfId="8518" xr:uid="{00000000-0005-0000-0000-000044210000}"/>
    <cellStyle name="Ввод  3 6 2 2 3" xfId="8519" xr:uid="{00000000-0005-0000-0000-000045210000}"/>
    <cellStyle name="Ввод  3 6 2 3" xfId="8520" xr:uid="{00000000-0005-0000-0000-000046210000}"/>
    <cellStyle name="Ввод  3 6 2 3 2" xfId="8521" xr:uid="{00000000-0005-0000-0000-000047210000}"/>
    <cellStyle name="Ввод  3 6 2 3 2 2" xfId="8522" xr:uid="{00000000-0005-0000-0000-000048210000}"/>
    <cellStyle name="Ввод  3 6 2 3 3" xfId="8523" xr:uid="{00000000-0005-0000-0000-000049210000}"/>
    <cellStyle name="Ввод  3 6 2 4" xfId="8524" xr:uid="{00000000-0005-0000-0000-00004A210000}"/>
    <cellStyle name="Ввод  3 6 2 4 2" xfId="8525" xr:uid="{00000000-0005-0000-0000-00004B210000}"/>
    <cellStyle name="Ввод  3 6 2 4 2 2" xfId="8526" xr:uid="{00000000-0005-0000-0000-00004C210000}"/>
    <cellStyle name="Ввод  3 6 2 4 3" xfId="8527" xr:uid="{00000000-0005-0000-0000-00004D210000}"/>
    <cellStyle name="Ввод  3 6 2 5" xfId="8528" xr:uid="{00000000-0005-0000-0000-00004E210000}"/>
    <cellStyle name="Ввод  3 6 2 5 2" xfId="8529" xr:uid="{00000000-0005-0000-0000-00004F210000}"/>
    <cellStyle name="Ввод  3 6 2 6" xfId="8530" xr:uid="{00000000-0005-0000-0000-000050210000}"/>
    <cellStyle name="Ввод  3 6 3" xfId="8531" xr:uid="{00000000-0005-0000-0000-000051210000}"/>
    <cellStyle name="Ввод  3 6 3 2" xfId="8532" xr:uid="{00000000-0005-0000-0000-000052210000}"/>
    <cellStyle name="Ввод  3 6 3 2 2" xfId="8533" xr:uid="{00000000-0005-0000-0000-000053210000}"/>
    <cellStyle name="Ввод  3 6 3 2 2 2" xfId="8534" xr:uid="{00000000-0005-0000-0000-000054210000}"/>
    <cellStyle name="Ввод  3 6 3 2 3" xfId="8535" xr:uid="{00000000-0005-0000-0000-000055210000}"/>
    <cellStyle name="Ввод  3 6 3 3" xfId="8536" xr:uid="{00000000-0005-0000-0000-000056210000}"/>
    <cellStyle name="Ввод  3 6 3 3 2" xfId="8537" xr:uid="{00000000-0005-0000-0000-000057210000}"/>
    <cellStyle name="Ввод  3 6 3 3 2 2" xfId="8538" xr:uid="{00000000-0005-0000-0000-000058210000}"/>
    <cellStyle name="Ввод  3 6 3 3 3" xfId="8539" xr:uid="{00000000-0005-0000-0000-000059210000}"/>
    <cellStyle name="Ввод  3 6 3 4" xfId="8540" xr:uid="{00000000-0005-0000-0000-00005A210000}"/>
    <cellStyle name="Ввод  3 6 3 4 2" xfId="8541" xr:uid="{00000000-0005-0000-0000-00005B210000}"/>
    <cellStyle name="Ввод  3 6 3 4 2 2" xfId="8542" xr:uid="{00000000-0005-0000-0000-00005C210000}"/>
    <cellStyle name="Ввод  3 6 3 4 3" xfId="8543" xr:uid="{00000000-0005-0000-0000-00005D210000}"/>
    <cellStyle name="Ввод  3 6 3 5" xfId="8544" xr:uid="{00000000-0005-0000-0000-00005E210000}"/>
    <cellStyle name="Ввод  3 6 3 5 2" xfId="8545" xr:uid="{00000000-0005-0000-0000-00005F210000}"/>
    <cellStyle name="Ввод  3 6 3 6" xfId="8546" xr:uid="{00000000-0005-0000-0000-000060210000}"/>
    <cellStyle name="Ввод  3 6 4" xfId="8547" xr:uid="{00000000-0005-0000-0000-000061210000}"/>
    <cellStyle name="Ввод  3 6 4 2" xfId="8548" xr:uid="{00000000-0005-0000-0000-000062210000}"/>
    <cellStyle name="Ввод  3 6 4 2 2" xfId="8549" xr:uid="{00000000-0005-0000-0000-000063210000}"/>
    <cellStyle name="Ввод  3 6 4 2 2 2" xfId="8550" xr:uid="{00000000-0005-0000-0000-000064210000}"/>
    <cellStyle name="Ввод  3 6 4 2 3" xfId="8551" xr:uid="{00000000-0005-0000-0000-000065210000}"/>
    <cellStyle name="Ввод  3 6 4 3" xfId="8552" xr:uid="{00000000-0005-0000-0000-000066210000}"/>
    <cellStyle name="Ввод  3 6 4 3 2" xfId="8553" xr:uid="{00000000-0005-0000-0000-000067210000}"/>
    <cellStyle name="Ввод  3 6 4 3 2 2" xfId="8554" xr:uid="{00000000-0005-0000-0000-000068210000}"/>
    <cellStyle name="Ввод  3 6 4 3 3" xfId="8555" xr:uid="{00000000-0005-0000-0000-000069210000}"/>
    <cellStyle name="Ввод  3 6 4 4" xfId="8556" xr:uid="{00000000-0005-0000-0000-00006A210000}"/>
    <cellStyle name="Ввод  3 6 4 4 2" xfId="8557" xr:uid="{00000000-0005-0000-0000-00006B210000}"/>
    <cellStyle name="Ввод  3 6 4 4 2 2" xfId="8558" xr:uid="{00000000-0005-0000-0000-00006C210000}"/>
    <cellStyle name="Ввод  3 6 4 4 3" xfId="8559" xr:uid="{00000000-0005-0000-0000-00006D210000}"/>
    <cellStyle name="Ввод  3 6 4 5" xfId="8560" xr:uid="{00000000-0005-0000-0000-00006E210000}"/>
    <cellStyle name="Ввод  3 6 4 5 2" xfId="8561" xr:uid="{00000000-0005-0000-0000-00006F210000}"/>
    <cellStyle name="Ввод  3 6 4 6" xfId="8562" xr:uid="{00000000-0005-0000-0000-000070210000}"/>
    <cellStyle name="Ввод  3 6 5" xfId="8563" xr:uid="{00000000-0005-0000-0000-000071210000}"/>
    <cellStyle name="Ввод  3 6 5 2" xfId="8564" xr:uid="{00000000-0005-0000-0000-000072210000}"/>
    <cellStyle name="Ввод  3 6 5 2 2" xfId="8565" xr:uid="{00000000-0005-0000-0000-000073210000}"/>
    <cellStyle name="Ввод  3 6 5 2 2 2" xfId="8566" xr:uid="{00000000-0005-0000-0000-000074210000}"/>
    <cellStyle name="Ввод  3 6 5 2 3" xfId="8567" xr:uid="{00000000-0005-0000-0000-000075210000}"/>
    <cellStyle name="Ввод  3 6 5 3" xfId="8568" xr:uid="{00000000-0005-0000-0000-000076210000}"/>
    <cellStyle name="Ввод  3 6 5 3 2" xfId="8569" xr:uid="{00000000-0005-0000-0000-000077210000}"/>
    <cellStyle name="Ввод  3 6 5 3 2 2" xfId="8570" xr:uid="{00000000-0005-0000-0000-000078210000}"/>
    <cellStyle name="Ввод  3 6 5 3 3" xfId="8571" xr:uid="{00000000-0005-0000-0000-000079210000}"/>
    <cellStyle name="Ввод  3 6 5 4" xfId="8572" xr:uid="{00000000-0005-0000-0000-00007A210000}"/>
    <cellStyle name="Ввод  3 6 5 4 2" xfId="8573" xr:uid="{00000000-0005-0000-0000-00007B210000}"/>
    <cellStyle name="Ввод  3 6 5 4 2 2" xfId="8574" xr:uid="{00000000-0005-0000-0000-00007C210000}"/>
    <cellStyle name="Ввод  3 6 5 4 3" xfId="8575" xr:uid="{00000000-0005-0000-0000-00007D210000}"/>
    <cellStyle name="Ввод  3 6 5 5" xfId="8576" xr:uid="{00000000-0005-0000-0000-00007E210000}"/>
    <cellStyle name="Ввод  3 6 5 5 2" xfId="8577" xr:uid="{00000000-0005-0000-0000-00007F210000}"/>
    <cellStyle name="Ввод  3 6 5 6" xfId="8578" xr:uid="{00000000-0005-0000-0000-000080210000}"/>
    <cellStyle name="Ввод  3 6 6" xfId="8579" xr:uid="{00000000-0005-0000-0000-000081210000}"/>
    <cellStyle name="Ввод  3 6 6 2" xfId="8580" xr:uid="{00000000-0005-0000-0000-000082210000}"/>
    <cellStyle name="Ввод  3 6 6 2 2" xfId="8581" xr:uid="{00000000-0005-0000-0000-000083210000}"/>
    <cellStyle name="Ввод  3 6 6 2 2 2" xfId="8582" xr:uid="{00000000-0005-0000-0000-000084210000}"/>
    <cellStyle name="Ввод  3 6 6 2 3" xfId="8583" xr:uid="{00000000-0005-0000-0000-000085210000}"/>
    <cellStyle name="Ввод  3 6 6 3" xfId="8584" xr:uid="{00000000-0005-0000-0000-000086210000}"/>
    <cellStyle name="Ввод  3 6 6 3 2" xfId="8585" xr:uid="{00000000-0005-0000-0000-000087210000}"/>
    <cellStyle name="Ввод  3 6 6 3 2 2" xfId="8586" xr:uid="{00000000-0005-0000-0000-000088210000}"/>
    <cellStyle name="Ввод  3 6 6 3 3" xfId="8587" xr:uid="{00000000-0005-0000-0000-000089210000}"/>
    <cellStyle name="Ввод  3 6 6 4" xfId="8588" xr:uid="{00000000-0005-0000-0000-00008A210000}"/>
    <cellStyle name="Ввод  3 6 6 4 2" xfId="8589" xr:uid="{00000000-0005-0000-0000-00008B210000}"/>
    <cellStyle name="Ввод  3 6 6 4 2 2" xfId="8590" xr:uid="{00000000-0005-0000-0000-00008C210000}"/>
    <cellStyle name="Ввод  3 6 6 4 3" xfId="8591" xr:uid="{00000000-0005-0000-0000-00008D210000}"/>
    <cellStyle name="Ввод  3 6 6 5" xfId="8592" xr:uid="{00000000-0005-0000-0000-00008E210000}"/>
    <cellStyle name="Ввод  3 6 6 5 2" xfId="8593" xr:uid="{00000000-0005-0000-0000-00008F210000}"/>
    <cellStyle name="Ввод  3 6 6 6" xfId="8594" xr:uid="{00000000-0005-0000-0000-000090210000}"/>
    <cellStyle name="Ввод  3 6 7" xfId="8595" xr:uid="{00000000-0005-0000-0000-000091210000}"/>
    <cellStyle name="Ввод  3 6 7 2" xfId="8596" xr:uid="{00000000-0005-0000-0000-000092210000}"/>
    <cellStyle name="Ввод  3 6 7 2 2" xfId="8597" xr:uid="{00000000-0005-0000-0000-000093210000}"/>
    <cellStyle name="Ввод  3 6 7 3" xfId="8598" xr:uid="{00000000-0005-0000-0000-000094210000}"/>
    <cellStyle name="Ввод  3 6 8" xfId="8599" xr:uid="{00000000-0005-0000-0000-000095210000}"/>
    <cellStyle name="Ввод  3 6 8 2" xfId="8600" xr:uid="{00000000-0005-0000-0000-000096210000}"/>
    <cellStyle name="Ввод  3 6 9" xfId="8601" xr:uid="{00000000-0005-0000-0000-000097210000}"/>
    <cellStyle name="Ввод  3 7" xfId="8602" xr:uid="{00000000-0005-0000-0000-000098210000}"/>
    <cellStyle name="Ввод  3 7 2" xfId="8603" xr:uid="{00000000-0005-0000-0000-000099210000}"/>
    <cellStyle name="Ввод  3 7 2 2" xfId="8604" xr:uid="{00000000-0005-0000-0000-00009A210000}"/>
    <cellStyle name="Ввод  3 7 2 2 2" xfId="8605" xr:uid="{00000000-0005-0000-0000-00009B210000}"/>
    <cellStyle name="Ввод  3 7 2 2 2 2" xfId="8606" xr:uid="{00000000-0005-0000-0000-00009C210000}"/>
    <cellStyle name="Ввод  3 7 2 2 3" xfId="8607" xr:uid="{00000000-0005-0000-0000-00009D210000}"/>
    <cellStyle name="Ввод  3 7 2 3" xfId="8608" xr:uid="{00000000-0005-0000-0000-00009E210000}"/>
    <cellStyle name="Ввод  3 7 2 3 2" xfId="8609" xr:uid="{00000000-0005-0000-0000-00009F210000}"/>
    <cellStyle name="Ввод  3 7 2 3 2 2" xfId="8610" xr:uid="{00000000-0005-0000-0000-0000A0210000}"/>
    <cellStyle name="Ввод  3 7 2 3 3" xfId="8611" xr:uid="{00000000-0005-0000-0000-0000A1210000}"/>
    <cellStyle name="Ввод  3 7 2 4" xfId="8612" xr:uid="{00000000-0005-0000-0000-0000A2210000}"/>
    <cellStyle name="Ввод  3 7 2 4 2" xfId="8613" xr:uid="{00000000-0005-0000-0000-0000A3210000}"/>
    <cellStyle name="Ввод  3 7 2 4 2 2" xfId="8614" xr:uid="{00000000-0005-0000-0000-0000A4210000}"/>
    <cellStyle name="Ввод  3 7 2 4 3" xfId="8615" xr:uid="{00000000-0005-0000-0000-0000A5210000}"/>
    <cellStyle name="Ввод  3 7 2 5" xfId="8616" xr:uid="{00000000-0005-0000-0000-0000A6210000}"/>
    <cellStyle name="Ввод  3 7 2 5 2" xfId="8617" xr:uid="{00000000-0005-0000-0000-0000A7210000}"/>
    <cellStyle name="Ввод  3 7 2 6" xfId="8618" xr:uid="{00000000-0005-0000-0000-0000A8210000}"/>
    <cellStyle name="Ввод  3 7 3" xfId="8619" xr:uid="{00000000-0005-0000-0000-0000A9210000}"/>
    <cellStyle name="Ввод  3 7 3 2" xfId="8620" xr:uid="{00000000-0005-0000-0000-0000AA210000}"/>
    <cellStyle name="Ввод  3 7 3 2 2" xfId="8621" xr:uid="{00000000-0005-0000-0000-0000AB210000}"/>
    <cellStyle name="Ввод  3 7 3 2 2 2" xfId="8622" xr:uid="{00000000-0005-0000-0000-0000AC210000}"/>
    <cellStyle name="Ввод  3 7 3 2 3" xfId="8623" xr:uid="{00000000-0005-0000-0000-0000AD210000}"/>
    <cellStyle name="Ввод  3 7 3 3" xfId="8624" xr:uid="{00000000-0005-0000-0000-0000AE210000}"/>
    <cellStyle name="Ввод  3 7 3 3 2" xfId="8625" xr:uid="{00000000-0005-0000-0000-0000AF210000}"/>
    <cellStyle name="Ввод  3 7 3 3 2 2" xfId="8626" xr:uid="{00000000-0005-0000-0000-0000B0210000}"/>
    <cellStyle name="Ввод  3 7 3 3 3" xfId="8627" xr:uid="{00000000-0005-0000-0000-0000B1210000}"/>
    <cellStyle name="Ввод  3 7 3 4" xfId="8628" xr:uid="{00000000-0005-0000-0000-0000B2210000}"/>
    <cellStyle name="Ввод  3 7 3 4 2" xfId="8629" xr:uid="{00000000-0005-0000-0000-0000B3210000}"/>
    <cellStyle name="Ввод  3 7 3 4 2 2" xfId="8630" xr:uid="{00000000-0005-0000-0000-0000B4210000}"/>
    <cellStyle name="Ввод  3 7 3 4 3" xfId="8631" xr:uid="{00000000-0005-0000-0000-0000B5210000}"/>
    <cellStyle name="Ввод  3 7 3 5" xfId="8632" xr:uid="{00000000-0005-0000-0000-0000B6210000}"/>
    <cellStyle name="Ввод  3 7 3 5 2" xfId="8633" xr:uid="{00000000-0005-0000-0000-0000B7210000}"/>
    <cellStyle name="Ввод  3 7 3 6" xfId="8634" xr:uid="{00000000-0005-0000-0000-0000B8210000}"/>
    <cellStyle name="Ввод  3 7 4" xfId="8635" xr:uid="{00000000-0005-0000-0000-0000B9210000}"/>
    <cellStyle name="Ввод  3 7 4 2" xfId="8636" xr:uid="{00000000-0005-0000-0000-0000BA210000}"/>
    <cellStyle name="Ввод  3 7 4 2 2" xfId="8637" xr:uid="{00000000-0005-0000-0000-0000BB210000}"/>
    <cellStyle name="Ввод  3 7 4 2 2 2" xfId="8638" xr:uid="{00000000-0005-0000-0000-0000BC210000}"/>
    <cellStyle name="Ввод  3 7 4 2 3" xfId="8639" xr:uid="{00000000-0005-0000-0000-0000BD210000}"/>
    <cellStyle name="Ввод  3 7 4 3" xfId="8640" xr:uid="{00000000-0005-0000-0000-0000BE210000}"/>
    <cellStyle name="Ввод  3 7 4 3 2" xfId="8641" xr:uid="{00000000-0005-0000-0000-0000BF210000}"/>
    <cellStyle name="Ввод  3 7 4 3 2 2" xfId="8642" xr:uid="{00000000-0005-0000-0000-0000C0210000}"/>
    <cellStyle name="Ввод  3 7 4 3 3" xfId="8643" xr:uid="{00000000-0005-0000-0000-0000C1210000}"/>
    <cellStyle name="Ввод  3 7 4 4" xfId="8644" xr:uid="{00000000-0005-0000-0000-0000C2210000}"/>
    <cellStyle name="Ввод  3 7 4 4 2" xfId="8645" xr:uid="{00000000-0005-0000-0000-0000C3210000}"/>
    <cellStyle name="Ввод  3 7 4 4 2 2" xfId="8646" xr:uid="{00000000-0005-0000-0000-0000C4210000}"/>
    <cellStyle name="Ввод  3 7 4 4 3" xfId="8647" xr:uid="{00000000-0005-0000-0000-0000C5210000}"/>
    <cellStyle name="Ввод  3 7 4 5" xfId="8648" xr:uid="{00000000-0005-0000-0000-0000C6210000}"/>
    <cellStyle name="Ввод  3 7 4 5 2" xfId="8649" xr:uid="{00000000-0005-0000-0000-0000C7210000}"/>
    <cellStyle name="Ввод  3 7 4 6" xfId="8650" xr:uid="{00000000-0005-0000-0000-0000C8210000}"/>
    <cellStyle name="Ввод  3 7 5" xfId="8651" xr:uid="{00000000-0005-0000-0000-0000C9210000}"/>
    <cellStyle name="Ввод  3 7 5 2" xfId="8652" xr:uid="{00000000-0005-0000-0000-0000CA210000}"/>
    <cellStyle name="Ввод  3 7 5 2 2" xfId="8653" xr:uid="{00000000-0005-0000-0000-0000CB210000}"/>
    <cellStyle name="Ввод  3 7 5 2 2 2" xfId="8654" xr:uid="{00000000-0005-0000-0000-0000CC210000}"/>
    <cellStyle name="Ввод  3 7 5 2 3" xfId="8655" xr:uid="{00000000-0005-0000-0000-0000CD210000}"/>
    <cellStyle name="Ввод  3 7 5 3" xfId="8656" xr:uid="{00000000-0005-0000-0000-0000CE210000}"/>
    <cellStyle name="Ввод  3 7 5 3 2" xfId="8657" xr:uid="{00000000-0005-0000-0000-0000CF210000}"/>
    <cellStyle name="Ввод  3 7 5 3 2 2" xfId="8658" xr:uid="{00000000-0005-0000-0000-0000D0210000}"/>
    <cellStyle name="Ввод  3 7 5 3 3" xfId="8659" xr:uid="{00000000-0005-0000-0000-0000D1210000}"/>
    <cellStyle name="Ввод  3 7 5 4" xfId="8660" xr:uid="{00000000-0005-0000-0000-0000D2210000}"/>
    <cellStyle name="Ввод  3 7 5 4 2" xfId="8661" xr:uid="{00000000-0005-0000-0000-0000D3210000}"/>
    <cellStyle name="Ввод  3 7 5 4 2 2" xfId="8662" xr:uid="{00000000-0005-0000-0000-0000D4210000}"/>
    <cellStyle name="Ввод  3 7 5 4 3" xfId="8663" xr:uid="{00000000-0005-0000-0000-0000D5210000}"/>
    <cellStyle name="Ввод  3 7 5 5" xfId="8664" xr:uid="{00000000-0005-0000-0000-0000D6210000}"/>
    <cellStyle name="Ввод  3 7 5 5 2" xfId="8665" xr:uid="{00000000-0005-0000-0000-0000D7210000}"/>
    <cellStyle name="Ввод  3 7 5 6" xfId="8666" xr:uid="{00000000-0005-0000-0000-0000D8210000}"/>
    <cellStyle name="Ввод  3 7 6" xfId="8667" xr:uid="{00000000-0005-0000-0000-0000D9210000}"/>
    <cellStyle name="Ввод  3 7 6 2" xfId="8668" xr:uid="{00000000-0005-0000-0000-0000DA210000}"/>
    <cellStyle name="Ввод  3 7 6 2 2" xfId="8669" xr:uid="{00000000-0005-0000-0000-0000DB210000}"/>
    <cellStyle name="Ввод  3 7 6 3" xfId="8670" xr:uid="{00000000-0005-0000-0000-0000DC210000}"/>
    <cellStyle name="Ввод  3 7 7" xfId="8671" xr:uid="{00000000-0005-0000-0000-0000DD210000}"/>
    <cellStyle name="Ввод  3 7 7 2" xfId="8672" xr:uid="{00000000-0005-0000-0000-0000DE210000}"/>
    <cellStyle name="Ввод  3 7 8" xfId="8673" xr:uid="{00000000-0005-0000-0000-0000DF210000}"/>
    <cellStyle name="Ввод  3 8" xfId="8674" xr:uid="{00000000-0005-0000-0000-0000E0210000}"/>
    <cellStyle name="Ввод  3 8 2" xfId="8675" xr:uid="{00000000-0005-0000-0000-0000E1210000}"/>
    <cellStyle name="Ввод  3 8 2 2" xfId="8676" xr:uid="{00000000-0005-0000-0000-0000E2210000}"/>
    <cellStyle name="Ввод  3 8 2 2 2" xfId="8677" xr:uid="{00000000-0005-0000-0000-0000E3210000}"/>
    <cellStyle name="Ввод  3 8 2 2 2 2" xfId="8678" xr:uid="{00000000-0005-0000-0000-0000E4210000}"/>
    <cellStyle name="Ввод  3 8 2 2 3" xfId="8679" xr:uid="{00000000-0005-0000-0000-0000E5210000}"/>
    <cellStyle name="Ввод  3 8 2 3" xfId="8680" xr:uid="{00000000-0005-0000-0000-0000E6210000}"/>
    <cellStyle name="Ввод  3 8 2 3 2" xfId="8681" xr:uid="{00000000-0005-0000-0000-0000E7210000}"/>
    <cellStyle name="Ввод  3 8 2 3 2 2" xfId="8682" xr:uid="{00000000-0005-0000-0000-0000E8210000}"/>
    <cellStyle name="Ввод  3 8 2 3 3" xfId="8683" xr:uid="{00000000-0005-0000-0000-0000E9210000}"/>
    <cellStyle name="Ввод  3 8 2 4" xfId="8684" xr:uid="{00000000-0005-0000-0000-0000EA210000}"/>
    <cellStyle name="Ввод  3 8 2 4 2" xfId="8685" xr:uid="{00000000-0005-0000-0000-0000EB210000}"/>
    <cellStyle name="Ввод  3 8 2 4 2 2" xfId="8686" xr:uid="{00000000-0005-0000-0000-0000EC210000}"/>
    <cellStyle name="Ввод  3 8 2 4 3" xfId="8687" xr:uid="{00000000-0005-0000-0000-0000ED210000}"/>
    <cellStyle name="Ввод  3 8 2 5" xfId="8688" xr:uid="{00000000-0005-0000-0000-0000EE210000}"/>
    <cellStyle name="Ввод  3 8 2 5 2" xfId="8689" xr:uid="{00000000-0005-0000-0000-0000EF210000}"/>
    <cellStyle name="Ввод  3 8 2 6" xfId="8690" xr:uid="{00000000-0005-0000-0000-0000F0210000}"/>
    <cellStyle name="Ввод  3 8 3" xfId="8691" xr:uid="{00000000-0005-0000-0000-0000F1210000}"/>
    <cellStyle name="Ввод  3 8 3 2" xfId="8692" xr:uid="{00000000-0005-0000-0000-0000F2210000}"/>
    <cellStyle name="Ввод  3 8 3 2 2" xfId="8693" xr:uid="{00000000-0005-0000-0000-0000F3210000}"/>
    <cellStyle name="Ввод  3 8 3 2 2 2" xfId="8694" xr:uid="{00000000-0005-0000-0000-0000F4210000}"/>
    <cellStyle name="Ввод  3 8 3 2 3" xfId="8695" xr:uid="{00000000-0005-0000-0000-0000F5210000}"/>
    <cellStyle name="Ввод  3 8 3 3" xfId="8696" xr:uid="{00000000-0005-0000-0000-0000F6210000}"/>
    <cellStyle name="Ввод  3 8 3 3 2" xfId="8697" xr:uid="{00000000-0005-0000-0000-0000F7210000}"/>
    <cellStyle name="Ввод  3 8 3 3 2 2" xfId="8698" xr:uid="{00000000-0005-0000-0000-0000F8210000}"/>
    <cellStyle name="Ввод  3 8 3 3 3" xfId="8699" xr:uid="{00000000-0005-0000-0000-0000F9210000}"/>
    <cellStyle name="Ввод  3 8 3 4" xfId="8700" xr:uid="{00000000-0005-0000-0000-0000FA210000}"/>
    <cellStyle name="Ввод  3 8 3 4 2" xfId="8701" xr:uid="{00000000-0005-0000-0000-0000FB210000}"/>
    <cellStyle name="Ввод  3 8 3 4 2 2" xfId="8702" xr:uid="{00000000-0005-0000-0000-0000FC210000}"/>
    <cellStyle name="Ввод  3 8 3 4 3" xfId="8703" xr:uid="{00000000-0005-0000-0000-0000FD210000}"/>
    <cellStyle name="Ввод  3 8 3 5" xfId="8704" xr:uid="{00000000-0005-0000-0000-0000FE210000}"/>
    <cellStyle name="Ввод  3 8 3 5 2" xfId="8705" xr:uid="{00000000-0005-0000-0000-0000FF210000}"/>
    <cellStyle name="Ввод  3 8 3 6" xfId="8706" xr:uid="{00000000-0005-0000-0000-000000220000}"/>
    <cellStyle name="Ввод  3 8 4" xfId="8707" xr:uid="{00000000-0005-0000-0000-000001220000}"/>
    <cellStyle name="Ввод  3 8 4 2" xfId="8708" xr:uid="{00000000-0005-0000-0000-000002220000}"/>
    <cellStyle name="Ввод  3 8 4 2 2" xfId="8709" xr:uid="{00000000-0005-0000-0000-000003220000}"/>
    <cellStyle name="Ввод  3 8 4 2 2 2" xfId="8710" xr:uid="{00000000-0005-0000-0000-000004220000}"/>
    <cellStyle name="Ввод  3 8 4 2 3" xfId="8711" xr:uid="{00000000-0005-0000-0000-000005220000}"/>
    <cellStyle name="Ввод  3 8 4 3" xfId="8712" xr:uid="{00000000-0005-0000-0000-000006220000}"/>
    <cellStyle name="Ввод  3 8 4 3 2" xfId="8713" xr:uid="{00000000-0005-0000-0000-000007220000}"/>
    <cellStyle name="Ввод  3 8 4 3 2 2" xfId="8714" xr:uid="{00000000-0005-0000-0000-000008220000}"/>
    <cellStyle name="Ввод  3 8 4 3 3" xfId="8715" xr:uid="{00000000-0005-0000-0000-000009220000}"/>
    <cellStyle name="Ввод  3 8 4 4" xfId="8716" xr:uid="{00000000-0005-0000-0000-00000A220000}"/>
    <cellStyle name="Ввод  3 8 4 4 2" xfId="8717" xr:uid="{00000000-0005-0000-0000-00000B220000}"/>
    <cellStyle name="Ввод  3 8 4 4 2 2" xfId="8718" xr:uid="{00000000-0005-0000-0000-00000C220000}"/>
    <cellStyle name="Ввод  3 8 4 4 3" xfId="8719" xr:uid="{00000000-0005-0000-0000-00000D220000}"/>
    <cellStyle name="Ввод  3 8 4 5" xfId="8720" xr:uid="{00000000-0005-0000-0000-00000E220000}"/>
    <cellStyle name="Ввод  3 8 4 5 2" xfId="8721" xr:uid="{00000000-0005-0000-0000-00000F220000}"/>
    <cellStyle name="Ввод  3 8 4 6" xfId="8722" xr:uid="{00000000-0005-0000-0000-000010220000}"/>
    <cellStyle name="Ввод  3 8 5" xfId="8723" xr:uid="{00000000-0005-0000-0000-000011220000}"/>
    <cellStyle name="Ввод  3 8 5 2" xfId="8724" xr:uid="{00000000-0005-0000-0000-000012220000}"/>
    <cellStyle name="Ввод  3 8 5 2 2" xfId="8725" xr:uid="{00000000-0005-0000-0000-000013220000}"/>
    <cellStyle name="Ввод  3 8 5 2 2 2" xfId="8726" xr:uid="{00000000-0005-0000-0000-000014220000}"/>
    <cellStyle name="Ввод  3 8 5 2 3" xfId="8727" xr:uid="{00000000-0005-0000-0000-000015220000}"/>
    <cellStyle name="Ввод  3 8 5 3" xfId="8728" xr:uid="{00000000-0005-0000-0000-000016220000}"/>
    <cellStyle name="Ввод  3 8 5 3 2" xfId="8729" xr:uid="{00000000-0005-0000-0000-000017220000}"/>
    <cellStyle name="Ввод  3 8 5 3 2 2" xfId="8730" xr:uid="{00000000-0005-0000-0000-000018220000}"/>
    <cellStyle name="Ввод  3 8 5 3 3" xfId="8731" xr:uid="{00000000-0005-0000-0000-000019220000}"/>
    <cellStyle name="Ввод  3 8 5 4" xfId="8732" xr:uid="{00000000-0005-0000-0000-00001A220000}"/>
    <cellStyle name="Ввод  3 8 5 4 2" xfId="8733" xr:uid="{00000000-0005-0000-0000-00001B220000}"/>
    <cellStyle name="Ввод  3 8 5 4 2 2" xfId="8734" xr:uid="{00000000-0005-0000-0000-00001C220000}"/>
    <cellStyle name="Ввод  3 8 5 4 3" xfId="8735" xr:uid="{00000000-0005-0000-0000-00001D220000}"/>
    <cellStyle name="Ввод  3 8 5 5" xfId="8736" xr:uid="{00000000-0005-0000-0000-00001E220000}"/>
    <cellStyle name="Ввод  3 8 5 5 2" xfId="8737" xr:uid="{00000000-0005-0000-0000-00001F220000}"/>
    <cellStyle name="Ввод  3 8 5 6" xfId="8738" xr:uid="{00000000-0005-0000-0000-000020220000}"/>
    <cellStyle name="Ввод  3 8 6" xfId="8739" xr:uid="{00000000-0005-0000-0000-000021220000}"/>
    <cellStyle name="Ввод  3 8 6 2" xfId="8740" xr:uid="{00000000-0005-0000-0000-000022220000}"/>
    <cellStyle name="Ввод  3 8 6 2 2" xfId="8741" xr:uid="{00000000-0005-0000-0000-000023220000}"/>
    <cellStyle name="Ввод  3 8 6 3" xfId="8742" xr:uid="{00000000-0005-0000-0000-000024220000}"/>
    <cellStyle name="Ввод  3 8 7" xfId="8743" xr:uid="{00000000-0005-0000-0000-000025220000}"/>
    <cellStyle name="Ввод  3 8 7 2" xfId="8744" xr:uid="{00000000-0005-0000-0000-000026220000}"/>
    <cellStyle name="Ввод  3 8 8" xfId="8745" xr:uid="{00000000-0005-0000-0000-000027220000}"/>
    <cellStyle name="Ввод  3 9" xfId="8746" xr:uid="{00000000-0005-0000-0000-000028220000}"/>
    <cellStyle name="Ввод  3 9 2" xfId="8747" xr:uid="{00000000-0005-0000-0000-000029220000}"/>
    <cellStyle name="Ввод  3 9 2 2" xfId="8748" xr:uid="{00000000-0005-0000-0000-00002A220000}"/>
    <cellStyle name="Ввод  3 9 2 2 2" xfId="8749" xr:uid="{00000000-0005-0000-0000-00002B220000}"/>
    <cellStyle name="Ввод  3 9 2 3" xfId="8750" xr:uid="{00000000-0005-0000-0000-00002C220000}"/>
    <cellStyle name="Ввод  3 9 3" xfId="8751" xr:uid="{00000000-0005-0000-0000-00002D220000}"/>
    <cellStyle name="Ввод  3 9 3 2" xfId="8752" xr:uid="{00000000-0005-0000-0000-00002E220000}"/>
    <cellStyle name="Ввод  3 9 4" xfId="8753" xr:uid="{00000000-0005-0000-0000-00002F220000}"/>
    <cellStyle name="Ввод  4" xfId="249" xr:uid="{00000000-0005-0000-0000-000030220000}"/>
    <cellStyle name="Ввод  4 10" xfId="8754" xr:uid="{00000000-0005-0000-0000-000031220000}"/>
    <cellStyle name="Ввод  4 10 2" xfId="8755" xr:uid="{00000000-0005-0000-0000-000032220000}"/>
    <cellStyle name="Ввод  4 10 2 2" xfId="8756" xr:uid="{00000000-0005-0000-0000-000033220000}"/>
    <cellStyle name="Ввод  4 10 3" xfId="8757" xr:uid="{00000000-0005-0000-0000-000034220000}"/>
    <cellStyle name="Ввод  4 11" xfId="8758" xr:uid="{00000000-0005-0000-0000-000035220000}"/>
    <cellStyle name="Ввод  4 11 2" xfId="8759" xr:uid="{00000000-0005-0000-0000-000036220000}"/>
    <cellStyle name="Ввод  4 12" xfId="8760" xr:uid="{00000000-0005-0000-0000-000037220000}"/>
    <cellStyle name="Ввод  4 13" xfId="8761" xr:uid="{00000000-0005-0000-0000-000038220000}"/>
    <cellStyle name="Ввод  4 2" xfId="250" xr:uid="{00000000-0005-0000-0000-000039220000}"/>
    <cellStyle name="Ввод  4 2 10" xfId="8762" xr:uid="{00000000-0005-0000-0000-00003A220000}"/>
    <cellStyle name="Ввод  4 2 2" xfId="8763" xr:uid="{00000000-0005-0000-0000-00003B220000}"/>
    <cellStyle name="Ввод  4 2 2 10" xfId="8764" xr:uid="{00000000-0005-0000-0000-00003C220000}"/>
    <cellStyle name="Ввод  4 2 2 10 2" xfId="8765" xr:uid="{00000000-0005-0000-0000-00003D220000}"/>
    <cellStyle name="Ввод  4 2 2 11" xfId="8766" xr:uid="{00000000-0005-0000-0000-00003E220000}"/>
    <cellStyle name="Ввод  4 2 2 2" xfId="8767" xr:uid="{00000000-0005-0000-0000-00003F220000}"/>
    <cellStyle name="Ввод  4 2 2 2 2" xfId="8768" xr:uid="{00000000-0005-0000-0000-000040220000}"/>
    <cellStyle name="Ввод  4 2 2 2 2 2" xfId="8769" xr:uid="{00000000-0005-0000-0000-000041220000}"/>
    <cellStyle name="Ввод  4 2 2 2 2 2 2" xfId="8770" xr:uid="{00000000-0005-0000-0000-000042220000}"/>
    <cellStyle name="Ввод  4 2 2 2 2 2 2 2" xfId="8771" xr:uid="{00000000-0005-0000-0000-000043220000}"/>
    <cellStyle name="Ввод  4 2 2 2 2 2 2 2 2" xfId="8772" xr:uid="{00000000-0005-0000-0000-000044220000}"/>
    <cellStyle name="Ввод  4 2 2 2 2 2 2 3" xfId="8773" xr:uid="{00000000-0005-0000-0000-000045220000}"/>
    <cellStyle name="Ввод  4 2 2 2 2 2 3" xfId="8774" xr:uid="{00000000-0005-0000-0000-000046220000}"/>
    <cellStyle name="Ввод  4 2 2 2 2 2 3 2" xfId="8775" xr:uid="{00000000-0005-0000-0000-000047220000}"/>
    <cellStyle name="Ввод  4 2 2 2 2 2 3 2 2" xfId="8776" xr:uid="{00000000-0005-0000-0000-000048220000}"/>
    <cellStyle name="Ввод  4 2 2 2 2 2 3 3" xfId="8777" xr:uid="{00000000-0005-0000-0000-000049220000}"/>
    <cellStyle name="Ввод  4 2 2 2 2 2 4" xfId="8778" xr:uid="{00000000-0005-0000-0000-00004A220000}"/>
    <cellStyle name="Ввод  4 2 2 2 2 2 4 2" xfId="8779" xr:uid="{00000000-0005-0000-0000-00004B220000}"/>
    <cellStyle name="Ввод  4 2 2 2 2 2 4 2 2" xfId="8780" xr:uid="{00000000-0005-0000-0000-00004C220000}"/>
    <cellStyle name="Ввод  4 2 2 2 2 2 4 3" xfId="8781" xr:uid="{00000000-0005-0000-0000-00004D220000}"/>
    <cellStyle name="Ввод  4 2 2 2 2 2 5" xfId="8782" xr:uid="{00000000-0005-0000-0000-00004E220000}"/>
    <cellStyle name="Ввод  4 2 2 2 2 2 5 2" xfId="8783" xr:uid="{00000000-0005-0000-0000-00004F220000}"/>
    <cellStyle name="Ввод  4 2 2 2 2 2 6" xfId="8784" xr:uid="{00000000-0005-0000-0000-000050220000}"/>
    <cellStyle name="Ввод  4 2 2 2 2 3" xfId="8785" xr:uid="{00000000-0005-0000-0000-000051220000}"/>
    <cellStyle name="Ввод  4 2 2 2 2 3 2" xfId="8786" xr:uid="{00000000-0005-0000-0000-000052220000}"/>
    <cellStyle name="Ввод  4 2 2 2 2 3 2 2" xfId="8787" xr:uid="{00000000-0005-0000-0000-000053220000}"/>
    <cellStyle name="Ввод  4 2 2 2 2 3 2 2 2" xfId="8788" xr:uid="{00000000-0005-0000-0000-000054220000}"/>
    <cellStyle name="Ввод  4 2 2 2 2 3 2 3" xfId="8789" xr:uid="{00000000-0005-0000-0000-000055220000}"/>
    <cellStyle name="Ввод  4 2 2 2 2 3 3" xfId="8790" xr:uid="{00000000-0005-0000-0000-000056220000}"/>
    <cellStyle name="Ввод  4 2 2 2 2 3 3 2" xfId="8791" xr:uid="{00000000-0005-0000-0000-000057220000}"/>
    <cellStyle name="Ввод  4 2 2 2 2 3 3 2 2" xfId="8792" xr:uid="{00000000-0005-0000-0000-000058220000}"/>
    <cellStyle name="Ввод  4 2 2 2 2 3 3 3" xfId="8793" xr:uid="{00000000-0005-0000-0000-000059220000}"/>
    <cellStyle name="Ввод  4 2 2 2 2 3 4" xfId="8794" xr:uid="{00000000-0005-0000-0000-00005A220000}"/>
    <cellStyle name="Ввод  4 2 2 2 2 3 4 2" xfId="8795" xr:uid="{00000000-0005-0000-0000-00005B220000}"/>
    <cellStyle name="Ввод  4 2 2 2 2 3 4 2 2" xfId="8796" xr:uid="{00000000-0005-0000-0000-00005C220000}"/>
    <cellStyle name="Ввод  4 2 2 2 2 3 4 3" xfId="8797" xr:uid="{00000000-0005-0000-0000-00005D220000}"/>
    <cellStyle name="Ввод  4 2 2 2 2 3 5" xfId="8798" xr:uid="{00000000-0005-0000-0000-00005E220000}"/>
    <cellStyle name="Ввод  4 2 2 2 2 3 5 2" xfId="8799" xr:uid="{00000000-0005-0000-0000-00005F220000}"/>
    <cellStyle name="Ввод  4 2 2 2 2 3 6" xfId="8800" xr:uid="{00000000-0005-0000-0000-000060220000}"/>
    <cellStyle name="Ввод  4 2 2 2 2 4" xfId="8801" xr:uid="{00000000-0005-0000-0000-000061220000}"/>
    <cellStyle name="Ввод  4 2 2 2 2 4 2" xfId="8802" xr:uid="{00000000-0005-0000-0000-000062220000}"/>
    <cellStyle name="Ввод  4 2 2 2 2 4 2 2" xfId="8803" xr:uid="{00000000-0005-0000-0000-000063220000}"/>
    <cellStyle name="Ввод  4 2 2 2 2 4 2 2 2" xfId="8804" xr:uid="{00000000-0005-0000-0000-000064220000}"/>
    <cellStyle name="Ввод  4 2 2 2 2 4 2 3" xfId="8805" xr:uid="{00000000-0005-0000-0000-000065220000}"/>
    <cellStyle name="Ввод  4 2 2 2 2 4 3" xfId="8806" xr:uid="{00000000-0005-0000-0000-000066220000}"/>
    <cellStyle name="Ввод  4 2 2 2 2 4 3 2" xfId="8807" xr:uid="{00000000-0005-0000-0000-000067220000}"/>
    <cellStyle name="Ввод  4 2 2 2 2 4 3 2 2" xfId="8808" xr:uid="{00000000-0005-0000-0000-000068220000}"/>
    <cellStyle name="Ввод  4 2 2 2 2 4 3 3" xfId="8809" xr:uid="{00000000-0005-0000-0000-000069220000}"/>
    <cellStyle name="Ввод  4 2 2 2 2 4 4" xfId="8810" xr:uid="{00000000-0005-0000-0000-00006A220000}"/>
    <cellStyle name="Ввод  4 2 2 2 2 4 4 2" xfId="8811" xr:uid="{00000000-0005-0000-0000-00006B220000}"/>
    <cellStyle name="Ввод  4 2 2 2 2 4 4 2 2" xfId="8812" xr:uid="{00000000-0005-0000-0000-00006C220000}"/>
    <cellStyle name="Ввод  4 2 2 2 2 4 4 3" xfId="8813" xr:uid="{00000000-0005-0000-0000-00006D220000}"/>
    <cellStyle name="Ввод  4 2 2 2 2 4 5" xfId="8814" xr:uid="{00000000-0005-0000-0000-00006E220000}"/>
    <cellStyle name="Ввод  4 2 2 2 2 4 5 2" xfId="8815" xr:uid="{00000000-0005-0000-0000-00006F220000}"/>
    <cellStyle name="Ввод  4 2 2 2 2 4 6" xfId="8816" xr:uid="{00000000-0005-0000-0000-000070220000}"/>
    <cellStyle name="Ввод  4 2 2 2 2 5" xfId="8817" xr:uid="{00000000-0005-0000-0000-000071220000}"/>
    <cellStyle name="Ввод  4 2 2 2 2 5 2" xfId="8818" xr:uid="{00000000-0005-0000-0000-000072220000}"/>
    <cellStyle name="Ввод  4 2 2 2 2 5 2 2" xfId="8819" xr:uid="{00000000-0005-0000-0000-000073220000}"/>
    <cellStyle name="Ввод  4 2 2 2 2 5 2 2 2" xfId="8820" xr:uid="{00000000-0005-0000-0000-000074220000}"/>
    <cellStyle name="Ввод  4 2 2 2 2 5 2 3" xfId="8821" xr:uid="{00000000-0005-0000-0000-000075220000}"/>
    <cellStyle name="Ввод  4 2 2 2 2 5 3" xfId="8822" xr:uid="{00000000-0005-0000-0000-000076220000}"/>
    <cellStyle name="Ввод  4 2 2 2 2 5 3 2" xfId="8823" xr:uid="{00000000-0005-0000-0000-000077220000}"/>
    <cellStyle name="Ввод  4 2 2 2 2 5 3 2 2" xfId="8824" xr:uid="{00000000-0005-0000-0000-000078220000}"/>
    <cellStyle name="Ввод  4 2 2 2 2 5 3 3" xfId="8825" xr:uid="{00000000-0005-0000-0000-000079220000}"/>
    <cellStyle name="Ввод  4 2 2 2 2 5 4" xfId="8826" xr:uid="{00000000-0005-0000-0000-00007A220000}"/>
    <cellStyle name="Ввод  4 2 2 2 2 5 4 2" xfId="8827" xr:uid="{00000000-0005-0000-0000-00007B220000}"/>
    <cellStyle name="Ввод  4 2 2 2 2 5 4 2 2" xfId="8828" xr:uid="{00000000-0005-0000-0000-00007C220000}"/>
    <cellStyle name="Ввод  4 2 2 2 2 5 4 3" xfId="8829" xr:uid="{00000000-0005-0000-0000-00007D220000}"/>
    <cellStyle name="Ввод  4 2 2 2 2 5 5" xfId="8830" xr:uid="{00000000-0005-0000-0000-00007E220000}"/>
    <cellStyle name="Ввод  4 2 2 2 2 5 5 2" xfId="8831" xr:uid="{00000000-0005-0000-0000-00007F220000}"/>
    <cellStyle name="Ввод  4 2 2 2 2 5 6" xfId="8832" xr:uid="{00000000-0005-0000-0000-000080220000}"/>
    <cellStyle name="Ввод  4 2 2 2 2 6" xfId="8833" xr:uid="{00000000-0005-0000-0000-000081220000}"/>
    <cellStyle name="Ввод  4 2 2 2 2 6 2" xfId="8834" xr:uid="{00000000-0005-0000-0000-000082220000}"/>
    <cellStyle name="Ввод  4 2 2 2 2 6 2 2" xfId="8835" xr:uid="{00000000-0005-0000-0000-000083220000}"/>
    <cellStyle name="Ввод  4 2 2 2 2 6 3" xfId="8836" xr:uid="{00000000-0005-0000-0000-000084220000}"/>
    <cellStyle name="Ввод  4 2 2 2 2 7" xfId="8837" xr:uid="{00000000-0005-0000-0000-000085220000}"/>
    <cellStyle name="Ввод  4 2 2 2 2 7 2" xfId="8838" xr:uid="{00000000-0005-0000-0000-000086220000}"/>
    <cellStyle name="Ввод  4 2 2 2 2 8" xfId="8839" xr:uid="{00000000-0005-0000-0000-000087220000}"/>
    <cellStyle name="Ввод  4 2 2 2 3" xfId="8840" xr:uid="{00000000-0005-0000-0000-000088220000}"/>
    <cellStyle name="Ввод  4 2 2 2 3 2" xfId="8841" xr:uid="{00000000-0005-0000-0000-000089220000}"/>
    <cellStyle name="Ввод  4 2 2 2 3 2 2" xfId="8842" xr:uid="{00000000-0005-0000-0000-00008A220000}"/>
    <cellStyle name="Ввод  4 2 2 2 3 2 2 2" xfId="8843" xr:uid="{00000000-0005-0000-0000-00008B220000}"/>
    <cellStyle name="Ввод  4 2 2 2 3 2 3" xfId="8844" xr:uid="{00000000-0005-0000-0000-00008C220000}"/>
    <cellStyle name="Ввод  4 2 2 2 3 3" xfId="8845" xr:uid="{00000000-0005-0000-0000-00008D220000}"/>
    <cellStyle name="Ввод  4 2 2 2 3 3 2" xfId="8846" xr:uid="{00000000-0005-0000-0000-00008E220000}"/>
    <cellStyle name="Ввод  4 2 2 2 3 3 2 2" xfId="8847" xr:uid="{00000000-0005-0000-0000-00008F220000}"/>
    <cellStyle name="Ввод  4 2 2 2 3 3 3" xfId="8848" xr:uid="{00000000-0005-0000-0000-000090220000}"/>
    <cellStyle name="Ввод  4 2 2 2 3 4" xfId="8849" xr:uid="{00000000-0005-0000-0000-000091220000}"/>
    <cellStyle name="Ввод  4 2 2 2 3 4 2" xfId="8850" xr:uid="{00000000-0005-0000-0000-000092220000}"/>
    <cellStyle name="Ввод  4 2 2 2 3 4 2 2" xfId="8851" xr:uid="{00000000-0005-0000-0000-000093220000}"/>
    <cellStyle name="Ввод  4 2 2 2 3 4 3" xfId="8852" xr:uid="{00000000-0005-0000-0000-000094220000}"/>
    <cellStyle name="Ввод  4 2 2 2 3 5" xfId="8853" xr:uid="{00000000-0005-0000-0000-000095220000}"/>
    <cellStyle name="Ввод  4 2 2 2 3 5 2" xfId="8854" xr:uid="{00000000-0005-0000-0000-000096220000}"/>
    <cellStyle name="Ввод  4 2 2 2 3 6" xfId="8855" xr:uid="{00000000-0005-0000-0000-000097220000}"/>
    <cellStyle name="Ввод  4 2 2 2 4" xfId="8856" xr:uid="{00000000-0005-0000-0000-000098220000}"/>
    <cellStyle name="Ввод  4 2 2 2 4 2" xfId="8857" xr:uid="{00000000-0005-0000-0000-000099220000}"/>
    <cellStyle name="Ввод  4 2 2 2 4 2 2" xfId="8858" xr:uid="{00000000-0005-0000-0000-00009A220000}"/>
    <cellStyle name="Ввод  4 2 2 2 4 2 2 2" xfId="8859" xr:uid="{00000000-0005-0000-0000-00009B220000}"/>
    <cellStyle name="Ввод  4 2 2 2 4 2 3" xfId="8860" xr:uid="{00000000-0005-0000-0000-00009C220000}"/>
    <cellStyle name="Ввод  4 2 2 2 4 3" xfId="8861" xr:uid="{00000000-0005-0000-0000-00009D220000}"/>
    <cellStyle name="Ввод  4 2 2 2 4 3 2" xfId="8862" xr:uid="{00000000-0005-0000-0000-00009E220000}"/>
    <cellStyle name="Ввод  4 2 2 2 4 3 2 2" xfId="8863" xr:uid="{00000000-0005-0000-0000-00009F220000}"/>
    <cellStyle name="Ввод  4 2 2 2 4 3 3" xfId="8864" xr:uid="{00000000-0005-0000-0000-0000A0220000}"/>
    <cellStyle name="Ввод  4 2 2 2 4 4" xfId="8865" xr:uid="{00000000-0005-0000-0000-0000A1220000}"/>
    <cellStyle name="Ввод  4 2 2 2 4 4 2" xfId="8866" xr:uid="{00000000-0005-0000-0000-0000A2220000}"/>
    <cellStyle name="Ввод  4 2 2 2 4 4 2 2" xfId="8867" xr:uid="{00000000-0005-0000-0000-0000A3220000}"/>
    <cellStyle name="Ввод  4 2 2 2 4 4 3" xfId="8868" xr:uid="{00000000-0005-0000-0000-0000A4220000}"/>
    <cellStyle name="Ввод  4 2 2 2 4 5" xfId="8869" xr:uid="{00000000-0005-0000-0000-0000A5220000}"/>
    <cellStyle name="Ввод  4 2 2 2 4 5 2" xfId="8870" xr:uid="{00000000-0005-0000-0000-0000A6220000}"/>
    <cellStyle name="Ввод  4 2 2 2 4 6" xfId="8871" xr:uid="{00000000-0005-0000-0000-0000A7220000}"/>
    <cellStyle name="Ввод  4 2 2 2 5" xfId="8872" xr:uid="{00000000-0005-0000-0000-0000A8220000}"/>
    <cellStyle name="Ввод  4 2 2 2 5 2" xfId="8873" xr:uid="{00000000-0005-0000-0000-0000A9220000}"/>
    <cellStyle name="Ввод  4 2 2 2 5 2 2" xfId="8874" xr:uid="{00000000-0005-0000-0000-0000AA220000}"/>
    <cellStyle name="Ввод  4 2 2 2 5 2 2 2" xfId="8875" xr:uid="{00000000-0005-0000-0000-0000AB220000}"/>
    <cellStyle name="Ввод  4 2 2 2 5 2 3" xfId="8876" xr:uid="{00000000-0005-0000-0000-0000AC220000}"/>
    <cellStyle name="Ввод  4 2 2 2 5 3" xfId="8877" xr:uid="{00000000-0005-0000-0000-0000AD220000}"/>
    <cellStyle name="Ввод  4 2 2 2 5 3 2" xfId="8878" xr:uid="{00000000-0005-0000-0000-0000AE220000}"/>
    <cellStyle name="Ввод  4 2 2 2 5 3 2 2" xfId="8879" xr:uid="{00000000-0005-0000-0000-0000AF220000}"/>
    <cellStyle name="Ввод  4 2 2 2 5 3 3" xfId="8880" xr:uid="{00000000-0005-0000-0000-0000B0220000}"/>
    <cellStyle name="Ввод  4 2 2 2 5 4" xfId="8881" xr:uid="{00000000-0005-0000-0000-0000B1220000}"/>
    <cellStyle name="Ввод  4 2 2 2 5 4 2" xfId="8882" xr:uid="{00000000-0005-0000-0000-0000B2220000}"/>
    <cellStyle name="Ввод  4 2 2 2 5 4 2 2" xfId="8883" xr:uid="{00000000-0005-0000-0000-0000B3220000}"/>
    <cellStyle name="Ввод  4 2 2 2 5 4 3" xfId="8884" xr:uid="{00000000-0005-0000-0000-0000B4220000}"/>
    <cellStyle name="Ввод  4 2 2 2 5 5" xfId="8885" xr:uid="{00000000-0005-0000-0000-0000B5220000}"/>
    <cellStyle name="Ввод  4 2 2 2 5 5 2" xfId="8886" xr:uid="{00000000-0005-0000-0000-0000B6220000}"/>
    <cellStyle name="Ввод  4 2 2 2 5 6" xfId="8887" xr:uid="{00000000-0005-0000-0000-0000B7220000}"/>
    <cellStyle name="Ввод  4 2 2 2 6" xfId="8888" xr:uid="{00000000-0005-0000-0000-0000B8220000}"/>
    <cellStyle name="Ввод  4 2 2 2 6 2" xfId="8889" xr:uid="{00000000-0005-0000-0000-0000B9220000}"/>
    <cellStyle name="Ввод  4 2 2 2 6 2 2" xfId="8890" xr:uid="{00000000-0005-0000-0000-0000BA220000}"/>
    <cellStyle name="Ввод  4 2 2 2 6 2 2 2" xfId="8891" xr:uid="{00000000-0005-0000-0000-0000BB220000}"/>
    <cellStyle name="Ввод  4 2 2 2 6 2 3" xfId="8892" xr:uid="{00000000-0005-0000-0000-0000BC220000}"/>
    <cellStyle name="Ввод  4 2 2 2 6 3" xfId="8893" xr:uid="{00000000-0005-0000-0000-0000BD220000}"/>
    <cellStyle name="Ввод  4 2 2 2 6 3 2" xfId="8894" xr:uid="{00000000-0005-0000-0000-0000BE220000}"/>
    <cellStyle name="Ввод  4 2 2 2 6 3 2 2" xfId="8895" xr:uid="{00000000-0005-0000-0000-0000BF220000}"/>
    <cellStyle name="Ввод  4 2 2 2 6 3 3" xfId="8896" xr:uid="{00000000-0005-0000-0000-0000C0220000}"/>
    <cellStyle name="Ввод  4 2 2 2 6 4" xfId="8897" xr:uid="{00000000-0005-0000-0000-0000C1220000}"/>
    <cellStyle name="Ввод  4 2 2 2 6 4 2" xfId="8898" xr:uid="{00000000-0005-0000-0000-0000C2220000}"/>
    <cellStyle name="Ввод  4 2 2 2 6 4 2 2" xfId="8899" xr:uid="{00000000-0005-0000-0000-0000C3220000}"/>
    <cellStyle name="Ввод  4 2 2 2 6 4 3" xfId="8900" xr:uid="{00000000-0005-0000-0000-0000C4220000}"/>
    <cellStyle name="Ввод  4 2 2 2 6 5" xfId="8901" xr:uid="{00000000-0005-0000-0000-0000C5220000}"/>
    <cellStyle name="Ввод  4 2 2 2 6 5 2" xfId="8902" xr:uid="{00000000-0005-0000-0000-0000C6220000}"/>
    <cellStyle name="Ввод  4 2 2 2 6 6" xfId="8903" xr:uid="{00000000-0005-0000-0000-0000C7220000}"/>
    <cellStyle name="Ввод  4 2 2 2 7" xfId="8904" xr:uid="{00000000-0005-0000-0000-0000C8220000}"/>
    <cellStyle name="Ввод  4 2 2 2 7 2" xfId="8905" xr:uid="{00000000-0005-0000-0000-0000C9220000}"/>
    <cellStyle name="Ввод  4 2 2 2 7 2 2" xfId="8906" xr:uid="{00000000-0005-0000-0000-0000CA220000}"/>
    <cellStyle name="Ввод  4 2 2 2 7 3" xfId="8907" xr:uid="{00000000-0005-0000-0000-0000CB220000}"/>
    <cellStyle name="Ввод  4 2 2 2 8" xfId="8908" xr:uid="{00000000-0005-0000-0000-0000CC220000}"/>
    <cellStyle name="Ввод  4 2 2 2 8 2" xfId="8909" xr:uid="{00000000-0005-0000-0000-0000CD220000}"/>
    <cellStyle name="Ввод  4 2 2 2 9" xfId="8910" xr:uid="{00000000-0005-0000-0000-0000CE220000}"/>
    <cellStyle name="Ввод  4 2 2 3" xfId="8911" xr:uid="{00000000-0005-0000-0000-0000CF220000}"/>
    <cellStyle name="Ввод  4 2 2 3 2" xfId="8912" xr:uid="{00000000-0005-0000-0000-0000D0220000}"/>
    <cellStyle name="Ввод  4 2 2 3 2 2" xfId="8913" xr:uid="{00000000-0005-0000-0000-0000D1220000}"/>
    <cellStyle name="Ввод  4 2 2 3 2 2 2" xfId="8914" xr:uid="{00000000-0005-0000-0000-0000D2220000}"/>
    <cellStyle name="Ввод  4 2 2 3 2 2 2 2" xfId="8915" xr:uid="{00000000-0005-0000-0000-0000D3220000}"/>
    <cellStyle name="Ввод  4 2 2 3 2 2 3" xfId="8916" xr:uid="{00000000-0005-0000-0000-0000D4220000}"/>
    <cellStyle name="Ввод  4 2 2 3 2 3" xfId="8917" xr:uid="{00000000-0005-0000-0000-0000D5220000}"/>
    <cellStyle name="Ввод  4 2 2 3 2 3 2" xfId="8918" xr:uid="{00000000-0005-0000-0000-0000D6220000}"/>
    <cellStyle name="Ввод  4 2 2 3 2 3 2 2" xfId="8919" xr:uid="{00000000-0005-0000-0000-0000D7220000}"/>
    <cellStyle name="Ввод  4 2 2 3 2 3 3" xfId="8920" xr:uid="{00000000-0005-0000-0000-0000D8220000}"/>
    <cellStyle name="Ввод  4 2 2 3 2 4" xfId="8921" xr:uid="{00000000-0005-0000-0000-0000D9220000}"/>
    <cellStyle name="Ввод  4 2 2 3 2 4 2" xfId="8922" xr:uid="{00000000-0005-0000-0000-0000DA220000}"/>
    <cellStyle name="Ввод  4 2 2 3 2 4 2 2" xfId="8923" xr:uid="{00000000-0005-0000-0000-0000DB220000}"/>
    <cellStyle name="Ввод  4 2 2 3 2 4 3" xfId="8924" xr:uid="{00000000-0005-0000-0000-0000DC220000}"/>
    <cellStyle name="Ввод  4 2 2 3 2 5" xfId="8925" xr:uid="{00000000-0005-0000-0000-0000DD220000}"/>
    <cellStyle name="Ввод  4 2 2 3 2 5 2" xfId="8926" xr:uid="{00000000-0005-0000-0000-0000DE220000}"/>
    <cellStyle name="Ввод  4 2 2 3 2 6" xfId="8927" xr:uid="{00000000-0005-0000-0000-0000DF220000}"/>
    <cellStyle name="Ввод  4 2 2 3 3" xfId="8928" xr:uid="{00000000-0005-0000-0000-0000E0220000}"/>
    <cellStyle name="Ввод  4 2 2 3 3 2" xfId="8929" xr:uid="{00000000-0005-0000-0000-0000E1220000}"/>
    <cellStyle name="Ввод  4 2 2 3 3 2 2" xfId="8930" xr:uid="{00000000-0005-0000-0000-0000E2220000}"/>
    <cellStyle name="Ввод  4 2 2 3 3 2 2 2" xfId="8931" xr:uid="{00000000-0005-0000-0000-0000E3220000}"/>
    <cellStyle name="Ввод  4 2 2 3 3 2 3" xfId="8932" xr:uid="{00000000-0005-0000-0000-0000E4220000}"/>
    <cellStyle name="Ввод  4 2 2 3 3 3" xfId="8933" xr:uid="{00000000-0005-0000-0000-0000E5220000}"/>
    <cellStyle name="Ввод  4 2 2 3 3 3 2" xfId="8934" xr:uid="{00000000-0005-0000-0000-0000E6220000}"/>
    <cellStyle name="Ввод  4 2 2 3 3 3 2 2" xfId="8935" xr:uid="{00000000-0005-0000-0000-0000E7220000}"/>
    <cellStyle name="Ввод  4 2 2 3 3 3 3" xfId="8936" xr:uid="{00000000-0005-0000-0000-0000E8220000}"/>
    <cellStyle name="Ввод  4 2 2 3 3 4" xfId="8937" xr:uid="{00000000-0005-0000-0000-0000E9220000}"/>
    <cellStyle name="Ввод  4 2 2 3 3 4 2" xfId="8938" xr:uid="{00000000-0005-0000-0000-0000EA220000}"/>
    <cellStyle name="Ввод  4 2 2 3 3 4 2 2" xfId="8939" xr:uid="{00000000-0005-0000-0000-0000EB220000}"/>
    <cellStyle name="Ввод  4 2 2 3 3 4 3" xfId="8940" xr:uid="{00000000-0005-0000-0000-0000EC220000}"/>
    <cellStyle name="Ввод  4 2 2 3 3 5" xfId="8941" xr:uid="{00000000-0005-0000-0000-0000ED220000}"/>
    <cellStyle name="Ввод  4 2 2 3 3 5 2" xfId="8942" xr:uid="{00000000-0005-0000-0000-0000EE220000}"/>
    <cellStyle name="Ввод  4 2 2 3 3 6" xfId="8943" xr:uid="{00000000-0005-0000-0000-0000EF220000}"/>
    <cellStyle name="Ввод  4 2 2 3 4" xfId="8944" xr:uid="{00000000-0005-0000-0000-0000F0220000}"/>
    <cellStyle name="Ввод  4 2 2 3 4 2" xfId="8945" xr:uid="{00000000-0005-0000-0000-0000F1220000}"/>
    <cellStyle name="Ввод  4 2 2 3 4 2 2" xfId="8946" xr:uid="{00000000-0005-0000-0000-0000F2220000}"/>
    <cellStyle name="Ввод  4 2 2 3 4 2 2 2" xfId="8947" xr:uid="{00000000-0005-0000-0000-0000F3220000}"/>
    <cellStyle name="Ввод  4 2 2 3 4 2 3" xfId="8948" xr:uid="{00000000-0005-0000-0000-0000F4220000}"/>
    <cellStyle name="Ввод  4 2 2 3 4 3" xfId="8949" xr:uid="{00000000-0005-0000-0000-0000F5220000}"/>
    <cellStyle name="Ввод  4 2 2 3 4 3 2" xfId="8950" xr:uid="{00000000-0005-0000-0000-0000F6220000}"/>
    <cellStyle name="Ввод  4 2 2 3 4 3 2 2" xfId="8951" xr:uid="{00000000-0005-0000-0000-0000F7220000}"/>
    <cellStyle name="Ввод  4 2 2 3 4 3 3" xfId="8952" xr:uid="{00000000-0005-0000-0000-0000F8220000}"/>
    <cellStyle name="Ввод  4 2 2 3 4 4" xfId="8953" xr:uid="{00000000-0005-0000-0000-0000F9220000}"/>
    <cellStyle name="Ввод  4 2 2 3 4 4 2" xfId="8954" xr:uid="{00000000-0005-0000-0000-0000FA220000}"/>
    <cellStyle name="Ввод  4 2 2 3 4 4 2 2" xfId="8955" xr:uid="{00000000-0005-0000-0000-0000FB220000}"/>
    <cellStyle name="Ввод  4 2 2 3 4 4 3" xfId="8956" xr:uid="{00000000-0005-0000-0000-0000FC220000}"/>
    <cellStyle name="Ввод  4 2 2 3 4 5" xfId="8957" xr:uid="{00000000-0005-0000-0000-0000FD220000}"/>
    <cellStyle name="Ввод  4 2 2 3 4 5 2" xfId="8958" xr:uid="{00000000-0005-0000-0000-0000FE220000}"/>
    <cellStyle name="Ввод  4 2 2 3 4 6" xfId="8959" xr:uid="{00000000-0005-0000-0000-0000FF220000}"/>
    <cellStyle name="Ввод  4 2 2 3 5" xfId="8960" xr:uid="{00000000-0005-0000-0000-000000230000}"/>
    <cellStyle name="Ввод  4 2 2 3 5 2" xfId="8961" xr:uid="{00000000-0005-0000-0000-000001230000}"/>
    <cellStyle name="Ввод  4 2 2 3 5 2 2" xfId="8962" xr:uid="{00000000-0005-0000-0000-000002230000}"/>
    <cellStyle name="Ввод  4 2 2 3 5 2 2 2" xfId="8963" xr:uid="{00000000-0005-0000-0000-000003230000}"/>
    <cellStyle name="Ввод  4 2 2 3 5 2 3" xfId="8964" xr:uid="{00000000-0005-0000-0000-000004230000}"/>
    <cellStyle name="Ввод  4 2 2 3 5 3" xfId="8965" xr:uid="{00000000-0005-0000-0000-000005230000}"/>
    <cellStyle name="Ввод  4 2 2 3 5 3 2" xfId="8966" xr:uid="{00000000-0005-0000-0000-000006230000}"/>
    <cellStyle name="Ввод  4 2 2 3 5 3 2 2" xfId="8967" xr:uid="{00000000-0005-0000-0000-000007230000}"/>
    <cellStyle name="Ввод  4 2 2 3 5 3 3" xfId="8968" xr:uid="{00000000-0005-0000-0000-000008230000}"/>
    <cellStyle name="Ввод  4 2 2 3 5 4" xfId="8969" xr:uid="{00000000-0005-0000-0000-000009230000}"/>
    <cellStyle name="Ввод  4 2 2 3 5 4 2" xfId="8970" xr:uid="{00000000-0005-0000-0000-00000A230000}"/>
    <cellStyle name="Ввод  4 2 2 3 5 4 2 2" xfId="8971" xr:uid="{00000000-0005-0000-0000-00000B230000}"/>
    <cellStyle name="Ввод  4 2 2 3 5 4 3" xfId="8972" xr:uid="{00000000-0005-0000-0000-00000C230000}"/>
    <cellStyle name="Ввод  4 2 2 3 5 5" xfId="8973" xr:uid="{00000000-0005-0000-0000-00000D230000}"/>
    <cellStyle name="Ввод  4 2 2 3 5 5 2" xfId="8974" xr:uid="{00000000-0005-0000-0000-00000E230000}"/>
    <cellStyle name="Ввод  4 2 2 3 5 6" xfId="8975" xr:uid="{00000000-0005-0000-0000-00000F230000}"/>
    <cellStyle name="Ввод  4 2 2 3 6" xfId="8976" xr:uid="{00000000-0005-0000-0000-000010230000}"/>
    <cellStyle name="Ввод  4 2 2 3 6 2" xfId="8977" xr:uid="{00000000-0005-0000-0000-000011230000}"/>
    <cellStyle name="Ввод  4 2 2 3 6 2 2" xfId="8978" xr:uid="{00000000-0005-0000-0000-000012230000}"/>
    <cellStyle name="Ввод  4 2 2 3 6 2 2 2" xfId="8979" xr:uid="{00000000-0005-0000-0000-000013230000}"/>
    <cellStyle name="Ввод  4 2 2 3 6 2 3" xfId="8980" xr:uid="{00000000-0005-0000-0000-000014230000}"/>
    <cellStyle name="Ввод  4 2 2 3 6 3" xfId="8981" xr:uid="{00000000-0005-0000-0000-000015230000}"/>
    <cellStyle name="Ввод  4 2 2 3 6 3 2" xfId="8982" xr:uid="{00000000-0005-0000-0000-000016230000}"/>
    <cellStyle name="Ввод  4 2 2 3 6 3 2 2" xfId="8983" xr:uid="{00000000-0005-0000-0000-000017230000}"/>
    <cellStyle name="Ввод  4 2 2 3 6 3 3" xfId="8984" xr:uid="{00000000-0005-0000-0000-000018230000}"/>
    <cellStyle name="Ввод  4 2 2 3 6 4" xfId="8985" xr:uid="{00000000-0005-0000-0000-000019230000}"/>
    <cellStyle name="Ввод  4 2 2 3 6 4 2" xfId="8986" xr:uid="{00000000-0005-0000-0000-00001A230000}"/>
    <cellStyle name="Ввод  4 2 2 3 6 4 2 2" xfId="8987" xr:uid="{00000000-0005-0000-0000-00001B230000}"/>
    <cellStyle name="Ввод  4 2 2 3 6 4 3" xfId="8988" xr:uid="{00000000-0005-0000-0000-00001C230000}"/>
    <cellStyle name="Ввод  4 2 2 3 6 5" xfId="8989" xr:uid="{00000000-0005-0000-0000-00001D230000}"/>
    <cellStyle name="Ввод  4 2 2 3 6 5 2" xfId="8990" xr:uid="{00000000-0005-0000-0000-00001E230000}"/>
    <cellStyle name="Ввод  4 2 2 3 6 6" xfId="8991" xr:uid="{00000000-0005-0000-0000-00001F230000}"/>
    <cellStyle name="Ввод  4 2 2 3 7" xfId="8992" xr:uid="{00000000-0005-0000-0000-000020230000}"/>
    <cellStyle name="Ввод  4 2 2 3 7 2" xfId="8993" xr:uid="{00000000-0005-0000-0000-000021230000}"/>
    <cellStyle name="Ввод  4 2 2 3 7 2 2" xfId="8994" xr:uid="{00000000-0005-0000-0000-000022230000}"/>
    <cellStyle name="Ввод  4 2 2 3 7 3" xfId="8995" xr:uid="{00000000-0005-0000-0000-000023230000}"/>
    <cellStyle name="Ввод  4 2 2 3 8" xfId="8996" xr:uid="{00000000-0005-0000-0000-000024230000}"/>
    <cellStyle name="Ввод  4 2 2 3 8 2" xfId="8997" xr:uid="{00000000-0005-0000-0000-000025230000}"/>
    <cellStyle name="Ввод  4 2 2 3 9" xfId="8998" xr:uid="{00000000-0005-0000-0000-000026230000}"/>
    <cellStyle name="Ввод  4 2 2 4" xfId="8999" xr:uid="{00000000-0005-0000-0000-000027230000}"/>
    <cellStyle name="Ввод  4 2 2 4 2" xfId="9000" xr:uid="{00000000-0005-0000-0000-000028230000}"/>
    <cellStyle name="Ввод  4 2 2 4 2 2" xfId="9001" xr:uid="{00000000-0005-0000-0000-000029230000}"/>
    <cellStyle name="Ввод  4 2 2 4 2 2 2" xfId="9002" xr:uid="{00000000-0005-0000-0000-00002A230000}"/>
    <cellStyle name="Ввод  4 2 2 4 2 2 2 2" xfId="9003" xr:uid="{00000000-0005-0000-0000-00002B230000}"/>
    <cellStyle name="Ввод  4 2 2 4 2 2 3" xfId="9004" xr:uid="{00000000-0005-0000-0000-00002C230000}"/>
    <cellStyle name="Ввод  4 2 2 4 2 3" xfId="9005" xr:uid="{00000000-0005-0000-0000-00002D230000}"/>
    <cellStyle name="Ввод  4 2 2 4 2 3 2" xfId="9006" xr:uid="{00000000-0005-0000-0000-00002E230000}"/>
    <cellStyle name="Ввод  4 2 2 4 2 3 2 2" xfId="9007" xr:uid="{00000000-0005-0000-0000-00002F230000}"/>
    <cellStyle name="Ввод  4 2 2 4 2 3 3" xfId="9008" xr:uid="{00000000-0005-0000-0000-000030230000}"/>
    <cellStyle name="Ввод  4 2 2 4 2 4" xfId="9009" xr:uid="{00000000-0005-0000-0000-000031230000}"/>
    <cellStyle name="Ввод  4 2 2 4 2 4 2" xfId="9010" xr:uid="{00000000-0005-0000-0000-000032230000}"/>
    <cellStyle name="Ввод  4 2 2 4 2 4 2 2" xfId="9011" xr:uid="{00000000-0005-0000-0000-000033230000}"/>
    <cellStyle name="Ввод  4 2 2 4 2 4 3" xfId="9012" xr:uid="{00000000-0005-0000-0000-000034230000}"/>
    <cellStyle name="Ввод  4 2 2 4 2 5" xfId="9013" xr:uid="{00000000-0005-0000-0000-000035230000}"/>
    <cellStyle name="Ввод  4 2 2 4 2 5 2" xfId="9014" xr:uid="{00000000-0005-0000-0000-000036230000}"/>
    <cellStyle name="Ввод  4 2 2 4 2 6" xfId="9015" xr:uid="{00000000-0005-0000-0000-000037230000}"/>
    <cellStyle name="Ввод  4 2 2 4 3" xfId="9016" xr:uid="{00000000-0005-0000-0000-000038230000}"/>
    <cellStyle name="Ввод  4 2 2 4 3 2" xfId="9017" xr:uid="{00000000-0005-0000-0000-000039230000}"/>
    <cellStyle name="Ввод  4 2 2 4 3 2 2" xfId="9018" xr:uid="{00000000-0005-0000-0000-00003A230000}"/>
    <cellStyle name="Ввод  4 2 2 4 3 2 2 2" xfId="9019" xr:uid="{00000000-0005-0000-0000-00003B230000}"/>
    <cellStyle name="Ввод  4 2 2 4 3 2 3" xfId="9020" xr:uid="{00000000-0005-0000-0000-00003C230000}"/>
    <cellStyle name="Ввод  4 2 2 4 3 3" xfId="9021" xr:uid="{00000000-0005-0000-0000-00003D230000}"/>
    <cellStyle name="Ввод  4 2 2 4 3 3 2" xfId="9022" xr:uid="{00000000-0005-0000-0000-00003E230000}"/>
    <cellStyle name="Ввод  4 2 2 4 3 3 2 2" xfId="9023" xr:uid="{00000000-0005-0000-0000-00003F230000}"/>
    <cellStyle name="Ввод  4 2 2 4 3 3 3" xfId="9024" xr:uid="{00000000-0005-0000-0000-000040230000}"/>
    <cellStyle name="Ввод  4 2 2 4 3 4" xfId="9025" xr:uid="{00000000-0005-0000-0000-000041230000}"/>
    <cellStyle name="Ввод  4 2 2 4 3 4 2" xfId="9026" xr:uid="{00000000-0005-0000-0000-000042230000}"/>
    <cellStyle name="Ввод  4 2 2 4 3 4 2 2" xfId="9027" xr:uid="{00000000-0005-0000-0000-000043230000}"/>
    <cellStyle name="Ввод  4 2 2 4 3 4 3" xfId="9028" xr:uid="{00000000-0005-0000-0000-000044230000}"/>
    <cellStyle name="Ввод  4 2 2 4 3 5" xfId="9029" xr:uid="{00000000-0005-0000-0000-000045230000}"/>
    <cellStyle name="Ввод  4 2 2 4 3 5 2" xfId="9030" xr:uid="{00000000-0005-0000-0000-000046230000}"/>
    <cellStyle name="Ввод  4 2 2 4 3 6" xfId="9031" xr:uid="{00000000-0005-0000-0000-000047230000}"/>
    <cellStyle name="Ввод  4 2 2 4 4" xfId="9032" xr:uid="{00000000-0005-0000-0000-000048230000}"/>
    <cellStyle name="Ввод  4 2 2 4 4 2" xfId="9033" xr:uid="{00000000-0005-0000-0000-000049230000}"/>
    <cellStyle name="Ввод  4 2 2 4 4 2 2" xfId="9034" xr:uid="{00000000-0005-0000-0000-00004A230000}"/>
    <cellStyle name="Ввод  4 2 2 4 4 2 2 2" xfId="9035" xr:uid="{00000000-0005-0000-0000-00004B230000}"/>
    <cellStyle name="Ввод  4 2 2 4 4 2 3" xfId="9036" xr:uid="{00000000-0005-0000-0000-00004C230000}"/>
    <cellStyle name="Ввод  4 2 2 4 4 3" xfId="9037" xr:uid="{00000000-0005-0000-0000-00004D230000}"/>
    <cellStyle name="Ввод  4 2 2 4 4 3 2" xfId="9038" xr:uid="{00000000-0005-0000-0000-00004E230000}"/>
    <cellStyle name="Ввод  4 2 2 4 4 3 2 2" xfId="9039" xr:uid="{00000000-0005-0000-0000-00004F230000}"/>
    <cellStyle name="Ввод  4 2 2 4 4 3 3" xfId="9040" xr:uid="{00000000-0005-0000-0000-000050230000}"/>
    <cellStyle name="Ввод  4 2 2 4 4 4" xfId="9041" xr:uid="{00000000-0005-0000-0000-000051230000}"/>
    <cellStyle name="Ввод  4 2 2 4 4 4 2" xfId="9042" xr:uid="{00000000-0005-0000-0000-000052230000}"/>
    <cellStyle name="Ввод  4 2 2 4 4 4 2 2" xfId="9043" xr:uid="{00000000-0005-0000-0000-000053230000}"/>
    <cellStyle name="Ввод  4 2 2 4 4 4 3" xfId="9044" xr:uid="{00000000-0005-0000-0000-000054230000}"/>
    <cellStyle name="Ввод  4 2 2 4 4 5" xfId="9045" xr:uid="{00000000-0005-0000-0000-000055230000}"/>
    <cellStyle name="Ввод  4 2 2 4 4 5 2" xfId="9046" xr:uid="{00000000-0005-0000-0000-000056230000}"/>
    <cellStyle name="Ввод  4 2 2 4 4 6" xfId="9047" xr:uid="{00000000-0005-0000-0000-000057230000}"/>
    <cellStyle name="Ввод  4 2 2 4 5" xfId="9048" xr:uid="{00000000-0005-0000-0000-000058230000}"/>
    <cellStyle name="Ввод  4 2 2 4 5 2" xfId="9049" xr:uid="{00000000-0005-0000-0000-000059230000}"/>
    <cellStyle name="Ввод  4 2 2 4 5 2 2" xfId="9050" xr:uid="{00000000-0005-0000-0000-00005A230000}"/>
    <cellStyle name="Ввод  4 2 2 4 5 2 2 2" xfId="9051" xr:uid="{00000000-0005-0000-0000-00005B230000}"/>
    <cellStyle name="Ввод  4 2 2 4 5 2 3" xfId="9052" xr:uid="{00000000-0005-0000-0000-00005C230000}"/>
    <cellStyle name="Ввод  4 2 2 4 5 3" xfId="9053" xr:uid="{00000000-0005-0000-0000-00005D230000}"/>
    <cellStyle name="Ввод  4 2 2 4 5 3 2" xfId="9054" xr:uid="{00000000-0005-0000-0000-00005E230000}"/>
    <cellStyle name="Ввод  4 2 2 4 5 3 2 2" xfId="9055" xr:uid="{00000000-0005-0000-0000-00005F230000}"/>
    <cellStyle name="Ввод  4 2 2 4 5 3 3" xfId="9056" xr:uid="{00000000-0005-0000-0000-000060230000}"/>
    <cellStyle name="Ввод  4 2 2 4 5 4" xfId="9057" xr:uid="{00000000-0005-0000-0000-000061230000}"/>
    <cellStyle name="Ввод  4 2 2 4 5 4 2" xfId="9058" xr:uid="{00000000-0005-0000-0000-000062230000}"/>
    <cellStyle name="Ввод  4 2 2 4 5 4 2 2" xfId="9059" xr:uid="{00000000-0005-0000-0000-000063230000}"/>
    <cellStyle name="Ввод  4 2 2 4 5 4 3" xfId="9060" xr:uid="{00000000-0005-0000-0000-000064230000}"/>
    <cellStyle name="Ввод  4 2 2 4 5 5" xfId="9061" xr:uid="{00000000-0005-0000-0000-000065230000}"/>
    <cellStyle name="Ввод  4 2 2 4 5 5 2" xfId="9062" xr:uid="{00000000-0005-0000-0000-000066230000}"/>
    <cellStyle name="Ввод  4 2 2 4 5 6" xfId="9063" xr:uid="{00000000-0005-0000-0000-000067230000}"/>
    <cellStyle name="Ввод  4 2 2 4 6" xfId="9064" xr:uid="{00000000-0005-0000-0000-000068230000}"/>
    <cellStyle name="Ввод  4 2 2 4 6 2" xfId="9065" xr:uid="{00000000-0005-0000-0000-000069230000}"/>
    <cellStyle name="Ввод  4 2 2 4 6 2 2" xfId="9066" xr:uid="{00000000-0005-0000-0000-00006A230000}"/>
    <cellStyle name="Ввод  4 2 2 4 6 3" xfId="9067" xr:uid="{00000000-0005-0000-0000-00006B230000}"/>
    <cellStyle name="Ввод  4 2 2 4 7" xfId="9068" xr:uid="{00000000-0005-0000-0000-00006C230000}"/>
    <cellStyle name="Ввод  4 2 2 4 7 2" xfId="9069" xr:uid="{00000000-0005-0000-0000-00006D230000}"/>
    <cellStyle name="Ввод  4 2 2 4 8" xfId="9070" xr:uid="{00000000-0005-0000-0000-00006E230000}"/>
    <cellStyle name="Ввод  4 2 2 5" xfId="9071" xr:uid="{00000000-0005-0000-0000-00006F230000}"/>
    <cellStyle name="Ввод  4 2 2 5 2" xfId="9072" xr:uid="{00000000-0005-0000-0000-000070230000}"/>
    <cellStyle name="Ввод  4 2 2 5 2 2" xfId="9073" xr:uid="{00000000-0005-0000-0000-000071230000}"/>
    <cellStyle name="Ввод  4 2 2 5 2 2 2" xfId="9074" xr:uid="{00000000-0005-0000-0000-000072230000}"/>
    <cellStyle name="Ввод  4 2 2 5 2 3" xfId="9075" xr:uid="{00000000-0005-0000-0000-000073230000}"/>
    <cellStyle name="Ввод  4 2 2 5 3" xfId="9076" xr:uid="{00000000-0005-0000-0000-000074230000}"/>
    <cellStyle name="Ввод  4 2 2 5 3 2" xfId="9077" xr:uid="{00000000-0005-0000-0000-000075230000}"/>
    <cellStyle name="Ввод  4 2 2 5 3 2 2" xfId="9078" xr:uid="{00000000-0005-0000-0000-000076230000}"/>
    <cellStyle name="Ввод  4 2 2 5 3 3" xfId="9079" xr:uid="{00000000-0005-0000-0000-000077230000}"/>
    <cellStyle name="Ввод  4 2 2 5 4" xfId="9080" xr:uid="{00000000-0005-0000-0000-000078230000}"/>
    <cellStyle name="Ввод  4 2 2 5 4 2" xfId="9081" xr:uid="{00000000-0005-0000-0000-000079230000}"/>
    <cellStyle name="Ввод  4 2 2 5 4 2 2" xfId="9082" xr:uid="{00000000-0005-0000-0000-00007A230000}"/>
    <cellStyle name="Ввод  4 2 2 5 4 3" xfId="9083" xr:uid="{00000000-0005-0000-0000-00007B230000}"/>
    <cellStyle name="Ввод  4 2 2 5 5" xfId="9084" xr:uid="{00000000-0005-0000-0000-00007C230000}"/>
    <cellStyle name="Ввод  4 2 2 5 5 2" xfId="9085" xr:uid="{00000000-0005-0000-0000-00007D230000}"/>
    <cellStyle name="Ввод  4 2 2 5 6" xfId="9086" xr:uid="{00000000-0005-0000-0000-00007E230000}"/>
    <cellStyle name="Ввод  4 2 2 6" xfId="9087" xr:uid="{00000000-0005-0000-0000-00007F230000}"/>
    <cellStyle name="Ввод  4 2 2 6 2" xfId="9088" xr:uid="{00000000-0005-0000-0000-000080230000}"/>
    <cellStyle name="Ввод  4 2 2 6 2 2" xfId="9089" xr:uid="{00000000-0005-0000-0000-000081230000}"/>
    <cellStyle name="Ввод  4 2 2 6 2 2 2" xfId="9090" xr:uid="{00000000-0005-0000-0000-000082230000}"/>
    <cellStyle name="Ввод  4 2 2 6 2 3" xfId="9091" xr:uid="{00000000-0005-0000-0000-000083230000}"/>
    <cellStyle name="Ввод  4 2 2 6 3" xfId="9092" xr:uid="{00000000-0005-0000-0000-000084230000}"/>
    <cellStyle name="Ввод  4 2 2 6 3 2" xfId="9093" xr:uid="{00000000-0005-0000-0000-000085230000}"/>
    <cellStyle name="Ввод  4 2 2 6 3 2 2" xfId="9094" xr:uid="{00000000-0005-0000-0000-000086230000}"/>
    <cellStyle name="Ввод  4 2 2 6 3 3" xfId="9095" xr:uid="{00000000-0005-0000-0000-000087230000}"/>
    <cellStyle name="Ввод  4 2 2 6 4" xfId="9096" xr:uid="{00000000-0005-0000-0000-000088230000}"/>
    <cellStyle name="Ввод  4 2 2 6 4 2" xfId="9097" xr:uid="{00000000-0005-0000-0000-000089230000}"/>
    <cellStyle name="Ввод  4 2 2 6 4 2 2" xfId="9098" xr:uid="{00000000-0005-0000-0000-00008A230000}"/>
    <cellStyle name="Ввод  4 2 2 6 4 3" xfId="9099" xr:uid="{00000000-0005-0000-0000-00008B230000}"/>
    <cellStyle name="Ввод  4 2 2 6 5" xfId="9100" xr:uid="{00000000-0005-0000-0000-00008C230000}"/>
    <cellStyle name="Ввод  4 2 2 6 5 2" xfId="9101" xr:uid="{00000000-0005-0000-0000-00008D230000}"/>
    <cellStyle name="Ввод  4 2 2 6 6" xfId="9102" xr:uid="{00000000-0005-0000-0000-00008E230000}"/>
    <cellStyle name="Ввод  4 2 2 7" xfId="9103" xr:uid="{00000000-0005-0000-0000-00008F230000}"/>
    <cellStyle name="Ввод  4 2 2 7 2" xfId="9104" xr:uid="{00000000-0005-0000-0000-000090230000}"/>
    <cellStyle name="Ввод  4 2 2 7 2 2" xfId="9105" xr:uid="{00000000-0005-0000-0000-000091230000}"/>
    <cellStyle name="Ввод  4 2 2 7 2 2 2" xfId="9106" xr:uid="{00000000-0005-0000-0000-000092230000}"/>
    <cellStyle name="Ввод  4 2 2 7 2 3" xfId="9107" xr:uid="{00000000-0005-0000-0000-000093230000}"/>
    <cellStyle name="Ввод  4 2 2 7 3" xfId="9108" xr:uid="{00000000-0005-0000-0000-000094230000}"/>
    <cellStyle name="Ввод  4 2 2 7 3 2" xfId="9109" xr:uid="{00000000-0005-0000-0000-000095230000}"/>
    <cellStyle name="Ввод  4 2 2 7 3 2 2" xfId="9110" xr:uid="{00000000-0005-0000-0000-000096230000}"/>
    <cellStyle name="Ввод  4 2 2 7 3 3" xfId="9111" xr:uid="{00000000-0005-0000-0000-000097230000}"/>
    <cellStyle name="Ввод  4 2 2 7 4" xfId="9112" xr:uid="{00000000-0005-0000-0000-000098230000}"/>
    <cellStyle name="Ввод  4 2 2 7 4 2" xfId="9113" xr:uid="{00000000-0005-0000-0000-000099230000}"/>
    <cellStyle name="Ввод  4 2 2 7 4 2 2" xfId="9114" xr:uid="{00000000-0005-0000-0000-00009A230000}"/>
    <cellStyle name="Ввод  4 2 2 7 4 3" xfId="9115" xr:uid="{00000000-0005-0000-0000-00009B230000}"/>
    <cellStyle name="Ввод  4 2 2 7 5" xfId="9116" xr:uid="{00000000-0005-0000-0000-00009C230000}"/>
    <cellStyle name="Ввод  4 2 2 7 5 2" xfId="9117" xr:uid="{00000000-0005-0000-0000-00009D230000}"/>
    <cellStyle name="Ввод  4 2 2 7 6" xfId="9118" xr:uid="{00000000-0005-0000-0000-00009E230000}"/>
    <cellStyle name="Ввод  4 2 2 8" xfId="9119" xr:uid="{00000000-0005-0000-0000-00009F230000}"/>
    <cellStyle name="Ввод  4 2 2 8 2" xfId="9120" xr:uid="{00000000-0005-0000-0000-0000A0230000}"/>
    <cellStyle name="Ввод  4 2 2 8 2 2" xfId="9121" xr:uid="{00000000-0005-0000-0000-0000A1230000}"/>
    <cellStyle name="Ввод  4 2 2 8 2 2 2" xfId="9122" xr:uid="{00000000-0005-0000-0000-0000A2230000}"/>
    <cellStyle name="Ввод  4 2 2 8 2 3" xfId="9123" xr:uid="{00000000-0005-0000-0000-0000A3230000}"/>
    <cellStyle name="Ввод  4 2 2 8 3" xfId="9124" xr:uid="{00000000-0005-0000-0000-0000A4230000}"/>
    <cellStyle name="Ввод  4 2 2 8 3 2" xfId="9125" xr:uid="{00000000-0005-0000-0000-0000A5230000}"/>
    <cellStyle name="Ввод  4 2 2 8 3 2 2" xfId="9126" xr:uid="{00000000-0005-0000-0000-0000A6230000}"/>
    <cellStyle name="Ввод  4 2 2 8 3 3" xfId="9127" xr:uid="{00000000-0005-0000-0000-0000A7230000}"/>
    <cellStyle name="Ввод  4 2 2 8 4" xfId="9128" xr:uid="{00000000-0005-0000-0000-0000A8230000}"/>
    <cellStyle name="Ввод  4 2 2 8 4 2" xfId="9129" xr:uid="{00000000-0005-0000-0000-0000A9230000}"/>
    <cellStyle name="Ввод  4 2 2 8 4 2 2" xfId="9130" xr:uid="{00000000-0005-0000-0000-0000AA230000}"/>
    <cellStyle name="Ввод  4 2 2 8 4 3" xfId="9131" xr:uid="{00000000-0005-0000-0000-0000AB230000}"/>
    <cellStyle name="Ввод  4 2 2 8 5" xfId="9132" xr:uid="{00000000-0005-0000-0000-0000AC230000}"/>
    <cellStyle name="Ввод  4 2 2 8 5 2" xfId="9133" xr:uid="{00000000-0005-0000-0000-0000AD230000}"/>
    <cellStyle name="Ввод  4 2 2 8 6" xfId="9134" xr:uid="{00000000-0005-0000-0000-0000AE230000}"/>
    <cellStyle name="Ввод  4 2 2 9" xfId="9135" xr:uid="{00000000-0005-0000-0000-0000AF230000}"/>
    <cellStyle name="Ввод  4 2 2 9 2" xfId="9136" xr:uid="{00000000-0005-0000-0000-0000B0230000}"/>
    <cellStyle name="Ввод  4 2 2 9 2 2" xfId="9137" xr:uid="{00000000-0005-0000-0000-0000B1230000}"/>
    <cellStyle name="Ввод  4 2 2 9 3" xfId="9138" xr:uid="{00000000-0005-0000-0000-0000B2230000}"/>
    <cellStyle name="Ввод  4 2 3" xfId="9139" xr:uid="{00000000-0005-0000-0000-0000B3230000}"/>
    <cellStyle name="Ввод  4 2 3 2" xfId="9140" xr:uid="{00000000-0005-0000-0000-0000B4230000}"/>
    <cellStyle name="Ввод  4 2 3 2 2" xfId="9141" xr:uid="{00000000-0005-0000-0000-0000B5230000}"/>
    <cellStyle name="Ввод  4 2 3 2 2 2" xfId="9142" xr:uid="{00000000-0005-0000-0000-0000B6230000}"/>
    <cellStyle name="Ввод  4 2 3 2 2 2 2" xfId="9143" xr:uid="{00000000-0005-0000-0000-0000B7230000}"/>
    <cellStyle name="Ввод  4 2 3 2 2 2 2 2" xfId="9144" xr:uid="{00000000-0005-0000-0000-0000B8230000}"/>
    <cellStyle name="Ввод  4 2 3 2 2 2 3" xfId="9145" xr:uid="{00000000-0005-0000-0000-0000B9230000}"/>
    <cellStyle name="Ввод  4 2 3 2 2 3" xfId="9146" xr:uid="{00000000-0005-0000-0000-0000BA230000}"/>
    <cellStyle name="Ввод  4 2 3 2 2 3 2" xfId="9147" xr:uid="{00000000-0005-0000-0000-0000BB230000}"/>
    <cellStyle name="Ввод  4 2 3 2 2 3 2 2" xfId="9148" xr:uid="{00000000-0005-0000-0000-0000BC230000}"/>
    <cellStyle name="Ввод  4 2 3 2 2 3 3" xfId="9149" xr:uid="{00000000-0005-0000-0000-0000BD230000}"/>
    <cellStyle name="Ввод  4 2 3 2 2 4" xfId="9150" xr:uid="{00000000-0005-0000-0000-0000BE230000}"/>
    <cellStyle name="Ввод  4 2 3 2 2 4 2" xfId="9151" xr:uid="{00000000-0005-0000-0000-0000BF230000}"/>
    <cellStyle name="Ввод  4 2 3 2 2 4 2 2" xfId="9152" xr:uid="{00000000-0005-0000-0000-0000C0230000}"/>
    <cellStyle name="Ввод  4 2 3 2 2 4 3" xfId="9153" xr:uid="{00000000-0005-0000-0000-0000C1230000}"/>
    <cellStyle name="Ввод  4 2 3 2 2 5" xfId="9154" xr:uid="{00000000-0005-0000-0000-0000C2230000}"/>
    <cellStyle name="Ввод  4 2 3 2 2 5 2" xfId="9155" xr:uid="{00000000-0005-0000-0000-0000C3230000}"/>
    <cellStyle name="Ввод  4 2 3 2 2 6" xfId="9156" xr:uid="{00000000-0005-0000-0000-0000C4230000}"/>
    <cellStyle name="Ввод  4 2 3 2 3" xfId="9157" xr:uid="{00000000-0005-0000-0000-0000C5230000}"/>
    <cellStyle name="Ввод  4 2 3 2 3 2" xfId="9158" xr:uid="{00000000-0005-0000-0000-0000C6230000}"/>
    <cellStyle name="Ввод  4 2 3 2 3 2 2" xfId="9159" xr:uid="{00000000-0005-0000-0000-0000C7230000}"/>
    <cellStyle name="Ввод  4 2 3 2 3 2 2 2" xfId="9160" xr:uid="{00000000-0005-0000-0000-0000C8230000}"/>
    <cellStyle name="Ввод  4 2 3 2 3 2 3" xfId="9161" xr:uid="{00000000-0005-0000-0000-0000C9230000}"/>
    <cellStyle name="Ввод  4 2 3 2 3 3" xfId="9162" xr:uid="{00000000-0005-0000-0000-0000CA230000}"/>
    <cellStyle name="Ввод  4 2 3 2 3 3 2" xfId="9163" xr:uid="{00000000-0005-0000-0000-0000CB230000}"/>
    <cellStyle name="Ввод  4 2 3 2 3 3 2 2" xfId="9164" xr:uid="{00000000-0005-0000-0000-0000CC230000}"/>
    <cellStyle name="Ввод  4 2 3 2 3 3 3" xfId="9165" xr:uid="{00000000-0005-0000-0000-0000CD230000}"/>
    <cellStyle name="Ввод  4 2 3 2 3 4" xfId="9166" xr:uid="{00000000-0005-0000-0000-0000CE230000}"/>
    <cellStyle name="Ввод  4 2 3 2 3 4 2" xfId="9167" xr:uid="{00000000-0005-0000-0000-0000CF230000}"/>
    <cellStyle name="Ввод  4 2 3 2 3 4 2 2" xfId="9168" xr:uid="{00000000-0005-0000-0000-0000D0230000}"/>
    <cellStyle name="Ввод  4 2 3 2 3 4 3" xfId="9169" xr:uid="{00000000-0005-0000-0000-0000D1230000}"/>
    <cellStyle name="Ввод  4 2 3 2 3 5" xfId="9170" xr:uid="{00000000-0005-0000-0000-0000D2230000}"/>
    <cellStyle name="Ввод  4 2 3 2 3 5 2" xfId="9171" xr:uid="{00000000-0005-0000-0000-0000D3230000}"/>
    <cellStyle name="Ввод  4 2 3 2 3 6" xfId="9172" xr:uid="{00000000-0005-0000-0000-0000D4230000}"/>
    <cellStyle name="Ввод  4 2 3 2 4" xfId="9173" xr:uid="{00000000-0005-0000-0000-0000D5230000}"/>
    <cellStyle name="Ввод  4 2 3 2 4 2" xfId="9174" xr:uid="{00000000-0005-0000-0000-0000D6230000}"/>
    <cellStyle name="Ввод  4 2 3 2 4 2 2" xfId="9175" xr:uid="{00000000-0005-0000-0000-0000D7230000}"/>
    <cellStyle name="Ввод  4 2 3 2 4 2 2 2" xfId="9176" xr:uid="{00000000-0005-0000-0000-0000D8230000}"/>
    <cellStyle name="Ввод  4 2 3 2 4 2 3" xfId="9177" xr:uid="{00000000-0005-0000-0000-0000D9230000}"/>
    <cellStyle name="Ввод  4 2 3 2 4 3" xfId="9178" xr:uid="{00000000-0005-0000-0000-0000DA230000}"/>
    <cellStyle name="Ввод  4 2 3 2 4 3 2" xfId="9179" xr:uid="{00000000-0005-0000-0000-0000DB230000}"/>
    <cellStyle name="Ввод  4 2 3 2 4 3 2 2" xfId="9180" xr:uid="{00000000-0005-0000-0000-0000DC230000}"/>
    <cellStyle name="Ввод  4 2 3 2 4 3 3" xfId="9181" xr:uid="{00000000-0005-0000-0000-0000DD230000}"/>
    <cellStyle name="Ввод  4 2 3 2 4 4" xfId="9182" xr:uid="{00000000-0005-0000-0000-0000DE230000}"/>
    <cellStyle name="Ввод  4 2 3 2 4 4 2" xfId="9183" xr:uid="{00000000-0005-0000-0000-0000DF230000}"/>
    <cellStyle name="Ввод  4 2 3 2 4 4 2 2" xfId="9184" xr:uid="{00000000-0005-0000-0000-0000E0230000}"/>
    <cellStyle name="Ввод  4 2 3 2 4 4 3" xfId="9185" xr:uid="{00000000-0005-0000-0000-0000E1230000}"/>
    <cellStyle name="Ввод  4 2 3 2 4 5" xfId="9186" xr:uid="{00000000-0005-0000-0000-0000E2230000}"/>
    <cellStyle name="Ввод  4 2 3 2 4 5 2" xfId="9187" xr:uid="{00000000-0005-0000-0000-0000E3230000}"/>
    <cellStyle name="Ввод  4 2 3 2 4 6" xfId="9188" xr:uid="{00000000-0005-0000-0000-0000E4230000}"/>
    <cellStyle name="Ввод  4 2 3 2 5" xfId="9189" xr:uid="{00000000-0005-0000-0000-0000E5230000}"/>
    <cellStyle name="Ввод  4 2 3 2 5 2" xfId="9190" xr:uid="{00000000-0005-0000-0000-0000E6230000}"/>
    <cellStyle name="Ввод  4 2 3 2 5 2 2" xfId="9191" xr:uid="{00000000-0005-0000-0000-0000E7230000}"/>
    <cellStyle name="Ввод  4 2 3 2 5 2 2 2" xfId="9192" xr:uid="{00000000-0005-0000-0000-0000E8230000}"/>
    <cellStyle name="Ввод  4 2 3 2 5 2 3" xfId="9193" xr:uid="{00000000-0005-0000-0000-0000E9230000}"/>
    <cellStyle name="Ввод  4 2 3 2 5 3" xfId="9194" xr:uid="{00000000-0005-0000-0000-0000EA230000}"/>
    <cellStyle name="Ввод  4 2 3 2 5 3 2" xfId="9195" xr:uid="{00000000-0005-0000-0000-0000EB230000}"/>
    <cellStyle name="Ввод  4 2 3 2 5 3 2 2" xfId="9196" xr:uid="{00000000-0005-0000-0000-0000EC230000}"/>
    <cellStyle name="Ввод  4 2 3 2 5 3 3" xfId="9197" xr:uid="{00000000-0005-0000-0000-0000ED230000}"/>
    <cellStyle name="Ввод  4 2 3 2 5 4" xfId="9198" xr:uid="{00000000-0005-0000-0000-0000EE230000}"/>
    <cellStyle name="Ввод  4 2 3 2 5 4 2" xfId="9199" xr:uid="{00000000-0005-0000-0000-0000EF230000}"/>
    <cellStyle name="Ввод  4 2 3 2 5 4 2 2" xfId="9200" xr:uid="{00000000-0005-0000-0000-0000F0230000}"/>
    <cellStyle name="Ввод  4 2 3 2 5 4 3" xfId="9201" xr:uid="{00000000-0005-0000-0000-0000F1230000}"/>
    <cellStyle name="Ввод  4 2 3 2 5 5" xfId="9202" xr:uid="{00000000-0005-0000-0000-0000F2230000}"/>
    <cellStyle name="Ввод  4 2 3 2 5 5 2" xfId="9203" xr:uid="{00000000-0005-0000-0000-0000F3230000}"/>
    <cellStyle name="Ввод  4 2 3 2 5 6" xfId="9204" xr:uid="{00000000-0005-0000-0000-0000F4230000}"/>
    <cellStyle name="Ввод  4 2 3 2 6" xfId="9205" xr:uid="{00000000-0005-0000-0000-0000F5230000}"/>
    <cellStyle name="Ввод  4 2 3 2 6 2" xfId="9206" xr:uid="{00000000-0005-0000-0000-0000F6230000}"/>
    <cellStyle name="Ввод  4 2 3 2 6 2 2" xfId="9207" xr:uid="{00000000-0005-0000-0000-0000F7230000}"/>
    <cellStyle name="Ввод  4 2 3 2 6 3" xfId="9208" xr:uid="{00000000-0005-0000-0000-0000F8230000}"/>
    <cellStyle name="Ввод  4 2 3 2 7" xfId="9209" xr:uid="{00000000-0005-0000-0000-0000F9230000}"/>
    <cellStyle name="Ввод  4 2 3 2 7 2" xfId="9210" xr:uid="{00000000-0005-0000-0000-0000FA230000}"/>
    <cellStyle name="Ввод  4 2 3 2 8" xfId="9211" xr:uid="{00000000-0005-0000-0000-0000FB230000}"/>
    <cellStyle name="Ввод  4 2 3 3" xfId="9212" xr:uid="{00000000-0005-0000-0000-0000FC230000}"/>
    <cellStyle name="Ввод  4 2 3 3 2" xfId="9213" xr:uid="{00000000-0005-0000-0000-0000FD230000}"/>
    <cellStyle name="Ввод  4 2 3 3 2 2" xfId="9214" xr:uid="{00000000-0005-0000-0000-0000FE230000}"/>
    <cellStyle name="Ввод  4 2 3 3 2 2 2" xfId="9215" xr:uid="{00000000-0005-0000-0000-0000FF230000}"/>
    <cellStyle name="Ввод  4 2 3 3 2 3" xfId="9216" xr:uid="{00000000-0005-0000-0000-000000240000}"/>
    <cellStyle name="Ввод  4 2 3 3 3" xfId="9217" xr:uid="{00000000-0005-0000-0000-000001240000}"/>
    <cellStyle name="Ввод  4 2 3 3 3 2" xfId="9218" xr:uid="{00000000-0005-0000-0000-000002240000}"/>
    <cellStyle name="Ввод  4 2 3 3 3 2 2" xfId="9219" xr:uid="{00000000-0005-0000-0000-000003240000}"/>
    <cellStyle name="Ввод  4 2 3 3 3 3" xfId="9220" xr:uid="{00000000-0005-0000-0000-000004240000}"/>
    <cellStyle name="Ввод  4 2 3 3 4" xfId="9221" xr:uid="{00000000-0005-0000-0000-000005240000}"/>
    <cellStyle name="Ввод  4 2 3 3 4 2" xfId="9222" xr:uid="{00000000-0005-0000-0000-000006240000}"/>
    <cellStyle name="Ввод  4 2 3 3 4 2 2" xfId="9223" xr:uid="{00000000-0005-0000-0000-000007240000}"/>
    <cellStyle name="Ввод  4 2 3 3 4 3" xfId="9224" xr:uid="{00000000-0005-0000-0000-000008240000}"/>
    <cellStyle name="Ввод  4 2 3 3 5" xfId="9225" xr:uid="{00000000-0005-0000-0000-000009240000}"/>
    <cellStyle name="Ввод  4 2 3 3 5 2" xfId="9226" xr:uid="{00000000-0005-0000-0000-00000A240000}"/>
    <cellStyle name="Ввод  4 2 3 3 6" xfId="9227" xr:uid="{00000000-0005-0000-0000-00000B240000}"/>
    <cellStyle name="Ввод  4 2 3 4" xfId="9228" xr:uid="{00000000-0005-0000-0000-00000C240000}"/>
    <cellStyle name="Ввод  4 2 3 4 2" xfId="9229" xr:uid="{00000000-0005-0000-0000-00000D240000}"/>
    <cellStyle name="Ввод  4 2 3 4 2 2" xfId="9230" xr:uid="{00000000-0005-0000-0000-00000E240000}"/>
    <cellStyle name="Ввод  4 2 3 4 2 2 2" xfId="9231" xr:uid="{00000000-0005-0000-0000-00000F240000}"/>
    <cellStyle name="Ввод  4 2 3 4 2 3" xfId="9232" xr:uid="{00000000-0005-0000-0000-000010240000}"/>
    <cellStyle name="Ввод  4 2 3 4 3" xfId="9233" xr:uid="{00000000-0005-0000-0000-000011240000}"/>
    <cellStyle name="Ввод  4 2 3 4 3 2" xfId="9234" xr:uid="{00000000-0005-0000-0000-000012240000}"/>
    <cellStyle name="Ввод  4 2 3 4 3 2 2" xfId="9235" xr:uid="{00000000-0005-0000-0000-000013240000}"/>
    <cellStyle name="Ввод  4 2 3 4 3 3" xfId="9236" xr:uid="{00000000-0005-0000-0000-000014240000}"/>
    <cellStyle name="Ввод  4 2 3 4 4" xfId="9237" xr:uid="{00000000-0005-0000-0000-000015240000}"/>
    <cellStyle name="Ввод  4 2 3 4 4 2" xfId="9238" xr:uid="{00000000-0005-0000-0000-000016240000}"/>
    <cellStyle name="Ввод  4 2 3 4 4 2 2" xfId="9239" xr:uid="{00000000-0005-0000-0000-000017240000}"/>
    <cellStyle name="Ввод  4 2 3 4 4 3" xfId="9240" xr:uid="{00000000-0005-0000-0000-000018240000}"/>
    <cellStyle name="Ввод  4 2 3 4 5" xfId="9241" xr:uid="{00000000-0005-0000-0000-000019240000}"/>
    <cellStyle name="Ввод  4 2 3 4 5 2" xfId="9242" xr:uid="{00000000-0005-0000-0000-00001A240000}"/>
    <cellStyle name="Ввод  4 2 3 4 6" xfId="9243" xr:uid="{00000000-0005-0000-0000-00001B240000}"/>
    <cellStyle name="Ввод  4 2 3 5" xfId="9244" xr:uid="{00000000-0005-0000-0000-00001C240000}"/>
    <cellStyle name="Ввод  4 2 3 5 2" xfId="9245" xr:uid="{00000000-0005-0000-0000-00001D240000}"/>
    <cellStyle name="Ввод  4 2 3 5 2 2" xfId="9246" xr:uid="{00000000-0005-0000-0000-00001E240000}"/>
    <cellStyle name="Ввод  4 2 3 5 2 2 2" xfId="9247" xr:uid="{00000000-0005-0000-0000-00001F240000}"/>
    <cellStyle name="Ввод  4 2 3 5 2 3" xfId="9248" xr:uid="{00000000-0005-0000-0000-000020240000}"/>
    <cellStyle name="Ввод  4 2 3 5 3" xfId="9249" xr:uid="{00000000-0005-0000-0000-000021240000}"/>
    <cellStyle name="Ввод  4 2 3 5 3 2" xfId="9250" xr:uid="{00000000-0005-0000-0000-000022240000}"/>
    <cellStyle name="Ввод  4 2 3 5 3 2 2" xfId="9251" xr:uid="{00000000-0005-0000-0000-000023240000}"/>
    <cellStyle name="Ввод  4 2 3 5 3 3" xfId="9252" xr:uid="{00000000-0005-0000-0000-000024240000}"/>
    <cellStyle name="Ввод  4 2 3 5 4" xfId="9253" xr:uid="{00000000-0005-0000-0000-000025240000}"/>
    <cellStyle name="Ввод  4 2 3 5 4 2" xfId="9254" xr:uid="{00000000-0005-0000-0000-000026240000}"/>
    <cellStyle name="Ввод  4 2 3 5 4 2 2" xfId="9255" xr:uid="{00000000-0005-0000-0000-000027240000}"/>
    <cellStyle name="Ввод  4 2 3 5 4 3" xfId="9256" xr:uid="{00000000-0005-0000-0000-000028240000}"/>
    <cellStyle name="Ввод  4 2 3 5 5" xfId="9257" xr:uid="{00000000-0005-0000-0000-000029240000}"/>
    <cellStyle name="Ввод  4 2 3 5 5 2" xfId="9258" xr:uid="{00000000-0005-0000-0000-00002A240000}"/>
    <cellStyle name="Ввод  4 2 3 5 6" xfId="9259" xr:uid="{00000000-0005-0000-0000-00002B240000}"/>
    <cellStyle name="Ввод  4 2 3 6" xfId="9260" xr:uid="{00000000-0005-0000-0000-00002C240000}"/>
    <cellStyle name="Ввод  4 2 3 6 2" xfId="9261" xr:uid="{00000000-0005-0000-0000-00002D240000}"/>
    <cellStyle name="Ввод  4 2 3 6 2 2" xfId="9262" xr:uid="{00000000-0005-0000-0000-00002E240000}"/>
    <cellStyle name="Ввод  4 2 3 6 2 2 2" xfId="9263" xr:uid="{00000000-0005-0000-0000-00002F240000}"/>
    <cellStyle name="Ввод  4 2 3 6 2 3" xfId="9264" xr:uid="{00000000-0005-0000-0000-000030240000}"/>
    <cellStyle name="Ввод  4 2 3 6 3" xfId="9265" xr:uid="{00000000-0005-0000-0000-000031240000}"/>
    <cellStyle name="Ввод  4 2 3 6 3 2" xfId="9266" xr:uid="{00000000-0005-0000-0000-000032240000}"/>
    <cellStyle name="Ввод  4 2 3 6 3 2 2" xfId="9267" xr:uid="{00000000-0005-0000-0000-000033240000}"/>
    <cellStyle name="Ввод  4 2 3 6 3 3" xfId="9268" xr:uid="{00000000-0005-0000-0000-000034240000}"/>
    <cellStyle name="Ввод  4 2 3 6 4" xfId="9269" xr:uid="{00000000-0005-0000-0000-000035240000}"/>
    <cellStyle name="Ввод  4 2 3 6 4 2" xfId="9270" xr:uid="{00000000-0005-0000-0000-000036240000}"/>
    <cellStyle name="Ввод  4 2 3 6 4 2 2" xfId="9271" xr:uid="{00000000-0005-0000-0000-000037240000}"/>
    <cellStyle name="Ввод  4 2 3 6 4 3" xfId="9272" xr:uid="{00000000-0005-0000-0000-000038240000}"/>
    <cellStyle name="Ввод  4 2 3 6 5" xfId="9273" xr:uid="{00000000-0005-0000-0000-000039240000}"/>
    <cellStyle name="Ввод  4 2 3 6 5 2" xfId="9274" xr:uid="{00000000-0005-0000-0000-00003A240000}"/>
    <cellStyle name="Ввод  4 2 3 6 6" xfId="9275" xr:uid="{00000000-0005-0000-0000-00003B240000}"/>
    <cellStyle name="Ввод  4 2 3 7" xfId="9276" xr:uid="{00000000-0005-0000-0000-00003C240000}"/>
    <cellStyle name="Ввод  4 2 3 7 2" xfId="9277" xr:uid="{00000000-0005-0000-0000-00003D240000}"/>
    <cellStyle name="Ввод  4 2 3 7 2 2" xfId="9278" xr:uid="{00000000-0005-0000-0000-00003E240000}"/>
    <cellStyle name="Ввод  4 2 3 7 3" xfId="9279" xr:uid="{00000000-0005-0000-0000-00003F240000}"/>
    <cellStyle name="Ввод  4 2 3 8" xfId="9280" xr:uid="{00000000-0005-0000-0000-000040240000}"/>
    <cellStyle name="Ввод  4 2 3 8 2" xfId="9281" xr:uid="{00000000-0005-0000-0000-000041240000}"/>
    <cellStyle name="Ввод  4 2 3 9" xfId="9282" xr:uid="{00000000-0005-0000-0000-000042240000}"/>
    <cellStyle name="Ввод  4 2 4" xfId="9283" xr:uid="{00000000-0005-0000-0000-000043240000}"/>
    <cellStyle name="Ввод  4 2 4 2" xfId="9284" xr:uid="{00000000-0005-0000-0000-000044240000}"/>
    <cellStyle name="Ввод  4 2 4 2 2" xfId="9285" xr:uid="{00000000-0005-0000-0000-000045240000}"/>
    <cellStyle name="Ввод  4 2 4 2 2 2" xfId="9286" xr:uid="{00000000-0005-0000-0000-000046240000}"/>
    <cellStyle name="Ввод  4 2 4 2 2 2 2" xfId="9287" xr:uid="{00000000-0005-0000-0000-000047240000}"/>
    <cellStyle name="Ввод  4 2 4 2 2 3" xfId="9288" xr:uid="{00000000-0005-0000-0000-000048240000}"/>
    <cellStyle name="Ввод  4 2 4 2 3" xfId="9289" xr:uid="{00000000-0005-0000-0000-000049240000}"/>
    <cellStyle name="Ввод  4 2 4 2 3 2" xfId="9290" xr:uid="{00000000-0005-0000-0000-00004A240000}"/>
    <cellStyle name="Ввод  4 2 4 2 3 2 2" xfId="9291" xr:uid="{00000000-0005-0000-0000-00004B240000}"/>
    <cellStyle name="Ввод  4 2 4 2 3 3" xfId="9292" xr:uid="{00000000-0005-0000-0000-00004C240000}"/>
    <cellStyle name="Ввод  4 2 4 2 4" xfId="9293" xr:uid="{00000000-0005-0000-0000-00004D240000}"/>
    <cellStyle name="Ввод  4 2 4 2 4 2" xfId="9294" xr:uid="{00000000-0005-0000-0000-00004E240000}"/>
    <cellStyle name="Ввод  4 2 4 2 4 2 2" xfId="9295" xr:uid="{00000000-0005-0000-0000-00004F240000}"/>
    <cellStyle name="Ввод  4 2 4 2 4 3" xfId="9296" xr:uid="{00000000-0005-0000-0000-000050240000}"/>
    <cellStyle name="Ввод  4 2 4 2 5" xfId="9297" xr:uid="{00000000-0005-0000-0000-000051240000}"/>
    <cellStyle name="Ввод  4 2 4 2 5 2" xfId="9298" xr:uid="{00000000-0005-0000-0000-000052240000}"/>
    <cellStyle name="Ввод  4 2 4 2 6" xfId="9299" xr:uid="{00000000-0005-0000-0000-000053240000}"/>
    <cellStyle name="Ввод  4 2 4 3" xfId="9300" xr:uid="{00000000-0005-0000-0000-000054240000}"/>
    <cellStyle name="Ввод  4 2 4 3 2" xfId="9301" xr:uid="{00000000-0005-0000-0000-000055240000}"/>
    <cellStyle name="Ввод  4 2 4 3 2 2" xfId="9302" xr:uid="{00000000-0005-0000-0000-000056240000}"/>
    <cellStyle name="Ввод  4 2 4 3 2 2 2" xfId="9303" xr:uid="{00000000-0005-0000-0000-000057240000}"/>
    <cellStyle name="Ввод  4 2 4 3 2 3" xfId="9304" xr:uid="{00000000-0005-0000-0000-000058240000}"/>
    <cellStyle name="Ввод  4 2 4 3 3" xfId="9305" xr:uid="{00000000-0005-0000-0000-000059240000}"/>
    <cellStyle name="Ввод  4 2 4 3 3 2" xfId="9306" xr:uid="{00000000-0005-0000-0000-00005A240000}"/>
    <cellStyle name="Ввод  4 2 4 3 3 2 2" xfId="9307" xr:uid="{00000000-0005-0000-0000-00005B240000}"/>
    <cellStyle name="Ввод  4 2 4 3 3 3" xfId="9308" xr:uid="{00000000-0005-0000-0000-00005C240000}"/>
    <cellStyle name="Ввод  4 2 4 3 4" xfId="9309" xr:uid="{00000000-0005-0000-0000-00005D240000}"/>
    <cellStyle name="Ввод  4 2 4 3 4 2" xfId="9310" xr:uid="{00000000-0005-0000-0000-00005E240000}"/>
    <cellStyle name="Ввод  4 2 4 3 4 2 2" xfId="9311" xr:uid="{00000000-0005-0000-0000-00005F240000}"/>
    <cellStyle name="Ввод  4 2 4 3 4 3" xfId="9312" xr:uid="{00000000-0005-0000-0000-000060240000}"/>
    <cellStyle name="Ввод  4 2 4 3 5" xfId="9313" xr:uid="{00000000-0005-0000-0000-000061240000}"/>
    <cellStyle name="Ввод  4 2 4 3 5 2" xfId="9314" xr:uid="{00000000-0005-0000-0000-000062240000}"/>
    <cellStyle name="Ввод  4 2 4 3 6" xfId="9315" xr:uid="{00000000-0005-0000-0000-000063240000}"/>
    <cellStyle name="Ввод  4 2 4 4" xfId="9316" xr:uid="{00000000-0005-0000-0000-000064240000}"/>
    <cellStyle name="Ввод  4 2 4 4 2" xfId="9317" xr:uid="{00000000-0005-0000-0000-000065240000}"/>
    <cellStyle name="Ввод  4 2 4 4 2 2" xfId="9318" xr:uid="{00000000-0005-0000-0000-000066240000}"/>
    <cellStyle name="Ввод  4 2 4 4 2 2 2" xfId="9319" xr:uid="{00000000-0005-0000-0000-000067240000}"/>
    <cellStyle name="Ввод  4 2 4 4 2 3" xfId="9320" xr:uid="{00000000-0005-0000-0000-000068240000}"/>
    <cellStyle name="Ввод  4 2 4 4 3" xfId="9321" xr:uid="{00000000-0005-0000-0000-000069240000}"/>
    <cellStyle name="Ввод  4 2 4 4 3 2" xfId="9322" xr:uid="{00000000-0005-0000-0000-00006A240000}"/>
    <cellStyle name="Ввод  4 2 4 4 3 2 2" xfId="9323" xr:uid="{00000000-0005-0000-0000-00006B240000}"/>
    <cellStyle name="Ввод  4 2 4 4 3 3" xfId="9324" xr:uid="{00000000-0005-0000-0000-00006C240000}"/>
    <cellStyle name="Ввод  4 2 4 4 4" xfId="9325" xr:uid="{00000000-0005-0000-0000-00006D240000}"/>
    <cellStyle name="Ввод  4 2 4 4 4 2" xfId="9326" xr:uid="{00000000-0005-0000-0000-00006E240000}"/>
    <cellStyle name="Ввод  4 2 4 4 4 2 2" xfId="9327" xr:uid="{00000000-0005-0000-0000-00006F240000}"/>
    <cellStyle name="Ввод  4 2 4 4 4 3" xfId="9328" xr:uid="{00000000-0005-0000-0000-000070240000}"/>
    <cellStyle name="Ввод  4 2 4 4 5" xfId="9329" xr:uid="{00000000-0005-0000-0000-000071240000}"/>
    <cellStyle name="Ввод  4 2 4 4 5 2" xfId="9330" xr:uid="{00000000-0005-0000-0000-000072240000}"/>
    <cellStyle name="Ввод  4 2 4 4 6" xfId="9331" xr:uid="{00000000-0005-0000-0000-000073240000}"/>
    <cellStyle name="Ввод  4 2 4 5" xfId="9332" xr:uid="{00000000-0005-0000-0000-000074240000}"/>
    <cellStyle name="Ввод  4 2 4 5 2" xfId="9333" xr:uid="{00000000-0005-0000-0000-000075240000}"/>
    <cellStyle name="Ввод  4 2 4 5 2 2" xfId="9334" xr:uid="{00000000-0005-0000-0000-000076240000}"/>
    <cellStyle name="Ввод  4 2 4 5 2 2 2" xfId="9335" xr:uid="{00000000-0005-0000-0000-000077240000}"/>
    <cellStyle name="Ввод  4 2 4 5 2 3" xfId="9336" xr:uid="{00000000-0005-0000-0000-000078240000}"/>
    <cellStyle name="Ввод  4 2 4 5 3" xfId="9337" xr:uid="{00000000-0005-0000-0000-000079240000}"/>
    <cellStyle name="Ввод  4 2 4 5 3 2" xfId="9338" xr:uid="{00000000-0005-0000-0000-00007A240000}"/>
    <cellStyle name="Ввод  4 2 4 5 3 2 2" xfId="9339" xr:uid="{00000000-0005-0000-0000-00007B240000}"/>
    <cellStyle name="Ввод  4 2 4 5 3 3" xfId="9340" xr:uid="{00000000-0005-0000-0000-00007C240000}"/>
    <cellStyle name="Ввод  4 2 4 5 4" xfId="9341" xr:uid="{00000000-0005-0000-0000-00007D240000}"/>
    <cellStyle name="Ввод  4 2 4 5 4 2" xfId="9342" xr:uid="{00000000-0005-0000-0000-00007E240000}"/>
    <cellStyle name="Ввод  4 2 4 5 4 2 2" xfId="9343" xr:uid="{00000000-0005-0000-0000-00007F240000}"/>
    <cellStyle name="Ввод  4 2 4 5 4 3" xfId="9344" xr:uid="{00000000-0005-0000-0000-000080240000}"/>
    <cellStyle name="Ввод  4 2 4 5 5" xfId="9345" xr:uid="{00000000-0005-0000-0000-000081240000}"/>
    <cellStyle name="Ввод  4 2 4 5 5 2" xfId="9346" xr:uid="{00000000-0005-0000-0000-000082240000}"/>
    <cellStyle name="Ввод  4 2 4 5 6" xfId="9347" xr:uid="{00000000-0005-0000-0000-000083240000}"/>
    <cellStyle name="Ввод  4 2 4 6" xfId="9348" xr:uid="{00000000-0005-0000-0000-000084240000}"/>
    <cellStyle name="Ввод  4 2 4 6 2" xfId="9349" xr:uid="{00000000-0005-0000-0000-000085240000}"/>
    <cellStyle name="Ввод  4 2 4 6 2 2" xfId="9350" xr:uid="{00000000-0005-0000-0000-000086240000}"/>
    <cellStyle name="Ввод  4 2 4 6 2 2 2" xfId="9351" xr:uid="{00000000-0005-0000-0000-000087240000}"/>
    <cellStyle name="Ввод  4 2 4 6 2 3" xfId="9352" xr:uid="{00000000-0005-0000-0000-000088240000}"/>
    <cellStyle name="Ввод  4 2 4 6 3" xfId="9353" xr:uid="{00000000-0005-0000-0000-000089240000}"/>
    <cellStyle name="Ввод  4 2 4 6 3 2" xfId="9354" xr:uid="{00000000-0005-0000-0000-00008A240000}"/>
    <cellStyle name="Ввод  4 2 4 6 3 2 2" xfId="9355" xr:uid="{00000000-0005-0000-0000-00008B240000}"/>
    <cellStyle name="Ввод  4 2 4 6 3 3" xfId="9356" xr:uid="{00000000-0005-0000-0000-00008C240000}"/>
    <cellStyle name="Ввод  4 2 4 6 4" xfId="9357" xr:uid="{00000000-0005-0000-0000-00008D240000}"/>
    <cellStyle name="Ввод  4 2 4 6 4 2" xfId="9358" xr:uid="{00000000-0005-0000-0000-00008E240000}"/>
    <cellStyle name="Ввод  4 2 4 6 4 2 2" xfId="9359" xr:uid="{00000000-0005-0000-0000-00008F240000}"/>
    <cellStyle name="Ввод  4 2 4 6 4 3" xfId="9360" xr:uid="{00000000-0005-0000-0000-000090240000}"/>
    <cellStyle name="Ввод  4 2 4 6 5" xfId="9361" xr:uid="{00000000-0005-0000-0000-000091240000}"/>
    <cellStyle name="Ввод  4 2 4 6 5 2" xfId="9362" xr:uid="{00000000-0005-0000-0000-000092240000}"/>
    <cellStyle name="Ввод  4 2 4 6 6" xfId="9363" xr:uid="{00000000-0005-0000-0000-000093240000}"/>
    <cellStyle name="Ввод  4 2 4 7" xfId="9364" xr:uid="{00000000-0005-0000-0000-000094240000}"/>
    <cellStyle name="Ввод  4 2 4 7 2" xfId="9365" xr:uid="{00000000-0005-0000-0000-000095240000}"/>
    <cellStyle name="Ввод  4 2 4 7 2 2" xfId="9366" xr:uid="{00000000-0005-0000-0000-000096240000}"/>
    <cellStyle name="Ввод  4 2 4 7 3" xfId="9367" xr:uid="{00000000-0005-0000-0000-000097240000}"/>
    <cellStyle name="Ввод  4 2 4 8" xfId="9368" xr:uid="{00000000-0005-0000-0000-000098240000}"/>
    <cellStyle name="Ввод  4 2 4 8 2" xfId="9369" xr:uid="{00000000-0005-0000-0000-000099240000}"/>
    <cellStyle name="Ввод  4 2 4 9" xfId="9370" xr:uid="{00000000-0005-0000-0000-00009A240000}"/>
    <cellStyle name="Ввод  4 2 5" xfId="9371" xr:uid="{00000000-0005-0000-0000-00009B240000}"/>
    <cellStyle name="Ввод  4 2 5 2" xfId="9372" xr:uid="{00000000-0005-0000-0000-00009C240000}"/>
    <cellStyle name="Ввод  4 2 5 2 2" xfId="9373" xr:uid="{00000000-0005-0000-0000-00009D240000}"/>
    <cellStyle name="Ввод  4 2 5 2 2 2" xfId="9374" xr:uid="{00000000-0005-0000-0000-00009E240000}"/>
    <cellStyle name="Ввод  4 2 5 2 2 2 2" xfId="9375" xr:uid="{00000000-0005-0000-0000-00009F240000}"/>
    <cellStyle name="Ввод  4 2 5 2 2 3" xfId="9376" xr:uid="{00000000-0005-0000-0000-0000A0240000}"/>
    <cellStyle name="Ввод  4 2 5 2 3" xfId="9377" xr:uid="{00000000-0005-0000-0000-0000A1240000}"/>
    <cellStyle name="Ввод  4 2 5 2 3 2" xfId="9378" xr:uid="{00000000-0005-0000-0000-0000A2240000}"/>
    <cellStyle name="Ввод  4 2 5 2 3 2 2" xfId="9379" xr:uid="{00000000-0005-0000-0000-0000A3240000}"/>
    <cellStyle name="Ввод  4 2 5 2 3 3" xfId="9380" xr:uid="{00000000-0005-0000-0000-0000A4240000}"/>
    <cellStyle name="Ввод  4 2 5 2 4" xfId="9381" xr:uid="{00000000-0005-0000-0000-0000A5240000}"/>
    <cellStyle name="Ввод  4 2 5 2 4 2" xfId="9382" xr:uid="{00000000-0005-0000-0000-0000A6240000}"/>
    <cellStyle name="Ввод  4 2 5 2 4 2 2" xfId="9383" xr:uid="{00000000-0005-0000-0000-0000A7240000}"/>
    <cellStyle name="Ввод  4 2 5 2 4 3" xfId="9384" xr:uid="{00000000-0005-0000-0000-0000A8240000}"/>
    <cellStyle name="Ввод  4 2 5 2 5" xfId="9385" xr:uid="{00000000-0005-0000-0000-0000A9240000}"/>
    <cellStyle name="Ввод  4 2 5 2 5 2" xfId="9386" xr:uid="{00000000-0005-0000-0000-0000AA240000}"/>
    <cellStyle name="Ввод  4 2 5 2 6" xfId="9387" xr:uid="{00000000-0005-0000-0000-0000AB240000}"/>
    <cellStyle name="Ввод  4 2 5 3" xfId="9388" xr:uid="{00000000-0005-0000-0000-0000AC240000}"/>
    <cellStyle name="Ввод  4 2 5 3 2" xfId="9389" xr:uid="{00000000-0005-0000-0000-0000AD240000}"/>
    <cellStyle name="Ввод  4 2 5 3 2 2" xfId="9390" xr:uid="{00000000-0005-0000-0000-0000AE240000}"/>
    <cellStyle name="Ввод  4 2 5 3 2 2 2" xfId="9391" xr:uid="{00000000-0005-0000-0000-0000AF240000}"/>
    <cellStyle name="Ввод  4 2 5 3 2 3" xfId="9392" xr:uid="{00000000-0005-0000-0000-0000B0240000}"/>
    <cellStyle name="Ввод  4 2 5 3 3" xfId="9393" xr:uid="{00000000-0005-0000-0000-0000B1240000}"/>
    <cellStyle name="Ввод  4 2 5 3 3 2" xfId="9394" xr:uid="{00000000-0005-0000-0000-0000B2240000}"/>
    <cellStyle name="Ввод  4 2 5 3 3 2 2" xfId="9395" xr:uid="{00000000-0005-0000-0000-0000B3240000}"/>
    <cellStyle name="Ввод  4 2 5 3 3 3" xfId="9396" xr:uid="{00000000-0005-0000-0000-0000B4240000}"/>
    <cellStyle name="Ввод  4 2 5 3 4" xfId="9397" xr:uid="{00000000-0005-0000-0000-0000B5240000}"/>
    <cellStyle name="Ввод  4 2 5 3 4 2" xfId="9398" xr:uid="{00000000-0005-0000-0000-0000B6240000}"/>
    <cellStyle name="Ввод  4 2 5 3 4 2 2" xfId="9399" xr:uid="{00000000-0005-0000-0000-0000B7240000}"/>
    <cellStyle name="Ввод  4 2 5 3 4 3" xfId="9400" xr:uid="{00000000-0005-0000-0000-0000B8240000}"/>
    <cellStyle name="Ввод  4 2 5 3 5" xfId="9401" xr:uid="{00000000-0005-0000-0000-0000B9240000}"/>
    <cellStyle name="Ввод  4 2 5 3 5 2" xfId="9402" xr:uid="{00000000-0005-0000-0000-0000BA240000}"/>
    <cellStyle name="Ввод  4 2 5 3 6" xfId="9403" xr:uid="{00000000-0005-0000-0000-0000BB240000}"/>
    <cellStyle name="Ввод  4 2 5 4" xfId="9404" xr:uid="{00000000-0005-0000-0000-0000BC240000}"/>
    <cellStyle name="Ввод  4 2 5 4 2" xfId="9405" xr:uid="{00000000-0005-0000-0000-0000BD240000}"/>
    <cellStyle name="Ввод  4 2 5 4 2 2" xfId="9406" xr:uid="{00000000-0005-0000-0000-0000BE240000}"/>
    <cellStyle name="Ввод  4 2 5 4 2 2 2" xfId="9407" xr:uid="{00000000-0005-0000-0000-0000BF240000}"/>
    <cellStyle name="Ввод  4 2 5 4 2 3" xfId="9408" xr:uid="{00000000-0005-0000-0000-0000C0240000}"/>
    <cellStyle name="Ввод  4 2 5 4 3" xfId="9409" xr:uid="{00000000-0005-0000-0000-0000C1240000}"/>
    <cellStyle name="Ввод  4 2 5 4 3 2" xfId="9410" xr:uid="{00000000-0005-0000-0000-0000C2240000}"/>
    <cellStyle name="Ввод  4 2 5 4 3 2 2" xfId="9411" xr:uid="{00000000-0005-0000-0000-0000C3240000}"/>
    <cellStyle name="Ввод  4 2 5 4 3 3" xfId="9412" xr:uid="{00000000-0005-0000-0000-0000C4240000}"/>
    <cellStyle name="Ввод  4 2 5 4 4" xfId="9413" xr:uid="{00000000-0005-0000-0000-0000C5240000}"/>
    <cellStyle name="Ввод  4 2 5 4 4 2" xfId="9414" xr:uid="{00000000-0005-0000-0000-0000C6240000}"/>
    <cellStyle name="Ввод  4 2 5 4 4 2 2" xfId="9415" xr:uid="{00000000-0005-0000-0000-0000C7240000}"/>
    <cellStyle name="Ввод  4 2 5 4 4 3" xfId="9416" xr:uid="{00000000-0005-0000-0000-0000C8240000}"/>
    <cellStyle name="Ввод  4 2 5 4 5" xfId="9417" xr:uid="{00000000-0005-0000-0000-0000C9240000}"/>
    <cellStyle name="Ввод  4 2 5 4 5 2" xfId="9418" xr:uid="{00000000-0005-0000-0000-0000CA240000}"/>
    <cellStyle name="Ввод  4 2 5 4 6" xfId="9419" xr:uid="{00000000-0005-0000-0000-0000CB240000}"/>
    <cellStyle name="Ввод  4 2 5 5" xfId="9420" xr:uid="{00000000-0005-0000-0000-0000CC240000}"/>
    <cellStyle name="Ввод  4 2 5 5 2" xfId="9421" xr:uid="{00000000-0005-0000-0000-0000CD240000}"/>
    <cellStyle name="Ввод  4 2 5 5 2 2" xfId="9422" xr:uid="{00000000-0005-0000-0000-0000CE240000}"/>
    <cellStyle name="Ввод  4 2 5 5 2 2 2" xfId="9423" xr:uid="{00000000-0005-0000-0000-0000CF240000}"/>
    <cellStyle name="Ввод  4 2 5 5 2 3" xfId="9424" xr:uid="{00000000-0005-0000-0000-0000D0240000}"/>
    <cellStyle name="Ввод  4 2 5 5 3" xfId="9425" xr:uid="{00000000-0005-0000-0000-0000D1240000}"/>
    <cellStyle name="Ввод  4 2 5 5 3 2" xfId="9426" xr:uid="{00000000-0005-0000-0000-0000D2240000}"/>
    <cellStyle name="Ввод  4 2 5 5 3 2 2" xfId="9427" xr:uid="{00000000-0005-0000-0000-0000D3240000}"/>
    <cellStyle name="Ввод  4 2 5 5 3 3" xfId="9428" xr:uid="{00000000-0005-0000-0000-0000D4240000}"/>
    <cellStyle name="Ввод  4 2 5 5 4" xfId="9429" xr:uid="{00000000-0005-0000-0000-0000D5240000}"/>
    <cellStyle name="Ввод  4 2 5 5 4 2" xfId="9430" xr:uid="{00000000-0005-0000-0000-0000D6240000}"/>
    <cellStyle name="Ввод  4 2 5 5 4 2 2" xfId="9431" xr:uid="{00000000-0005-0000-0000-0000D7240000}"/>
    <cellStyle name="Ввод  4 2 5 5 4 3" xfId="9432" xr:uid="{00000000-0005-0000-0000-0000D8240000}"/>
    <cellStyle name="Ввод  4 2 5 5 5" xfId="9433" xr:uid="{00000000-0005-0000-0000-0000D9240000}"/>
    <cellStyle name="Ввод  4 2 5 5 5 2" xfId="9434" xr:uid="{00000000-0005-0000-0000-0000DA240000}"/>
    <cellStyle name="Ввод  4 2 5 5 6" xfId="9435" xr:uid="{00000000-0005-0000-0000-0000DB240000}"/>
    <cellStyle name="Ввод  4 2 5 6" xfId="9436" xr:uid="{00000000-0005-0000-0000-0000DC240000}"/>
    <cellStyle name="Ввод  4 2 5 6 2" xfId="9437" xr:uid="{00000000-0005-0000-0000-0000DD240000}"/>
    <cellStyle name="Ввод  4 2 5 6 2 2" xfId="9438" xr:uid="{00000000-0005-0000-0000-0000DE240000}"/>
    <cellStyle name="Ввод  4 2 5 6 3" xfId="9439" xr:uid="{00000000-0005-0000-0000-0000DF240000}"/>
    <cellStyle name="Ввод  4 2 5 7" xfId="9440" xr:uid="{00000000-0005-0000-0000-0000E0240000}"/>
    <cellStyle name="Ввод  4 2 5 7 2" xfId="9441" xr:uid="{00000000-0005-0000-0000-0000E1240000}"/>
    <cellStyle name="Ввод  4 2 5 8" xfId="9442" xr:uid="{00000000-0005-0000-0000-0000E2240000}"/>
    <cellStyle name="Ввод  4 2 6" xfId="9443" xr:uid="{00000000-0005-0000-0000-0000E3240000}"/>
    <cellStyle name="Ввод  4 2 6 2" xfId="9444" xr:uid="{00000000-0005-0000-0000-0000E4240000}"/>
    <cellStyle name="Ввод  4 2 6 2 2" xfId="9445" xr:uid="{00000000-0005-0000-0000-0000E5240000}"/>
    <cellStyle name="Ввод  4 2 6 2 2 2" xfId="9446" xr:uid="{00000000-0005-0000-0000-0000E6240000}"/>
    <cellStyle name="Ввод  4 2 6 2 2 2 2" xfId="9447" xr:uid="{00000000-0005-0000-0000-0000E7240000}"/>
    <cellStyle name="Ввод  4 2 6 2 2 3" xfId="9448" xr:uid="{00000000-0005-0000-0000-0000E8240000}"/>
    <cellStyle name="Ввод  4 2 6 2 3" xfId="9449" xr:uid="{00000000-0005-0000-0000-0000E9240000}"/>
    <cellStyle name="Ввод  4 2 6 2 3 2" xfId="9450" xr:uid="{00000000-0005-0000-0000-0000EA240000}"/>
    <cellStyle name="Ввод  4 2 6 2 3 2 2" xfId="9451" xr:uid="{00000000-0005-0000-0000-0000EB240000}"/>
    <cellStyle name="Ввод  4 2 6 2 3 3" xfId="9452" xr:uid="{00000000-0005-0000-0000-0000EC240000}"/>
    <cellStyle name="Ввод  4 2 6 2 4" xfId="9453" xr:uid="{00000000-0005-0000-0000-0000ED240000}"/>
    <cellStyle name="Ввод  4 2 6 2 4 2" xfId="9454" xr:uid="{00000000-0005-0000-0000-0000EE240000}"/>
    <cellStyle name="Ввод  4 2 6 2 4 2 2" xfId="9455" xr:uid="{00000000-0005-0000-0000-0000EF240000}"/>
    <cellStyle name="Ввод  4 2 6 2 4 3" xfId="9456" xr:uid="{00000000-0005-0000-0000-0000F0240000}"/>
    <cellStyle name="Ввод  4 2 6 2 5" xfId="9457" xr:uid="{00000000-0005-0000-0000-0000F1240000}"/>
    <cellStyle name="Ввод  4 2 6 2 5 2" xfId="9458" xr:uid="{00000000-0005-0000-0000-0000F2240000}"/>
    <cellStyle name="Ввод  4 2 6 2 6" xfId="9459" xr:uid="{00000000-0005-0000-0000-0000F3240000}"/>
    <cellStyle name="Ввод  4 2 6 3" xfId="9460" xr:uid="{00000000-0005-0000-0000-0000F4240000}"/>
    <cellStyle name="Ввод  4 2 6 3 2" xfId="9461" xr:uid="{00000000-0005-0000-0000-0000F5240000}"/>
    <cellStyle name="Ввод  4 2 6 3 2 2" xfId="9462" xr:uid="{00000000-0005-0000-0000-0000F6240000}"/>
    <cellStyle name="Ввод  4 2 6 3 2 2 2" xfId="9463" xr:uid="{00000000-0005-0000-0000-0000F7240000}"/>
    <cellStyle name="Ввод  4 2 6 3 2 3" xfId="9464" xr:uid="{00000000-0005-0000-0000-0000F8240000}"/>
    <cellStyle name="Ввод  4 2 6 3 3" xfId="9465" xr:uid="{00000000-0005-0000-0000-0000F9240000}"/>
    <cellStyle name="Ввод  4 2 6 3 3 2" xfId="9466" xr:uid="{00000000-0005-0000-0000-0000FA240000}"/>
    <cellStyle name="Ввод  4 2 6 3 3 2 2" xfId="9467" xr:uid="{00000000-0005-0000-0000-0000FB240000}"/>
    <cellStyle name="Ввод  4 2 6 3 3 3" xfId="9468" xr:uid="{00000000-0005-0000-0000-0000FC240000}"/>
    <cellStyle name="Ввод  4 2 6 3 4" xfId="9469" xr:uid="{00000000-0005-0000-0000-0000FD240000}"/>
    <cellStyle name="Ввод  4 2 6 3 4 2" xfId="9470" xr:uid="{00000000-0005-0000-0000-0000FE240000}"/>
    <cellStyle name="Ввод  4 2 6 3 4 2 2" xfId="9471" xr:uid="{00000000-0005-0000-0000-0000FF240000}"/>
    <cellStyle name="Ввод  4 2 6 3 4 3" xfId="9472" xr:uid="{00000000-0005-0000-0000-000000250000}"/>
    <cellStyle name="Ввод  4 2 6 3 5" xfId="9473" xr:uid="{00000000-0005-0000-0000-000001250000}"/>
    <cellStyle name="Ввод  4 2 6 3 5 2" xfId="9474" xr:uid="{00000000-0005-0000-0000-000002250000}"/>
    <cellStyle name="Ввод  4 2 6 3 6" xfId="9475" xr:uid="{00000000-0005-0000-0000-000003250000}"/>
    <cellStyle name="Ввод  4 2 6 4" xfId="9476" xr:uid="{00000000-0005-0000-0000-000004250000}"/>
    <cellStyle name="Ввод  4 2 6 4 2" xfId="9477" xr:uid="{00000000-0005-0000-0000-000005250000}"/>
    <cellStyle name="Ввод  4 2 6 4 2 2" xfId="9478" xr:uid="{00000000-0005-0000-0000-000006250000}"/>
    <cellStyle name="Ввод  4 2 6 4 2 2 2" xfId="9479" xr:uid="{00000000-0005-0000-0000-000007250000}"/>
    <cellStyle name="Ввод  4 2 6 4 2 3" xfId="9480" xr:uid="{00000000-0005-0000-0000-000008250000}"/>
    <cellStyle name="Ввод  4 2 6 4 3" xfId="9481" xr:uid="{00000000-0005-0000-0000-000009250000}"/>
    <cellStyle name="Ввод  4 2 6 4 3 2" xfId="9482" xr:uid="{00000000-0005-0000-0000-00000A250000}"/>
    <cellStyle name="Ввод  4 2 6 4 3 2 2" xfId="9483" xr:uid="{00000000-0005-0000-0000-00000B250000}"/>
    <cellStyle name="Ввод  4 2 6 4 3 3" xfId="9484" xr:uid="{00000000-0005-0000-0000-00000C250000}"/>
    <cellStyle name="Ввод  4 2 6 4 4" xfId="9485" xr:uid="{00000000-0005-0000-0000-00000D250000}"/>
    <cellStyle name="Ввод  4 2 6 4 4 2" xfId="9486" xr:uid="{00000000-0005-0000-0000-00000E250000}"/>
    <cellStyle name="Ввод  4 2 6 4 4 2 2" xfId="9487" xr:uid="{00000000-0005-0000-0000-00000F250000}"/>
    <cellStyle name="Ввод  4 2 6 4 4 3" xfId="9488" xr:uid="{00000000-0005-0000-0000-000010250000}"/>
    <cellStyle name="Ввод  4 2 6 4 5" xfId="9489" xr:uid="{00000000-0005-0000-0000-000011250000}"/>
    <cellStyle name="Ввод  4 2 6 4 5 2" xfId="9490" xr:uid="{00000000-0005-0000-0000-000012250000}"/>
    <cellStyle name="Ввод  4 2 6 4 6" xfId="9491" xr:uid="{00000000-0005-0000-0000-000013250000}"/>
    <cellStyle name="Ввод  4 2 6 5" xfId="9492" xr:uid="{00000000-0005-0000-0000-000014250000}"/>
    <cellStyle name="Ввод  4 2 6 5 2" xfId="9493" xr:uid="{00000000-0005-0000-0000-000015250000}"/>
    <cellStyle name="Ввод  4 2 6 5 2 2" xfId="9494" xr:uid="{00000000-0005-0000-0000-000016250000}"/>
    <cellStyle name="Ввод  4 2 6 5 2 2 2" xfId="9495" xr:uid="{00000000-0005-0000-0000-000017250000}"/>
    <cellStyle name="Ввод  4 2 6 5 2 3" xfId="9496" xr:uid="{00000000-0005-0000-0000-000018250000}"/>
    <cellStyle name="Ввод  4 2 6 5 3" xfId="9497" xr:uid="{00000000-0005-0000-0000-000019250000}"/>
    <cellStyle name="Ввод  4 2 6 5 3 2" xfId="9498" xr:uid="{00000000-0005-0000-0000-00001A250000}"/>
    <cellStyle name="Ввод  4 2 6 5 3 2 2" xfId="9499" xr:uid="{00000000-0005-0000-0000-00001B250000}"/>
    <cellStyle name="Ввод  4 2 6 5 3 3" xfId="9500" xr:uid="{00000000-0005-0000-0000-00001C250000}"/>
    <cellStyle name="Ввод  4 2 6 5 4" xfId="9501" xr:uid="{00000000-0005-0000-0000-00001D250000}"/>
    <cellStyle name="Ввод  4 2 6 5 4 2" xfId="9502" xr:uid="{00000000-0005-0000-0000-00001E250000}"/>
    <cellStyle name="Ввод  4 2 6 5 4 2 2" xfId="9503" xr:uid="{00000000-0005-0000-0000-00001F250000}"/>
    <cellStyle name="Ввод  4 2 6 5 4 3" xfId="9504" xr:uid="{00000000-0005-0000-0000-000020250000}"/>
    <cellStyle name="Ввод  4 2 6 5 5" xfId="9505" xr:uid="{00000000-0005-0000-0000-000021250000}"/>
    <cellStyle name="Ввод  4 2 6 5 5 2" xfId="9506" xr:uid="{00000000-0005-0000-0000-000022250000}"/>
    <cellStyle name="Ввод  4 2 6 5 6" xfId="9507" xr:uid="{00000000-0005-0000-0000-000023250000}"/>
    <cellStyle name="Ввод  4 2 6 6" xfId="9508" xr:uid="{00000000-0005-0000-0000-000024250000}"/>
    <cellStyle name="Ввод  4 2 6 6 2" xfId="9509" xr:uid="{00000000-0005-0000-0000-000025250000}"/>
    <cellStyle name="Ввод  4 2 6 6 2 2" xfId="9510" xr:uid="{00000000-0005-0000-0000-000026250000}"/>
    <cellStyle name="Ввод  4 2 6 6 3" xfId="9511" xr:uid="{00000000-0005-0000-0000-000027250000}"/>
    <cellStyle name="Ввод  4 2 6 7" xfId="9512" xr:uid="{00000000-0005-0000-0000-000028250000}"/>
    <cellStyle name="Ввод  4 2 6 7 2" xfId="9513" xr:uid="{00000000-0005-0000-0000-000029250000}"/>
    <cellStyle name="Ввод  4 2 6 8" xfId="9514" xr:uid="{00000000-0005-0000-0000-00002A250000}"/>
    <cellStyle name="Ввод  4 2 7" xfId="9515" xr:uid="{00000000-0005-0000-0000-00002B250000}"/>
    <cellStyle name="Ввод  4 2 7 2" xfId="9516" xr:uid="{00000000-0005-0000-0000-00002C250000}"/>
    <cellStyle name="Ввод  4 2 7 2 2" xfId="9517" xr:uid="{00000000-0005-0000-0000-00002D250000}"/>
    <cellStyle name="Ввод  4 2 7 2 2 2" xfId="9518" xr:uid="{00000000-0005-0000-0000-00002E250000}"/>
    <cellStyle name="Ввод  4 2 7 2 3" xfId="9519" xr:uid="{00000000-0005-0000-0000-00002F250000}"/>
    <cellStyle name="Ввод  4 2 7 3" xfId="9520" xr:uid="{00000000-0005-0000-0000-000030250000}"/>
    <cellStyle name="Ввод  4 2 7 3 2" xfId="9521" xr:uid="{00000000-0005-0000-0000-000031250000}"/>
    <cellStyle name="Ввод  4 2 7 4" xfId="9522" xr:uid="{00000000-0005-0000-0000-000032250000}"/>
    <cellStyle name="Ввод  4 2 8" xfId="9523" xr:uid="{00000000-0005-0000-0000-000033250000}"/>
    <cellStyle name="Ввод  4 2 8 2" xfId="9524" xr:uid="{00000000-0005-0000-0000-000034250000}"/>
    <cellStyle name="Ввод  4 2 8 2 2" xfId="9525" xr:uid="{00000000-0005-0000-0000-000035250000}"/>
    <cellStyle name="Ввод  4 2 8 3" xfId="9526" xr:uid="{00000000-0005-0000-0000-000036250000}"/>
    <cellStyle name="Ввод  4 2 9" xfId="9527" xr:uid="{00000000-0005-0000-0000-000037250000}"/>
    <cellStyle name="Ввод  4 2 9 2" xfId="9528" xr:uid="{00000000-0005-0000-0000-000038250000}"/>
    <cellStyle name="Ввод  4 3" xfId="251" xr:uid="{00000000-0005-0000-0000-000039250000}"/>
    <cellStyle name="Ввод  4 3 10" xfId="9529" xr:uid="{00000000-0005-0000-0000-00003A250000}"/>
    <cellStyle name="Ввод  4 3 2" xfId="9530" xr:uid="{00000000-0005-0000-0000-00003B250000}"/>
    <cellStyle name="Ввод  4 3 2 10" xfId="9531" xr:uid="{00000000-0005-0000-0000-00003C250000}"/>
    <cellStyle name="Ввод  4 3 2 10 2" xfId="9532" xr:uid="{00000000-0005-0000-0000-00003D250000}"/>
    <cellStyle name="Ввод  4 3 2 11" xfId="9533" xr:uid="{00000000-0005-0000-0000-00003E250000}"/>
    <cellStyle name="Ввод  4 3 2 2" xfId="9534" xr:uid="{00000000-0005-0000-0000-00003F250000}"/>
    <cellStyle name="Ввод  4 3 2 2 2" xfId="9535" xr:uid="{00000000-0005-0000-0000-000040250000}"/>
    <cellStyle name="Ввод  4 3 2 2 2 2" xfId="9536" xr:uid="{00000000-0005-0000-0000-000041250000}"/>
    <cellStyle name="Ввод  4 3 2 2 2 2 2" xfId="9537" xr:uid="{00000000-0005-0000-0000-000042250000}"/>
    <cellStyle name="Ввод  4 3 2 2 2 2 2 2" xfId="9538" xr:uid="{00000000-0005-0000-0000-000043250000}"/>
    <cellStyle name="Ввод  4 3 2 2 2 2 2 2 2" xfId="9539" xr:uid="{00000000-0005-0000-0000-000044250000}"/>
    <cellStyle name="Ввод  4 3 2 2 2 2 2 3" xfId="9540" xr:uid="{00000000-0005-0000-0000-000045250000}"/>
    <cellStyle name="Ввод  4 3 2 2 2 2 3" xfId="9541" xr:uid="{00000000-0005-0000-0000-000046250000}"/>
    <cellStyle name="Ввод  4 3 2 2 2 2 3 2" xfId="9542" xr:uid="{00000000-0005-0000-0000-000047250000}"/>
    <cellStyle name="Ввод  4 3 2 2 2 2 3 2 2" xfId="9543" xr:uid="{00000000-0005-0000-0000-000048250000}"/>
    <cellStyle name="Ввод  4 3 2 2 2 2 3 3" xfId="9544" xr:uid="{00000000-0005-0000-0000-000049250000}"/>
    <cellStyle name="Ввод  4 3 2 2 2 2 4" xfId="9545" xr:uid="{00000000-0005-0000-0000-00004A250000}"/>
    <cellStyle name="Ввод  4 3 2 2 2 2 4 2" xfId="9546" xr:uid="{00000000-0005-0000-0000-00004B250000}"/>
    <cellStyle name="Ввод  4 3 2 2 2 2 4 2 2" xfId="9547" xr:uid="{00000000-0005-0000-0000-00004C250000}"/>
    <cellStyle name="Ввод  4 3 2 2 2 2 4 3" xfId="9548" xr:uid="{00000000-0005-0000-0000-00004D250000}"/>
    <cellStyle name="Ввод  4 3 2 2 2 2 5" xfId="9549" xr:uid="{00000000-0005-0000-0000-00004E250000}"/>
    <cellStyle name="Ввод  4 3 2 2 2 2 5 2" xfId="9550" xr:uid="{00000000-0005-0000-0000-00004F250000}"/>
    <cellStyle name="Ввод  4 3 2 2 2 2 6" xfId="9551" xr:uid="{00000000-0005-0000-0000-000050250000}"/>
    <cellStyle name="Ввод  4 3 2 2 2 3" xfId="9552" xr:uid="{00000000-0005-0000-0000-000051250000}"/>
    <cellStyle name="Ввод  4 3 2 2 2 3 2" xfId="9553" xr:uid="{00000000-0005-0000-0000-000052250000}"/>
    <cellStyle name="Ввод  4 3 2 2 2 3 2 2" xfId="9554" xr:uid="{00000000-0005-0000-0000-000053250000}"/>
    <cellStyle name="Ввод  4 3 2 2 2 3 2 2 2" xfId="9555" xr:uid="{00000000-0005-0000-0000-000054250000}"/>
    <cellStyle name="Ввод  4 3 2 2 2 3 2 3" xfId="9556" xr:uid="{00000000-0005-0000-0000-000055250000}"/>
    <cellStyle name="Ввод  4 3 2 2 2 3 3" xfId="9557" xr:uid="{00000000-0005-0000-0000-000056250000}"/>
    <cellStyle name="Ввод  4 3 2 2 2 3 3 2" xfId="9558" xr:uid="{00000000-0005-0000-0000-000057250000}"/>
    <cellStyle name="Ввод  4 3 2 2 2 3 3 2 2" xfId="9559" xr:uid="{00000000-0005-0000-0000-000058250000}"/>
    <cellStyle name="Ввод  4 3 2 2 2 3 3 3" xfId="9560" xr:uid="{00000000-0005-0000-0000-000059250000}"/>
    <cellStyle name="Ввод  4 3 2 2 2 3 4" xfId="9561" xr:uid="{00000000-0005-0000-0000-00005A250000}"/>
    <cellStyle name="Ввод  4 3 2 2 2 3 4 2" xfId="9562" xr:uid="{00000000-0005-0000-0000-00005B250000}"/>
    <cellStyle name="Ввод  4 3 2 2 2 3 4 2 2" xfId="9563" xr:uid="{00000000-0005-0000-0000-00005C250000}"/>
    <cellStyle name="Ввод  4 3 2 2 2 3 4 3" xfId="9564" xr:uid="{00000000-0005-0000-0000-00005D250000}"/>
    <cellStyle name="Ввод  4 3 2 2 2 3 5" xfId="9565" xr:uid="{00000000-0005-0000-0000-00005E250000}"/>
    <cellStyle name="Ввод  4 3 2 2 2 3 5 2" xfId="9566" xr:uid="{00000000-0005-0000-0000-00005F250000}"/>
    <cellStyle name="Ввод  4 3 2 2 2 3 6" xfId="9567" xr:uid="{00000000-0005-0000-0000-000060250000}"/>
    <cellStyle name="Ввод  4 3 2 2 2 4" xfId="9568" xr:uid="{00000000-0005-0000-0000-000061250000}"/>
    <cellStyle name="Ввод  4 3 2 2 2 4 2" xfId="9569" xr:uid="{00000000-0005-0000-0000-000062250000}"/>
    <cellStyle name="Ввод  4 3 2 2 2 4 2 2" xfId="9570" xr:uid="{00000000-0005-0000-0000-000063250000}"/>
    <cellStyle name="Ввод  4 3 2 2 2 4 2 2 2" xfId="9571" xr:uid="{00000000-0005-0000-0000-000064250000}"/>
    <cellStyle name="Ввод  4 3 2 2 2 4 2 3" xfId="9572" xr:uid="{00000000-0005-0000-0000-000065250000}"/>
    <cellStyle name="Ввод  4 3 2 2 2 4 3" xfId="9573" xr:uid="{00000000-0005-0000-0000-000066250000}"/>
    <cellStyle name="Ввод  4 3 2 2 2 4 3 2" xfId="9574" xr:uid="{00000000-0005-0000-0000-000067250000}"/>
    <cellStyle name="Ввод  4 3 2 2 2 4 3 2 2" xfId="9575" xr:uid="{00000000-0005-0000-0000-000068250000}"/>
    <cellStyle name="Ввод  4 3 2 2 2 4 3 3" xfId="9576" xr:uid="{00000000-0005-0000-0000-000069250000}"/>
    <cellStyle name="Ввод  4 3 2 2 2 4 4" xfId="9577" xr:uid="{00000000-0005-0000-0000-00006A250000}"/>
    <cellStyle name="Ввод  4 3 2 2 2 4 4 2" xfId="9578" xr:uid="{00000000-0005-0000-0000-00006B250000}"/>
    <cellStyle name="Ввод  4 3 2 2 2 4 4 2 2" xfId="9579" xr:uid="{00000000-0005-0000-0000-00006C250000}"/>
    <cellStyle name="Ввод  4 3 2 2 2 4 4 3" xfId="9580" xr:uid="{00000000-0005-0000-0000-00006D250000}"/>
    <cellStyle name="Ввод  4 3 2 2 2 4 5" xfId="9581" xr:uid="{00000000-0005-0000-0000-00006E250000}"/>
    <cellStyle name="Ввод  4 3 2 2 2 4 5 2" xfId="9582" xr:uid="{00000000-0005-0000-0000-00006F250000}"/>
    <cellStyle name="Ввод  4 3 2 2 2 4 6" xfId="9583" xr:uid="{00000000-0005-0000-0000-000070250000}"/>
    <cellStyle name="Ввод  4 3 2 2 2 5" xfId="9584" xr:uid="{00000000-0005-0000-0000-000071250000}"/>
    <cellStyle name="Ввод  4 3 2 2 2 5 2" xfId="9585" xr:uid="{00000000-0005-0000-0000-000072250000}"/>
    <cellStyle name="Ввод  4 3 2 2 2 5 2 2" xfId="9586" xr:uid="{00000000-0005-0000-0000-000073250000}"/>
    <cellStyle name="Ввод  4 3 2 2 2 5 2 2 2" xfId="9587" xr:uid="{00000000-0005-0000-0000-000074250000}"/>
    <cellStyle name="Ввод  4 3 2 2 2 5 2 3" xfId="9588" xr:uid="{00000000-0005-0000-0000-000075250000}"/>
    <cellStyle name="Ввод  4 3 2 2 2 5 3" xfId="9589" xr:uid="{00000000-0005-0000-0000-000076250000}"/>
    <cellStyle name="Ввод  4 3 2 2 2 5 3 2" xfId="9590" xr:uid="{00000000-0005-0000-0000-000077250000}"/>
    <cellStyle name="Ввод  4 3 2 2 2 5 3 2 2" xfId="9591" xr:uid="{00000000-0005-0000-0000-000078250000}"/>
    <cellStyle name="Ввод  4 3 2 2 2 5 3 3" xfId="9592" xr:uid="{00000000-0005-0000-0000-000079250000}"/>
    <cellStyle name="Ввод  4 3 2 2 2 5 4" xfId="9593" xr:uid="{00000000-0005-0000-0000-00007A250000}"/>
    <cellStyle name="Ввод  4 3 2 2 2 5 4 2" xfId="9594" xr:uid="{00000000-0005-0000-0000-00007B250000}"/>
    <cellStyle name="Ввод  4 3 2 2 2 5 4 2 2" xfId="9595" xr:uid="{00000000-0005-0000-0000-00007C250000}"/>
    <cellStyle name="Ввод  4 3 2 2 2 5 4 3" xfId="9596" xr:uid="{00000000-0005-0000-0000-00007D250000}"/>
    <cellStyle name="Ввод  4 3 2 2 2 5 5" xfId="9597" xr:uid="{00000000-0005-0000-0000-00007E250000}"/>
    <cellStyle name="Ввод  4 3 2 2 2 5 5 2" xfId="9598" xr:uid="{00000000-0005-0000-0000-00007F250000}"/>
    <cellStyle name="Ввод  4 3 2 2 2 5 6" xfId="9599" xr:uid="{00000000-0005-0000-0000-000080250000}"/>
    <cellStyle name="Ввод  4 3 2 2 2 6" xfId="9600" xr:uid="{00000000-0005-0000-0000-000081250000}"/>
    <cellStyle name="Ввод  4 3 2 2 2 6 2" xfId="9601" xr:uid="{00000000-0005-0000-0000-000082250000}"/>
    <cellStyle name="Ввод  4 3 2 2 2 6 2 2" xfId="9602" xr:uid="{00000000-0005-0000-0000-000083250000}"/>
    <cellStyle name="Ввод  4 3 2 2 2 6 3" xfId="9603" xr:uid="{00000000-0005-0000-0000-000084250000}"/>
    <cellStyle name="Ввод  4 3 2 2 2 7" xfId="9604" xr:uid="{00000000-0005-0000-0000-000085250000}"/>
    <cellStyle name="Ввод  4 3 2 2 2 7 2" xfId="9605" xr:uid="{00000000-0005-0000-0000-000086250000}"/>
    <cellStyle name="Ввод  4 3 2 2 2 8" xfId="9606" xr:uid="{00000000-0005-0000-0000-000087250000}"/>
    <cellStyle name="Ввод  4 3 2 2 3" xfId="9607" xr:uid="{00000000-0005-0000-0000-000088250000}"/>
    <cellStyle name="Ввод  4 3 2 2 3 2" xfId="9608" xr:uid="{00000000-0005-0000-0000-000089250000}"/>
    <cellStyle name="Ввод  4 3 2 2 3 2 2" xfId="9609" xr:uid="{00000000-0005-0000-0000-00008A250000}"/>
    <cellStyle name="Ввод  4 3 2 2 3 2 2 2" xfId="9610" xr:uid="{00000000-0005-0000-0000-00008B250000}"/>
    <cellStyle name="Ввод  4 3 2 2 3 2 3" xfId="9611" xr:uid="{00000000-0005-0000-0000-00008C250000}"/>
    <cellStyle name="Ввод  4 3 2 2 3 3" xfId="9612" xr:uid="{00000000-0005-0000-0000-00008D250000}"/>
    <cellStyle name="Ввод  4 3 2 2 3 3 2" xfId="9613" xr:uid="{00000000-0005-0000-0000-00008E250000}"/>
    <cellStyle name="Ввод  4 3 2 2 3 3 2 2" xfId="9614" xr:uid="{00000000-0005-0000-0000-00008F250000}"/>
    <cellStyle name="Ввод  4 3 2 2 3 3 3" xfId="9615" xr:uid="{00000000-0005-0000-0000-000090250000}"/>
    <cellStyle name="Ввод  4 3 2 2 3 4" xfId="9616" xr:uid="{00000000-0005-0000-0000-000091250000}"/>
    <cellStyle name="Ввод  4 3 2 2 3 4 2" xfId="9617" xr:uid="{00000000-0005-0000-0000-000092250000}"/>
    <cellStyle name="Ввод  4 3 2 2 3 4 2 2" xfId="9618" xr:uid="{00000000-0005-0000-0000-000093250000}"/>
    <cellStyle name="Ввод  4 3 2 2 3 4 3" xfId="9619" xr:uid="{00000000-0005-0000-0000-000094250000}"/>
    <cellStyle name="Ввод  4 3 2 2 3 5" xfId="9620" xr:uid="{00000000-0005-0000-0000-000095250000}"/>
    <cellStyle name="Ввод  4 3 2 2 3 5 2" xfId="9621" xr:uid="{00000000-0005-0000-0000-000096250000}"/>
    <cellStyle name="Ввод  4 3 2 2 3 6" xfId="9622" xr:uid="{00000000-0005-0000-0000-000097250000}"/>
    <cellStyle name="Ввод  4 3 2 2 4" xfId="9623" xr:uid="{00000000-0005-0000-0000-000098250000}"/>
    <cellStyle name="Ввод  4 3 2 2 4 2" xfId="9624" xr:uid="{00000000-0005-0000-0000-000099250000}"/>
    <cellStyle name="Ввод  4 3 2 2 4 2 2" xfId="9625" xr:uid="{00000000-0005-0000-0000-00009A250000}"/>
    <cellStyle name="Ввод  4 3 2 2 4 2 2 2" xfId="9626" xr:uid="{00000000-0005-0000-0000-00009B250000}"/>
    <cellStyle name="Ввод  4 3 2 2 4 2 3" xfId="9627" xr:uid="{00000000-0005-0000-0000-00009C250000}"/>
    <cellStyle name="Ввод  4 3 2 2 4 3" xfId="9628" xr:uid="{00000000-0005-0000-0000-00009D250000}"/>
    <cellStyle name="Ввод  4 3 2 2 4 3 2" xfId="9629" xr:uid="{00000000-0005-0000-0000-00009E250000}"/>
    <cellStyle name="Ввод  4 3 2 2 4 3 2 2" xfId="9630" xr:uid="{00000000-0005-0000-0000-00009F250000}"/>
    <cellStyle name="Ввод  4 3 2 2 4 3 3" xfId="9631" xr:uid="{00000000-0005-0000-0000-0000A0250000}"/>
    <cellStyle name="Ввод  4 3 2 2 4 4" xfId="9632" xr:uid="{00000000-0005-0000-0000-0000A1250000}"/>
    <cellStyle name="Ввод  4 3 2 2 4 4 2" xfId="9633" xr:uid="{00000000-0005-0000-0000-0000A2250000}"/>
    <cellStyle name="Ввод  4 3 2 2 4 4 2 2" xfId="9634" xr:uid="{00000000-0005-0000-0000-0000A3250000}"/>
    <cellStyle name="Ввод  4 3 2 2 4 4 3" xfId="9635" xr:uid="{00000000-0005-0000-0000-0000A4250000}"/>
    <cellStyle name="Ввод  4 3 2 2 4 5" xfId="9636" xr:uid="{00000000-0005-0000-0000-0000A5250000}"/>
    <cellStyle name="Ввод  4 3 2 2 4 5 2" xfId="9637" xr:uid="{00000000-0005-0000-0000-0000A6250000}"/>
    <cellStyle name="Ввод  4 3 2 2 4 6" xfId="9638" xr:uid="{00000000-0005-0000-0000-0000A7250000}"/>
    <cellStyle name="Ввод  4 3 2 2 5" xfId="9639" xr:uid="{00000000-0005-0000-0000-0000A8250000}"/>
    <cellStyle name="Ввод  4 3 2 2 5 2" xfId="9640" xr:uid="{00000000-0005-0000-0000-0000A9250000}"/>
    <cellStyle name="Ввод  4 3 2 2 5 2 2" xfId="9641" xr:uid="{00000000-0005-0000-0000-0000AA250000}"/>
    <cellStyle name="Ввод  4 3 2 2 5 2 2 2" xfId="9642" xr:uid="{00000000-0005-0000-0000-0000AB250000}"/>
    <cellStyle name="Ввод  4 3 2 2 5 2 3" xfId="9643" xr:uid="{00000000-0005-0000-0000-0000AC250000}"/>
    <cellStyle name="Ввод  4 3 2 2 5 3" xfId="9644" xr:uid="{00000000-0005-0000-0000-0000AD250000}"/>
    <cellStyle name="Ввод  4 3 2 2 5 3 2" xfId="9645" xr:uid="{00000000-0005-0000-0000-0000AE250000}"/>
    <cellStyle name="Ввод  4 3 2 2 5 3 2 2" xfId="9646" xr:uid="{00000000-0005-0000-0000-0000AF250000}"/>
    <cellStyle name="Ввод  4 3 2 2 5 3 3" xfId="9647" xr:uid="{00000000-0005-0000-0000-0000B0250000}"/>
    <cellStyle name="Ввод  4 3 2 2 5 4" xfId="9648" xr:uid="{00000000-0005-0000-0000-0000B1250000}"/>
    <cellStyle name="Ввод  4 3 2 2 5 4 2" xfId="9649" xr:uid="{00000000-0005-0000-0000-0000B2250000}"/>
    <cellStyle name="Ввод  4 3 2 2 5 4 2 2" xfId="9650" xr:uid="{00000000-0005-0000-0000-0000B3250000}"/>
    <cellStyle name="Ввод  4 3 2 2 5 4 3" xfId="9651" xr:uid="{00000000-0005-0000-0000-0000B4250000}"/>
    <cellStyle name="Ввод  4 3 2 2 5 5" xfId="9652" xr:uid="{00000000-0005-0000-0000-0000B5250000}"/>
    <cellStyle name="Ввод  4 3 2 2 5 5 2" xfId="9653" xr:uid="{00000000-0005-0000-0000-0000B6250000}"/>
    <cellStyle name="Ввод  4 3 2 2 5 6" xfId="9654" xr:uid="{00000000-0005-0000-0000-0000B7250000}"/>
    <cellStyle name="Ввод  4 3 2 2 6" xfId="9655" xr:uid="{00000000-0005-0000-0000-0000B8250000}"/>
    <cellStyle name="Ввод  4 3 2 2 6 2" xfId="9656" xr:uid="{00000000-0005-0000-0000-0000B9250000}"/>
    <cellStyle name="Ввод  4 3 2 2 6 2 2" xfId="9657" xr:uid="{00000000-0005-0000-0000-0000BA250000}"/>
    <cellStyle name="Ввод  4 3 2 2 6 2 2 2" xfId="9658" xr:uid="{00000000-0005-0000-0000-0000BB250000}"/>
    <cellStyle name="Ввод  4 3 2 2 6 2 3" xfId="9659" xr:uid="{00000000-0005-0000-0000-0000BC250000}"/>
    <cellStyle name="Ввод  4 3 2 2 6 3" xfId="9660" xr:uid="{00000000-0005-0000-0000-0000BD250000}"/>
    <cellStyle name="Ввод  4 3 2 2 6 3 2" xfId="9661" xr:uid="{00000000-0005-0000-0000-0000BE250000}"/>
    <cellStyle name="Ввод  4 3 2 2 6 3 2 2" xfId="9662" xr:uid="{00000000-0005-0000-0000-0000BF250000}"/>
    <cellStyle name="Ввод  4 3 2 2 6 3 3" xfId="9663" xr:uid="{00000000-0005-0000-0000-0000C0250000}"/>
    <cellStyle name="Ввод  4 3 2 2 6 4" xfId="9664" xr:uid="{00000000-0005-0000-0000-0000C1250000}"/>
    <cellStyle name="Ввод  4 3 2 2 6 4 2" xfId="9665" xr:uid="{00000000-0005-0000-0000-0000C2250000}"/>
    <cellStyle name="Ввод  4 3 2 2 6 4 2 2" xfId="9666" xr:uid="{00000000-0005-0000-0000-0000C3250000}"/>
    <cellStyle name="Ввод  4 3 2 2 6 4 3" xfId="9667" xr:uid="{00000000-0005-0000-0000-0000C4250000}"/>
    <cellStyle name="Ввод  4 3 2 2 6 5" xfId="9668" xr:uid="{00000000-0005-0000-0000-0000C5250000}"/>
    <cellStyle name="Ввод  4 3 2 2 6 5 2" xfId="9669" xr:uid="{00000000-0005-0000-0000-0000C6250000}"/>
    <cellStyle name="Ввод  4 3 2 2 6 6" xfId="9670" xr:uid="{00000000-0005-0000-0000-0000C7250000}"/>
    <cellStyle name="Ввод  4 3 2 2 7" xfId="9671" xr:uid="{00000000-0005-0000-0000-0000C8250000}"/>
    <cellStyle name="Ввод  4 3 2 2 7 2" xfId="9672" xr:uid="{00000000-0005-0000-0000-0000C9250000}"/>
    <cellStyle name="Ввод  4 3 2 2 7 2 2" xfId="9673" xr:uid="{00000000-0005-0000-0000-0000CA250000}"/>
    <cellStyle name="Ввод  4 3 2 2 7 3" xfId="9674" xr:uid="{00000000-0005-0000-0000-0000CB250000}"/>
    <cellStyle name="Ввод  4 3 2 2 8" xfId="9675" xr:uid="{00000000-0005-0000-0000-0000CC250000}"/>
    <cellStyle name="Ввод  4 3 2 2 8 2" xfId="9676" xr:uid="{00000000-0005-0000-0000-0000CD250000}"/>
    <cellStyle name="Ввод  4 3 2 2 9" xfId="9677" xr:uid="{00000000-0005-0000-0000-0000CE250000}"/>
    <cellStyle name="Ввод  4 3 2 3" xfId="9678" xr:uid="{00000000-0005-0000-0000-0000CF250000}"/>
    <cellStyle name="Ввод  4 3 2 3 2" xfId="9679" xr:uid="{00000000-0005-0000-0000-0000D0250000}"/>
    <cellStyle name="Ввод  4 3 2 3 2 2" xfId="9680" xr:uid="{00000000-0005-0000-0000-0000D1250000}"/>
    <cellStyle name="Ввод  4 3 2 3 2 2 2" xfId="9681" xr:uid="{00000000-0005-0000-0000-0000D2250000}"/>
    <cellStyle name="Ввод  4 3 2 3 2 2 2 2" xfId="9682" xr:uid="{00000000-0005-0000-0000-0000D3250000}"/>
    <cellStyle name="Ввод  4 3 2 3 2 2 3" xfId="9683" xr:uid="{00000000-0005-0000-0000-0000D4250000}"/>
    <cellStyle name="Ввод  4 3 2 3 2 3" xfId="9684" xr:uid="{00000000-0005-0000-0000-0000D5250000}"/>
    <cellStyle name="Ввод  4 3 2 3 2 3 2" xfId="9685" xr:uid="{00000000-0005-0000-0000-0000D6250000}"/>
    <cellStyle name="Ввод  4 3 2 3 2 3 2 2" xfId="9686" xr:uid="{00000000-0005-0000-0000-0000D7250000}"/>
    <cellStyle name="Ввод  4 3 2 3 2 3 3" xfId="9687" xr:uid="{00000000-0005-0000-0000-0000D8250000}"/>
    <cellStyle name="Ввод  4 3 2 3 2 4" xfId="9688" xr:uid="{00000000-0005-0000-0000-0000D9250000}"/>
    <cellStyle name="Ввод  4 3 2 3 2 4 2" xfId="9689" xr:uid="{00000000-0005-0000-0000-0000DA250000}"/>
    <cellStyle name="Ввод  4 3 2 3 2 4 2 2" xfId="9690" xr:uid="{00000000-0005-0000-0000-0000DB250000}"/>
    <cellStyle name="Ввод  4 3 2 3 2 4 3" xfId="9691" xr:uid="{00000000-0005-0000-0000-0000DC250000}"/>
    <cellStyle name="Ввод  4 3 2 3 2 5" xfId="9692" xr:uid="{00000000-0005-0000-0000-0000DD250000}"/>
    <cellStyle name="Ввод  4 3 2 3 2 5 2" xfId="9693" xr:uid="{00000000-0005-0000-0000-0000DE250000}"/>
    <cellStyle name="Ввод  4 3 2 3 2 6" xfId="9694" xr:uid="{00000000-0005-0000-0000-0000DF250000}"/>
    <cellStyle name="Ввод  4 3 2 3 3" xfId="9695" xr:uid="{00000000-0005-0000-0000-0000E0250000}"/>
    <cellStyle name="Ввод  4 3 2 3 3 2" xfId="9696" xr:uid="{00000000-0005-0000-0000-0000E1250000}"/>
    <cellStyle name="Ввод  4 3 2 3 3 2 2" xfId="9697" xr:uid="{00000000-0005-0000-0000-0000E2250000}"/>
    <cellStyle name="Ввод  4 3 2 3 3 2 2 2" xfId="9698" xr:uid="{00000000-0005-0000-0000-0000E3250000}"/>
    <cellStyle name="Ввод  4 3 2 3 3 2 3" xfId="9699" xr:uid="{00000000-0005-0000-0000-0000E4250000}"/>
    <cellStyle name="Ввод  4 3 2 3 3 3" xfId="9700" xr:uid="{00000000-0005-0000-0000-0000E5250000}"/>
    <cellStyle name="Ввод  4 3 2 3 3 3 2" xfId="9701" xr:uid="{00000000-0005-0000-0000-0000E6250000}"/>
    <cellStyle name="Ввод  4 3 2 3 3 3 2 2" xfId="9702" xr:uid="{00000000-0005-0000-0000-0000E7250000}"/>
    <cellStyle name="Ввод  4 3 2 3 3 3 3" xfId="9703" xr:uid="{00000000-0005-0000-0000-0000E8250000}"/>
    <cellStyle name="Ввод  4 3 2 3 3 4" xfId="9704" xr:uid="{00000000-0005-0000-0000-0000E9250000}"/>
    <cellStyle name="Ввод  4 3 2 3 3 4 2" xfId="9705" xr:uid="{00000000-0005-0000-0000-0000EA250000}"/>
    <cellStyle name="Ввод  4 3 2 3 3 4 2 2" xfId="9706" xr:uid="{00000000-0005-0000-0000-0000EB250000}"/>
    <cellStyle name="Ввод  4 3 2 3 3 4 3" xfId="9707" xr:uid="{00000000-0005-0000-0000-0000EC250000}"/>
    <cellStyle name="Ввод  4 3 2 3 3 5" xfId="9708" xr:uid="{00000000-0005-0000-0000-0000ED250000}"/>
    <cellStyle name="Ввод  4 3 2 3 3 5 2" xfId="9709" xr:uid="{00000000-0005-0000-0000-0000EE250000}"/>
    <cellStyle name="Ввод  4 3 2 3 3 6" xfId="9710" xr:uid="{00000000-0005-0000-0000-0000EF250000}"/>
    <cellStyle name="Ввод  4 3 2 3 4" xfId="9711" xr:uid="{00000000-0005-0000-0000-0000F0250000}"/>
    <cellStyle name="Ввод  4 3 2 3 4 2" xfId="9712" xr:uid="{00000000-0005-0000-0000-0000F1250000}"/>
    <cellStyle name="Ввод  4 3 2 3 4 2 2" xfId="9713" xr:uid="{00000000-0005-0000-0000-0000F2250000}"/>
    <cellStyle name="Ввод  4 3 2 3 4 2 2 2" xfId="9714" xr:uid="{00000000-0005-0000-0000-0000F3250000}"/>
    <cellStyle name="Ввод  4 3 2 3 4 2 3" xfId="9715" xr:uid="{00000000-0005-0000-0000-0000F4250000}"/>
    <cellStyle name="Ввод  4 3 2 3 4 3" xfId="9716" xr:uid="{00000000-0005-0000-0000-0000F5250000}"/>
    <cellStyle name="Ввод  4 3 2 3 4 3 2" xfId="9717" xr:uid="{00000000-0005-0000-0000-0000F6250000}"/>
    <cellStyle name="Ввод  4 3 2 3 4 3 2 2" xfId="9718" xr:uid="{00000000-0005-0000-0000-0000F7250000}"/>
    <cellStyle name="Ввод  4 3 2 3 4 3 3" xfId="9719" xr:uid="{00000000-0005-0000-0000-0000F8250000}"/>
    <cellStyle name="Ввод  4 3 2 3 4 4" xfId="9720" xr:uid="{00000000-0005-0000-0000-0000F9250000}"/>
    <cellStyle name="Ввод  4 3 2 3 4 4 2" xfId="9721" xr:uid="{00000000-0005-0000-0000-0000FA250000}"/>
    <cellStyle name="Ввод  4 3 2 3 4 4 2 2" xfId="9722" xr:uid="{00000000-0005-0000-0000-0000FB250000}"/>
    <cellStyle name="Ввод  4 3 2 3 4 4 3" xfId="9723" xr:uid="{00000000-0005-0000-0000-0000FC250000}"/>
    <cellStyle name="Ввод  4 3 2 3 4 5" xfId="9724" xr:uid="{00000000-0005-0000-0000-0000FD250000}"/>
    <cellStyle name="Ввод  4 3 2 3 4 5 2" xfId="9725" xr:uid="{00000000-0005-0000-0000-0000FE250000}"/>
    <cellStyle name="Ввод  4 3 2 3 4 6" xfId="9726" xr:uid="{00000000-0005-0000-0000-0000FF250000}"/>
    <cellStyle name="Ввод  4 3 2 3 5" xfId="9727" xr:uid="{00000000-0005-0000-0000-000000260000}"/>
    <cellStyle name="Ввод  4 3 2 3 5 2" xfId="9728" xr:uid="{00000000-0005-0000-0000-000001260000}"/>
    <cellStyle name="Ввод  4 3 2 3 5 2 2" xfId="9729" xr:uid="{00000000-0005-0000-0000-000002260000}"/>
    <cellStyle name="Ввод  4 3 2 3 5 2 2 2" xfId="9730" xr:uid="{00000000-0005-0000-0000-000003260000}"/>
    <cellStyle name="Ввод  4 3 2 3 5 2 3" xfId="9731" xr:uid="{00000000-0005-0000-0000-000004260000}"/>
    <cellStyle name="Ввод  4 3 2 3 5 3" xfId="9732" xr:uid="{00000000-0005-0000-0000-000005260000}"/>
    <cellStyle name="Ввод  4 3 2 3 5 3 2" xfId="9733" xr:uid="{00000000-0005-0000-0000-000006260000}"/>
    <cellStyle name="Ввод  4 3 2 3 5 3 2 2" xfId="9734" xr:uid="{00000000-0005-0000-0000-000007260000}"/>
    <cellStyle name="Ввод  4 3 2 3 5 3 3" xfId="9735" xr:uid="{00000000-0005-0000-0000-000008260000}"/>
    <cellStyle name="Ввод  4 3 2 3 5 4" xfId="9736" xr:uid="{00000000-0005-0000-0000-000009260000}"/>
    <cellStyle name="Ввод  4 3 2 3 5 4 2" xfId="9737" xr:uid="{00000000-0005-0000-0000-00000A260000}"/>
    <cellStyle name="Ввод  4 3 2 3 5 4 2 2" xfId="9738" xr:uid="{00000000-0005-0000-0000-00000B260000}"/>
    <cellStyle name="Ввод  4 3 2 3 5 4 3" xfId="9739" xr:uid="{00000000-0005-0000-0000-00000C260000}"/>
    <cellStyle name="Ввод  4 3 2 3 5 5" xfId="9740" xr:uid="{00000000-0005-0000-0000-00000D260000}"/>
    <cellStyle name="Ввод  4 3 2 3 5 5 2" xfId="9741" xr:uid="{00000000-0005-0000-0000-00000E260000}"/>
    <cellStyle name="Ввод  4 3 2 3 5 6" xfId="9742" xr:uid="{00000000-0005-0000-0000-00000F260000}"/>
    <cellStyle name="Ввод  4 3 2 3 6" xfId="9743" xr:uid="{00000000-0005-0000-0000-000010260000}"/>
    <cellStyle name="Ввод  4 3 2 3 6 2" xfId="9744" xr:uid="{00000000-0005-0000-0000-000011260000}"/>
    <cellStyle name="Ввод  4 3 2 3 6 2 2" xfId="9745" xr:uid="{00000000-0005-0000-0000-000012260000}"/>
    <cellStyle name="Ввод  4 3 2 3 6 2 2 2" xfId="9746" xr:uid="{00000000-0005-0000-0000-000013260000}"/>
    <cellStyle name="Ввод  4 3 2 3 6 2 3" xfId="9747" xr:uid="{00000000-0005-0000-0000-000014260000}"/>
    <cellStyle name="Ввод  4 3 2 3 6 3" xfId="9748" xr:uid="{00000000-0005-0000-0000-000015260000}"/>
    <cellStyle name="Ввод  4 3 2 3 6 3 2" xfId="9749" xr:uid="{00000000-0005-0000-0000-000016260000}"/>
    <cellStyle name="Ввод  4 3 2 3 6 3 2 2" xfId="9750" xr:uid="{00000000-0005-0000-0000-000017260000}"/>
    <cellStyle name="Ввод  4 3 2 3 6 3 3" xfId="9751" xr:uid="{00000000-0005-0000-0000-000018260000}"/>
    <cellStyle name="Ввод  4 3 2 3 6 4" xfId="9752" xr:uid="{00000000-0005-0000-0000-000019260000}"/>
    <cellStyle name="Ввод  4 3 2 3 6 4 2" xfId="9753" xr:uid="{00000000-0005-0000-0000-00001A260000}"/>
    <cellStyle name="Ввод  4 3 2 3 6 4 2 2" xfId="9754" xr:uid="{00000000-0005-0000-0000-00001B260000}"/>
    <cellStyle name="Ввод  4 3 2 3 6 4 3" xfId="9755" xr:uid="{00000000-0005-0000-0000-00001C260000}"/>
    <cellStyle name="Ввод  4 3 2 3 6 5" xfId="9756" xr:uid="{00000000-0005-0000-0000-00001D260000}"/>
    <cellStyle name="Ввод  4 3 2 3 6 5 2" xfId="9757" xr:uid="{00000000-0005-0000-0000-00001E260000}"/>
    <cellStyle name="Ввод  4 3 2 3 6 6" xfId="9758" xr:uid="{00000000-0005-0000-0000-00001F260000}"/>
    <cellStyle name="Ввод  4 3 2 3 7" xfId="9759" xr:uid="{00000000-0005-0000-0000-000020260000}"/>
    <cellStyle name="Ввод  4 3 2 3 7 2" xfId="9760" xr:uid="{00000000-0005-0000-0000-000021260000}"/>
    <cellStyle name="Ввод  4 3 2 3 7 2 2" xfId="9761" xr:uid="{00000000-0005-0000-0000-000022260000}"/>
    <cellStyle name="Ввод  4 3 2 3 7 3" xfId="9762" xr:uid="{00000000-0005-0000-0000-000023260000}"/>
    <cellStyle name="Ввод  4 3 2 3 8" xfId="9763" xr:uid="{00000000-0005-0000-0000-000024260000}"/>
    <cellStyle name="Ввод  4 3 2 3 8 2" xfId="9764" xr:uid="{00000000-0005-0000-0000-000025260000}"/>
    <cellStyle name="Ввод  4 3 2 3 9" xfId="9765" xr:uid="{00000000-0005-0000-0000-000026260000}"/>
    <cellStyle name="Ввод  4 3 2 4" xfId="9766" xr:uid="{00000000-0005-0000-0000-000027260000}"/>
    <cellStyle name="Ввод  4 3 2 4 2" xfId="9767" xr:uid="{00000000-0005-0000-0000-000028260000}"/>
    <cellStyle name="Ввод  4 3 2 4 2 2" xfId="9768" xr:uid="{00000000-0005-0000-0000-000029260000}"/>
    <cellStyle name="Ввод  4 3 2 4 2 2 2" xfId="9769" xr:uid="{00000000-0005-0000-0000-00002A260000}"/>
    <cellStyle name="Ввод  4 3 2 4 2 2 2 2" xfId="9770" xr:uid="{00000000-0005-0000-0000-00002B260000}"/>
    <cellStyle name="Ввод  4 3 2 4 2 2 3" xfId="9771" xr:uid="{00000000-0005-0000-0000-00002C260000}"/>
    <cellStyle name="Ввод  4 3 2 4 2 3" xfId="9772" xr:uid="{00000000-0005-0000-0000-00002D260000}"/>
    <cellStyle name="Ввод  4 3 2 4 2 3 2" xfId="9773" xr:uid="{00000000-0005-0000-0000-00002E260000}"/>
    <cellStyle name="Ввод  4 3 2 4 2 3 2 2" xfId="9774" xr:uid="{00000000-0005-0000-0000-00002F260000}"/>
    <cellStyle name="Ввод  4 3 2 4 2 3 3" xfId="9775" xr:uid="{00000000-0005-0000-0000-000030260000}"/>
    <cellStyle name="Ввод  4 3 2 4 2 4" xfId="9776" xr:uid="{00000000-0005-0000-0000-000031260000}"/>
    <cellStyle name="Ввод  4 3 2 4 2 4 2" xfId="9777" xr:uid="{00000000-0005-0000-0000-000032260000}"/>
    <cellStyle name="Ввод  4 3 2 4 2 4 2 2" xfId="9778" xr:uid="{00000000-0005-0000-0000-000033260000}"/>
    <cellStyle name="Ввод  4 3 2 4 2 4 3" xfId="9779" xr:uid="{00000000-0005-0000-0000-000034260000}"/>
    <cellStyle name="Ввод  4 3 2 4 2 5" xfId="9780" xr:uid="{00000000-0005-0000-0000-000035260000}"/>
    <cellStyle name="Ввод  4 3 2 4 2 5 2" xfId="9781" xr:uid="{00000000-0005-0000-0000-000036260000}"/>
    <cellStyle name="Ввод  4 3 2 4 2 6" xfId="9782" xr:uid="{00000000-0005-0000-0000-000037260000}"/>
    <cellStyle name="Ввод  4 3 2 4 3" xfId="9783" xr:uid="{00000000-0005-0000-0000-000038260000}"/>
    <cellStyle name="Ввод  4 3 2 4 3 2" xfId="9784" xr:uid="{00000000-0005-0000-0000-000039260000}"/>
    <cellStyle name="Ввод  4 3 2 4 3 2 2" xfId="9785" xr:uid="{00000000-0005-0000-0000-00003A260000}"/>
    <cellStyle name="Ввод  4 3 2 4 3 2 2 2" xfId="9786" xr:uid="{00000000-0005-0000-0000-00003B260000}"/>
    <cellStyle name="Ввод  4 3 2 4 3 2 3" xfId="9787" xr:uid="{00000000-0005-0000-0000-00003C260000}"/>
    <cellStyle name="Ввод  4 3 2 4 3 3" xfId="9788" xr:uid="{00000000-0005-0000-0000-00003D260000}"/>
    <cellStyle name="Ввод  4 3 2 4 3 3 2" xfId="9789" xr:uid="{00000000-0005-0000-0000-00003E260000}"/>
    <cellStyle name="Ввод  4 3 2 4 3 3 2 2" xfId="9790" xr:uid="{00000000-0005-0000-0000-00003F260000}"/>
    <cellStyle name="Ввод  4 3 2 4 3 3 3" xfId="9791" xr:uid="{00000000-0005-0000-0000-000040260000}"/>
    <cellStyle name="Ввод  4 3 2 4 3 4" xfId="9792" xr:uid="{00000000-0005-0000-0000-000041260000}"/>
    <cellStyle name="Ввод  4 3 2 4 3 4 2" xfId="9793" xr:uid="{00000000-0005-0000-0000-000042260000}"/>
    <cellStyle name="Ввод  4 3 2 4 3 4 2 2" xfId="9794" xr:uid="{00000000-0005-0000-0000-000043260000}"/>
    <cellStyle name="Ввод  4 3 2 4 3 4 3" xfId="9795" xr:uid="{00000000-0005-0000-0000-000044260000}"/>
    <cellStyle name="Ввод  4 3 2 4 3 5" xfId="9796" xr:uid="{00000000-0005-0000-0000-000045260000}"/>
    <cellStyle name="Ввод  4 3 2 4 3 5 2" xfId="9797" xr:uid="{00000000-0005-0000-0000-000046260000}"/>
    <cellStyle name="Ввод  4 3 2 4 3 6" xfId="9798" xr:uid="{00000000-0005-0000-0000-000047260000}"/>
    <cellStyle name="Ввод  4 3 2 4 4" xfId="9799" xr:uid="{00000000-0005-0000-0000-000048260000}"/>
    <cellStyle name="Ввод  4 3 2 4 4 2" xfId="9800" xr:uid="{00000000-0005-0000-0000-000049260000}"/>
    <cellStyle name="Ввод  4 3 2 4 4 2 2" xfId="9801" xr:uid="{00000000-0005-0000-0000-00004A260000}"/>
    <cellStyle name="Ввод  4 3 2 4 4 2 2 2" xfId="9802" xr:uid="{00000000-0005-0000-0000-00004B260000}"/>
    <cellStyle name="Ввод  4 3 2 4 4 2 3" xfId="9803" xr:uid="{00000000-0005-0000-0000-00004C260000}"/>
    <cellStyle name="Ввод  4 3 2 4 4 3" xfId="9804" xr:uid="{00000000-0005-0000-0000-00004D260000}"/>
    <cellStyle name="Ввод  4 3 2 4 4 3 2" xfId="9805" xr:uid="{00000000-0005-0000-0000-00004E260000}"/>
    <cellStyle name="Ввод  4 3 2 4 4 3 2 2" xfId="9806" xr:uid="{00000000-0005-0000-0000-00004F260000}"/>
    <cellStyle name="Ввод  4 3 2 4 4 3 3" xfId="9807" xr:uid="{00000000-0005-0000-0000-000050260000}"/>
    <cellStyle name="Ввод  4 3 2 4 4 4" xfId="9808" xr:uid="{00000000-0005-0000-0000-000051260000}"/>
    <cellStyle name="Ввод  4 3 2 4 4 4 2" xfId="9809" xr:uid="{00000000-0005-0000-0000-000052260000}"/>
    <cellStyle name="Ввод  4 3 2 4 4 4 2 2" xfId="9810" xr:uid="{00000000-0005-0000-0000-000053260000}"/>
    <cellStyle name="Ввод  4 3 2 4 4 4 3" xfId="9811" xr:uid="{00000000-0005-0000-0000-000054260000}"/>
    <cellStyle name="Ввод  4 3 2 4 4 5" xfId="9812" xr:uid="{00000000-0005-0000-0000-000055260000}"/>
    <cellStyle name="Ввод  4 3 2 4 4 5 2" xfId="9813" xr:uid="{00000000-0005-0000-0000-000056260000}"/>
    <cellStyle name="Ввод  4 3 2 4 4 6" xfId="9814" xr:uid="{00000000-0005-0000-0000-000057260000}"/>
    <cellStyle name="Ввод  4 3 2 4 5" xfId="9815" xr:uid="{00000000-0005-0000-0000-000058260000}"/>
    <cellStyle name="Ввод  4 3 2 4 5 2" xfId="9816" xr:uid="{00000000-0005-0000-0000-000059260000}"/>
    <cellStyle name="Ввод  4 3 2 4 5 2 2" xfId="9817" xr:uid="{00000000-0005-0000-0000-00005A260000}"/>
    <cellStyle name="Ввод  4 3 2 4 5 2 2 2" xfId="9818" xr:uid="{00000000-0005-0000-0000-00005B260000}"/>
    <cellStyle name="Ввод  4 3 2 4 5 2 3" xfId="9819" xr:uid="{00000000-0005-0000-0000-00005C260000}"/>
    <cellStyle name="Ввод  4 3 2 4 5 3" xfId="9820" xr:uid="{00000000-0005-0000-0000-00005D260000}"/>
    <cellStyle name="Ввод  4 3 2 4 5 3 2" xfId="9821" xr:uid="{00000000-0005-0000-0000-00005E260000}"/>
    <cellStyle name="Ввод  4 3 2 4 5 3 2 2" xfId="9822" xr:uid="{00000000-0005-0000-0000-00005F260000}"/>
    <cellStyle name="Ввод  4 3 2 4 5 3 3" xfId="9823" xr:uid="{00000000-0005-0000-0000-000060260000}"/>
    <cellStyle name="Ввод  4 3 2 4 5 4" xfId="9824" xr:uid="{00000000-0005-0000-0000-000061260000}"/>
    <cellStyle name="Ввод  4 3 2 4 5 4 2" xfId="9825" xr:uid="{00000000-0005-0000-0000-000062260000}"/>
    <cellStyle name="Ввод  4 3 2 4 5 4 2 2" xfId="9826" xr:uid="{00000000-0005-0000-0000-000063260000}"/>
    <cellStyle name="Ввод  4 3 2 4 5 4 3" xfId="9827" xr:uid="{00000000-0005-0000-0000-000064260000}"/>
    <cellStyle name="Ввод  4 3 2 4 5 5" xfId="9828" xr:uid="{00000000-0005-0000-0000-000065260000}"/>
    <cellStyle name="Ввод  4 3 2 4 5 5 2" xfId="9829" xr:uid="{00000000-0005-0000-0000-000066260000}"/>
    <cellStyle name="Ввод  4 3 2 4 5 6" xfId="9830" xr:uid="{00000000-0005-0000-0000-000067260000}"/>
    <cellStyle name="Ввод  4 3 2 4 6" xfId="9831" xr:uid="{00000000-0005-0000-0000-000068260000}"/>
    <cellStyle name="Ввод  4 3 2 4 6 2" xfId="9832" xr:uid="{00000000-0005-0000-0000-000069260000}"/>
    <cellStyle name="Ввод  4 3 2 4 6 2 2" xfId="9833" xr:uid="{00000000-0005-0000-0000-00006A260000}"/>
    <cellStyle name="Ввод  4 3 2 4 6 3" xfId="9834" xr:uid="{00000000-0005-0000-0000-00006B260000}"/>
    <cellStyle name="Ввод  4 3 2 4 7" xfId="9835" xr:uid="{00000000-0005-0000-0000-00006C260000}"/>
    <cellStyle name="Ввод  4 3 2 4 7 2" xfId="9836" xr:uid="{00000000-0005-0000-0000-00006D260000}"/>
    <cellStyle name="Ввод  4 3 2 4 8" xfId="9837" xr:uid="{00000000-0005-0000-0000-00006E260000}"/>
    <cellStyle name="Ввод  4 3 2 5" xfId="9838" xr:uid="{00000000-0005-0000-0000-00006F260000}"/>
    <cellStyle name="Ввод  4 3 2 5 2" xfId="9839" xr:uid="{00000000-0005-0000-0000-000070260000}"/>
    <cellStyle name="Ввод  4 3 2 5 2 2" xfId="9840" xr:uid="{00000000-0005-0000-0000-000071260000}"/>
    <cellStyle name="Ввод  4 3 2 5 2 2 2" xfId="9841" xr:uid="{00000000-0005-0000-0000-000072260000}"/>
    <cellStyle name="Ввод  4 3 2 5 2 3" xfId="9842" xr:uid="{00000000-0005-0000-0000-000073260000}"/>
    <cellStyle name="Ввод  4 3 2 5 3" xfId="9843" xr:uid="{00000000-0005-0000-0000-000074260000}"/>
    <cellStyle name="Ввод  4 3 2 5 3 2" xfId="9844" xr:uid="{00000000-0005-0000-0000-000075260000}"/>
    <cellStyle name="Ввод  4 3 2 5 3 2 2" xfId="9845" xr:uid="{00000000-0005-0000-0000-000076260000}"/>
    <cellStyle name="Ввод  4 3 2 5 3 3" xfId="9846" xr:uid="{00000000-0005-0000-0000-000077260000}"/>
    <cellStyle name="Ввод  4 3 2 5 4" xfId="9847" xr:uid="{00000000-0005-0000-0000-000078260000}"/>
    <cellStyle name="Ввод  4 3 2 5 4 2" xfId="9848" xr:uid="{00000000-0005-0000-0000-000079260000}"/>
    <cellStyle name="Ввод  4 3 2 5 4 2 2" xfId="9849" xr:uid="{00000000-0005-0000-0000-00007A260000}"/>
    <cellStyle name="Ввод  4 3 2 5 4 3" xfId="9850" xr:uid="{00000000-0005-0000-0000-00007B260000}"/>
    <cellStyle name="Ввод  4 3 2 5 5" xfId="9851" xr:uid="{00000000-0005-0000-0000-00007C260000}"/>
    <cellStyle name="Ввод  4 3 2 5 5 2" xfId="9852" xr:uid="{00000000-0005-0000-0000-00007D260000}"/>
    <cellStyle name="Ввод  4 3 2 5 6" xfId="9853" xr:uid="{00000000-0005-0000-0000-00007E260000}"/>
    <cellStyle name="Ввод  4 3 2 6" xfId="9854" xr:uid="{00000000-0005-0000-0000-00007F260000}"/>
    <cellStyle name="Ввод  4 3 2 6 2" xfId="9855" xr:uid="{00000000-0005-0000-0000-000080260000}"/>
    <cellStyle name="Ввод  4 3 2 6 2 2" xfId="9856" xr:uid="{00000000-0005-0000-0000-000081260000}"/>
    <cellStyle name="Ввод  4 3 2 6 2 2 2" xfId="9857" xr:uid="{00000000-0005-0000-0000-000082260000}"/>
    <cellStyle name="Ввод  4 3 2 6 2 3" xfId="9858" xr:uid="{00000000-0005-0000-0000-000083260000}"/>
    <cellStyle name="Ввод  4 3 2 6 3" xfId="9859" xr:uid="{00000000-0005-0000-0000-000084260000}"/>
    <cellStyle name="Ввод  4 3 2 6 3 2" xfId="9860" xr:uid="{00000000-0005-0000-0000-000085260000}"/>
    <cellStyle name="Ввод  4 3 2 6 3 2 2" xfId="9861" xr:uid="{00000000-0005-0000-0000-000086260000}"/>
    <cellStyle name="Ввод  4 3 2 6 3 3" xfId="9862" xr:uid="{00000000-0005-0000-0000-000087260000}"/>
    <cellStyle name="Ввод  4 3 2 6 4" xfId="9863" xr:uid="{00000000-0005-0000-0000-000088260000}"/>
    <cellStyle name="Ввод  4 3 2 6 4 2" xfId="9864" xr:uid="{00000000-0005-0000-0000-000089260000}"/>
    <cellStyle name="Ввод  4 3 2 6 4 2 2" xfId="9865" xr:uid="{00000000-0005-0000-0000-00008A260000}"/>
    <cellStyle name="Ввод  4 3 2 6 4 3" xfId="9866" xr:uid="{00000000-0005-0000-0000-00008B260000}"/>
    <cellStyle name="Ввод  4 3 2 6 5" xfId="9867" xr:uid="{00000000-0005-0000-0000-00008C260000}"/>
    <cellStyle name="Ввод  4 3 2 6 5 2" xfId="9868" xr:uid="{00000000-0005-0000-0000-00008D260000}"/>
    <cellStyle name="Ввод  4 3 2 6 6" xfId="9869" xr:uid="{00000000-0005-0000-0000-00008E260000}"/>
    <cellStyle name="Ввод  4 3 2 7" xfId="9870" xr:uid="{00000000-0005-0000-0000-00008F260000}"/>
    <cellStyle name="Ввод  4 3 2 7 2" xfId="9871" xr:uid="{00000000-0005-0000-0000-000090260000}"/>
    <cellStyle name="Ввод  4 3 2 7 2 2" xfId="9872" xr:uid="{00000000-0005-0000-0000-000091260000}"/>
    <cellStyle name="Ввод  4 3 2 7 2 2 2" xfId="9873" xr:uid="{00000000-0005-0000-0000-000092260000}"/>
    <cellStyle name="Ввод  4 3 2 7 2 3" xfId="9874" xr:uid="{00000000-0005-0000-0000-000093260000}"/>
    <cellStyle name="Ввод  4 3 2 7 3" xfId="9875" xr:uid="{00000000-0005-0000-0000-000094260000}"/>
    <cellStyle name="Ввод  4 3 2 7 3 2" xfId="9876" xr:uid="{00000000-0005-0000-0000-000095260000}"/>
    <cellStyle name="Ввод  4 3 2 7 3 2 2" xfId="9877" xr:uid="{00000000-0005-0000-0000-000096260000}"/>
    <cellStyle name="Ввод  4 3 2 7 3 3" xfId="9878" xr:uid="{00000000-0005-0000-0000-000097260000}"/>
    <cellStyle name="Ввод  4 3 2 7 4" xfId="9879" xr:uid="{00000000-0005-0000-0000-000098260000}"/>
    <cellStyle name="Ввод  4 3 2 7 4 2" xfId="9880" xr:uid="{00000000-0005-0000-0000-000099260000}"/>
    <cellStyle name="Ввод  4 3 2 7 4 2 2" xfId="9881" xr:uid="{00000000-0005-0000-0000-00009A260000}"/>
    <cellStyle name="Ввод  4 3 2 7 4 3" xfId="9882" xr:uid="{00000000-0005-0000-0000-00009B260000}"/>
    <cellStyle name="Ввод  4 3 2 7 5" xfId="9883" xr:uid="{00000000-0005-0000-0000-00009C260000}"/>
    <cellStyle name="Ввод  4 3 2 7 5 2" xfId="9884" xr:uid="{00000000-0005-0000-0000-00009D260000}"/>
    <cellStyle name="Ввод  4 3 2 7 6" xfId="9885" xr:uid="{00000000-0005-0000-0000-00009E260000}"/>
    <cellStyle name="Ввод  4 3 2 8" xfId="9886" xr:uid="{00000000-0005-0000-0000-00009F260000}"/>
    <cellStyle name="Ввод  4 3 2 8 2" xfId="9887" xr:uid="{00000000-0005-0000-0000-0000A0260000}"/>
    <cellStyle name="Ввод  4 3 2 8 2 2" xfId="9888" xr:uid="{00000000-0005-0000-0000-0000A1260000}"/>
    <cellStyle name="Ввод  4 3 2 8 2 2 2" xfId="9889" xr:uid="{00000000-0005-0000-0000-0000A2260000}"/>
    <cellStyle name="Ввод  4 3 2 8 2 3" xfId="9890" xr:uid="{00000000-0005-0000-0000-0000A3260000}"/>
    <cellStyle name="Ввод  4 3 2 8 3" xfId="9891" xr:uid="{00000000-0005-0000-0000-0000A4260000}"/>
    <cellStyle name="Ввод  4 3 2 8 3 2" xfId="9892" xr:uid="{00000000-0005-0000-0000-0000A5260000}"/>
    <cellStyle name="Ввод  4 3 2 8 3 2 2" xfId="9893" xr:uid="{00000000-0005-0000-0000-0000A6260000}"/>
    <cellStyle name="Ввод  4 3 2 8 3 3" xfId="9894" xr:uid="{00000000-0005-0000-0000-0000A7260000}"/>
    <cellStyle name="Ввод  4 3 2 8 4" xfId="9895" xr:uid="{00000000-0005-0000-0000-0000A8260000}"/>
    <cellStyle name="Ввод  4 3 2 8 4 2" xfId="9896" xr:uid="{00000000-0005-0000-0000-0000A9260000}"/>
    <cellStyle name="Ввод  4 3 2 8 4 2 2" xfId="9897" xr:uid="{00000000-0005-0000-0000-0000AA260000}"/>
    <cellStyle name="Ввод  4 3 2 8 4 3" xfId="9898" xr:uid="{00000000-0005-0000-0000-0000AB260000}"/>
    <cellStyle name="Ввод  4 3 2 8 5" xfId="9899" xr:uid="{00000000-0005-0000-0000-0000AC260000}"/>
    <cellStyle name="Ввод  4 3 2 8 5 2" xfId="9900" xr:uid="{00000000-0005-0000-0000-0000AD260000}"/>
    <cellStyle name="Ввод  4 3 2 8 6" xfId="9901" xr:uid="{00000000-0005-0000-0000-0000AE260000}"/>
    <cellStyle name="Ввод  4 3 2 9" xfId="9902" xr:uid="{00000000-0005-0000-0000-0000AF260000}"/>
    <cellStyle name="Ввод  4 3 2 9 2" xfId="9903" xr:uid="{00000000-0005-0000-0000-0000B0260000}"/>
    <cellStyle name="Ввод  4 3 2 9 2 2" xfId="9904" xr:uid="{00000000-0005-0000-0000-0000B1260000}"/>
    <cellStyle name="Ввод  4 3 2 9 3" xfId="9905" xr:uid="{00000000-0005-0000-0000-0000B2260000}"/>
    <cellStyle name="Ввод  4 3 3" xfId="9906" xr:uid="{00000000-0005-0000-0000-0000B3260000}"/>
    <cellStyle name="Ввод  4 3 3 2" xfId="9907" xr:uid="{00000000-0005-0000-0000-0000B4260000}"/>
    <cellStyle name="Ввод  4 3 3 2 2" xfId="9908" xr:uid="{00000000-0005-0000-0000-0000B5260000}"/>
    <cellStyle name="Ввод  4 3 3 2 2 2" xfId="9909" xr:uid="{00000000-0005-0000-0000-0000B6260000}"/>
    <cellStyle name="Ввод  4 3 3 2 2 2 2" xfId="9910" xr:uid="{00000000-0005-0000-0000-0000B7260000}"/>
    <cellStyle name="Ввод  4 3 3 2 2 2 2 2" xfId="9911" xr:uid="{00000000-0005-0000-0000-0000B8260000}"/>
    <cellStyle name="Ввод  4 3 3 2 2 2 3" xfId="9912" xr:uid="{00000000-0005-0000-0000-0000B9260000}"/>
    <cellStyle name="Ввод  4 3 3 2 2 3" xfId="9913" xr:uid="{00000000-0005-0000-0000-0000BA260000}"/>
    <cellStyle name="Ввод  4 3 3 2 2 3 2" xfId="9914" xr:uid="{00000000-0005-0000-0000-0000BB260000}"/>
    <cellStyle name="Ввод  4 3 3 2 2 3 2 2" xfId="9915" xr:uid="{00000000-0005-0000-0000-0000BC260000}"/>
    <cellStyle name="Ввод  4 3 3 2 2 3 3" xfId="9916" xr:uid="{00000000-0005-0000-0000-0000BD260000}"/>
    <cellStyle name="Ввод  4 3 3 2 2 4" xfId="9917" xr:uid="{00000000-0005-0000-0000-0000BE260000}"/>
    <cellStyle name="Ввод  4 3 3 2 2 4 2" xfId="9918" xr:uid="{00000000-0005-0000-0000-0000BF260000}"/>
    <cellStyle name="Ввод  4 3 3 2 2 4 2 2" xfId="9919" xr:uid="{00000000-0005-0000-0000-0000C0260000}"/>
    <cellStyle name="Ввод  4 3 3 2 2 4 3" xfId="9920" xr:uid="{00000000-0005-0000-0000-0000C1260000}"/>
    <cellStyle name="Ввод  4 3 3 2 2 5" xfId="9921" xr:uid="{00000000-0005-0000-0000-0000C2260000}"/>
    <cellStyle name="Ввод  4 3 3 2 2 5 2" xfId="9922" xr:uid="{00000000-0005-0000-0000-0000C3260000}"/>
    <cellStyle name="Ввод  4 3 3 2 2 6" xfId="9923" xr:uid="{00000000-0005-0000-0000-0000C4260000}"/>
    <cellStyle name="Ввод  4 3 3 2 3" xfId="9924" xr:uid="{00000000-0005-0000-0000-0000C5260000}"/>
    <cellStyle name="Ввод  4 3 3 2 3 2" xfId="9925" xr:uid="{00000000-0005-0000-0000-0000C6260000}"/>
    <cellStyle name="Ввод  4 3 3 2 3 2 2" xfId="9926" xr:uid="{00000000-0005-0000-0000-0000C7260000}"/>
    <cellStyle name="Ввод  4 3 3 2 3 2 2 2" xfId="9927" xr:uid="{00000000-0005-0000-0000-0000C8260000}"/>
    <cellStyle name="Ввод  4 3 3 2 3 2 3" xfId="9928" xr:uid="{00000000-0005-0000-0000-0000C9260000}"/>
    <cellStyle name="Ввод  4 3 3 2 3 3" xfId="9929" xr:uid="{00000000-0005-0000-0000-0000CA260000}"/>
    <cellStyle name="Ввод  4 3 3 2 3 3 2" xfId="9930" xr:uid="{00000000-0005-0000-0000-0000CB260000}"/>
    <cellStyle name="Ввод  4 3 3 2 3 3 2 2" xfId="9931" xr:uid="{00000000-0005-0000-0000-0000CC260000}"/>
    <cellStyle name="Ввод  4 3 3 2 3 3 3" xfId="9932" xr:uid="{00000000-0005-0000-0000-0000CD260000}"/>
    <cellStyle name="Ввод  4 3 3 2 3 4" xfId="9933" xr:uid="{00000000-0005-0000-0000-0000CE260000}"/>
    <cellStyle name="Ввод  4 3 3 2 3 4 2" xfId="9934" xr:uid="{00000000-0005-0000-0000-0000CF260000}"/>
    <cellStyle name="Ввод  4 3 3 2 3 4 2 2" xfId="9935" xr:uid="{00000000-0005-0000-0000-0000D0260000}"/>
    <cellStyle name="Ввод  4 3 3 2 3 4 3" xfId="9936" xr:uid="{00000000-0005-0000-0000-0000D1260000}"/>
    <cellStyle name="Ввод  4 3 3 2 3 5" xfId="9937" xr:uid="{00000000-0005-0000-0000-0000D2260000}"/>
    <cellStyle name="Ввод  4 3 3 2 3 5 2" xfId="9938" xr:uid="{00000000-0005-0000-0000-0000D3260000}"/>
    <cellStyle name="Ввод  4 3 3 2 3 6" xfId="9939" xr:uid="{00000000-0005-0000-0000-0000D4260000}"/>
    <cellStyle name="Ввод  4 3 3 2 4" xfId="9940" xr:uid="{00000000-0005-0000-0000-0000D5260000}"/>
    <cellStyle name="Ввод  4 3 3 2 4 2" xfId="9941" xr:uid="{00000000-0005-0000-0000-0000D6260000}"/>
    <cellStyle name="Ввод  4 3 3 2 4 2 2" xfId="9942" xr:uid="{00000000-0005-0000-0000-0000D7260000}"/>
    <cellStyle name="Ввод  4 3 3 2 4 2 2 2" xfId="9943" xr:uid="{00000000-0005-0000-0000-0000D8260000}"/>
    <cellStyle name="Ввод  4 3 3 2 4 2 3" xfId="9944" xr:uid="{00000000-0005-0000-0000-0000D9260000}"/>
    <cellStyle name="Ввод  4 3 3 2 4 3" xfId="9945" xr:uid="{00000000-0005-0000-0000-0000DA260000}"/>
    <cellStyle name="Ввод  4 3 3 2 4 3 2" xfId="9946" xr:uid="{00000000-0005-0000-0000-0000DB260000}"/>
    <cellStyle name="Ввод  4 3 3 2 4 3 2 2" xfId="9947" xr:uid="{00000000-0005-0000-0000-0000DC260000}"/>
    <cellStyle name="Ввод  4 3 3 2 4 3 3" xfId="9948" xr:uid="{00000000-0005-0000-0000-0000DD260000}"/>
    <cellStyle name="Ввод  4 3 3 2 4 4" xfId="9949" xr:uid="{00000000-0005-0000-0000-0000DE260000}"/>
    <cellStyle name="Ввод  4 3 3 2 4 4 2" xfId="9950" xr:uid="{00000000-0005-0000-0000-0000DF260000}"/>
    <cellStyle name="Ввод  4 3 3 2 4 4 2 2" xfId="9951" xr:uid="{00000000-0005-0000-0000-0000E0260000}"/>
    <cellStyle name="Ввод  4 3 3 2 4 4 3" xfId="9952" xr:uid="{00000000-0005-0000-0000-0000E1260000}"/>
    <cellStyle name="Ввод  4 3 3 2 4 5" xfId="9953" xr:uid="{00000000-0005-0000-0000-0000E2260000}"/>
    <cellStyle name="Ввод  4 3 3 2 4 5 2" xfId="9954" xr:uid="{00000000-0005-0000-0000-0000E3260000}"/>
    <cellStyle name="Ввод  4 3 3 2 4 6" xfId="9955" xr:uid="{00000000-0005-0000-0000-0000E4260000}"/>
    <cellStyle name="Ввод  4 3 3 2 5" xfId="9956" xr:uid="{00000000-0005-0000-0000-0000E5260000}"/>
    <cellStyle name="Ввод  4 3 3 2 5 2" xfId="9957" xr:uid="{00000000-0005-0000-0000-0000E6260000}"/>
    <cellStyle name="Ввод  4 3 3 2 5 2 2" xfId="9958" xr:uid="{00000000-0005-0000-0000-0000E7260000}"/>
    <cellStyle name="Ввод  4 3 3 2 5 2 2 2" xfId="9959" xr:uid="{00000000-0005-0000-0000-0000E8260000}"/>
    <cellStyle name="Ввод  4 3 3 2 5 2 3" xfId="9960" xr:uid="{00000000-0005-0000-0000-0000E9260000}"/>
    <cellStyle name="Ввод  4 3 3 2 5 3" xfId="9961" xr:uid="{00000000-0005-0000-0000-0000EA260000}"/>
    <cellStyle name="Ввод  4 3 3 2 5 3 2" xfId="9962" xr:uid="{00000000-0005-0000-0000-0000EB260000}"/>
    <cellStyle name="Ввод  4 3 3 2 5 3 2 2" xfId="9963" xr:uid="{00000000-0005-0000-0000-0000EC260000}"/>
    <cellStyle name="Ввод  4 3 3 2 5 3 3" xfId="9964" xr:uid="{00000000-0005-0000-0000-0000ED260000}"/>
    <cellStyle name="Ввод  4 3 3 2 5 4" xfId="9965" xr:uid="{00000000-0005-0000-0000-0000EE260000}"/>
    <cellStyle name="Ввод  4 3 3 2 5 4 2" xfId="9966" xr:uid="{00000000-0005-0000-0000-0000EF260000}"/>
    <cellStyle name="Ввод  4 3 3 2 5 4 2 2" xfId="9967" xr:uid="{00000000-0005-0000-0000-0000F0260000}"/>
    <cellStyle name="Ввод  4 3 3 2 5 4 3" xfId="9968" xr:uid="{00000000-0005-0000-0000-0000F1260000}"/>
    <cellStyle name="Ввод  4 3 3 2 5 5" xfId="9969" xr:uid="{00000000-0005-0000-0000-0000F2260000}"/>
    <cellStyle name="Ввод  4 3 3 2 5 5 2" xfId="9970" xr:uid="{00000000-0005-0000-0000-0000F3260000}"/>
    <cellStyle name="Ввод  4 3 3 2 5 6" xfId="9971" xr:uid="{00000000-0005-0000-0000-0000F4260000}"/>
    <cellStyle name="Ввод  4 3 3 2 6" xfId="9972" xr:uid="{00000000-0005-0000-0000-0000F5260000}"/>
    <cellStyle name="Ввод  4 3 3 2 6 2" xfId="9973" xr:uid="{00000000-0005-0000-0000-0000F6260000}"/>
    <cellStyle name="Ввод  4 3 3 2 6 2 2" xfId="9974" xr:uid="{00000000-0005-0000-0000-0000F7260000}"/>
    <cellStyle name="Ввод  4 3 3 2 6 3" xfId="9975" xr:uid="{00000000-0005-0000-0000-0000F8260000}"/>
    <cellStyle name="Ввод  4 3 3 2 7" xfId="9976" xr:uid="{00000000-0005-0000-0000-0000F9260000}"/>
    <cellStyle name="Ввод  4 3 3 2 7 2" xfId="9977" xr:uid="{00000000-0005-0000-0000-0000FA260000}"/>
    <cellStyle name="Ввод  4 3 3 2 8" xfId="9978" xr:uid="{00000000-0005-0000-0000-0000FB260000}"/>
    <cellStyle name="Ввод  4 3 3 3" xfId="9979" xr:uid="{00000000-0005-0000-0000-0000FC260000}"/>
    <cellStyle name="Ввод  4 3 3 3 2" xfId="9980" xr:uid="{00000000-0005-0000-0000-0000FD260000}"/>
    <cellStyle name="Ввод  4 3 3 3 2 2" xfId="9981" xr:uid="{00000000-0005-0000-0000-0000FE260000}"/>
    <cellStyle name="Ввод  4 3 3 3 2 2 2" xfId="9982" xr:uid="{00000000-0005-0000-0000-0000FF260000}"/>
    <cellStyle name="Ввод  4 3 3 3 2 3" xfId="9983" xr:uid="{00000000-0005-0000-0000-000000270000}"/>
    <cellStyle name="Ввод  4 3 3 3 3" xfId="9984" xr:uid="{00000000-0005-0000-0000-000001270000}"/>
    <cellStyle name="Ввод  4 3 3 3 3 2" xfId="9985" xr:uid="{00000000-0005-0000-0000-000002270000}"/>
    <cellStyle name="Ввод  4 3 3 3 3 2 2" xfId="9986" xr:uid="{00000000-0005-0000-0000-000003270000}"/>
    <cellStyle name="Ввод  4 3 3 3 3 3" xfId="9987" xr:uid="{00000000-0005-0000-0000-000004270000}"/>
    <cellStyle name="Ввод  4 3 3 3 4" xfId="9988" xr:uid="{00000000-0005-0000-0000-000005270000}"/>
    <cellStyle name="Ввод  4 3 3 3 4 2" xfId="9989" xr:uid="{00000000-0005-0000-0000-000006270000}"/>
    <cellStyle name="Ввод  4 3 3 3 4 2 2" xfId="9990" xr:uid="{00000000-0005-0000-0000-000007270000}"/>
    <cellStyle name="Ввод  4 3 3 3 4 3" xfId="9991" xr:uid="{00000000-0005-0000-0000-000008270000}"/>
    <cellStyle name="Ввод  4 3 3 3 5" xfId="9992" xr:uid="{00000000-0005-0000-0000-000009270000}"/>
    <cellStyle name="Ввод  4 3 3 3 5 2" xfId="9993" xr:uid="{00000000-0005-0000-0000-00000A270000}"/>
    <cellStyle name="Ввод  4 3 3 3 6" xfId="9994" xr:uid="{00000000-0005-0000-0000-00000B270000}"/>
    <cellStyle name="Ввод  4 3 3 4" xfId="9995" xr:uid="{00000000-0005-0000-0000-00000C270000}"/>
    <cellStyle name="Ввод  4 3 3 4 2" xfId="9996" xr:uid="{00000000-0005-0000-0000-00000D270000}"/>
    <cellStyle name="Ввод  4 3 3 4 2 2" xfId="9997" xr:uid="{00000000-0005-0000-0000-00000E270000}"/>
    <cellStyle name="Ввод  4 3 3 4 2 2 2" xfId="9998" xr:uid="{00000000-0005-0000-0000-00000F270000}"/>
    <cellStyle name="Ввод  4 3 3 4 2 3" xfId="9999" xr:uid="{00000000-0005-0000-0000-000010270000}"/>
    <cellStyle name="Ввод  4 3 3 4 3" xfId="10000" xr:uid="{00000000-0005-0000-0000-000011270000}"/>
    <cellStyle name="Ввод  4 3 3 4 3 2" xfId="10001" xr:uid="{00000000-0005-0000-0000-000012270000}"/>
    <cellStyle name="Ввод  4 3 3 4 3 2 2" xfId="10002" xr:uid="{00000000-0005-0000-0000-000013270000}"/>
    <cellStyle name="Ввод  4 3 3 4 3 3" xfId="10003" xr:uid="{00000000-0005-0000-0000-000014270000}"/>
    <cellStyle name="Ввод  4 3 3 4 4" xfId="10004" xr:uid="{00000000-0005-0000-0000-000015270000}"/>
    <cellStyle name="Ввод  4 3 3 4 4 2" xfId="10005" xr:uid="{00000000-0005-0000-0000-000016270000}"/>
    <cellStyle name="Ввод  4 3 3 4 4 2 2" xfId="10006" xr:uid="{00000000-0005-0000-0000-000017270000}"/>
    <cellStyle name="Ввод  4 3 3 4 4 3" xfId="10007" xr:uid="{00000000-0005-0000-0000-000018270000}"/>
    <cellStyle name="Ввод  4 3 3 4 5" xfId="10008" xr:uid="{00000000-0005-0000-0000-000019270000}"/>
    <cellStyle name="Ввод  4 3 3 4 5 2" xfId="10009" xr:uid="{00000000-0005-0000-0000-00001A270000}"/>
    <cellStyle name="Ввод  4 3 3 4 6" xfId="10010" xr:uid="{00000000-0005-0000-0000-00001B270000}"/>
    <cellStyle name="Ввод  4 3 3 5" xfId="10011" xr:uid="{00000000-0005-0000-0000-00001C270000}"/>
    <cellStyle name="Ввод  4 3 3 5 2" xfId="10012" xr:uid="{00000000-0005-0000-0000-00001D270000}"/>
    <cellStyle name="Ввод  4 3 3 5 2 2" xfId="10013" xr:uid="{00000000-0005-0000-0000-00001E270000}"/>
    <cellStyle name="Ввод  4 3 3 5 2 2 2" xfId="10014" xr:uid="{00000000-0005-0000-0000-00001F270000}"/>
    <cellStyle name="Ввод  4 3 3 5 2 3" xfId="10015" xr:uid="{00000000-0005-0000-0000-000020270000}"/>
    <cellStyle name="Ввод  4 3 3 5 3" xfId="10016" xr:uid="{00000000-0005-0000-0000-000021270000}"/>
    <cellStyle name="Ввод  4 3 3 5 3 2" xfId="10017" xr:uid="{00000000-0005-0000-0000-000022270000}"/>
    <cellStyle name="Ввод  4 3 3 5 3 2 2" xfId="10018" xr:uid="{00000000-0005-0000-0000-000023270000}"/>
    <cellStyle name="Ввод  4 3 3 5 3 3" xfId="10019" xr:uid="{00000000-0005-0000-0000-000024270000}"/>
    <cellStyle name="Ввод  4 3 3 5 4" xfId="10020" xr:uid="{00000000-0005-0000-0000-000025270000}"/>
    <cellStyle name="Ввод  4 3 3 5 4 2" xfId="10021" xr:uid="{00000000-0005-0000-0000-000026270000}"/>
    <cellStyle name="Ввод  4 3 3 5 4 2 2" xfId="10022" xr:uid="{00000000-0005-0000-0000-000027270000}"/>
    <cellStyle name="Ввод  4 3 3 5 4 3" xfId="10023" xr:uid="{00000000-0005-0000-0000-000028270000}"/>
    <cellStyle name="Ввод  4 3 3 5 5" xfId="10024" xr:uid="{00000000-0005-0000-0000-000029270000}"/>
    <cellStyle name="Ввод  4 3 3 5 5 2" xfId="10025" xr:uid="{00000000-0005-0000-0000-00002A270000}"/>
    <cellStyle name="Ввод  4 3 3 5 6" xfId="10026" xr:uid="{00000000-0005-0000-0000-00002B270000}"/>
    <cellStyle name="Ввод  4 3 3 6" xfId="10027" xr:uid="{00000000-0005-0000-0000-00002C270000}"/>
    <cellStyle name="Ввод  4 3 3 6 2" xfId="10028" xr:uid="{00000000-0005-0000-0000-00002D270000}"/>
    <cellStyle name="Ввод  4 3 3 6 2 2" xfId="10029" xr:uid="{00000000-0005-0000-0000-00002E270000}"/>
    <cellStyle name="Ввод  4 3 3 6 2 2 2" xfId="10030" xr:uid="{00000000-0005-0000-0000-00002F270000}"/>
    <cellStyle name="Ввод  4 3 3 6 2 3" xfId="10031" xr:uid="{00000000-0005-0000-0000-000030270000}"/>
    <cellStyle name="Ввод  4 3 3 6 3" xfId="10032" xr:uid="{00000000-0005-0000-0000-000031270000}"/>
    <cellStyle name="Ввод  4 3 3 6 3 2" xfId="10033" xr:uid="{00000000-0005-0000-0000-000032270000}"/>
    <cellStyle name="Ввод  4 3 3 6 3 2 2" xfId="10034" xr:uid="{00000000-0005-0000-0000-000033270000}"/>
    <cellStyle name="Ввод  4 3 3 6 3 3" xfId="10035" xr:uid="{00000000-0005-0000-0000-000034270000}"/>
    <cellStyle name="Ввод  4 3 3 6 4" xfId="10036" xr:uid="{00000000-0005-0000-0000-000035270000}"/>
    <cellStyle name="Ввод  4 3 3 6 4 2" xfId="10037" xr:uid="{00000000-0005-0000-0000-000036270000}"/>
    <cellStyle name="Ввод  4 3 3 6 4 2 2" xfId="10038" xr:uid="{00000000-0005-0000-0000-000037270000}"/>
    <cellStyle name="Ввод  4 3 3 6 4 3" xfId="10039" xr:uid="{00000000-0005-0000-0000-000038270000}"/>
    <cellStyle name="Ввод  4 3 3 6 5" xfId="10040" xr:uid="{00000000-0005-0000-0000-000039270000}"/>
    <cellStyle name="Ввод  4 3 3 6 5 2" xfId="10041" xr:uid="{00000000-0005-0000-0000-00003A270000}"/>
    <cellStyle name="Ввод  4 3 3 6 6" xfId="10042" xr:uid="{00000000-0005-0000-0000-00003B270000}"/>
    <cellStyle name="Ввод  4 3 3 7" xfId="10043" xr:uid="{00000000-0005-0000-0000-00003C270000}"/>
    <cellStyle name="Ввод  4 3 3 7 2" xfId="10044" xr:uid="{00000000-0005-0000-0000-00003D270000}"/>
    <cellStyle name="Ввод  4 3 3 7 2 2" xfId="10045" xr:uid="{00000000-0005-0000-0000-00003E270000}"/>
    <cellStyle name="Ввод  4 3 3 7 3" xfId="10046" xr:uid="{00000000-0005-0000-0000-00003F270000}"/>
    <cellStyle name="Ввод  4 3 3 8" xfId="10047" xr:uid="{00000000-0005-0000-0000-000040270000}"/>
    <cellStyle name="Ввод  4 3 3 8 2" xfId="10048" xr:uid="{00000000-0005-0000-0000-000041270000}"/>
    <cellStyle name="Ввод  4 3 3 9" xfId="10049" xr:uid="{00000000-0005-0000-0000-000042270000}"/>
    <cellStyle name="Ввод  4 3 4" xfId="10050" xr:uid="{00000000-0005-0000-0000-000043270000}"/>
    <cellStyle name="Ввод  4 3 4 2" xfId="10051" xr:uid="{00000000-0005-0000-0000-000044270000}"/>
    <cellStyle name="Ввод  4 3 4 2 2" xfId="10052" xr:uid="{00000000-0005-0000-0000-000045270000}"/>
    <cellStyle name="Ввод  4 3 4 2 2 2" xfId="10053" xr:uid="{00000000-0005-0000-0000-000046270000}"/>
    <cellStyle name="Ввод  4 3 4 2 2 2 2" xfId="10054" xr:uid="{00000000-0005-0000-0000-000047270000}"/>
    <cellStyle name="Ввод  4 3 4 2 2 3" xfId="10055" xr:uid="{00000000-0005-0000-0000-000048270000}"/>
    <cellStyle name="Ввод  4 3 4 2 3" xfId="10056" xr:uid="{00000000-0005-0000-0000-000049270000}"/>
    <cellStyle name="Ввод  4 3 4 2 3 2" xfId="10057" xr:uid="{00000000-0005-0000-0000-00004A270000}"/>
    <cellStyle name="Ввод  4 3 4 2 3 2 2" xfId="10058" xr:uid="{00000000-0005-0000-0000-00004B270000}"/>
    <cellStyle name="Ввод  4 3 4 2 3 3" xfId="10059" xr:uid="{00000000-0005-0000-0000-00004C270000}"/>
    <cellStyle name="Ввод  4 3 4 2 4" xfId="10060" xr:uid="{00000000-0005-0000-0000-00004D270000}"/>
    <cellStyle name="Ввод  4 3 4 2 4 2" xfId="10061" xr:uid="{00000000-0005-0000-0000-00004E270000}"/>
    <cellStyle name="Ввод  4 3 4 2 4 2 2" xfId="10062" xr:uid="{00000000-0005-0000-0000-00004F270000}"/>
    <cellStyle name="Ввод  4 3 4 2 4 3" xfId="10063" xr:uid="{00000000-0005-0000-0000-000050270000}"/>
    <cellStyle name="Ввод  4 3 4 2 5" xfId="10064" xr:uid="{00000000-0005-0000-0000-000051270000}"/>
    <cellStyle name="Ввод  4 3 4 2 5 2" xfId="10065" xr:uid="{00000000-0005-0000-0000-000052270000}"/>
    <cellStyle name="Ввод  4 3 4 2 6" xfId="10066" xr:uid="{00000000-0005-0000-0000-000053270000}"/>
    <cellStyle name="Ввод  4 3 4 3" xfId="10067" xr:uid="{00000000-0005-0000-0000-000054270000}"/>
    <cellStyle name="Ввод  4 3 4 3 2" xfId="10068" xr:uid="{00000000-0005-0000-0000-000055270000}"/>
    <cellStyle name="Ввод  4 3 4 3 2 2" xfId="10069" xr:uid="{00000000-0005-0000-0000-000056270000}"/>
    <cellStyle name="Ввод  4 3 4 3 2 2 2" xfId="10070" xr:uid="{00000000-0005-0000-0000-000057270000}"/>
    <cellStyle name="Ввод  4 3 4 3 2 3" xfId="10071" xr:uid="{00000000-0005-0000-0000-000058270000}"/>
    <cellStyle name="Ввод  4 3 4 3 3" xfId="10072" xr:uid="{00000000-0005-0000-0000-000059270000}"/>
    <cellStyle name="Ввод  4 3 4 3 3 2" xfId="10073" xr:uid="{00000000-0005-0000-0000-00005A270000}"/>
    <cellStyle name="Ввод  4 3 4 3 3 2 2" xfId="10074" xr:uid="{00000000-0005-0000-0000-00005B270000}"/>
    <cellStyle name="Ввод  4 3 4 3 3 3" xfId="10075" xr:uid="{00000000-0005-0000-0000-00005C270000}"/>
    <cellStyle name="Ввод  4 3 4 3 4" xfId="10076" xr:uid="{00000000-0005-0000-0000-00005D270000}"/>
    <cellStyle name="Ввод  4 3 4 3 4 2" xfId="10077" xr:uid="{00000000-0005-0000-0000-00005E270000}"/>
    <cellStyle name="Ввод  4 3 4 3 4 2 2" xfId="10078" xr:uid="{00000000-0005-0000-0000-00005F270000}"/>
    <cellStyle name="Ввод  4 3 4 3 4 3" xfId="10079" xr:uid="{00000000-0005-0000-0000-000060270000}"/>
    <cellStyle name="Ввод  4 3 4 3 5" xfId="10080" xr:uid="{00000000-0005-0000-0000-000061270000}"/>
    <cellStyle name="Ввод  4 3 4 3 5 2" xfId="10081" xr:uid="{00000000-0005-0000-0000-000062270000}"/>
    <cellStyle name="Ввод  4 3 4 3 6" xfId="10082" xr:uid="{00000000-0005-0000-0000-000063270000}"/>
    <cellStyle name="Ввод  4 3 4 4" xfId="10083" xr:uid="{00000000-0005-0000-0000-000064270000}"/>
    <cellStyle name="Ввод  4 3 4 4 2" xfId="10084" xr:uid="{00000000-0005-0000-0000-000065270000}"/>
    <cellStyle name="Ввод  4 3 4 4 2 2" xfId="10085" xr:uid="{00000000-0005-0000-0000-000066270000}"/>
    <cellStyle name="Ввод  4 3 4 4 2 2 2" xfId="10086" xr:uid="{00000000-0005-0000-0000-000067270000}"/>
    <cellStyle name="Ввод  4 3 4 4 2 3" xfId="10087" xr:uid="{00000000-0005-0000-0000-000068270000}"/>
    <cellStyle name="Ввод  4 3 4 4 3" xfId="10088" xr:uid="{00000000-0005-0000-0000-000069270000}"/>
    <cellStyle name="Ввод  4 3 4 4 3 2" xfId="10089" xr:uid="{00000000-0005-0000-0000-00006A270000}"/>
    <cellStyle name="Ввод  4 3 4 4 3 2 2" xfId="10090" xr:uid="{00000000-0005-0000-0000-00006B270000}"/>
    <cellStyle name="Ввод  4 3 4 4 3 3" xfId="10091" xr:uid="{00000000-0005-0000-0000-00006C270000}"/>
    <cellStyle name="Ввод  4 3 4 4 4" xfId="10092" xr:uid="{00000000-0005-0000-0000-00006D270000}"/>
    <cellStyle name="Ввод  4 3 4 4 4 2" xfId="10093" xr:uid="{00000000-0005-0000-0000-00006E270000}"/>
    <cellStyle name="Ввод  4 3 4 4 4 2 2" xfId="10094" xr:uid="{00000000-0005-0000-0000-00006F270000}"/>
    <cellStyle name="Ввод  4 3 4 4 4 3" xfId="10095" xr:uid="{00000000-0005-0000-0000-000070270000}"/>
    <cellStyle name="Ввод  4 3 4 4 5" xfId="10096" xr:uid="{00000000-0005-0000-0000-000071270000}"/>
    <cellStyle name="Ввод  4 3 4 4 5 2" xfId="10097" xr:uid="{00000000-0005-0000-0000-000072270000}"/>
    <cellStyle name="Ввод  4 3 4 4 6" xfId="10098" xr:uid="{00000000-0005-0000-0000-000073270000}"/>
    <cellStyle name="Ввод  4 3 4 5" xfId="10099" xr:uid="{00000000-0005-0000-0000-000074270000}"/>
    <cellStyle name="Ввод  4 3 4 5 2" xfId="10100" xr:uid="{00000000-0005-0000-0000-000075270000}"/>
    <cellStyle name="Ввод  4 3 4 5 2 2" xfId="10101" xr:uid="{00000000-0005-0000-0000-000076270000}"/>
    <cellStyle name="Ввод  4 3 4 5 2 2 2" xfId="10102" xr:uid="{00000000-0005-0000-0000-000077270000}"/>
    <cellStyle name="Ввод  4 3 4 5 2 3" xfId="10103" xr:uid="{00000000-0005-0000-0000-000078270000}"/>
    <cellStyle name="Ввод  4 3 4 5 3" xfId="10104" xr:uid="{00000000-0005-0000-0000-000079270000}"/>
    <cellStyle name="Ввод  4 3 4 5 3 2" xfId="10105" xr:uid="{00000000-0005-0000-0000-00007A270000}"/>
    <cellStyle name="Ввод  4 3 4 5 3 2 2" xfId="10106" xr:uid="{00000000-0005-0000-0000-00007B270000}"/>
    <cellStyle name="Ввод  4 3 4 5 3 3" xfId="10107" xr:uid="{00000000-0005-0000-0000-00007C270000}"/>
    <cellStyle name="Ввод  4 3 4 5 4" xfId="10108" xr:uid="{00000000-0005-0000-0000-00007D270000}"/>
    <cellStyle name="Ввод  4 3 4 5 4 2" xfId="10109" xr:uid="{00000000-0005-0000-0000-00007E270000}"/>
    <cellStyle name="Ввод  4 3 4 5 4 2 2" xfId="10110" xr:uid="{00000000-0005-0000-0000-00007F270000}"/>
    <cellStyle name="Ввод  4 3 4 5 4 3" xfId="10111" xr:uid="{00000000-0005-0000-0000-000080270000}"/>
    <cellStyle name="Ввод  4 3 4 5 5" xfId="10112" xr:uid="{00000000-0005-0000-0000-000081270000}"/>
    <cellStyle name="Ввод  4 3 4 5 5 2" xfId="10113" xr:uid="{00000000-0005-0000-0000-000082270000}"/>
    <cellStyle name="Ввод  4 3 4 5 6" xfId="10114" xr:uid="{00000000-0005-0000-0000-000083270000}"/>
    <cellStyle name="Ввод  4 3 4 6" xfId="10115" xr:uid="{00000000-0005-0000-0000-000084270000}"/>
    <cellStyle name="Ввод  4 3 4 6 2" xfId="10116" xr:uid="{00000000-0005-0000-0000-000085270000}"/>
    <cellStyle name="Ввод  4 3 4 6 2 2" xfId="10117" xr:uid="{00000000-0005-0000-0000-000086270000}"/>
    <cellStyle name="Ввод  4 3 4 6 2 2 2" xfId="10118" xr:uid="{00000000-0005-0000-0000-000087270000}"/>
    <cellStyle name="Ввод  4 3 4 6 2 3" xfId="10119" xr:uid="{00000000-0005-0000-0000-000088270000}"/>
    <cellStyle name="Ввод  4 3 4 6 3" xfId="10120" xr:uid="{00000000-0005-0000-0000-000089270000}"/>
    <cellStyle name="Ввод  4 3 4 6 3 2" xfId="10121" xr:uid="{00000000-0005-0000-0000-00008A270000}"/>
    <cellStyle name="Ввод  4 3 4 6 3 2 2" xfId="10122" xr:uid="{00000000-0005-0000-0000-00008B270000}"/>
    <cellStyle name="Ввод  4 3 4 6 3 3" xfId="10123" xr:uid="{00000000-0005-0000-0000-00008C270000}"/>
    <cellStyle name="Ввод  4 3 4 6 4" xfId="10124" xr:uid="{00000000-0005-0000-0000-00008D270000}"/>
    <cellStyle name="Ввод  4 3 4 6 4 2" xfId="10125" xr:uid="{00000000-0005-0000-0000-00008E270000}"/>
    <cellStyle name="Ввод  4 3 4 6 4 2 2" xfId="10126" xr:uid="{00000000-0005-0000-0000-00008F270000}"/>
    <cellStyle name="Ввод  4 3 4 6 4 3" xfId="10127" xr:uid="{00000000-0005-0000-0000-000090270000}"/>
    <cellStyle name="Ввод  4 3 4 6 5" xfId="10128" xr:uid="{00000000-0005-0000-0000-000091270000}"/>
    <cellStyle name="Ввод  4 3 4 6 5 2" xfId="10129" xr:uid="{00000000-0005-0000-0000-000092270000}"/>
    <cellStyle name="Ввод  4 3 4 6 6" xfId="10130" xr:uid="{00000000-0005-0000-0000-000093270000}"/>
    <cellStyle name="Ввод  4 3 4 7" xfId="10131" xr:uid="{00000000-0005-0000-0000-000094270000}"/>
    <cellStyle name="Ввод  4 3 4 7 2" xfId="10132" xr:uid="{00000000-0005-0000-0000-000095270000}"/>
    <cellStyle name="Ввод  4 3 4 7 2 2" xfId="10133" xr:uid="{00000000-0005-0000-0000-000096270000}"/>
    <cellStyle name="Ввод  4 3 4 7 3" xfId="10134" xr:uid="{00000000-0005-0000-0000-000097270000}"/>
    <cellStyle name="Ввод  4 3 4 8" xfId="10135" xr:uid="{00000000-0005-0000-0000-000098270000}"/>
    <cellStyle name="Ввод  4 3 4 8 2" xfId="10136" xr:uid="{00000000-0005-0000-0000-000099270000}"/>
    <cellStyle name="Ввод  4 3 4 9" xfId="10137" xr:uid="{00000000-0005-0000-0000-00009A270000}"/>
    <cellStyle name="Ввод  4 3 5" xfId="10138" xr:uid="{00000000-0005-0000-0000-00009B270000}"/>
    <cellStyle name="Ввод  4 3 5 2" xfId="10139" xr:uid="{00000000-0005-0000-0000-00009C270000}"/>
    <cellStyle name="Ввод  4 3 5 2 2" xfId="10140" xr:uid="{00000000-0005-0000-0000-00009D270000}"/>
    <cellStyle name="Ввод  4 3 5 2 2 2" xfId="10141" xr:uid="{00000000-0005-0000-0000-00009E270000}"/>
    <cellStyle name="Ввод  4 3 5 2 2 2 2" xfId="10142" xr:uid="{00000000-0005-0000-0000-00009F270000}"/>
    <cellStyle name="Ввод  4 3 5 2 2 3" xfId="10143" xr:uid="{00000000-0005-0000-0000-0000A0270000}"/>
    <cellStyle name="Ввод  4 3 5 2 3" xfId="10144" xr:uid="{00000000-0005-0000-0000-0000A1270000}"/>
    <cellStyle name="Ввод  4 3 5 2 3 2" xfId="10145" xr:uid="{00000000-0005-0000-0000-0000A2270000}"/>
    <cellStyle name="Ввод  4 3 5 2 3 2 2" xfId="10146" xr:uid="{00000000-0005-0000-0000-0000A3270000}"/>
    <cellStyle name="Ввод  4 3 5 2 3 3" xfId="10147" xr:uid="{00000000-0005-0000-0000-0000A4270000}"/>
    <cellStyle name="Ввод  4 3 5 2 4" xfId="10148" xr:uid="{00000000-0005-0000-0000-0000A5270000}"/>
    <cellStyle name="Ввод  4 3 5 2 4 2" xfId="10149" xr:uid="{00000000-0005-0000-0000-0000A6270000}"/>
    <cellStyle name="Ввод  4 3 5 2 4 2 2" xfId="10150" xr:uid="{00000000-0005-0000-0000-0000A7270000}"/>
    <cellStyle name="Ввод  4 3 5 2 4 3" xfId="10151" xr:uid="{00000000-0005-0000-0000-0000A8270000}"/>
    <cellStyle name="Ввод  4 3 5 2 5" xfId="10152" xr:uid="{00000000-0005-0000-0000-0000A9270000}"/>
    <cellStyle name="Ввод  4 3 5 2 5 2" xfId="10153" xr:uid="{00000000-0005-0000-0000-0000AA270000}"/>
    <cellStyle name="Ввод  4 3 5 2 6" xfId="10154" xr:uid="{00000000-0005-0000-0000-0000AB270000}"/>
    <cellStyle name="Ввод  4 3 5 3" xfId="10155" xr:uid="{00000000-0005-0000-0000-0000AC270000}"/>
    <cellStyle name="Ввод  4 3 5 3 2" xfId="10156" xr:uid="{00000000-0005-0000-0000-0000AD270000}"/>
    <cellStyle name="Ввод  4 3 5 3 2 2" xfId="10157" xr:uid="{00000000-0005-0000-0000-0000AE270000}"/>
    <cellStyle name="Ввод  4 3 5 3 2 2 2" xfId="10158" xr:uid="{00000000-0005-0000-0000-0000AF270000}"/>
    <cellStyle name="Ввод  4 3 5 3 2 3" xfId="10159" xr:uid="{00000000-0005-0000-0000-0000B0270000}"/>
    <cellStyle name="Ввод  4 3 5 3 3" xfId="10160" xr:uid="{00000000-0005-0000-0000-0000B1270000}"/>
    <cellStyle name="Ввод  4 3 5 3 3 2" xfId="10161" xr:uid="{00000000-0005-0000-0000-0000B2270000}"/>
    <cellStyle name="Ввод  4 3 5 3 3 2 2" xfId="10162" xr:uid="{00000000-0005-0000-0000-0000B3270000}"/>
    <cellStyle name="Ввод  4 3 5 3 3 3" xfId="10163" xr:uid="{00000000-0005-0000-0000-0000B4270000}"/>
    <cellStyle name="Ввод  4 3 5 3 4" xfId="10164" xr:uid="{00000000-0005-0000-0000-0000B5270000}"/>
    <cellStyle name="Ввод  4 3 5 3 4 2" xfId="10165" xr:uid="{00000000-0005-0000-0000-0000B6270000}"/>
    <cellStyle name="Ввод  4 3 5 3 4 2 2" xfId="10166" xr:uid="{00000000-0005-0000-0000-0000B7270000}"/>
    <cellStyle name="Ввод  4 3 5 3 4 3" xfId="10167" xr:uid="{00000000-0005-0000-0000-0000B8270000}"/>
    <cellStyle name="Ввод  4 3 5 3 5" xfId="10168" xr:uid="{00000000-0005-0000-0000-0000B9270000}"/>
    <cellStyle name="Ввод  4 3 5 3 5 2" xfId="10169" xr:uid="{00000000-0005-0000-0000-0000BA270000}"/>
    <cellStyle name="Ввод  4 3 5 3 6" xfId="10170" xr:uid="{00000000-0005-0000-0000-0000BB270000}"/>
    <cellStyle name="Ввод  4 3 5 4" xfId="10171" xr:uid="{00000000-0005-0000-0000-0000BC270000}"/>
    <cellStyle name="Ввод  4 3 5 4 2" xfId="10172" xr:uid="{00000000-0005-0000-0000-0000BD270000}"/>
    <cellStyle name="Ввод  4 3 5 4 2 2" xfId="10173" xr:uid="{00000000-0005-0000-0000-0000BE270000}"/>
    <cellStyle name="Ввод  4 3 5 4 2 2 2" xfId="10174" xr:uid="{00000000-0005-0000-0000-0000BF270000}"/>
    <cellStyle name="Ввод  4 3 5 4 2 3" xfId="10175" xr:uid="{00000000-0005-0000-0000-0000C0270000}"/>
    <cellStyle name="Ввод  4 3 5 4 3" xfId="10176" xr:uid="{00000000-0005-0000-0000-0000C1270000}"/>
    <cellStyle name="Ввод  4 3 5 4 3 2" xfId="10177" xr:uid="{00000000-0005-0000-0000-0000C2270000}"/>
    <cellStyle name="Ввод  4 3 5 4 3 2 2" xfId="10178" xr:uid="{00000000-0005-0000-0000-0000C3270000}"/>
    <cellStyle name="Ввод  4 3 5 4 3 3" xfId="10179" xr:uid="{00000000-0005-0000-0000-0000C4270000}"/>
    <cellStyle name="Ввод  4 3 5 4 4" xfId="10180" xr:uid="{00000000-0005-0000-0000-0000C5270000}"/>
    <cellStyle name="Ввод  4 3 5 4 4 2" xfId="10181" xr:uid="{00000000-0005-0000-0000-0000C6270000}"/>
    <cellStyle name="Ввод  4 3 5 4 4 2 2" xfId="10182" xr:uid="{00000000-0005-0000-0000-0000C7270000}"/>
    <cellStyle name="Ввод  4 3 5 4 4 3" xfId="10183" xr:uid="{00000000-0005-0000-0000-0000C8270000}"/>
    <cellStyle name="Ввод  4 3 5 4 5" xfId="10184" xr:uid="{00000000-0005-0000-0000-0000C9270000}"/>
    <cellStyle name="Ввод  4 3 5 4 5 2" xfId="10185" xr:uid="{00000000-0005-0000-0000-0000CA270000}"/>
    <cellStyle name="Ввод  4 3 5 4 6" xfId="10186" xr:uid="{00000000-0005-0000-0000-0000CB270000}"/>
    <cellStyle name="Ввод  4 3 5 5" xfId="10187" xr:uid="{00000000-0005-0000-0000-0000CC270000}"/>
    <cellStyle name="Ввод  4 3 5 5 2" xfId="10188" xr:uid="{00000000-0005-0000-0000-0000CD270000}"/>
    <cellStyle name="Ввод  4 3 5 5 2 2" xfId="10189" xr:uid="{00000000-0005-0000-0000-0000CE270000}"/>
    <cellStyle name="Ввод  4 3 5 5 2 2 2" xfId="10190" xr:uid="{00000000-0005-0000-0000-0000CF270000}"/>
    <cellStyle name="Ввод  4 3 5 5 2 3" xfId="10191" xr:uid="{00000000-0005-0000-0000-0000D0270000}"/>
    <cellStyle name="Ввод  4 3 5 5 3" xfId="10192" xr:uid="{00000000-0005-0000-0000-0000D1270000}"/>
    <cellStyle name="Ввод  4 3 5 5 3 2" xfId="10193" xr:uid="{00000000-0005-0000-0000-0000D2270000}"/>
    <cellStyle name="Ввод  4 3 5 5 3 2 2" xfId="10194" xr:uid="{00000000-0005-0000-0000-0000D3270000}"/>
    <cellStyle name="Ввод  4 3 5 5 3 3" xfId="10195" xr:uid="{00000000-0005-0000-0000-0000D4270000}"/>
    <cellStyle name="Ввод  4 3 5 5 4" xfId="10196" xr:uid="{00000000-0005-0000-0000-0000D5270000}"/>
    <cellStyle name="Ввод  4 3 5 5 4 2" xfId="10197" xr:uid="{00000000-0005-0000-0000-0000D6270000}"/>
    <cellStyle name="Ввод  4 3 5 5 4 2 2" xfId="10198" xr:uid="{00000000-0005-0000-0000-0000D7270000}"/>
    <cellStyle name="Ввод  4 3 5 5 4 3" xfId="10199" xr:uid="{00000000-0005-0000-0000-0000D8270000}"/>
    <cellStyle name="Ввод  4 3 5 5 5" xfId="10200" xr:uid="{00000000-0005-0000-0000-0000D9270000}"/>
    <cellStyle name="Ввод  4 3 5 5 5 2" xfId="10201" xr:uid="{00000000-0005-0000-0000-0000DA270000}"/>
    <cellStyle name="Ввод  4 3 5 5 6" xfId="10202" xr:uid="{00000000-0005-0000-0000-0000DB270000}"/>
    <cellStyle name="Ввод  4 3 5 6" xfId="10203" xr:uid="{00000000-0005-0000-0000-0000DC270000}"/>
    <cellStyle name="Ввод  4 3 5 6 2" xfId="10204" xr:uid="{00000000-0005-0000-0000-0000DD270000}"/>
    <cellStyle name="Ввод  4 3 5 6 2 2" xfId="10205" xr:uid="{00000000-0005-0000-0000-0000DE270000}"/>
    <cellStyle name="Ввод  4 3 5 6 3" xfId="10206" xr:uid="{00000000-0005-0000-0000-0000DF270000}"/>
    <cellStyle name="Ввод  4 3 5 7" xfId="10207" xr:uid="{00000000-0005-0000-0000-0000E0270000}"/>
    <cellStyle name="Ввод  4 3 5 7 2" xfId="10208" xr:uid="{00000000-0005-0000-0000-0000E1270000}"/>
    <cellStyle name="Ввод  4 3 5 8" xfId="10209" xr:uid="{00000000-0005-0000-0000-0000E2270000}"/>
    <cellStyle name="Ввод  4 3 6" xfId="10210" xr:uid="{00000000-0005-0000-0000-0000E3270000}"/>
    <cellStyle name="Ввод  4 3 6 2" xfId="10211" xr:uid="{00000000-0005-0000-0000-0000E4270000}"/>
    <cellStyle name="Ввод  4 3 6 2 2" xfId="10212" xr:uid="{00000000-0005-0000-0000-0000E5270000}"/>
    <cellStyle name="Ввод  4 3 6 2 2 2" xfId="10213" xr:uid="{00000000-0005-0000-0000-0000E6270000}"/>
    <cellStyle name="Ввод  4 3 6 2 2 2 2" xfId="10214" xr:uid="{00000000-0005-0000-0000-0000E7270000}"/>
    <cellStyle name="Ввод  4 3 6 2 2 3" xfId="10215" xr:uid="{00000000-0005-0000-0000-0000E8270000}"/>
    <cellStyle name="Ввод  4 3 6 2 3" xfId="10216" xr:uid="{00000000-0005-0000-0000-0000E9270000}"/>
    <cellStyle name="Ввод  4 3 6 2 3 2" xfId="10217" xr:uid="{00000000-0005-0000-0000-0000EA270000}"/>
    <cellStyle name="Ввод  4 3 6 2 3 2 2" xfId="10218" xr:uid="{00000000-0005-0000-0000-0000EB270000}"/>
    <cellStyle name="Ввод  4 3 6 2 3 3" xfId="10219" xr:uid="{00000000-0005-0000-0000-0000EC270000}"/>
    <cellStyle name="Ввод  4 3 6 2 4" xfId="10220" xr:uid="{00000000-0005-0000-0000-0000ED270000}"/>
    <cellStyle name="Ввод  4 3 6 2 4 2" xfId="10221" xr:uid="{00000000-0005-0000-0000-0000EE270000}"/>
    <cellStyle name="Ввод  4 3 6 2 4 2 2" xfId="10222" xr:uid="{00000000-0005-0000-0000-0000EF270000}"/>
    <cellStyle name="Ввод  4 3 6 2 4 3" xfId="10223" xr:uid="{00000000-0005-0000-0000-0000F0270000}"/>
    <cellStyle name="Ввод  4 3 6 2 5" xfId="10224" xr:uid="{00000000-0005-0000-0000-0000F1270000}"/>
    <cellStyle name="Ввод  4 3 6 2 5 2" xfId="10225" xr:uid="{00000000-0005-0000-0000-0000F2270000}"/>
    <cellStyle name="Ввод  4 3 6 2 6" xfId="10226" xr:uid="{00000000-0005-0000-0000-0000F3270000}"/>
    <cellStyle name="Ввод  4 3 6 3" xfId="10227" xr:uid="{00000000-0005-0000-0000-0000F4270000}"/>
    <cellStyle name="Ввод  4 3 6 3 2" xfId="10228" xr:uid="{00000000-0005-0000-0000-0000F5270000}"/>
    <cellStyle name="Ввод  4 3 6 3 2 2" xfId="10229" xr:uid="{00000000-0005-0000-0000-0000F6270000}"/>
    <cellStyle name="Ввод  4 3 6 3 2 2 2" xfId="10230" xr:uid="{00000000-0005-0000-0000-0000F7270000}"/>
    <cellStyle name="Ввод  4 3 6 3 2 3" xfId="10231" xr:uid="{00000000-0005-0000-0000-0000F8270000}"/>
    <cellStyle name="Ввод  4 3 6 3 3" xfId="10232" xr:uid="{00000000-0005-0000-0000-0000F9270000}"/>
    <cellStyle name="Ввод  4 3 6 3 3 2" xfId="10233" xr:uid="{00000000-0005-0000-0000-0000FA270000}"/>
    <cellStyle name="Ввод  4 3 6 3 3 2 2" xfId="10234" xr:uid="{00000000-0005-0000-0000-0000FB270000}"/>
    <cellStyle name="Ввод  4 3 6 3 3 3" xfId="10235" xr:uid="{00000000-0005-0000-0000-0000FC270000}"/>
    <cellStyle name="Ввод  4 3 6 3 4" xfId="10236" xr:uid="{00000000-0005-0000-0000-0000FD270000}"/>
    <cellStyle name="Ввод  4 3 6 3 4 2" xfId="10237" xr:uid="{00000000-0005-0000-0000-0000FE270000}"/>
    <cellStyle name="Ввод  4 3 6 3 4 2 2" xfId="10238" xr:uid="{00000000-0005-0000-0000-0000FF270000}"/>
    <cellStyle name="Ввод  4 3 6 3 4 3" xfId="10239" xr:uid="{00000000-0005-0000-0000-000000280000}"/>
    <cellStyle name="Ввод  4 3 6 3 5" xfId="10240" xr:uid="{00000000-0005-0000-0000-000001280000}"/>
    <cellStyle name="Ввод  4 3 6 3 5 2" xfId="10241" xr:uid="{00000000-0005-0000-0000-000002280000}"/>
    <cellStyle name="Ввод  4 3 6 3 6" xfId="10242" xr:uid="{00000000-0005-0000-0000-000003280000}"/>
    <cellStyle name="Ввод  4 3 6 4" xfId="10243" xr:uid="{00000000-0005-0000-0000-000004280000}"/>
    <cellStyle name="Ввод  4 3 6 4 2" xfId="10244" xr:uid="{00000000-0005-0000-0000-000005280000}"/>
    <cellStyle name="Ввод  4 3 6 4 2 2" xfId="10245" xr:uid="{00000000-0005-0000-0000-000006280000}"/>
    <cellStyle name="Ввод  4 3 6 4 2 2 2" xfId="10246" xr:uid="{00000000-0005-0000-0000-000007280000}"/>
    <cellStyle name="Ввод  4 3 6 4 2 3" xfId="10247" xr:uid="{00000000-0005-0000-0000-000008280000}"/>
    <cellStyle name="Ввод  4 3 6 4 3" xfId="10248" xr:uid="{00000000-0005-0000-0000-000009280000}"/>
    <cellStyle name="Ввод  4 3 6 4 3 2" xfId="10249" xr:uid="{00000000-0005-0000-0000-00000A280000}"/>
    <cellStyle name="Ввод  4 3 6 4 3 2 2" xfId="10250" xr:uid="{00000000-0005-0000-0000-00000B280000}"/>
    <cellStyle name="Ввод  4 3 6 4 3 3" xfId="10251" xr:uid="{00000000-0005-0000-0000-00000C280000}"/>
    <cellStyle name="Ввод  4 3 6 4 4" xfId="10252" xr:uid="{00000000-0005-0000-0000-00000D280000}"/>
    <cellStyle name="Ввод  4 3 6 4 4 2" xfId="10253" xr:uid="{00000000-0005-0000-0000-00000E280000}"/>
    <cellStyle name="Ввод  4 3 6 4 4 2 2" xfId="10254" xr:uid="{00000000-0005-0000-0000-00000F280000}"/>
    <cellStyle name="Ввод  4 3 6 4 4 3" xfId="10255" xr:uid="{00000000-0005-0000-0000-000010280000}"/>
    <cellStyle name="Ввод  4 3 6 4 5" xfId="10256" xr:uid="{00000000-0005-0000-0000-000011280000}"/>
    <cellStyle name="Ввод  4 3 6 4 5 2" xfId="10257" xr:uid="{00000000-0005-0000-0000-000012280000}"/>
    <cellStyle name="Ввод  4 3 6 4 6" xfId="10258" xr:uid="{00000000-0005-0000-0000-000013280000}"/>
    <cellStyle name="Ввод  4 3 6 5" xfId="10259" xr:uid="{00000000-0005-0000-0000-000014280000}"/>
    <cellStyle name="Ввод  4 3 6 5 2" xfId="10260" xr:uid="{00000000-0005-0000-0000-000015280000}"/>
    <cellStyle name="Ввод  4 3 6 5 2 2" xfId="10261" xr:uid="{00000000-0005-0000-0000-000016280000}"/>
    <cellStyle name="Ввод  4 3 6 5 2 2 2" xfId="10262" xr:uid="{00000000-0005-0000-0000-000017280000}"/>
    <cellStyle name="Ввод  4 3 6 5 2 3" xfId="10263" xr:uid="{00000000-0005-0000-0000-000018280000}"/>
    <cellStyle name="Ввод  4 3 6 5 3" xfId="10264" xr:uid="{00000000-0005-0000-0000-000019280000}"/>
    <cellStyle name="Ввод  4 3 6 5 3 2" xfId="10265" xr:uid="{00000000-0005-0000-0000-00001A280000}"/>
    <cellStyle name="Ввод  4 3 6 5 3 2 2" xfId="10266" xr:uid="{00000000-0005-0000-0000-00001B280000}"/>
    <cellStyle name="Ввод  4 3 6 5 3 3" xfId="10267" xr:uid="{00000000-0005-0000-0000-00001C280000}"/>
    <cellStyle name="Ввод  4 3 6 5 4" xfId="10268" xr:uid="{00000000-0005-0000-0000-00001D280000}"/>
    <cellStyle name="Ввод  4 3 6 5 4 2" xfId="10269" xr:uid="{00000000-0005-0000-0000-00001E280000}"/>
    <cellStyle name="Ввод  4 3 6 5 4 2 2" xfId="10270" xr:uid="{00000000-0005-0000-0000-00001F280000}"/>
    <cellStyle name="Ввод  4 3 6 5 4 3" xfId="10271" xr:uid="{00000000-0005-0000-0000-000020280000}"/>
    <cellStyle name="Ввод  4 3 6 5 5" xfId="10272" xr:uid="{00000000-0005-0000-0000-000021280000}"/>
    <cellStyle name="Ввод  4 3 6 5 5 2" xfId="10273" xr:uid="{00000000-0005-0000-0000-000022280000}"/>
    <cellStyle name="Ввод  4 3 6 5 6" xfId="10274" xr:uid="{00000000-0005-0000-0000-000023280000}"/>
    <cellStyle name="Ввод  4 3 6 6" xfId="10275" xr:uid="{00000000-0005-0000-0000-000024280000}"/>
    <cellStyle name="Ввод  4 3 6 6 2" xfId="10276" xr:uid="{00000000-0005-0000-0000-000025280000}"/>
    <cellStyle name="Ввод  4 3 6 6 2 2" xfId="10277" xr:uid="{00000000-0005-0000-0000-000026280000}"/>
    <cellStyle name="Ввод  4 3 6 6 3" xfId="10278" xr:uid="{00000000-0005-0000-0000-000027280000}"/>
    <cellStyle name="Ввод  4 3 6 7" xfId="10279" xr:uid="{00000000-0005-0000-0000-000028280000}"/>
    <cellStyle name="Ввод  4 3 6 7 2" xfId="10280" xr:uid="{00000000-0005-0000-0000-000029280000}"/>
    <cellStyle name="Ввод  4 3 6 8" xfId="10281" xr:uid="{00000000-0005-0000-0000-00002A280000}"/>
    <cellStyle name="Ввод  4 3 7" xfId="10282" xr:uid="{00000000-0005-0000-0000-00002B280000}"/>
    <cellStyle name="Ввод  4 3 7 2" xfId="10283" xr:uid="{00000000-0005-0000-0000-00002C280000}"/>
    <cellStyle name="Ввод  4 3 7 2 2" xfId="10284" xr:uid="{00000000-0005-0000-0000-00002D280000}"/>
    <cellStyle name="Ввод  4 3 7 2 2 2" xfId="10285" xr:uid="{00000000-0005-0000-0000-00002E280000}"/>
    <cellStyle name="Ввод  4 3 7 2 3" xfId="10286" xr:uid="{00000000-0005-0000-0000-00002F280000}"/>
    <cellStyle name="Ввод  4 3 7 3" xfId="10287" xr:uid="{00000000-0005-0000-0000-000030280000}"/>
    <cellStyle name="Ввод  4 3 7 3 2" xfId="10288" xr:uid="{00000000-0005-0000-0000-000031280000}"/>
    <cellStyle name="Ввод  4 3 7 4" xfId="10289" xr:uid="{00000000-0005-0000-0000-000032280000}"/>
    <cellStyle name="Ввод  4 3 8" xfId="10290" xr:uid="{00000000-0005-0000-0000-000033280000}"/>
    <cellStyle name="Ввод  4 3 8 2" xfId="10291" xr:uid="{00000000-0005-0000-0000-000034280000}"/>
    <cellStyle name="Ввод  4 3 8 2 2" xfId="10292" xr:uid="{00000000-0005-0000-0000-000035280000}"/>
    <cellStyle name="Ввод  4 3 8 3" xfId="10293" xr:uid="{00000000-0005-0000-0000-000036280000}"/>
    <cellStyle name="Ввод  4 3 9" xfId="10294" xr:uid="{00000000-0005-0000-0000-000037280000}"/>
    <cellStyle name="Ввод  4 3 9 2" xfId="10295" xr:uid="{00000000-0005-0000-0000-000038280000}"/>
    <cellStyle name="Ввод  4 4" xfId="10296" xr:uid="{00000000-0005-0000-0000-000039280000}"/>
    <cellStyle name="Ввод  4 4 10" xfId="10297" xr:uid="{00000000-0005-0000-0000-00003A280000}"/>
    <cellStyle name="Ввод  4 4 10 2" xfId="10298" xr:uid="{00000000-0005-0000-0000-00003B280000}"/>
    <cellStyle name="Ввод  4 4 11" xfId="10299" xr:uid="{00000000-0005-0000-0000-00003C280000}"/>
    <cellStyle name="Ввод  4 4 2" xfId="10300" xr:uid="{00000000-0005-0000-0000-00003D280000}"/>
    <cellStyle name="Ввод  4 4 2 2" xfId="10301" xr:uid="{00000000-0005-0000-0000-00003E280000}"/>
    <cellStyle name="Ввод  4 4 2 2 2" xfId="10302" xr:uid="{00000000-0005-0000-0000-00003F280000}"/>
    <cellStyle name="Ввод  4 4 2 2 2 2" xfId="10303" xr:uid="{00000000-0005-0000-0000-000040280000}"/>
    <cellStyle name="Ввод  4 4 2 2 2 2 2" xfId="10304" xr:uid="{00000000-0005-0000-0000-000041280000}"/>
    <cellStyle name="Ввод  4 4 2 2 2 2 2 2" xfId="10305" xr:uid="{00000000-0005-0000-0000-000042280000}"/>
    <cellStyle name="Ввод  4 4 2 2 2 2 3" xfId="10306" xr:uid="{00000000-0005-0000-0000-000043280000}"/>
    <cellStyle name="Ввод  4 4 2 2 2 3" xfId="10307" xr:uid="{00000000-0005-0000-0000-000044280000}"/>
    <cellStyle name="Ввод  4 4 2 2 2 3 2" xfId="10308" xr:uid="{00000000-0005-0000-0000-000045280000}"/>
    <cellStyle name="Ввод  4 4 2 2 2 3 2 2" xfId="10309" xr:uid="{00000000-0005-0000-0000-000046280000}"/>
    <cellStyle name="Ввод  4 4 2 2 2 3 3" xfId="10310" xr:uid="{00000000-0005-0000-0000-000047280000}"/>
    <cellStyle name="Ввод  4 4 2 2 2 4" xfId="10311" xr:uid="{00000000-0005-0000-0000-000048280000}"/>
    <cellStyle name="Ввод  4 4 2 2 2 4 2" xfId="10312" xr:uid="{00000000-0005-0000-0000-000049280000}"/>
    <cellStyle name="Ввод  4 4 2 2 2 4 2 2" xfId="10313" xr:uid="{00000000-0005-0000-0000-00004A280000}"/>
    <cellStyle name="Ввод  4 4 2 2 2 4 3" xfId="10314" xr:uid="{00000000-0005-0000-0000-00004B280000}"/>
    <cellStyle name="Ввод  4 4 2 2 2 5" xfId="10315" xr:uid="{00000000-0005-0000-0000-00004C280000}"/>
    <cellStyle name="Ввод  4 4 2 2 2 5 2" xfId="10316" xr:uid="{00000000-0005-0000-0000-00004D280000}"/>
    <cellStyle name="Ввод  4 4 2 2 2 6" xfId="10317" xr:uid="{00000000-0005-0000-0000-00004E280000}"/>
    <cellStyle name="Ввод  4 4 2 2 3" xfId="10318" xr:uid="{00000000-0005-0000-0000-00004F280000}"/>
    <cellStyle name="Ввод  4 4 2 2 3 2" xfId="10319" xr:uid="{00000000-0005-0000-0000-000050280000}"/>
    <cellStyle name="Ввод  4 4 2 2 3 2 2" xfId="10320" xr:uid="{00000000-0005-0000-0000-000051280000}"/>
    <cellStyle name="Ввод  4 4 2 2 3 2 2 2" xfId="10321" xr:uid="{00000000-0005-0000-0000-000052280000}"/>
    <cellStyle name="Ввод  4 4 2 2 3 2 3" xfId="10322" xr:uid="{00000000-0005-0000-0000-000053280000}"/>
    <cellStyle name="Ввод  4 4 2 2 3 3" xfId="10323" xr:uid="{00000000-0005-0000-0000-000054280000}"/>
    <cellStyle name="Ввод  4 4 2 2 3 3 2" xfId="10324" xr:uid="{00000000-0005-0000-0000-000055280000}"/>
    <cellStyle name="Ввод  4 4 2 2 3 3 2 2" xfId="10325" xr:uid="{00000000-0005-0000-0000-000056280000}"/>
    <cellStyle name="Ввод  4 4 2 2 3 3 3" xfId="10326" xr:uid="{00000000-0005-0000-0000-000057280000}"/>
    <cellStyle name="Ввод  4 4 2 2 3 4" xfId="10327" xr:uid="{00000000-0005-0000-0000-000058280000}"/>
    <cellStyle name="Ввод  4 4 2 2 3 4 2" xfId="10328" xr:uid="{00000000-0005-0000-0000-000059280000}"/>
    <cellStyle name="Ввод  4 4 2 2 3 4 2 2" xfId="10329" xr:uid="{00000000-0005-0000-0000-00005A280000}"/>
    <cellStyle name="Ввод  4 4 2 2 3 4 3" xfId="10330" xr:uid="{00000000-0005-0000-0000-00005B280000}"/>
    <cellStyle name="Ввод  4 4 2 2 3 5" xfId="10331" xr:uid="{00000000-0005-0000-0000-00005C280000}"/>
    <cellStyle name="Ввод  4 4 2 2 3 5 2" xfId="10332" xr:uid="{00000000-0005-0000-0000-00005D280000}"/>
    <cellStyle name="Ввод  4 4 2 2 3 6" xfId="10333" xr:uid="{00000000-0005-0000-0000-00005E280000}"/>
    <cellStyle name="Ввод  4 4 2 2 4" xfId="10334" xr:uid="{00000000-0005-0000-0000-00005F280000}"/>
    <cellStyle name="Ввод  4 4 2 2 4 2" xfId="10335" xr:uid="{00000000-0005-0000-0000-000060280000}"/>
    <cellStyle name="Ввод  4 4 2 2 4 2 2" xfId="10336" xr:uid="{00000000-0005-0000-0000-000061280000}"/>
    <cellStyle name="Ввод  4 4 2 2 4 2 2 2" xfId="10337" xr:uid="{00000000-0005-0000-0000-000062280000}"/>
    <cellStyle name="Ввод  4 4 2 2 4 2 3" xfId="10338" xr:uid="{00000000-0005-0000-0000-000063280000}"/>
    <cellStyle name="Ввод  4 4 2 2 4 3" xfId="10339" xr:uid="{00000000-0005-0000-0000-000064280000}"/>
    <cellStyle name="Ввод  4 4 2 2 4 3 2" xfId="10340" xr:uid="{00000000-0005-0000-0000-000065280000}"/>
    <cellStyle name="Ввод  4 4 2 2 4 3 2 2" xfId="10341" xr:uid="{00000000-0005-0000-0000-000066280000}"/>
    <cellStyle name="Ввод  4 4 2 2 4 3 3" xfId="10342" xr:uid="{00000000-0005-0000-0000-000067280000}"/>
    <cellStyle name="Ввод  4 4 2 2 4 4" xfId="10343" xr:uid="{00000000-0005-0000-0000-000068280000}"/>
    <cellStyle name="Ввод  4 4 2 2 4 4 2" xfId="10344" xr:uid="{00000000-0005-0000-0000-000069280000}"/>
    <cellStyle name="Ввод  4 4 2 2 4 4 2 2" xfId="10345" xr:uid="{00000000-0005-0000-0000-00006A280000}"/>
    <cellStyle name="Ввод  4 4 2 2 4 4 3" xfId="10346" xr:uid="{00000000-0005-0000-0000-00006B280000}"/>
    <cellStyle name="Ввод  4 4 2 2 4 5" xfId="10347" xr:uid="{00000000-0005-0000-0000-00006C280000}"/>
    <cellStyle name="Ввод  4 4 2 2 4 5 2" xfId="10348" xr:uid="{00000000-0005-0000-0000-00006D280000}"/>
    <cellStyle name="Ввод  4 4 2 2 4 6" xfId="10349" xr:uid="{00000000-0005-0000-0000-00006E280000}"/>
    <cellStyle name="Ввод  4 4 2 2 5" xfId="10350" xr:uid="{00000000-0005-0000-0000-00006F280000}"/>
    <cellStyle name="Ввод  4 4 2 2 5 2" xfId="10351" xr:uid="{00000000-0005-0000-0000-000070280000}"/>
    <cellStyle name="Ввод  4 4 2 2 5 2 2" xfId="10352" xr:uid="{00000000-0005-0000-0000-000071280000}"/>
    <cellStyle name="Ввод  4 4 2 2 5 2 2 2" xfId="10353" xr:uid="{00000000-0005-0000-0000-000072280000}"/>
    <cellStyle name="Ввод  4 4 2 2 5 2 3" xfId="10354" xr:uid="{00000000-0005-0000-0000-000073280000}"/>
    <cellStyle name="Ввод  4 4 2 2 5 3" xfId="10355" xr:uid="{00000000-0005-0000-0000-000074280000}"/>
    <cellStyle name="Ввод  4 4 2 2 5 3 2" xfId="10356" xr:uid="{00000000-0005-0000-0000-000075280000}"/>
    <cellStyle name="Ввод  4 4 2 2 5 3 2 2" xfId="10357" xr:uid="{00000000-0005-0000-0000-000076280000}"/>
    <cellStyle name="Ввод  4 4 2 2 5 3 3" xfId="10358" xr:uid="{00000000-0005-0000-0000-000077280000}"/>
    <cellStyle name="Ввод  4 4 2 2 5 4" xfId="10359" xr:uid="{00000000-0005-0000-0000-000078280000}"/>
    <cellStyle name="Ввод  4 4 2 2 5 4 2" xfId="10360" xr:uid="{00000000-0005-0000-0000-000079280000}"/>
    <cellStyle name="Ввод  4 4 2 2 5 4 2 2" xfId="10361" xr:uid="{00000000-0005-0000-0000-00007A280000}"/>
    <cellStyle name="Ввод  4 4 2 2 5 4 3" xfId="10362" xr:uid="{00000000-0005-0000-0000-00007B280000}"/>
    <cellStyle name="Ввод  4 4 2 2 5 5" xfId="10363" xr:uid="{00000000-0005-0000-0000-00007C280000}"/>
    <cellStyle name="Ввод  4 4 2 2 5 5 2" xfId="10364" xr:uid="{00000000-0005-0000-0000-00007D280000}"/>
    <cellStyle name="Ввод  4 4 2 2 5 6" xfId="10365" xr:uid="{00000000-0005-0000-0000-00007E280000}"/>
    <cellStyle name="Ввод  4 4 2 2 6" xfId="10366" xr:uid="{00000000-0005-0000-0000-00007F280000}"/>
    <cellStyle name="Ввод  4 4 2 2 6 2" xfId="10367" xr:uid="{00000000-0005-0000-0000-000080280000}"/>
    <cellStyle name="Ввод  4 4 2 2 6 2 2" xfId="10368" xr:uid="{00000000-0005-0000-0000-000081280000}"/>
    <cellStyle name="Ввод  4 4 2 2 6 3" xfId="10369" xr:uid="{00000000-0005-0000-0000-000082280000}"/>
    <cellStyle name="Ввод  4 4 2 2 7" xfId="10370" xr:uid="{00000000-0005-0000-0000-000083280000}"/>
    <cellStyle name="Ввод  4 4 2 2 7 2" xfId="10371" xr:uid="{00000000-0005-0000-0000-000084280000}"/>
    <cellStyle name="Ввод  4 4 2 2 8" xfId="10372" xr:uid="{00000000-0005-0000-0000-000085280000}"/>
    <cellStyle name="Ввод  4 4 2 3" xfId="10373" xr:uid="{00000000-0005-0000-0000-000086280000}"/>
    <cellStyle name="Ввод  4 4 2 3 2" xfId="10374" xr:uid="{00000000-0005-0000-0000-000087280000}"/>
    <cellStyle name="Ввод  4 4 2 3 2 2" xfId="10375" xr:uid="{00000000-0005-0000-0000-000088280000}"/>
    <cellStyle name="Ввод  4 4 2 3 2 2 2" xfId="10376" xr:uid="{00000000-0005-0000-0000-000089280000}"/>
    <cellStyle name="Ввод  4 4 2 3 2 3" xfId="10377" xr:uid="{00000000-0005-0000-0000-00008A280000}"/>
    <cellStyle name="Ввод  4 4 2 3 3" xfId="10378" xr:uid="{00000000-0005-0000-0000-00008B280000}"/>
    <cellStyle name="Ввод  4 4 2 3 3 2" xfId="10379" xr:uid="{00000000-0005-0000-0000-00008C280000}"/>
    <cellStyle name="Ввод  4 4 2 3 3 2 2" xfId="10380" xr:uid="{00000000-0005-0000-0000-00008D280000}"/>
    <cellStyle name="Ввод  4 4 2 3 3 3" xfId="10381" xr:uid="{00000000-0005-0000-0000-00008E280000}"/>
    <cellStyle name="Ввод  4 4 2 3 4" xfId="10382" xr:uid="{00000000-0005-0000-0000-00008F280000}"/>
    <cellStyle name="Ввод  4 4 2 3 4 2" xfId="10383" xr:uid="{00000000-0005-0000-0000-000090280000}"/>
    <cellStyle name="Ввод  4 4 2 3 4 2 2" xfId="10384" xr:uid="{00000000-0005-0000-0000-000091280000}"/>
    <cellStyle name="Ввод  4 4 2 3 4 3" xfId="10385" xr:uid="{00000000-0005-0000-0000-000092280000}"/>
    <cellStyle name="Ввод  4 4 2 3 5" xfId="10386" xr:uid="{00000000-0005-0000-0000-000093280000}"/>
    <cellStyle name="Ввод  4 4 2 3 5 2" xfId="10387" xr:uid="{00000000-0005-0000-0000-000094280000}"/>
    <cellStyle name="Ввод  4 4 2 3 6" xfId="10388" xr:uid="{00000000-0005-0000-0000-000095280000}"/>
    <cellStyle name="Ввод  4 4 2 4" xfId="10389" xr:uid="{00000000-0005-0000-0000-000096280000}"/>
    <cellStyle name="Ввод  4 4 2 4 2" xfId="10390" xr:uid="{00000000-0005-0000-0000-000097280000}"/>
    <cellStyle name="Ввод  4 4 2 4 2 2" xfId="10391" xr:uid="{00000000-0005-0000-0000-000098280000}"/>
    <cellStyle name="Ввод  4 4 2 4 2 2 2" xfId="10392" xr:uid="{00000000-0005-0000-0000-000099280000}"/>
    <cellStyle name="Ввод  4 4 2 4 2 3" xfId="10393" xr:uid="{00000000-0005-0000-0000-00009A280000}"/>
    <cellStyle name="Ввод  4 4 2 4 3" xfId="10394" xr:uid="{00000000-0005-0000-0000-00009B280000}"/>
    <cellStyle name="Ввод  4 4 2 4 3 2" xfId="10395" xr:uid="{00000000-0005-0000-0000-00009C280000}"/>
    <cellStyle name="Ввод  4 4 2 4 3 2 2" xfId="10396" xr:uid="{00000000-0005-0000-0000-00009D280000}"/>
    <cellStyle name="Ввод  4 4 2 4 3 3" xfId="10397" xr:uid="{00000000-0005-0000-0000-00009E280000}"/>
    <cellStyle name="Ввод  4 4 2 4 4" xfId="10398" xr:uid="{00000000-0005-0000-0000-00009F280000}"/>
    <cellStyle name="Ввод  4 4 2 4 4 2" xfId="10399" xr:uid="{00000000-0005-0000-0000-0000A0280000}"/>
    <cellStyle name="Ввод  4 4 2 4 4 2 2" xfId="10400" xr:uid="{00000000-0005-0000-0000-0000A1280000}"/>
    <cellStyle name="Ввод  4 4 2 4 4 3" xfId="10401" xr:uid="{00000000-0005-0000-0000-0000A2280000}"/>
    <cellStyle name="Ввод  4 4 2 4 5" xfId="10402" xr:uid="{00000000-0005-0000-0000-0000A3280000}"/>
    <cellStyle name="Ввод  4 4 2 4 5 2" xfId="10403" xr:uid="{00000000-0005-0000-0000-0000A4280000}"/>
    <cellStyle name="Ввод  4 4 2 4 6" xfId="10404" xr:uid="{00000000-0005-0000-0000-0000A5280000}"/>
    <cellStyle name="Ввод  4 4 2 5" xfId="10405" xr:uid="{00000000-0005-0000-0000-0000A6280000}"/>
    <cellStyle name="Ввод  4 4 2 5 2" xfId="10406" xr:uid="{00000000-0005-0000-0000-0000A7280000}"/>
    <cellStyle name="Ввод  4 4 2 5 2 2" xfId="10407" xr:uid="{00000000-0005-0000-0000-0000A8280000}"/>
    <cellStyle name="Ввод  4 4 2 5 2 2 2" xfId="10408" xr:uid="{00000000-0005-0000-0000-0000A9280000}"/>
    <cellStyle name="Ввод  4 4 2 5 2 3" xfId="10409" xr:uid="{00000000-0005-0000-0000-0000AA280000}"/>
    <cellStyle name="Ввод  4 4 2 5 3" xfId="10410" xr:uid="{00000000-0005-0000-0000-0000AB280000}"/>
    <cellStyle name="Ввод  4 4 2 5 3 2" xfId="10411" xr:uid="{00000000-0005-0000-0000-0000AC280000}"/>
    <cellStyle name="Ввод  4 4 2 5 3 2 2" xfId="10412" xr:uid="{00000000-0005-0000-0000-0000AD280000}"/>
    <cellStyle name="Ввод  4 4 2 5 3 3" xfId="10413" xr:uid="{00000000-0005-0000-0000-0000AE280000}"/>
    <cellStyle name="Ввод  4 4 2 5 4" xfId="10414" xr:uid="{00000000-0005-0000-0000-0000AF280000}"/>
    <cellStyle name="Ввод  4 4 2 5 4 2" xfId="10415" xr:uid="{00000000-0005-0000-0000-0000B0280000}"/>
    <cellStyle name="Ввод  4 4 2 5 4 2 2" xfId="10416" xr:uid="{00000000-0005-0000-0000-0000B1280000}"/>
    <cellStyle name="Ввод  4 4 2 5 4 3" xfId="10417" xr:uid="{00000000-0005-0000-0000-0000B2280000}"/>
    <cellStyle name="Ввод  4 4 2 5 5" xfId="10418" xr:uid="{00000000-0005-0000-0000-0000B3280000}"/>
    <cellStyle name="Ввод  4 4 2 5 5 2" xfId="10419" xr:uid="{00000000-0005-0000-0000-0000B4280000}"/>
    <cellStyle name="Ввод  4 4 2 5 6" xfId="10420" xr:uid="{00000000-0005-0000-0000-0000B5280000}"/>
    <cellStyle name="Ввод  4 4 2 6" xfId="10421" xr:uid="{00000000-0005-0000-0000-0000B6280000}"/>
    <cellStyle name="Ввод  4 4 2 6 2" xfId="10422" xr:uid="{00000000-0005-0000-0000-0000B7280000}"/>
    <cellStyle name="Ввод  4 4 2 6 2 2" xfId="10423" xr:uid="{00000000-0005-0000-0000-0000B8280000}"/>
    <cellStyle name="Ввод  4 4 2 6 2 2 2" xfId="10424" xr:uid="{00000000-0005-0000-0000-0000B9280000}"/>
    <cellStyle name="Ввод  4 4 2 6 2 3" xfId="10425" xr:uid="{00000000-0005-0000-0000-0000BA280000}"/>
    <cellStyle name="Ввод  4 4 2 6 3" xfId="10426" xr:uid="{00000000-0005-0000-0000-0000BB280000}"/>
    <cellStyle name="Ввод  4 4 2 6 3 2" xfId="10427" xr:uid="{00000000-0005-0000-0000-0000BC280000}"/>
    <cellStyle name="Ввод  4 4 2 6 3 2 2" xfId="10428" xr:uid="{00000000-0005-0000-0000-0000BD280000}"/>
    <cellStyle name="Ввод  4 4 2 6 3 3" xfId="10429" xr:uid="{00000000-0005-0000-0000-0000BE280000}"/>
    <cellStyle name="Ввод  4 4 2 6 4" xfId="10430" xr:uid="{00000000-0005-0000-0000-0000BF280000}"/>
    <cellStyle name="Ввод  4 4 2 6 4 2" xfId="10431" xr:uid="{00000000-0005-0000-0000-0000C0280000}"/>
    <cellStyle name="Ввод  4 4 2 6 4 2 2" xfId="10432" xr:uid="{00000000-0005-0000-0000-0000C1280000}"/>
    <cellStyle name="Ввод  4 4 2 6 4 3" xfId="10433" xr:uid="{00000000-0005-0000-0000-0000C2280000}"/>
    <cellStyle name="Ввод  4 4 2 6 5" xfId="10434" xr:uid="{00000000-0005-0000-0000-0000C3280000}"/>
    <cellStyle name="Ввод  4 4 2 6 5 2" xfId="10435" xr:uid="{00000000-0005-0000-0000-0000C4280000}"/>
    <cellStyle name="Ввод  4 4 2 6 6" xfId="10436" xr:uid="{00000000-0005-0000-0000-0000C5280000}"/>
    <cellStyle name="Ввод  4 4 2 7" xfId="10437" xr:uid="{00000000-0005-0000-0000-0000C6280000}"/>
    <cellStyle name="Ввод  4 4 2 7 2" xfId="10438" xr:uid="{00000000-0005-0000-0000-0000C7280000}"/>
    <cellStyle name="Ввод  4 4 2 7 2 2" xfId="10439" xr:uid="{00000000-0005-0000-0000-0000C8280000}"/>
    <cellStyle name="Ввод  4 4 2 7 3" xfId="10440" xr:uid="{00000000-0005-0000-0000-0000C9280000}"/>
    <cellStyle name="Ввод  4 4 2 8" xfId="10441" xr:uid="{00000000-0005-0000-0000-0000CA280000}"/>
    <cellStyle name="Ввод  4 4 2 8 2" xfId="10442" xr:uid="{00000000-0005-0000-0000-0000CB280000}"/>
    <cellStyle name="Ввод  4 4 2 9" xfId="10443" xr:uid="{00000000-0005-0000-0000-0000CC280000}"/>
    <cellStyle name="Ввод  4 4 3" xfId="10444" xr:uid="{00000000-0005-0000-0000-0000CD280000}"/>
    <cellStyle name="Ввод  4 4 3 2" xfId="10445" xr:uid="{00000000-0005-0000-0000-0000CE280000}"/>
    <cellStyle name="Ввод  4 4 3 2 2" xfId="10446" xr:uid="{00000000-0005-0000-0000-0000CF280000}"/>
    <cellStyle name="Ввод  4 4 3 2 2 2" xfId="10447" xr:uid="{00000000-0005-0000-0000-0000D0280000}"/>
    <cellStyle name="Ввод  4 4 3 2 2 2 2" xfId="10448" xr:uid="{00000000-0005-0000-0000-0000D1280000}"/>
    <cellStyle name="Ввод  4 4 3 2 2 3" xfId="10449" xr:uid="{00000000-0005-0000-0000-0000D2280000}"/>
    <cellStyle name="Ввод  4 4 3 2 3" xfId="10450" xr:uid="{00000000-0005-0000-0000-0000D3280000}"/>
    <cellStyle name="Ввод  4 4 3 2 3 2" xfId="10451" xr:uid="{00000000-0005-0000-0000-0000D4280000}"/>
    <cellStyle name="Ввод  4 4 3 2 3 2 2" xfId="10452" xr:uid="{00000000-0005-0000-0000-0000D5280000}"/>
    <cellStyle name="Ввод  4 4 3 2 3 3" xfId="10453" xr:uid="{00000000-0005-0000-0000-0000D6280000}"/>
    <cellStyle name="Ввод  4 4 3 2 4" xfId="10454" xr:uid="{00000000-0005-0000-0000-0000D7280000}"/>
    <cellStyle name="Ввод  4 4 3 2 4 2" xfId="10455" xr:uid="{00000000-0005-0000-0000-0000D8280000}"/>
    <cellStyle name="Ввод  4 4 3 2 4 2 2" xfId="10456" xr:uid="{00000000-0005-0000-0000-0000D9280000}"/>
    <cellStyle name="Ввод  4 4 3 2 4 3" xfId="10457" xr:uid="{00000000-0005-0000-0000-0000DA280000}"/>
    <cellStyle name="Ввод  4 4 3 2 5" xfId="10458" xr:uid="{00000000-0005-0000-0000-0000DB280000}"/>
    <cellStyle name="Ввод  4 4 3 2 5 2" xfId="10459" xr:uid="{00000000-0005-0000-0000-0000DC280000}"/>
    <cellStyle name="Ввод  4 4 3 2 6" xfId="10460" xr:uid="{00000000-0005-0000-0000-0000DD280000}"/>
    <cellStyle name="Ввод  4 4 3 3" xfId="10461" xr:uid="{00000000-0005-0000-0000-0000DE280000}"/>
    <cellStyle name="Ввод  4 4 3 3 2" xfId="10462" xr:uid="{00000000-0005-0000-0000-0000DF280000}"/>
    <cellStyle name="Ввод  4 4 3 3 2 2" xfId="10463" xr:uid="{00000000-0005-0000-0000-0000E0280000}"/>
    <cellStyle name="Ввод  4 4 3 3 2 2 2" xfId="10464" xr:uid="{00000000-0005-0000-0000-0000E1280000}"/>
    <cellStyle name="Ввод  4 4 3 3 2 3" xfId="10465" xr:uid="{00000000-0005-0000-0000-0000E2280000}"/>
    <cellStyle name="Ввод  4 4 3 3 3" xfId="10466" xr:uid="{00000000-0005-0000-0000-0000E3280000}"/>
    <cellStyle name="Ввод  4 4 3 3 3 2" xfId="10467" xr:uid="{00000000-0005-0000-0000-0000E4280000}"/>
    <cellStyle name="Ввод  4 4 3 3 3 2 2" xfId="10468" xr:uid="{00000000-0005-0000-0000-0000E5280000}"/>
    <cellStyle name="Ввод  4 4 3 3 3 3" xfId="10469" xr:uid="{00000000-0005-0000-0000-0000E6280000}"/>
    <cellStyle name="Ввод  4 4 3 3 4" xfId="10470" xr:uid="{00000000-0005-0000-0000-0000E7280000}"/>
    <cellStyle name="Ввод  4 4 3 3 4 2" xfId="10471" xr:uid="{00000000-0005-0000-0000-0000E8280000}"/>
    <cellStyle name="Ввод  4 4 3 3 4 2 2" xfId="10472" xr:uid="{00000000-0005-0000-0000-0000E9280000}"/>
    <cellStyle name="Ввод  4 4 3 3 4 3" xfId="10473" xr:uid="{00000000-0005-0000-0000-0000EA280000}"/>
    <cellStyle name="Ввод  4 4 3 3 5" xfId="10474" xr:uid="{00000000-0005-0000-0000-0000EB280000}"/>
    <cellStyle name="Ввод  4 4 3 3 5 2" xfId="10475" xr:uid="{00000000-0005-0000-0000-0000EC280000}"/>
    <cellStyle name="Ввод  4 4 3 3 6" xfId="10476" xr:uid="{00000000-0005-0000-0000-0000ED280000}"/>
    <cellStyle name="Ввод  4 4 3 4" xfId="10477" xr:uid="{00000000-0005-0000-0000-0000EE280000}"/>
    <cellStyle name="Ввод  4 4 3 4 2" xfId="10478" xr:uid="{00000000-0005-0000-0000-0000EF280000}"/>
    <cellStyle name="Ввод  4 4 3 4 2 2" xfId="10479" xr:uid="{00000000-0005-0000-0000-0000F0280000}"/>
    <cellStyle name="Ввод  4 4 3 4 2 2 2" xfId="10480" xr:uid="{00000000-0005-0000-0000-0000F1280000}"/>
    <cellStyle name="Ввод  4 4 3 4 2 3" xfId="10481" xr:uid="{00000000-0005-0000-0000-0000F2280000}"/>
    <cellStyle name="Ввод  4 4 3 4 3" xfId="10482" xr:uid="{00000000-0005-0000-0000-0000F3280000}"/>
    <cellStyle name="Ввод  4 4 3 4 3 2" xfId="10483" xr:uid="{00000000-0005-0000-0000-0000F4280000}"/>
    <cellStyle name="Ввод  4 4 3 4 3 2 2" xfId="10484" xr:uid="{00000000-0005-0000-0000-0000F5280000}"/>
    <cellStyle name="Ввод  4 4 3 4 3 3" xfId="10485" xr:uid="{00000000-0005-0000-0000-0000F6280000}"/>
    <cellStyle name="Ввод  4 4 3 4 4" xfId="10486" xr:uid="{00000000-0005-0000-0000-0000F7280000}"/>
    <cellStyle name="Ввод  4 4 3 4 4 2" xfId="10487" xr:uid="{00000000-0005-0000-0000-0000F8280000}"/>
    <cellStyle name="Ввод  4 4 3 4 4 2 2" xfId="10488" xr:uid="{00000000-0005-0000-0000-0000F9280000}"/>
    <cellStyle name="Ввод  4 4 3 4 4 3" xfId="10489" xr:uid="{00000000-0005-0000-0000-0000FA280000}"/>
    <cellStyle name="Ввод  4 4 3 4 5" xfId="10490" xr:uid="{00000000-0005-0000-0000-0000FB280000}"/>
    <cellStyle name="Ввод  4 4 3 4 5 2" xfId="10491" xr:uid="{00000000-0005-0000-0000-0000FC280000}"/>
    <cellStyle name="Ввод  4 4 3 4 6" xfId="10492" xr:uid="{00000000-0005-0000-0000-0000FD280000}"/>
    <cellStyle name="Ввод  4 4 3 5" xfId="10493" xr:uid="{00000000-0005-0000-0000-0000FE280000}"/>
    <cellStyle name="Ввод  4 4 3 5 2" xfId="10494" xr:uid="{00000000-0005-0000-0000-0000FF280000}"/>
    <cellStyle name="Ввод  4 4 3 5 2 2" xfId="10495" xr:uid="{00000000-0005-0000-0000-000000290000}"/>
    <cellStyle name="Ввод  4 4 3 5 2 2 2" xfId="10496" xr:uid="{00000000-0005-0000-0000-000001290000}"/>
    <cellStyle name="Ввод  4 4 3 5 2 3" xfId="10497" xr:uid="{00000000-0005-0000-0000-000002290000}"/>
    <cellStyle name="Ввод  4 4 3 5 3" xfId="10498" xr:uid="{00000000-0005-0000-0000-000003290000}"/>
    <cellStyle name="Ввод  4 4 3 5 3 2" xfId="10499" xr:uid="{00000000-0005-0000-0000-000004290000}"/>
    <cellStyle name="Ввод  4 4 3 5 3 2 2" xfId="10500" xr:uid="{00000000-0005-0000-0000-000005290000}"/>
    <cellStyle name="Ввод  4 4 3 5 3 3" xfId="10501" xr:uid="{00000000-0005-0000-0000-000006290000}"/>
    <cellStyle name="Ввод  4 4 3 5 4" xfId="10502" xr:uid="{00000000-0005-0000-0000-000007290000}"/>
    <cellStyle name="Ввод  4 4 3 5 4 2" xfId="10503" xr:uid="{00000000-0005-0000-0000-000008290000}"/>
    <cellStyle name="Ввод  4 4 3 5 4 2 2" xfId="10504" xr:uid="{00000000-0005-0000-0000-000009290000}"/>
    <cellStyle name="Ввод  4 4 3 5 4 3" xfId="10505" xr:uid="{00000000-0005-0000-0000-00000A290000}"/>
    <cellStyle name="Ввод  4 4 3 5 5" xfId="10506" xr:uid="{00000000-0005-0000-0000-00000B290000}"/>
    <cellStyle name="Ввод  4 4 3 5 5 2" xfId="10507" xr:uid="{00000000-0005-0000-0000-00000C290000}"/>
    <cellStyle name="Ввод  4 4 3 5 6" xfId="10508" xr:uid="{00000000-0005-0000-0000-00000D290000}"/>
    <cellStyle name="Ввод  4 4 3 6" xfId="10509" xr:uid="{00000000-0005-0000-0000-00000E290000}"/>
    <cellStyle name="Ввод  4 4 3 6 2" xfId="10510" xr:uid="{00000000-0005-0000-0000-00000F290000}"/>
    <cellStyle name="Ввод  4 4 3 6 2 2" xfId="10511" xr:uid="{00000000-0005-0000-0000-000010290000}"/>
    <cellStyle name="Ввод  4 4 3 6 2 2 2" xfId="10512" xr:uid="{00000000-0005-0000-0000-000011290000}"/>
    <cellStyle name="Ввод  4 4 3 6 2 3" xfId="10513" xr:uid="{00000000-0005-0000-0000-000012290000}"/>
    <cellStyle name="Ввод  4 4 3 6 3" xfId="10514" xr:uid="{00000000-0005-0000-0000-000013290000}"/>
    <cellStyle name="Ввод  4 4 3 6 3 2" xfId="10515" xr:uid="{00000000-0005-0000-0000-000014290000}"/>
    <cellStyle name="Ввод  4 4 3 6 3 2 2" xfId="10516" xr:uid="{00000000-0005-0000-0000-000015290000}"/>
    <cellStyle name="Ввод  4 4 3 6 3 3" xfId="10517" xr:uid="{00000000-0005-0000-0000-000016290000}"/>
    <cellStyle name="Ввод  4 4 3 6 4" xfId="10518" xr:uid="{00000000-0005-0000-0000-000017290000}"/>
    <cellStyle name="Ввод  4 4 3 6 4 2" xfId="10519" xr:uid="{00000000-0005-0000-0000-000018290000}"/>
    <cellStyle name="Ввод  4 4 3 6 4 2 2" xfId="10520" xr:uid="{00000000-0005-0000-0000-000019290000}"/>
    <cellStyle name="Ввод  4 4 3 6 4 3" xfId="10521" xr:uid="{00000000-0005-0000-0000-00001A290000}"/>
    <cellStyle name="Ввод  4 4 3 6 5" xfId="10522" xr:uid="{00000000-0005-0000-0000-00001B290000}"/>
    <cellStyle name="Ввод  4 4 3 6 5 2" xfId="10523" xr:uid="{00000000-0005-0000-0000-00001C290000}"/>
    <cellStyle name="Ввод  4 4 3 6 6" xfId="10524" xr:uid="{00000000-0005-0000-0000-00001D290000}"/>
    <cellStyle name="Ввод  4 4 3 7" xfId="10525" xr:uid="{00000000-0005-0000-0000-00001E290000}"/>
    <cellStyle name="Ввод  4 4 3 7 2" xfId="10526" xr:uid="{00000000-0005-0000-0000-00001F290000}"/>
    <cellStyle name="Ввод  4 4 3 7 2 2" xfId="10527" xr:uid="{00000000-0005-0000-0000-000020290000}"/>
    <cellStyle name="Ввод  4 4 3 7 3" xfId="10528" xr:uid="{00000000-0005-0000-0000-000021290000}"/>
    <cellStyle name="Ввод  4 4 3 8" xfId="10529" xr:uid="{00000000-0005-0000-0000-000022290000}"/>
    <cellStyle name="Ввод  4 4 3 8 2" xfId="10530" xr:uid="{00000000-0005-0000-0000-000023290000}"/>
    <cellStyle name="Ввод  4 4 3 9" xfId="10531" xr:uid="{00000000-0005-0000-0000-000024290000}"/>
    <cellStyle name="Ввод  4 4 4" xfId="10532" xr:uid="{00000000-0005-0000-0000-000025290000}"/>
    <cellStyle name="Ввод  4 4 4 2" xfId="10533" xr:uid="{00000000-0005-0000-0000-000026290000}"/>
    <cellStyle name="Ввод  4 4 4 2 2" xfId="10534" xr:uid="{00000000-0005-0000-0000-000027290000}"/>
    <cellStyle name="Ввод  4 4 4 2 2 2" xfId="10535" xr:uid="{00000000-0005-0000-0000-000028290000}"/>
    <cellStyle name="Ввод  4 4 4 2 2 2 2" xfId="10536" xr:uid="{00000000-0005-0000-0000-000029290000}"/>
    <cellStyle name="Ввод  4 4 4 2 2 3" xfId="10537" xr:uid="{00000000-0005-0000-0000-00002A290000}"/>
    <cellStyle name="Ввод  4 4 4 2 3" xfId="10538" xr:uid="{00000000-0005-0000-0000-00002B290000}"/>
    <cellStyle name="Ввод  4 4 4 2 3 2" xfId="10539" xr:uid="{00000000-0005-0000-0000-00002C290000}"/>
    <cellStyle name="Ввод  4 4 4 2 3 2 2" xfId="10540" xr:uid="{00000000-0005-0000-0000-00002D290000}"/>
    <cellStyle name="Ввод  4 4 4 2 3 3" xfId="10541" xr:uid="{00000000-0005-0000-0000-00002E290000}"/>
    <cellStyle name="Ввод  4 4 4 2 4" xfId="10542" xr:uid="{00000000-0005-0000-0000-00002F290000}"/>
    <cellStyle name="Ввод  4 4 4 2 4 2" xfId="10543" xr:uid="{00000000-0005-0000-0000-000030290000}"/>
    <cellStyle name="Ввод  4 4 4 2 4 2 2" xfId="10544" xr:uid="{00000000-0005-0000-0000-000031290000}"/>
    <cellStyle name="Ввод  4 4 4 2 4 3" xfId="10545" xr:uid="{00000000-0005-0000-0000-000032290000}"/>
    <cellStyle name="Ввод  4 4 4 2 5" xfId="10546" xr:uid="{00000000-0005-0000-0000-000033290000}"/>
    <cellStyle name="Ввод  4 4 4 2 5 2" xfId="10547" xr:uid="{00000000-0005-0000-0000-000034290000}"/>
    <cellStyle name="Ввод  4 4 4 2 6" xfId="10548" xr:uid="{00000000-0005-0000-0000-000035290000}"/>
    <cellStyle name="Ввод  4 4 4 3" xfId="10549" xr:uid="{00000000-0005-0000-0000-000036290000}"/>
    <cellStyle name="Ввод  4 4 4 3 2" xfId="10550" xr:uid="{00000000-0005-0000-0000-000037290000}"/>
    <cellStyle name="Ввод  4 4 4 3 2 2" xfId="10551" xr:uid="{00000000-0005-0000-0000-000038290000}"/>
    <cellStyle name="Ввод  4 4 4 3 2 2 2" xfId="10552" xr:uid="{00000000-0005-0000-0000-000039290000}"/>
    <cellStyle name="Ввод  4 4 4 3 2 3" xfId="10553" xr:uid="{00000000-0005-0000-0000-00003A290000}"/>
    <cellStyle name="Ввод  4 4 4 3 3" xfId="10554" xr:uid="{00000000-0005-0000-0000-00003B290000}"/>
    <cellStyle name="Ввод  4 4 4 3 3 2" xfId="10555" xr:uid="{00000000-0005-0000-0000-00003C290000}"/>
    <cellStyle name="Ввод  4 4 4 3 3 2 2" xfId="10556" xr:uid="{00000000-0005-0000-0000-00003D290000}"/>
    <cellStyle name="Ввод  4 4 4 3 3 3" xfId="10557" xr:uid="{00000000-0005-0000-0000-00003E290000}"/>
    <cellStyle name="Ввод  4 4 4 3 4" xfId="10558" xr:uid="{00000000-0005-0000-0000-00003F290000}"/>
    <cellStyle name="Ввод  4 4 4 3 4 2" xfId="10559" xr:uid="{00000000-0005-0000-0000-000040290000}"/>
    <cellStyle name="Ввод  4 4 4 3 4 2 2" xfId="10560" xr:uid="{00000000-0005-0000-0000-000041290000}"/>
    <cellStyle name="Ввод  4 4 4 3 4 3" xfId="10561" xr:uid="{00000000-0005-0000-0000-000042290000}"/>
    <cellStyle name="Ввод  4 4 4 3 5" xfId="10562" xr:uid="{00000000-0005-0000-0000-000043290000}"/>
    <cellStyle name="Ввод  4 4 4 3 5 2" xfId="10563" xr:uid="{00000000-0005-0000-0000-000044290000}"/>
    <cellStyle name="Ввод  4 4 4 3 6" xfId="10564" xr:uid="{00000000-0005-0000-0000-000045290000}"/>
    <cellStyle name="Ввод  4 4 4 4" xfId="10565" xr:uid="{00000000-0005-0000-0000-000046290000}"/>
    <cellStyle name="Ввод  4 4 4 4 2" xfId="10566" xr:uid="{00000000-0005-0000-0000-000047290000}"/>
    <cellStyle name="Ввод  4 4 4 4 2 2" xfId="10567" xr:uid="{00000000-0005-0000-0000-000048290000}"/>
    <cellStyle name="Ввод  4 4 4 4 2 2 2" xfId="10568" xr:uid="{00000000-0005-0000-0000-000049290000}"/>
    <cellStyle name="Ввод  4 4 4 4 2 3" xfId="10569" xr:uid="{00000000-0005-0000-0000-00004A290000}"/>
    <cellStyle name="Ввод  4 4 4 4 3" xfId="10570" xr:uid="{00000000-0005-0000-0000-00004B290000}"/>
    <cellStyle name="Ввод  4 4 4 4 3 2" xfId="10571" xr:uid="{00000000-0005-0000-0000-00004C290000}"/>
    <cellStyle name="Ввод  4 4 4 4 3 2 2" xfId="10572" xr:uid="{00000000-0005-0000-0000-00004D290000}"/>
    <cellStyle name="Ввод  4 4 4 4 3 3" xfId="10573" xr:uid="{00000000-0005-0000-0000-00004E290000}"/>
    <cellStyle name="Ввод  4 4 4 4 4" xfId="10574" xr:uid="{00000000-0005-0000-0000-00004F290000}"/>
    <cellStyle name="Ввод  4 4 4 4 4 2" xfId="10575" xr:uid="{00000000-0005-0000-0000-000050290000}"/>
    <cellStyle name="Ввод  4 4 4 4 4 2 2" xfId="10576" xr:uid="{00000000-0005-0000-0000-000051290000}"/>
    <cellStyle name="Ввод  4 4 4 4 4 3" xfId="10577" xr:uid="{00000000-0005-0000-0000-000052290000}"/>
    <cellStyle name="Ввод  4 4 4 4 5" xfId="10578" xr:uid="{00000000-0005-0000-0000-000053290000}"/>
    <cellStyle name="Ввод  4 4 4 4 5 2" xfId="10579" xr:uid="{00000000-0005-0000-0000-000054290000}"/>
    <cellStyle name="Ввод  4 4 4 4 6" xfId="10580" xr:uid="{00000000-0005-0000-0000-000055290000}"/>
    <cellStyle name="Ввод  4 4 4 5" xfId="10581" xr:uid="{00000000-0005-0000-0000-000056290000}"/>
    <cellStyle name="Ввод  4 4 4 5 2" xfId="10582" xr:uid="{00000000-0005-0000-0000-000057290000}"/>
    <cellStyle name="Ввод  4 4 4 5 2 2" xfId="10583" xr:uid="{00000000-0005-0000-0000-000058290000}"/>
    <cellStyle name="Ввод  4 4 4 5 2 2 2" xfId="10584" xr:uid="{00000000-0005-0000-0000-000059290000}"/>
    <cellStyle name="Ввод  4 4 4 5 2 3" xfId="10585" xr:uid="{00000000-0005-0000-0000-00005A290000}"/>
    <cellStyle name="Ввод  4 4 4 5 3" xfId="10586" xr:uid="{00000000-0005-0000-0000-00005B290000}"/>
    <cellStyle name="Ввод  4 4 4 5 3 2" xfId="10587" xr:uid="{00000000-0005-0000-0000-00005C290000}"/>
    <cellStyle name="Ввод  4 4 4 5 3 2 2" xfId="10588" xr:uid="{00000000-0005-0000-0000-00005D290000}"/>
    <cellStyle name="Ввод  4 4 4 5 3 3" xfId="10589" xr:uid="{00000000-0005-0000-0000-00005E290000}"/>
    <cellStyle name="Ввод  4 4 4 5 4" xfId="10590" xr:uid="{00000000-0005-0000-0000-00005F290000}"/>
    <cellStyle name="Ввод  4 4 4 5 4 2" xfId="10591" xr:uid="{00000000-0005-0000-0000-000060290000}"/>
    <cellStyle name="Ввод  4 4 4 5 4 2 2" xfId="10592" xr:uid="{00000000-0005-0000-0000-000061290000}"/>
    <cellStyle name="Ввод  4 4 4 5 4 3" xfId="10593" xr:uid="{00000000-0005-0000-0000-000062290000}"/>
    <cellStyle name="Ввод  4 4 4 5 5" xfId="10594" xr:uid="{00000000-0005-0000-0000-000063290000}"/>
    <cellStyle name="Ввод  4 4 4 5 5 2" xfId="10595" xr:uid="{00000000-0005-0000-0000-000064290000}"/>
    <cellStyle name="Ввод  4 4 4 5 6" xfId="10596" xr:uid="{00000000-0005-0000-0000-000065290000}"/>
    <cellStyle name="Ввод  4 4 4 6" xfId="10597" xr:uid="{00000000-0005-0000-0000-000066290000}"/>
    <cellStyle name="Ввод  4 4 4 6 2" xfId="10598" xr:uid="{00000000-0005-0000-0000-000067290000}"/>
    <cellStyle name="Ввод  4 4 4 6 2 2" xfId="10599" xr:uid="{00000000-0005-0000-0000-000068290000}"/>
    <cellStyle name="Ввод  4 4 4 6 3" xfId="10600" xr:uid="{00000000-0005-0000-0000-000069290000}"/>
    <cellStyle name="Ввод  4 4 4 7" xfId="10601" xr:uid="{00000000-0005-0000-0000-00006A290000}"/>
    <cellStyle name="Ввод  4 4 4 7 2" xfId="10602" xr:uid="{00000000-0005-0000-0000-00006B290000}"/>
    <cellStyle name="Ввод  4 4 4 8" xfId="10603" xr:uid="{00000000-0005-0000-0000-00006C290000}"/>
    <cellStyle name="Ввод  4 4 5" xfId="10604" xr:uid="{00000000-0005-0000-0000-00006D290000}"/>
    <cellStyle name="Ввод  4 4 5 2" xfId="10605" xr:uid="{00000000-0005-0000-0000-00006E290000}"/>
    <cellStyle name="Ввод  4 4 5 2 2" xfId="10606" xr:uid="{00000000-0005-0000-0000-00006F290000}"/>
    <cellStyle name="Ввод  4 4 5 2 2 2" xfId="10607" xr:uid="{00000000-0005-0000-0000-000070290000}"/>
    <cellStyle name="Ввод  4 4 5 2 3" xfId="10608" xr:uid="{00000000-0005-0000-0000-000071290000}"/>
    <cellStyle name="Ввод  4 4 5 3" xfId="10609" xr:uid="{00000000-0005-0000-0000-000072290000}"/>
    <cellStyle name="Ввод  4 4 5 3 2" xfId="10610" xr:uid="{00000000-0005-0000-0000-000073290000}"/>
    <cellStyle name="Ввод  4 4 5 3 2 2" xfId="10611" xr:uid="{00000000-0005-0000-0000-000074290000}"/>
    <cellStyle name="Ввод  4 4 5 3 3" xfId="10612" xr:uid="{00000000-0005-0000-0000-000075290000}"/>
    <cellStyle name="Ввод  4 4 5 4" xfId="10613" xr:uid="{00000000-0005-0000-0000-000076290000}"/>
    <cellStyle name="Ввод  4 4 5 4 2" xfId="10614" xr:uid="{00000000-0005-0000-0000-000077290000}"/>
    <cellStyle name="Ввод  4 4 5 4 2 2" xfId="10615" xr:uid="{00000000-0005-0000-0000-000078290000}"/>
    <cellStyle name="Ввод  4 4 5 4 3" xfId="10616" xr:uid="{00000000-0005-0000-0000-000079290000}"/>
    <cellStyle name="Ввод  4 4 5 5" xfId="10617" xr:uid="{00000000-0005-0000-0000-00007A290000}"/>
    <cellStyle name="Ввод  4 4 5 5 2" xfId="10618" xr:uid="{00000000-0005-0000-0000-00007B290000}"/>
    <cellStyle name="Ввод  4 4 5 6" xfId="10619" xr:uid="{00000000-0005-0000-0000-00007C290000}"/>
    <cellStyle name="Ввод  4 4 6" xfId="10620" xr:uid="{00000000-0005-0000-0000-00007D290000}"/>
    <cellStyle name="Ввод  4 4 6 2" xfId="10621" xr:uid="{00000000-0005-0000-0000-00007E290000}"/>
    <cellStyle name="Ввод  4 4 6 2 2" xfId="10622" xr:uid="{00000000-0005-0000-0000-00007F290000}"/>
    <cellStyle name="Ввод  4 4 6 2 2 2" xfId="10623" xr:uid="{00000000-0005-0000-0000-000080290000}"/>
    <cellStyle name="Ввод  4 4 6 2 3" xfId="10624" xr:uid="{00000000-0005-0000-0000-000081290000}"/>
    <cellStyle name="Ввод  4 4 6 3" xfId="10625" xr:uid="{00000000-0005-0000-0000-000082290000}"/>
    <cellStyle name="Ввод  4 4 6 3 2" xfId="10626" xr:uid="{00000000-0005-0000-0000-000083290000}"/>
    <cellStyle name="Ввод  4 4 6 3 2 2" xfId="10627" xr:uid="{00000000-0005-0000-0000-000084290000}"/>
    <cellStyle name="Ввод  4 4 6 3 3" xfId="10628" xr:uid="{00000000-0005-0000-0000-000085290000}"/>
    <cellStyle name="Ввод  4 4 6 4" xfId="10629" xr:uid="{00000000-0005-0000-0000-000086290000}"/>
    <cellStyle name="Ввод  4 4 6 4 2" xfId="10630" xr:uid="{00000000-0005-0000-0000-000087290000}"/>
    <cellStyle name="Ввод  4 4 6 4 2 2" xfId="10631" xr:uid="{00000000-0005-0000-0000-000088290000}"/>
    <cellStyle name="Ввод  4 4 6 4 3" xfId="10632" xr:uid="{00000000-0005-0000-0000-000089290000}"/>
    <cellStyle name="Ввод  4 4 6 5" xfId="10633" xr:uid="{00000000-0005-0000-0000-00008A290000}"/>
    <cellStyle name="Ввод  4 4 6 5 2" xfId="10634" xr:uid="{00000000-0005-0000-0000-00008B290000}"/>
    <cellStyle name="Ввод  4 4 6 6" xfId="10635" xr:uid="{00000000-0005-0000-0000-00008C290000}"/>
    <cellStyle name="Ввод  4 4 7" xfId="10636" xr:uid="{00000000-0005-0000-0000-00008D290000}"/>
    <cellStyle name="Ввод  4 4 7 2" xfId="10637" xr:uid="{00000000-0005-0000-0000-00008E290000}"/>
    <cellStyle name="Ввод  4 4 7 2 2" xfId="10638" xr:uid="{00000000-0005-0000-0000-00008F290000}"/>
    <cellStyle name="Ввод  4 4 7 2 2 2" xfId="10639" xr:uid="{00000000-0005-0000-0000-000090290000}"/>
    <cellStyle name="Ввод  4 4 7 2 3" xfId="10640" xr:uid="{00000000-0005-0000-0000-000091290000}"/>
    <cellStyle name="Ввод  4 4 7 3" xfId="10641" xr:uid="{00000000-0005-0000-0000-000092290000}"/>
    <cellStyle name="Ввод  4 4 7 3 2" xfId="10642" xr:uid="{00000000-0005-0000-0000-000093290000}"/>
    <cellStyle name="Ввод  4 4 7 3 2 2" xfId="10643" xr:uid="{00000000-0005-0000-0000-000094290000}"/>
    <cellStyle name="Ввод  4 4 7 3 3" xfId="10644" xr:uid="{00000000-0005-0000-0000-000095290000}"/>
    <cellStyle name="Ввод  4 4 7 4" xfId="10645" xr:uid="{00000000-0005-0000-0000-000096290000}"/>
    <cellStyle name="Ввод  4 4 7 4 2" xfId="10646" xr:uid="{00000000-0005-0000-0000-000097290000}"/>
    <cellStyle name="Ввод  4 4 7 4 2 2" xfId="10647" xr:uid="{00000000-0005-0000-0000-000098290000}"/>
    <cellStyle name="Ввод  4 4 7 4 3" xfId="10648" xr:uid="{00000000-0005-0000-0000-000099290000}"/>
    <cellStyle name="Ввод  4 4 7 5" xfId="10649" xr:uid="{00000000-0005-0000-0000-00009A290000}"/>
    <cellStyle name="Ввод  4 4 7 5 2" xfId="10650" xr:uid="{00000000-0005-0000-0000-00009B290000}"/>
    <cellStyle name="Ввод  4 4 7 6" xfId="10651" xr:uid="{00000000-0005-0000-0000-00009C290000}"/>
    <cellStyle name="Ввод  4 4 8" xfId="10652" xr:uid="{00000000-0005-0000-0000-00009D290000}"/>
    <cellStyle name="Ввод  4 4 8 2" xfId="10653" xr:uid="{00000000-0005-0000-0000-00009E290000}"/>
    <cellStyle name="Ввод  4 4 8 2 2" xfId="10654" xr:uid="{00000000-0005-0000-0000-00009F290000}"/>
    <cellStyle name="Ввод  4 4 8 2 2 2" xfId="10655" xr:uid="{00000000-0005-0000-0000-0000A0290000}"/>
    <cellStyle name="Ввод  4 4 8 2 3" xfId="10656" xr:uid="{00000000-0005-0000-0000-0000A1290000}"/>
    <cellStyle name="Ввод  4 4 8 3" xfId="10657" xr:uid="{00000000-0005-0000-0000-0000A2290000}"/>
    <cellStyle name="Ввод  4 4 8 3 2" xfId="10658" xr:uid="{00000000-0005-0000-0000-0000A3290000}"/>
    <cellStyle name="Ввод  4 4 8 3 2 2" xfId="10659" xr:uid="{00000000-0005-0000-0000-0000A4290000}"/>
    <cellStyle name="Ввод  4 4 8 3 3" xfId="10660" xr:uid="{00000000-0005-0000-0000-0000A5290000}"/>
    <cellStyle name="Ввод  4 4 8 4" xfId="10661" xr:uid="{00000000-0005-0000-0000-0000A6290000}"/>
    <cellStyle name="Ввод  4 4 8 4 2" xfId="10662" xr:uid="{00000000-0005-0000-0000-0000A7290000}"/>
    <cellStyle name="Ввод  4 4 8 4 2 2" xfId="10663" xr:uid="{00000000-0005-0000-0000-0000A8290000}"/>
    <cellStyle name="Ввод  4 4 8 4 3" xfId="10664" xr:uid="{00000000-0005-0000-0000-0000A9290000}"/>
    <cellStyle name="Ввод  4 4 8 5" xfId="10665" xr:uid="{00000000-0005-0000-0000-0000AA290000}"/>
    <cellStyle name="Ввод  4 4 8 5 2" xfId="10666" xr:uid="{00000000-0005-0000-0000-0000AB290000}"/>
    <cellStyle name="Ввод  4 4 8 6" xfId="10667" xr:uid="{00000000-0005-0000-0000-0000AC290000}"/>
    <cellStyle name="Ввод  4 4 9" xfId="10668" xr:uid="{00000000-0005-0000-0000-0000AD290000}"/>
    <cellStyle name="Ввод  4 4 9 2" xfId="10669" xr:uid="{00000000-0005-0000-0000-0000AE290000}"/>
    <cellStyle name="Ввод  4 4 9 2 2" xfId="10670" xr:uid="{00000000-0005-0000-0000-0000AF290000}"/>
    <cellStyle name="Ввод  4 4 9 3" xfId="10671" xr:uid="{00000000-0005-0000-0000-0000B0290000}"/>
    <cellStyle name="Ввод  4 5" xfId="10672" xr:uid="{00000000-0005-0000-0000-0000B1290000}"/>
    <cellStyle name="Ввод  4 5 2" xfId="10673" xr:uid="{00000000-0005-0000-0000-0000B2290000}"/>
    <cellStyle name="Ввод  4 5 2 2" xfId="10674" xr:uid="{00000000-0005-0000-0000-0000B3290000}"/>
    <cellStyle name="Ввод  4 5 2 2 2" xfId="10675" xr:uid="{00000000-0005-0000-0000-0000B4290000}"/>
    <cellStyle name="Ввод  4 5 2 2 2 2" xfId="10676" xr:uid="{00000000-0005-0000-0000-0000B5290000}"/>
    <cellStyle name="Ввод  4 5 2 2 2 2 2" xfId="10677" xr:uid="{00000000-0005-0000-0000-0000B6290000}"/>
    <cellStyle name="Ввод  4 5 2 2 2 3" xfId="10678" xr:uid="{00000000-0005-0000-0000-0000B7290000}"/>
    <cellStyle name="Ввод  4 5 2 2 3" xfId="10679" xr:uid="{00000000-0005-0000-0000-0000B8290000}"/>
    <cellStyle name="Ввод  4 5 2 2 3 2" xfId="10680" xr:uid="{00000000-0005-0000-0000-0000B9290000}"/>
    <cellStyle name="Ввод  4 5 2 2 3 2 2" xfId="10681" xr:uid="{00000000-0005-0000-0000-0000BA290000}"/>
    <cellStyle name="Ввод  4 5 2 2 3 3" xfId="10682" xr:uid="{00000000-0005-0000-0000-0000BB290000}"/>
    <cellStyle name="Ввод  4 5 2 2 4" xfId="10683" xr:uid="{00000000-0005-0000-0000-0000BC290000}"/>
    <cellStyle name="Ввод  4 5 2 2 4 2" xfId="10684" xr:uid="{00000000-0005-0000-0000-0000BD290000}"/>
    <cellStyle name="Ввод  4 5 2 2 4 2 2" xfId="10685" xr:uid="{00000000-0005-0000-0000-0000BE290000}"/>
    <cellStyle name="Ввод  4 5 2 2 4 3" xfId="10686" xr:uid="{00000000-0005-0000-0000-0000BF290000}"/>
    <cellStyle name="Ввод  4 5 2 2 5" xfId="10687" xr:uid="{00000000-0005-0000-0000-0000C0290000}"/>
    <cellStyle name="Ввод  4 5 2 2 5 2" xfId="10688" xr:uid="{00000000-0005-0000-0000-0000C1290000}"/>
    <cellStyle name="Ввод  4 5 2 2 6" xfId="10689" xr:uid="{00000000-0005-0000-0000-0000C2290000}"/>
    <cellStyle name="Ввод  4 5 2 3" xfId="10690" xr:uid="{00000000-0005-0000-0000-0000C3290000}"/>
    <cellStyle name="Ввод  4 5 2 3 2" xfId="10691" xr:uid="{00000000-0005-0000-0000-0000C4290000}"/>
    <cellStyle name="Ввод  4 5 2 3 2 2" xfId="10692" xr:uid="{00000000-0005-0000-0000-0000C5290000}"/>
    <cellStyle name="Ввод  4 5 2 3 2 2 2" xfId="10693" xr:uid="{00000000-0005-0000-0000-0000C6290000}"/>
    <cellStyle name="Ввод  4 5 2 3 2 3" xfId="10694" xr:uid="{00000000-0005-0000-0000-0000C7290000}"/>
    <cellStyle name="Ввод  4 5 2 3 3" xfId="10695" xr:uid="{00000000-0005-0000-0000-0000C8290000}"/>
    <cellStyle name="Ввод  4 5 2 3 3 2" xfId="10696" xr:uid="{00000000-0005-0000-0000-0000C9290000}"/>
    <cellStyle name="Ввод  4 5 2 3 3 2 2" xfId="10697" xr:uid="{00000000-0005-0000-0000-0000CA290000}"/>
    <cellStyle name="Ввод  4 5 2 3 3 3" xfId="10698" xr:uid="{00000000-0005-0000-0000-0000CB290000}"/>
    <cellStyle name="Ввод  4 5 2 3 4" xfId="10699" xr:uid="{00000000-0005-0000-0000-0000CC290000}"/>
    <cellStyle name="Ввод  4 5 2 3 4 2" xfId="10700" xr:uid="{00000000-0005-0000-0000-0000CD290000}"/>
    <cellStyle name="Ввод  4 5 2 3 4 2 2" xfId="10701" xr:uid="{00000000-0005-0000-0000-0000CE290000}"/>
    <cellStyle name="Ввод  4 5 2 3 4 3" xfId="10702" xr:uid="{00000000-0005-0000-0000-0000CF290000}"/>
    <cellStyle name="Ввод  4 5 2 3 5" xfId="10703" xr:uid="{00000000-0005-0000-0000-0000D0290000}"/>
    <cellStyle name="Ввод  4 5 2 3 5 2" xfId="10704" xr:uid="{00000000-0005-0000-0000-0000D1290000}"/>
    <cellStyle name="Ввод  4 5 2 3 6" xfId="10705" xr:uid="{00000000-0005-0000-0000-0000D2290000}"/>
    <cellStyle name="Ввод  4 5 2 4" xfId="10706" xr:uid="{00000000-0005-0000-0000-0000D3290000}"/>
    <cellStyle name="Ввод  4 5 2 4 2" xfId="10707" xr:uid="{00000000-0005-0000-0000-0000D4290000}"/>
    <cellStyle name="Ввод  4 5 2 4 2 2" xfId="10708" xr:uid="{00000000-0005-0000-0000-0000D5290000}"/>
    <cellStyle name="Ввод  4 5 2 4 2 2 2" xfId="10709" xr:uid="{00000000-0005-0000-0000-0000D6290000}"/>
    <cellStyle name="Ввод  4 5 2 4 2 3" xfId="10710" xr:uid="{00000000-0005-0000-0000-0000D7290000}"/>
    <cellStyle name="Ввод  4 5 2 4 3" xfId="10711" xr:uid="{00000000-0005-0000-0000-0000D8290000}"/>
    <cellStyle name="Ввод  4 5 2 4 3 2" xfId="10712" xr:uid="{00000000-0005-0000-0000-0000D9290000}"/>
    <cellStyle name="Ввод  4 5 2 4 3 2 2" xfId="10713" xr:uid="{00000000-0005-0000-0000-0000DA290000}"/>
    <cellStyle name="Ввод  4 5 2 4 3 3" xfId="10714" xr:uid="{00000000-0005-0000-0000-0000DB290000}"/>
    <cellStyle name="Ввод  4 5 2 4 4" xfId="10715" xr:uid="{00000000-0005-0000-0000-0000DC290000}"/>
    <cellStyle name="Ввод  4 5 2 4 4 2" xfId="10716" xr:uid="{00000000-0005-0000-0000-0000DD290000}"/>
    <cellStyle name="Ввод  4 5 2 4 4 2 2" xfId="10717" xr:uid="{00000000-0005-0000-0000-0000DE290000}"/>
    <cellStyle name="Ввод  4 5 2 4 4 3" xfId="10718" xr:uid="{00000000-0005-0000-0000-0000DF290000}"/>
    <cellStyle name="Ввод  4 5 2 4 5" xfId="10719" xr:uid="{00000000-0005-0000-0000-0000E0290000}"/>
    <cellStyle name="Ввод  4 5 2 4 5 2" xfId="10720" xr:uid="{00000000-0005-0000-0000-0000E1290000}"/>
    <cellStyle name="Ввод  4 5 2 4 6" xfId="10721" xr:uid="{00000000-0005-0000-0000-0000E2290000}"/>
    <cellStyle name="Ввод  4 5 2 5" xfId="10722" xr:uid="{00000000-0005-0000-0000-0000E3290000}"/>
    <cellStyle name="Ввод  4 5 2 5 2" xfId="10723" xr:uid="{00000000-0005-0000-0000-0000E4290000}"/>
    <cellStyle name="Ввод  4 5 2 5 2 2" xfId="10724" xr:uid="{00000000-0005-0000-0000-0000E5290000}"/>
    <cellStyle name="Ввод  4 5 2 5 2 2 2" xfId="10725" xr:uid="{00000000-0005-0000-0000-0000E6290000}"/>
    <cellStyle name="Ввод  4 5 2 5 2 3" xfId="10726" xr:uid="{00000000-0005-0000-0000-0000E7290000}"/>
    <cellStyle name="Ввод  4 5 2 5 3" xfId="10727" xr:uid="{00000000-0005-0000-0000-0000E8290000}"/>
    <cellStyle name="Ввод  4 5 2 5 3 2" xfId="10728" xr:uid="{00000000-0005-0000-0000-0000E9290000}"/>
    <cellStyle name="Ввод  4 5 2 5 3 2 2" xfId="10729" xr:uid="{00000000-0005-0000-0000-0000EA290000}"/>
    <cellStyle name="Ввод  4 5 2 5 3 3" xfId="10730" xr:uid="{00000000-0005-0000-0000-0000EB290000}"/>
    <cellStyle name="Ввод  4 5 2 5 4" xfId="10731" xr:uid="{00000000-0005-0000-0000-0000EC290000}"/>
    <cellStyle name="Ввод  4 5 2 5 4 2" xfId="10732" xr:uid="{00000000-0005-0000-0000-0000ED290000}"/>
    <cellStyle name="Ввод  4 5 2 5 4 2 2" xfId="10733" xr:uid="{00000000-0005-0000-0000-0000EE290000}"/>
    <cellStyle name="Ввод  4 5 2 5 4 3" xfId="10734" xr:uid="{00000000-0005-0000-0000-0000EF290000}"/>
    <cellStyle name="Ввод  4 5 2 5 5" xfId="10735" xr:uid="{00000000-0005-0000-0000-0000F0290000}"/>
    <cellStyle name="Ввод  4 5 2 5 5 2" xfId="10736" xr:uid="{00000000-0005-0000-0000-0000F1290000}"/>
    <cellStyle name="Ввод  4 5 2 5 6" xfId="10737" xr:uid="{00000000-0005-0000-0000-0000F2290000}"/>
    <cellStyle name="Ввод  4 5 2 6" xfId="10738" xr:uid="{00000000-0005-0000-0000-0000F3290000}"/>
    <cellStyle name="Ввод  4 5 2 6 2" xfId="10739" xr:uid="{00000000-0005-0000-0000-0000F4290000}"/>
    <cellStyle name="Ввод  4 5 2 6 2 2" xfId="10740" xr:uid="{00000000-0005-0000-0000-0000F5290000}"/>
    <cellStyle name="Ввод  4 5 2 6 3" xfId="10741" xr:uid="{00000000-0005-0000-0000-0000F6290000}"/>
    <cellStyle name="Ввод  4 5 2 7" xfId="10742" xr:uid="{00000000-0005-0000-0000-0000F7290000}"/>
    <cellStyle name="Ввод  4 5 2 7 2" xfId="10743" xr:uid="{00000000-0005-0000-0000-0000F8290000}"/>
    <cellStyle name="Ввод  4 5 2 8" xfId="10744" xr:uid="{00000000-0005-0000-0000-0000F9290000}"/>
    <cellStyle name="Ввод  4 5 3" xfId="10745" xr:uid="{00000000-0005-0000-0000-0000FA290000}"/>
    <cellStyle name="Ввод  4 5 3 2" xfId="10746" xr:uid="{00000000-0005-0000-0000-0000FB290000}"/>
    <cellStyle name="Ввод  4 5 3 2 2" xfId="10747" xr:uid="{00000000-0005-0000-0000-0000FC290000}"/>
    <cellStyle name="Ввод  4 5 3 2 2 2" xfId="10748" xr:uid="{00000000-0005-0000-0000-0000FD290000}"/>
    <cellStyle name="Ввод  4 5 3 2 3" xfId="10749" xr:uid="{00000000-0005-0000-0000-0000FE290000}"/>
    <cellStyle name="Ввод  4 5 3 3" xfId="10750" xr:uid="{00000000-0005-0000-0000-0000FF290000}"/>
    <cellStyle name="Ввод  4 5 3 3 2" xfId="10751" xr:uid="{00000000-0005-0000-0000-0000002A0000}"/>
    <cellStyle name="Ввод  4 5 3 3 2 2" xfId="10752" xr:uid="{00000000-0005-0000-0000-0000012A0000}"/>
    <cellStyle name="Ввод  4 5 3 3 3" xfId="10753" xr:uid="{00000000-0005-0000-0000-0000022A0000}"/>
    <cellStyle name="Ввод  4 5 3 4" xfId="10754" xr:uid="{00000000-0005-0000-0000-0000032A0000}"/>
    <cellStyle name="Ввод  4 5 3 4 2" xfId="10755" xr:uid="{00000000-0005-0000-0000-0000042A0000}"/>
    <cellStyle name="Ввод  4 5 3 4 2 2" xfId="10756" xr:uid="{00000000-0005-0000-0000-0000052A0000}"/>
    <cellStyle name="Ввод  4 5 3 4 3" xfId="10757" xr:uid="{00000000-0005-0000-0000-0000062A0000}"/>
    <cellStyle name="Ввод  4 5 3 5" xfId="10758" xr:uid="{00000000-0005-0000-0000-0000072A0000}"/>
    <cellStyle name="Ввод  4 5 3 5 2" xfId="10759" xr:uid="{00000000-0005-0000-0000-0000082A0000}"/>
    <cellStyle name="Ввод  4 5 3 6" xfId="10760" xr:uid="{00000000-0005-0000-0000-0000092A0000}"/>
    <cellStyle name="Ввод  4 5 4" xfId="10761" xr:uid="{00000000-0005-0000-0000-00000A2A0000}"/>
    <cellStyle name="Ввод  4 5 4 2" xfId="10762" xr:uid="{00000000-0005-0000-0000-00000B2A0000}"/>
    <cellStyle name="Ввод  4 5 4 2 2" xfId="10763" xr:uid="{00000000-0005-0000-0000-00000C2A0000}"/>
    <cellStyle name="Ввод  4 5 4 2 2 2" xfId="10764" xr:uid="{00000000-0005-0000-0000-00000D2A0000}"/>
    <cellStyle name="Ввод  4 5 4 2 3" xfId="10765" xr:uid="{00000000-0005-0000-0000-00000E2A0000}"/>
    <cellStyle name="Ввод  4 5 4 3" xfId="10766" xr:uid="{00000000-0005-0000-0000-00000F2A0000}"/>
    <cellStyle name="Ввод  4 5 4 3 2" xfId="10767" xr:uid="{00000000-0005-0000-0000-0000102A0000}"/>
    <cellStyle name="Ввод  4 5 4 3 2 2" xfId="10768" xr:uid="{00000000-0005-0000-0000-0000112A0000}"/>
    <cellStyle name="Ввод  4 5 4 3 3" xfId="10769" xr:uid="{00000000-0005-0000-0000-0000122A0000}"/>
    <cellStyle name="Ввод  4 5 4 4" xfId="10770" xr:uid="{00000000-0005-0000-0000-0000132A0000}"/>
    <cellStyle name="Ввод  4 5 4 4 2" xfId="10771" xr:uid="{00000000-0005-0000-0000-0000142A0000}"/>
    <cellStyle name="Ввод  4 5 4 4 2 2" xfId="10772" xr:uid="{00000000-0005-0000-0000-0000152A0000}"/>
    <cellStyle name="Ввод  4 5 4 4 3" xfId="10773" xr:uid="{00000000-0005-0000-0000-0000162A0000}"/>
    <cellStyle name="Ввод  4 5 4 5" xfId="10774" xr:uid="{00000000-0005-0000-0000-0000172A0000}"/>
    <cellStyle name="Ввод  4 5 4 5 2" xfId="10775" xr:uid="{00000000-0005-0000-0000-0000182A0000}"/>
    <cellStyle name="Ввод  4 5 4 6" xfId="10776" xr:uid="{00000000-0005-0000-0000-0000192A0000}"/>
    <cellStyle name="Ввод  4 5 5" xfId="10777" xr:uid="{00000000-0005-0000-0000-00001A2A0000}"/>
    <cellStyle name="Ввод  4 5 5 2" xfId="10778" xr:uid="{00000000-0005-0000-0000-00001B2A0000}"/>
    <cellStyle name="Ввод  4 5 5 2 2" xfId="10779" xr:uid="{00000000-0005-0000-0000-00001C2A0000}"/>
    <cellStyle name="Ввод  4 5 5 2 2 2" xfId="10780" xr:uid="{00000000-0005-0000-0000-00001D2A0000}"/>
    <cellStyle name="Ввод  4 5 5 2 3" xfId="10781" xr:uid="{00000000-0005-0000-0000-00001E2A0000}"/>
    <cellStyle name="Ввод  4 5 5 3" xfId="10782" xr:uid="{00000000-0005-0000-0000-00001F2A0000}"/>
    <cellStyle name="Ввод  4 5 5 3 2" xfId="10783" xr:uid="{00000000-0005-0000-0000-0000202A0000}"/>
    <cellStyle name="Ввод  4 5 5 3 2 2" xfId="10784" xr:uid="{00000000-0005-0000-0000-0000212A0000}"/>
    <cellStyle name="Ввод  4 5 5 3 3" xfId="10785" xr:uid="{00000000-0005-0000-0000-0000222A0000}"/>
    <cellStyle name="Ввод  4 5 5 4" xfId="10786" xr:uid="{00000000-0005-0000-0000-0000232A0000}"/>
    <cellStyle name="Ввод  4 5 5 4 2" xfId="10787" xr:uid="{00000000-0005-0000-0000-0000242A0000}"/>
    <cellStyle name="Ввод  4 5 5 4 2 2" xfId="10788" xr:uid="{00000000-0005-0000-0000-0000252A0000}"/>
    <cellStyle name="Ввод  4 5 5 4 3" xfId="10789" xr:uid="{00000000-0005-0000-0000-0000262A0000}"/>
    <cellStyle name="Ввод  4 5 5 5" xfId="10790" xr:uid="{00000000-0005-0000-0000-0000272A0000}"/>
    <cellStyle name="Ввод  4 5 5 5 2" xfId="10791" xr:uid="{00000000-0005-0000-0000-0000282A0000}"/>
    <cellStyle name="Ввод  4 5 5 6" xfId="10792" xr:uid="{00000000-0005-0000-0000-0000292A0000}"/>
    <cellStyle name="Ввод  4 5 6" xfId="10793" xr:uid="{00000000-0005-0000-0000-00002A2A0000}"/>
    <cellStyle name="Ввод  4 5 6 2" xfId="10794" xr:uid="{00000000-0005-0000-0000-00002B2A0000}"/>
    <cellStyle name="Ввод  4 5 6 2 2" xfId="10795" xr:uid="{00000000-0005-0000-0000-00002C2A0000}"/>
    <cellStyle name="Ввод  4 5 6 2 2 2" xfId="10796" xr:uid="{00000000-0005-0000-0000-00002D2A0000}"/>
    <cellStyle name="Ввод  4 5 6 2 3" xfId="10797" xr:uid="{00000000-0005-0000-0000-00002E2A0000}"/>
    <cellStyle name="Ввод  4 5 6 3" xfId="10798" xr:uid="{00000000-0005-0000-0000-00002F2A0000}"/>
    <cellStyle name="Ввод  4 5 6 3 2" xfId="10799" xr:uid="{00000000-0005-0000-0000-0000302A0000}"/>
    <cellStyle name="Ввод  4 5 6 3 2 2" xfId="10800" xr:uid="{00000000-0005-0000-0000-0000312A0000}"/>
    <cellStyle name="Ввод  4 5 6 3 3" xfId="10801" xr:uid="{00000000-0005-0000-0000-0000322A0000}"/>
    <cellStyle name="Ввод  4 5 6 4" xfId="10802" xr:uid="{00000000-0005-0000-0000-0000332A0000}"/>
    <cellStyle name="Ввод  4 5 6 4 2" xfId="10803" xr:uid="{00000000-0005-0000-0000-0000342A0000}"/>
    <cellStyle name="Ввод  4 5 6 4 2 2" xfId="10804" xr:uid="{00000000-0005-0000-0000-0000352A0000}"/>
    <cellStyle name="Ввод  4 5 6 4 3" xfId="10805" xr:uid="{00000000-0005-0000-0000-0000362A0000}"/>
    <cellStyle name="Ввод  4 5 6 5" xfId="10806" xr:uid="{00000000-0005-0000-0000-0000372A0000}"/>
    <cellStyle name="Ввод  4 5 6 5 2" xfId="10807" xr:uid="{00000000-0005-0000-0000-0000382A0000}"/>
    <cellStyle name="Ввод  4 5 6 6" xfId="10808" xr:uid="{00000000-0005-0000-0000-0000392A0000}"/>
    <cellStyle name="Ввод  4 5 7" xfId="10809" xr:uid="{00000000-0005-0000-0000-00003A2A0000}"/>
    <cellStyle name="Ввод  4 5 7 2" xfId="10810" xr:uid="{00000000-0005-0000-0000-00003B2A0000}"/>
    <cellStyle name="Ввод  4 5 7 2 2" xfId="10811" xr:uid="{00000000-0005-0000-0000-00003C2A0000}"/>
    <cellStyle name="Ввод  4 5 7 3" xfId="10812" xr:uid="{00000000-0005-0000-0000-00003D2A0000}"/>
    <cellStyle name="Ввод  4 5 8" xfId="10813" xr:uid="{00000000-0005-0000-0000-00003E2A0000}"/>
    <cellStyle name="Ввод  4 5 8 2" xfId="10814" xr:uid="{00000000-0005-0000-0000-00003F2A0000}"/>
    <cellStyle name="Ввод  4 5 9" xfId="10815" xr:uid="{00000000-0005-0000-0000-0000402A0000}"/>
    <cellStyle name="Ввод  4 6" xfId="10816" xr:uid="{00000000-0005-0000-0000-0000412A0000}"/>
    <cellStyle name="Ввод  4 6 2" xfId="10817" xr:uid="{00000000-0005-0000-0000-0000422A0000}"/>
    <cellStyle name="Ввод  4 6 2 2" xfId="10818" xr:uid="{00000000-0005-0000-0000-0000432A0000}"/>
    <cellStyle name="Ввод  4 6 2 2 2" xfId="10819" xr:uid="{00000000-0005-0000-0000-0000442A0000}"/>
    <cellStyle name="Ввод  4 6 2 2 2 2" xfId="10820" xr:uid="{00000000-0005-0000-0000-0000452A0000}"/>
    <cellStyle name="Ввод  4 6 2 2 3" xfId="10821" xr:uid="{00000000-0005-0000-0000-0000462A0000}"/>
    <cellStyle name="Ввод  4 6 2 3" xfId="10822" xr:uid="{00000000-0005-0000-0000-0000472A0000}"/>
    <cellStyle name="Ввод  4 6 2 3 2" xfId="10823" xr:uid="{00000000-0005-0000-0000-0000482A0000}"/>
    <cellStyle name="Ввод  4 6 2 3 2 2" xfId="10824" xr:uid="{00000000-0005-0000-0000-0000492A0000}"/>
    <cellStyle name="Ввод  4 6 2 3 3" xfId="10825" xr:uid="{00000000-0005-0000-0000-00004A2A0000}"/>
    <cellStyle name="Ввод  4 6 2 4" xfId="10826" xr:uid="{00000000-0005-0000-0000-00004B2A0000}"/>
    <cellStyle name="Ввод  4 6 2 4 2" xfId="10827" xr:uid="{00000000-0005-0000-0000-00004C2A0000}"/>
    <cellStyle name="Ввод  4 6 2 4 2 2" xfId="10828" xr:uid="{00000000-0005-0000-0000-00004D2A0000}"/>
    <cellStyle name="Ввод  4 6 2 4 3" xfId="10829" xr:uid="{00000000-0005-0000-0000-00004E2A0000}"/>
    <cellStyle name="Ввод  4 6 2 5" xfId="10830" xr:uid="{00000000-0005-0000-0000-00004F2A0000}"/>
    <cellStyle name="Ввод  4 6 2 5 2" xfId="10831" xr:uid="{00000000-0005-0000-0000-0000502A0000}"/>
    <cellStyle name="Ввод  4 6 2 6" xfId="10832" xr:uid="{00000000-0005-0000-0000-0000512A0000}"/>
    <cellStyle name="Ввод  4 6 3" xfId="10833" xr:uid="{00000000-0005-0000-0000-0000522A0000}"/>
    <cellStyle name="Ввод  4 6 3 2" xfId="10834" xr:uid="{00000000-0005-0000-0000-0000532A0000}"/>
    <cellStyle name="Ввод  4 6 3 2 2" xfId="10835" xr:uid="{00000000-0005-0000-0000-0000542A0000}"/>
    <cellStyle name="Ввод  4 6 3 2 2 2" xfId="10836" xr:uid="{00000000-0005-0000-0000-0000552A0000}"/>
    <cellStyle name="Ввод  4 6 3 2 3" xfId="10837" xr:uid="{00000000-0005-0000-0000-0000562A0000}"/>
    <cellStyle name="Ввод  4 6 3 3" xfId="10838" xr:uid="{00000000-0005-0000-0000-0000572A0000}"/>
    <cellStyle name="Ввод  4 6 3 3 2" xfId="10839" xr:uid="{00000000-0005-0000-0000-0000582A0000}"/>
    <cellStyle name="Ввод  4 6 3 3 2 2" xfId="10840" xr:uid="{00000000-0005-0000-0000-0000592A0000}"/>
    <cellStyle name="Ввод  4 6 3 3 3" xfId="10841" xr:uid="{00000000-0005-0000-0000-00005A2A0000}"/>
    <cellStyle name="Ввод  4 6 3 4" xfId="10842" xr:uid="{00000000-0005-0000-0000-00005B2A0000}"/>
    <cellStyle name="Ввод  4 6 3 4 2" xfId="10843" xr:uid="{00000000-0005-0000-0000-00005C2A0000}"/>
    <cellStyle name="Ввод  4 6 3 4 2 2" xfId="10844" xr:uid="{00000000-0005-0000-0000-00005D2A0000}"/>
    <cellStyle name="Ввод  4 6 3 4 3" xfId="10845" xr:uid="{00000000-0005-0000-0000-00005E2A0000}"/>
    <cellStyle name="Ввод  4 6 3 5" xfId="10846" xr:uid="{00000000-0005-0000-0000-00005F2A0000}"/>
    <cellStyle name="Ввод  4 6 3 5 2" xfId="10847" xr:uid="{00000000-0005-0000-0000-0000602A0000}"/>
    <cellStyle name="Ввод  4 6 3 6" xfId="10848" xr:uid="{00000000-0005-0000-0000-0000612A0000}"/>
    <cellStyle name="Ввод  4 6 4" xfId="10849" xr:uid="{00000000-0005-0000-0000-0000622A0000}"/>
    <cellStyle name="Ввод  4 6 4 2" xfId="10850" xr:uid="{00000000-0005-0000-0000-0000632A0000}"/>
    <cellStyle name="Ввод  4 6 4 2 2" xfId="10851" xr:uid="{00000000-0005-0000-0000-0000642A0000}"/>
    <cellStyle name="Ввод  4 6 4 2 2 2" xfId="10852" xr:uid="{00000000-0005-0000-0000-0000652A0000}"/>
    <cellStyle name="Ввод  4 6 4 2 3" xfId="10853" xr:uid="{00000000-0005-0000-0000-0000662A0000}"/>
    <cellStyle name="Ввод  4 6 4 3" xfId="10854" xr:uid="{00000000-0005-0000-0000-0000672A0000}"/>
    <cellStyle name="Ввод  4 6 4 3 2" xfId="10855" xr:uid="{00000000-0005-0000-0000-0000682A0000}"/>
    <cellStyle name="Ввод  4 6 4 3 2 2" xfId="10856" xr:uid="{00000000-0005-0000-0000-0000692A0000}"/>
    <cellStyle name="Ввод  4 6 4 3 3" xfId="10857" xr:uid="{00000000-0005-0000-0000-00006A2A0000}"/>
    <cellStyle name="Ввод  4 6 4 4" xfId="10858" xr:uid="{00000000-0005-0000-0000-00006B2A0000}"/>
    <cellStyle name="Ввод  4 6 4 4 2" xfId="10859" xr:uid="{00000000-0005-0000-0000-00006C2A0000}"/>
    <cellStyle name="Ввод  4 6 4 4 2 2" xfId="10860" xr:uid="{00000000-0005-0000-0000-00006D2A0000}"/>
    <cellStyle name="Ввод  4 6 4 4 3" xfId="10861" xr:uid="{00000000-0005-0000-0000-00006E2A0000}"/>
    <cellStyle name="Ввод  4 6 4 5" xfId="10862" xr:uid="{00000000-0005-0000-0000-00006F2A0000}"/>
    <cellStyle name="Ввод  4 6 4 5 2" xfId="10863" xr:uid="{00000000-0005-0000-0000-0000702A0000}"/>
    <cellStyle name="Ввод  4 6 4 6" xfId="10864" xr:uid="{00000000-0005-0000-0000-0000712A0000}"/>
    <cellStyle name="Ввод  4 6 5" xfId="10865" xr:uid="{00000000-0005-0000-0000-0000722A0000}"/>
    <cellStyle name="Ввод  4 6 5 2" xfId="10866" xr:uid="{00000000-0005-0000-0000-0000732A0000}"/>
    <cellStyle name="Ввод  4 6 5 2 2" xfId="10867" xr:uid="{00000000-0005-0000-0000-0000742A0000}"/>
    <cellStyle name="Ввод  4 6 5 2 2 2" xfId="10868" xr:uid="{00000000-0005-0000-0000-0000752A0000}"/>
    <cellStyle name="Ввод  4 6 5 2 3" xfId="10869" xr:uid="{00000000-0005-0000-0000-0000762A0000}"/>
    <cellStyle name="Ввод  4 6 5 3" xfId="10870" xr:uid="{00000000-0005-0000-0000-0000772A0000}"/>
    <cellStyle name="Ввод  4 6 5 3 2" xfId="10871" xr:uid="{00000000-0005-0000-0000-0000782A0000}"/>
    <cellStyle name="Ввод  4 6 5 3 2 2" xfId="10872" xr:uid="{00000000-0005-0000-0000-0000792A0000}"/>
    <cellStyle name="Ввод  4 6 5 3 3" xfId="10873" xr:uid="{00000000-0005-0000-0000-00007A2A0000}"/>
    <cellStyle name="Ввод  4 6 5 4" xfId="10874" xr:uid="{00000000-0005-0000-0000-00007B2A0000}"/>
    <cellStyle name="Ввод  4 6 5 4 2" xfId="10875" xr:uid="{00000000-0005-0000-0000-00007C2A0000}"/>
    <cellStyle name="Ввод  4 6 5 4 2 2" xfId="10876" xr:uid="{00000000-0005-0000-0000-00007D2A0000}"/>
    <cellStyle name="Ввод  4 6 5 4 3" xfId="10877" xr:uid="{00000000-0005-0000-0000-00007E2A0000}"/>
    <cellStyle name="Ввод  4 6 5 5" xfId="10878" xr:uid="{00000000-0005-0000-0000-00007F2A0000}"/>
    <cellStyle name="Ввод  4 6 5 5 2" xfId="10879" xr:uid="{00000000-0005-0000-0000-0000802A0000}"/>
    <cellStyle name="Ввод  4 6 5 6" xfId="10880" xr:uid="{00000000-0005-0000-0000-0000812A0000}"/>
    <cellStyle name="Ввод  4 6 6" xfId="10881" xr:uid="{00000000-0005-0000-0000-0000822A0000}"/>
    <cellStyle name="Ввод  4 6 6 2" xfId="10882" xr:uid="{00000000-0005-0000-0000-0000832A0000}"/>
    <cellStyle name="Ввод  4 6 6 2 2" xfId="10883" xr:uid="{00000000-0005-0000-0000-0000842A0000}"/>
    <cellStyle name="Ввод  4 6 6 2 2 2" xfId="10884" xr:uid="{00000000-0005-0000-0000-0000852A0000}"/>
    <cellStyle name="Ввод  4 6 6 2 3" xfId="10885" xr:uid="{00000000-0005-0000-0000-0000862A0000}"/>
    <cellStyle name="Ввод  4 6 6 3" xfId="10886" xr:uid="{00000000-0005-0000-0000-0000872A0000}"/>
    <cellStyle name="Ввод  4 6 6 3 2" xfId="10887" xr:uid="{00000000-0005-0000-0000-0000882A0000}"/>
    <cellStyle name="Ввод  4 6 6 3 2 2" xfId="10888" xr:uid="{00000000-0005-0000-0000-0000892A0000}"/>
    <cellStyle name="Ввод  4 6 6 3 3" xfId="10889" xr:uid="{00000000-0005-0000-0000-00008A2A0000}"/>
    <cellStyle name="Ввод  4 6 6 4" xfId="10890" xr:uid="{00000000-0005-0000-0000-00008B2A0000}"/>
    <cellStyle name="Ввод  4 6 6 4 2" xfId="10891" xr:uid="{00000000-0005-0000-0000-00008C2A0000}"/>
    <cellStyle name="Ввод  4 6 6 4 2 2" xfId="10892" xr:uid="{00000000-0005-0000-0000-00008D2A0000}"/>
    <cellStyle name="Ввод  4 6 6 4 3" xfId="10893" xr:uid="{00000000-0005-0000-0000-00008E2A0000}"/>
    <cellStyle name="Ввод  4 6 6 5" xfId="10894" xr:uid="{00000000-0005-0000-0000-00008F2A0000}"/>
    <cellStyle name="Ввод  4 6 6 5 2" xfId="10895" xr:uid="{00000000-0005-0000-0000-0000902A0000}"/>
    <cellStyle name="Ввод  4 6 6 6" xfId="10896" xr:uid="{00000000-0005-0000-0000-0000912A0000}"/>
    <cellStyle name="Ввод  4 6 7" xfId="10897" xr:uid="{00000000-0005-0000-0000-0000922A0000}"/>
    <cellStyle name="Ввод  4 6 7 2" xfId="10898" xr:uid="{00000000-0005-0000-0000-0000932A0000}"/>
    <cellStyle name="Ввод  4 6 7 2 2" xfId="10899" xr:uid="{00000000-0005-0000-0000-0000942A0000}"/>
    <cellStyle name="Ввод  4 6 7 3" xfId="10900" xr:uid="{00000000-0005-0000-0000-0000952A0000}"/>
    <cellStyle name="Ввод  4 6 8" xfId="10901" xr:uid="{00000000-0005-0000-0000-0000962A0000}"/>
    <cellStyle name="Ввод  4 6 8 2" xfId="10902" xr:uid="{00000000-0005-0000-0000-0000972A0000}"/>
    <cellStyle name="Ввод  4 6 9" xfId="10903" xr:uid="{00000000-0005-0000-0000-0000982A0000}"/>
    <cellStyle name="Ввод  4 7" xfId="10904" xr:uid="{00000000-0005-0000-0000-0000992A0000}"/>
    <cellStyle name="Ввод  4 7 2" xfId="10905" xr:uid="{00000000-0005-0000-0000-00009A2A0000}"/>
    <cellStyle name="Ввод  4 7 2 2" xfId="10906" xr:uid="{00000000-0005-0000-0000-00009B2A0000}"/>
    <cellStyle name="Ввод  4 7 2 2 2" xfId="10907" xr:uid="{00000000-0005-0000-0000-00009C2A0000}"/>
    <cellStyle name="Ввод  4 7 2 2 2 2" xfId="10908" xr:uid="{00000000-0005-0000-0000-00009D2A0000}"/>
    <cellStyle name="Ввод  4 7 2 2 3" xfId="10909" xr:uid="{00000000-0005-0000-0000-00009E2A0000}"/>
    <cellStyle name="Ввод  4 7 2 3" xfId="10910" xr:uid="{00000000-0005-0000-0000-00009F2A0000}"/>
    <cellStyle name="Ввод  4 7 2 3 2" xfId="10911" xr:uid="{00000000-0005-0000-0000-0000A02A0000}"/>
    <cellStyle name="Ввод  4 7 2 3 2 2" xfId="10912" xr:uid="{00000000-0005-0000-0000-0000A12A0000}"/>
    <cellStyle name="Ввод  4 7 2 3 3" xfId="10913" xr:uid="{00000000-0005-0000-0000-0000A22A0000}"/>
    <cellStyle name="Ввод  4 7 2 4" xfId="10914" xr:uid="{00000000-0005-0000-0000-0000A32A0000}"/>
    <cellStyle name="Ввод  4 7 2 4 2" xfId="10915" xr:uid="{00000000-0005-0000-0000-0000A42A0000}"/>
    <cellStyle name="Ввод  4 7 2 4 2 2" xfId="10916" xr:uid="{00000000-0005-0000-0000-0000A52A0000}"/>
    <cellStyle name="Ввод  4 7 2 4 3" xfId="10917" xr:uid="{00000000-0005-0000-0000-0000A62A0000}"/>
    <cellStyle name="Ввод  4 7 2 5" xfId="10918" xr:uid="{00000000-0005-0000-0000-0000A72A0000}"/>
    <cellStyle name="Ввод  4 7 2 5 2" xfId="10919" xr:uid="{00000000-0005-0000-0000-0000A82A0000}"/>
    <cellStyle name="Ввод  4 7 2 6" xfId="10920" xr:uid="{00000000-0005-0000-0000-0000A92A0000}"/>
    <cellStyle name="Ввод  4 7 3" xfId="10921" xr:uid="{00000000-0005-0000-0000-0000AA2A0000}"/>
    <cellStyle name="Ввод  4 7 3 2" xfId="10922" xr:uid="{00000000-0005-0000-0000-0000AB2A0000}"/>
    <cellStyle name="Ввод  4 7 3 2 2" xfId="10923" xr:uid="{00000000-0005-0000-0000-0000AC2A0000}"/>
    <cellStyle name="Ввод  4 7 3 2 2 2" xfId="10924" xr:uid="{00000000-0005-0000-0000-0000AD2A0000}"/>
    <cellStyle name="Ввод  4 7 3 2 3" xfId="10925" xr:uid="{00000000-0005-0000-0000-0000AE2A0000}"/>
    <cellStyle name="Ввод  4 7 3 3" xfId="10926" xr:uid="{00000000-0005-0000-0000-0000AF2A0000}"/>
    <cellStyle name="Ввод  4 7 3 3 2" xfId="10927" xr:uid="{00000000-0005-0000-0000-0000B02A0000}"/>
    <cellStyle name="Ввод  4 7 3 3 2 2" xfId="10928" xr:uid="{00000000-0005-0000-0000-0000B12A0000}"/>
    <cellStyle name="Ввод  4 7 3 3 3" xfId="10929" xr:uid="{00000000-0005-0000-0000-0000B22A0000}"/>
    <cellStyle name="Ввод  4 7 3 4" xfId="10930" xr:uid="{00000000-0005-0000-0000-0000B32A0000}"/>
    <cellStyle name="Ввод  4 7 3 4 2" xfId="10931" xr:uid="{00000000-0005-0000-0000-0000B42A0000}"/>
    <cellStyle name="Ввод  4 7 3 4 2 2" xfId="10932" xr:uid="{00000000-0005-0000-0000-0000B52A0000}"/>
    <cellStyle name="Ввод  4 7 3 4 3" xfId="10933" xr:uid="{00000000-0005-0000-0000-0000B62A0000}"/>
    <cellStyle name="Ввод  4 7 3 5" xfId="10934" xr:uid="{00000000-0005-0000-0000-0000B72A0000}"/>
    <cellStyle name="Ввод  4 7 3 5 2" xfId="10935" xr:uid="{00000000-0005-0000-0000-0000B82A0000}"/>
    <cellStyle name="Ввод  4 7 3 6" xfId="10936" xr:uid="{00000000-0005-0000-0000-0000B92A0000}"/>
    <cellStyle name="Ввод  4 7 4" xfId="10937" xr:uid="{00000000-0005-0000-0000-0000BA2A0000}"/>
    <cellStyle name="Ввод  4 7 4 2" xfId="10938" xr:uid="{00000000-0005-0000-0000-0000BB2A0000}"/>
    <cellStyle name="Ввод  4 7 4 2 2" xfId="10939" xr:uid="{00000000-0005-0000-0000-0000BC2A0000}"/>
    <cellStyle name="Ввод  4 7 4 2 2 2" xfId="10940" xr:uid="{00000000-0005-0000-0000-0000BD2A0000}"/>
    <cellStyle name="Ввод  4 7 4 2 3" xfId="10941" xr:uid="{00000000-0005-0000-0000-0000BE2A0000}"/>
    <cellStyle name="Ввод  4 7 4 3" xfId="10942" xr:uid="{00000000-0005-0000-0000-0000BF2A0000}"/>
    <cellStyle name="Ввод  4 7 4 3 2" xfId="10943" xr:uid="{00000000-0005-0000-0000-0000C02A0000}"/>
    <cellStyle name="Ввод  4 7 4 3 2 2" xfId="10944" xr:uid="{00000000-0005-0000-0000-0000C12A0000}"/>
    <cellStyle name="Ввод  4 7 4 3 3" xfId="10945" xr:uid="{00000000-0005-0000-0000-0000C22A0000}"/>
    <cellStyle name="Ввод  4 7 4 4" xfId="10946" xr:uid="{00000000-0005-0000-0000-0000C32A0000}"/>
    <cellStyle name="Ввод  4 7 4 4 2" xfId="10947" xr:uid="{00000000-0005-0000-0000-0000C42A0000}"/>
    <cellStyle name="Ввод  4 7 4 4 2 2" xfId="10948" xr:uid="{00000000-0005-0000-0000-0000C52A0000}"/>
    <cellStyle name="Ввод  4 7 4 4 3" xfId="10949" xr:uid="{00000000-0005-0000-0000-0000C62A0000}"/>
    <cellStyle name="Ввод  4 7 4 5" xfId="10950" xr:uid="{00000000-0005-0000-0000-0000C72A0000}"/>
    <cellStyle name="Ввод  4 7 4 5 2" xfId="10951" xr:uid="{00000000-0005-0000-0000-0000C82A0000}"/>
    <cellStyle name="Ввод  4 7 4 6" xfId="10952" xr:uid="{00000000-0005-0000-0000-0000C92A0000}"/>
    <cellStyle name="Ввод  4 7 5" xfId="10953" xr:uid="{00000000-0005-0000-0000-0000CA2A0000}"/>
    <cellStyle name="Ввод  4 7 5 2" xfId="10954" xr:uid="{00000000-0005-0000-0000-0000CB2A0000}"/>
    <cellStyle name="Ввод  4 7 5 2 2" xfId="10955" xr:uid="{00000000-0005-0000-0000-0000CC2A0000}"/>
    <cellStyle name="Ввод  4 7 5 2 2 2" xfId="10956" xr:uid="{00000000-0005-0000-0000-0000CD2A0000}"/>
    <cellStyle name="Ввод  4 7 5 2 3" xfId="10957" xr:uid="{00000000-0005-0000-0000-0000CE2A0000}"/>
    <cellStyle name="Ввод  4 7 5 3" xfId="10958" xr:uid="{00000000-0005-0000-0000-0000CF2A0000}"/>
    <cellStyle name="Ввод  4 7 5 3 2" xfId="10959" xr:uid="{00000000-0005-0000-0000-0000D02A0000}"/>
    <cellStyle name="Ввод  4 7 5 3 2 2" xfId="10960" xr:uid="{00000000-0005-0000-0000-0000D12A0000}"/>
    <cellStyle name="Ввод  4 7 5 3 3" xfId="10961" xr:uid="{00000000-0005-0000-0000-0000D22A0000}"/>
    <cellStyle name="Ввод  4 7 5 4" xfId="10962" xr:uid="{00000000-0005-0000-0000-0000D32A0000}"/>
    <cellStyle name="Ввод  4 7 5 4 2" xfId="10963" xr:uid="{00000000-0005-0000-0000-0000D42A0000}"/>
    <cellStyle name="Ввод  4 7 5 4 2 2" xfId="10964" xr:uid="{00000000-0005-0000-0000-0000D52A0000}"/>
    <cellStyle name="Ввод  4 7 5 4 3" xfId="10965" xr:uid="{00000000-0005-0000-0000-0000D62A0000}"/>
    <cellStyle name="Ввод  4 7 5 5" xfId="10966" xr:uid="{00000000-0005-0000-0000-0000D72A0000}"/>
    <cellStyle name="Ввод  4 7 5 5 2" xfId="10967" xr:uid="{00000000-0005-0000-0000-0000D82A0000}"/>
    <cellStyle name="Ввод  4 7 5 6" xfId="10968" xr:uid="{00000000-0005-0000-0000-0000D92A0000}"/>
    <cellStyle name="Ввод  4 7 6" xfId="10969" xr:uid="{00000000-0005-0000-0000-0000DA2A0000}"/>
    <cellStyle name="Ввод  4 7 6 2" xfId="10970" xr:uid="{00000000-0005-0000-0000-0000DB2A0000}"/>
    <cellStyle name="Ввод  4 7 6 2 2" xfId="10971" xr:uid="{00000000-0005-0000-0000-0000DC2A0000}"/>
    <cellStyle name="Ввод  4 7 6 3" xfId="10972" xr:uid="{00000000-0005-0000-0000-0000DD2A0000}"/>
    <cellStyle name="Ввод  4 7 7" xfId="10973" xr:uid="{00000000-0005-0000-0000-0000DE2A0000}"/>
    <cellStyle name="Ввод  4 7 7 2" xfId="10974" xr:uid="{00000000-0005-0000-0000-0000DF2A0000}"/>
    <cellStyle name="Ввод  4 7 8" xfId="10975" xr:uid="{00000000-0005-0000-0000-0000E02A0000}"/>
    <cellStyle name="Ввод  4 8" xfId="10976" xr:uid="{00000000-0005-0000-0000-0000E12A0000}"/>
    <cellStyle name="Ввод  4 8 2" xfId="10977" xr:uid="{00000000-0005-0000-0000-0000E22A0000}"/>
    <cellStyle name="Ввод  4 8 2 2" xfId="10978" xr:uid="{00000000-0005-0000-0000-0000E32A0000}"/>
    <cellStyle name="Ввод  4 8 2 2 2" xfId="10979" xr:uid="{00000000-0005-0000-0000-0000E42A0000}"/>
    <cellStyle name="Ввод  4 8 2 2 2 2" xfId="10980" xr:uid="{00000000-0005-0000-0000-0000E52A0000}"/>
    <cellStyle name="Ввод  4 8 2 2 3" xfId="10981" xr:uid="{00000000-0005-0000-0000-0000E62A0000}"/>
    <cellStyle name="Ввод  4 8 2 3" xfId="10982" xr:uid="{00000000-0005-0000-0000-0000E72A0000}"/>
    <cellStyle name="Ввод  4 8 2 3 2" xfId="10983" xr:uid="{00000000-0005-0000-0000-0000E82A0000}"/>
    <cellStyle name="Ввод  4 8 2 3 2 2" xfId="10984" xr:uid="{00000000-0005-0000-0000-0000E92A0000}"/>
    <cellStyle name="Ввод  4 8 2 3 3" xfId="10985" xr:uid="{00000000-0005-0000-0000-0000EA2A0000}"/>
    <cellStyle name="Ввод  4 8 2 4" xfId="10986" xr:uid="{00000000-0005-0000-0000-0000EB2A0000}"/>
    <cellStyle name="Ввод  4 8 2 4 2" xfId="10987" xr:uid="{00000000-0005-0000-0000-0000EC2A0000}"/>
    <cellStyle name="Ввод  4 8 2 4 2 2" xfId="10988" xr:uid="{00000000-0005-0000-0000-0000ED2A0000}"/>
    <cellStyle name="Ввод  4 8 2 4 3" xfId="10989" xr:uid="{00000000-0005-0000-0000-0000EE2A0000}"/>
    <cellStyle name="Ввод  4 8 2 5" xfId="10990" xr:uid="{00000000-0005-0000-0000-0000EF2A0000}"/>
    <cellStyle name="Ввод  4 8 2 5 2" xfId="10991" xr:uid="{00000000-0005-0000-0000-0000F02A0000}"/>
    <cellStyle name="Ввод  4 8 2 6" xfId="10992" xr:uid="{00000000-0005-0000-0000-0000F12A0000}"/>
    <cellStyle name="Ввод  4 8 3" xfId="10993" xr:uid="{00000000-0005-0000-0000-0000F22A0000}"/>
    <cellStyle name="Ввод  4 8 3 2" xfId="10994" xr:uid="{00000000-0005-0000-0000-0000F32A0000}"/>
    <cellStyle name="Ввод  4 8 3 2 2" xfId="10995" xr:uid="{00000000-0005-0000-0000-0000F42A0000}"/>
    <cellStyle name="Ввод  4 8 3 2 2 2" xfId="10996" xr:uid="{00000000-0005-0000-0000-0000F52A0000}"/>
    <cellStyle name="Ввод  4 8 3 2 3" xfId="10997" xr:uid="{00000000-0005-0000-0000-0000F62A0000}"/>
    <cellStyle name="Ввод  4 8 3 3" xfId="10998" xr:uid="{00000000-0005-0000-0000-0000F72A0000}"/>
    <cellStyle name="Ввод  4 8 3 3 2" xfId="10999" xr:uid="{00000000-0005-0000-0000-0000F82A0000}"/>
    <cellStyle name="Ввод  4 8 3 3 2 2" xfId="11000" xr:uid="{00000000-0005-0000-0000-0000F92A0000}"/>
    <cellStyle name="Ввод  4 8 3 3 3" xfId="11001" xr:uid="{00000000-0005-0000-0000-0000FA2A0000}"/>
    <cellStyle name="Ввод  4 8 3 4" xfId="11002" xr:uid="{00000000-0005-0000-0000-0000FB2A0000}"/>
    <cellStyle name="Ввод  4 8 3 4 2" xfId="11003" xr:uid="{00000000-0005-0000-0000-0000FC2A0000}"/>
    <cellStyle name="Ввод  4 8 3 4 2 2" xfId="11004" xr:uid="{00000000-0005-0000-0000-0000FD2A0000}"/>
    <cellStyle name="Ввод  4 8 3 4 3" xfId="11005" xr:uid="{00000000-0005-0000-0000-0000FE2A0000}"/>
    <cellStyle name="Ввод  4 8 3 5" xfId="11006" xr:uid="{00000000-0005-0000-0000-0000FF2A0000}"/>
    <cellStyle name="Ввод  4 8 3 5 2" xfId="11007" xr:uid="{00000000-0005-0000-0000-0000002B0000}"/>
    <cellStyle name="Ввод  4 8 3 6" xfId="11008" xr:uid="{00000000-0005-0000-0000-0000012B0000}"/>
    <cellStyle name="Ввод  4 8 4" xfId="11009" xr:uid="{00000000-0005-0000-0000-0000022B0000}"/>
    <cellStyle name="Ввод  4 8 4 2" xfId="11010" xr:uid="{00000000-0005-0000-0000-0000032B0000}"/>
    <cellStyle name="Ввод  4 8 4 2 2" xfId="11011" xr:uid="{00000000-0005-0000-0000-0000042B0000}"/>
    <cellStyle name="Ввод  4 8 4 2 2 2" xfId="11012" xr:uid="{00000000-0005-0000-0000-0000052B0000}"/>
    <cellStyle name="Ввод  4 8 4 2 3" xfId="11013" xr:uid="{00000000-0005-0000-0000-0000062B0000}"/>
    <cellStyle name="Ввод  4 8 4 3" xfId="11014" xr:uid="{00000000-0005-0000-0000-0000072B0000}"/>
    <cellStyle name="Ввод  4 8 4 3 2" xfId="11015" xr:uid="{00000000-0005-0000-0000-0000082B0000}"/>
    <cellStyle name="Ввод  4 8 4 3 2 2" xfId="11016" xr:uid="{00000000-0005-0000-0000-0000092B0000}"/>
    <cellStyle name="Ввод  4 8 4 3 3" xfId="11017" xr:uid="{00000000-0005-0000-0000-00000A2B0000}"/>
    <cellStyle name="Ввод  4 8 4 4" xfId="11018" xr:uid="{00000000-0005-0000-0000-00000B2B0000}"/>
    <cellStyle name="Ввод  4 8 4 4 2" xfId="11019" xr:uid="{00000000-0005-0000-0000-00000C2B0000}"/>
    <cellStyle name="Ввод  4 8 4 4 2 2" xfId="11020" xr:uid="{00000000-0005-0000-0000-00000D2B0000}"/>
    <cellStyle name="Ввод  4 8 4 4 3" xfId="11021" xr:uid="{00000000-0005-0000-0000-00000E2B0000}"/>
    <cellStyle name="Ввод  4 8 4 5" xfId="11022" xr:uid="{00000000-0005-0000-0000-00000F2B0000}"/>
    <cellStyle name="Ввод  4 8 4 5 2" xfId="11023" xr:uid="{00000000-0005-0000-0000-0000102B0000}"/>
    <cellStyle name="Ввод  4 8 4 6" xfId="11024" xr:uid="{00000000-0005-0000-0000-0000112B0000}"/>
    <cellStyle name="Ввод  4 8 5" xfId="11025" xr:uid="{00000000-0005-0000-0000-0000122B0000}"/>
    <cellStyle name="Ввод  4 8 5 2" xfId="11026" xr:uid="{00000000-0005-0000-0000-0000132B0000}"/>
    <cellStyle name="Ввод  4 8 5 2 2" xfId="11027" xr:uid="{00000000-0005-0000-0000-0000142B0000}"/>
    <cellStyle name="Ввод  4 8 5 2 2 2" xfId="11028" xr:uid="{00000000-0005-0000-0000-0000152B0000}"/>
    <cellStyle name="Ввод  4 8 5 2 3" xfId="11029" xr:uid="{00000000-0005-0000-0000-0000162B0000}"/>
    <cellStyle name="Ввод  4 8 5 3" xfId="11030" xr:uid="{00000000-0005-0000-0000-0000172B0000}"/>
    <cellStyle name="Ввод  4 8 5 3 2" xfId="11031" xr:uid="{00000000-0005-0000-0000-0000182B0000}"/>
    <cellStyle name="Ввод  4 8 5 3 2 2" xfId="11032" xr:uid="{00000000-0005-0000-0000-0000192B0000}"/>
    <cellStyle name="Ввод  4 8 5 3 3" xfId="11033" xr:uid="{00000000-0005-0000-0000-00001A2B0000}"/>
    <cellStyle name="Ввод  4 8 5 4" xfId="11034" xr:uid="{00000000-0005-0000-0000-00001B2B0000}"/>
    <cellStyle name="Ввод  4 8 5 4 2" xfId="11035" xr:uid="{00000000-0005-0000-0000-00001C2B0000}"/>
    <cellStyle name="Ввод  4 8 5 4 2 2" xfId="11036" xr:uid="{00000000-0005-0000-0000-00001D2B0000}"/>
    <cellStyle name="Ввод  4 8 5 4 3" xfId="11037" xr:uid="{00000000-0005-0000-0000-00001E2B0000}"/>
    <cellStyle name="Ввод  4 8 5 5" xfId="11038" xr:uid="{00000000-0005-0000-0000-00001F2B0000}"/>
    <cellStyle name="Ввод  4 8 5 5 2" xfId="11039" xr:uid="{00000000-0005-0000-0000-0000202B0000}"/>
    <cellStyle name="Ввод  4 8 5 6" xfId="11040" xr:uid="{00000000-0005-0000-0000-0000212B0000}"/>
    <cellStyle name="Ввод  4 8 6" xfId="11041" xr:uid="{00000000-0005-0000-0000-0000222B0000}"/>
    <cellStyle name="Ввод  4 8 6 2" xfId="11042" xr:uid="{00000000-0005-0000-0000-0000232B0000}"/>
    <cellStyle name="Ввод  4 8 6 2 2" xfId="11043" xr:uid="{00000000-0005-0000-0000-0000242B0000}"/>
    <cellStyle name="Ввод  4 8 6 3" xfId="11044" xr:uid="{00000000-0005-0000-0000-0000252B0000}"/>
    <cellStyle name="Ввод  4 8 7" xfId="11045" xr:uid="{00000000-0005-0000-0000-0000262B0000}"/>
    <cellStyle name="Ввод  4 8 7 2" xfId="11046" xr:uid="{00000000-0005-0000-0000-0000272B0000}"/>
    <cellStyle name="Ввод  4 8 8" xfId="11047" xr:uid="{00000000-0005-0000-0000-0000282B0000}"/>
    <cellStyle name="Ввод  4 9" xfId="11048" xr:uid="{00000000-0005-0000-0000-0000292B0000}"/>
    <cellStyle name="Ввод  4 9 2" xfId="11049" xr:uid="{00000000-0005-0000-0000-00002A2B0000}"/>
    <cellStyle name="Ввод  4 9 2 2" xfId="11050" xr:uid="{00000000-0005-0000-0000-00002B2B0000}"/>
    <cellStyle name="Ввод  4 9 2 2 2" xfId="11051" xr:uid="{00000000-0005-0000-0000-00002C2B0000}"/>
    <cellStyle name="Ввод  4 9 2 3" xfId="11052" xr:uid="{00000000-0005-0000-0000-00002D2B0000}"/>
    <cellStyle name="Ввод  4 9 3" xfId="11053" xr:uid="{00000000-0005-0000-0000-00002E2B0000}"/>
    <cellStyle name="Ввод  4 9 3 2" xfId="11054" xr:uid="{00000000-0005-0000-0000-00002F2B0000}"/>
    <cellStyle name="Ввод  4 9 4" xfId="11055" xr:uid="{00000000-0005-0000-0000-0000302B0000}"/>
    <cellStyle name="Ввод  5" xfId="11056" xr:uid="{00000000-0005-0000-0000-0000312B0000}"/>
    <cellStyle name="Ввод  5 2" xfId="11057" xr:uid="{00000000-0005-0000-0000-0000322B0000}"/>
    <cellStyle name="Ввод  5 2 2" xfId="11058" xr:uid="{00000000-0005-0000-0000-0000332B0000}"/>
    <cellStyle name="Ввод  5 3" xfId="11059" xr:uid="{00000000-0005-0000-0000-0000342B0000}"/>
    <cellStyle name="Ввод  6" xfId="11060" xr:uid="{00000000-0005-0000-0000-0000352B0000}"/>
    <cellStyle name="Ввод  6 2" xfId="11061" xr:uid="{00000000-0005-0000-0000-0000362B0000}"/>
    <cellStyle name="Ввод  6 2 2" xfId="11062" xr:uid="{00000000-0005-0000-0000-0000372B0000}"/>
    <cellStyle name="Ввод  6 3" xfId="11063" xr:uid="{00000000-0005-0000-0000-0000382B0000}"/>
    <cellStyle name="ВедРесурсов" xfId="252" xr:uid="{00000000-0005-0000-0000-0000392B0000}"/>
    <cellStyle name="ВедРесурсов 2" xfId="253" xr:uid="{00000000-0005-0000-0000-00003A2B0000}"/>
    <cellStyle name="ВедРесурсов 2 2" xfId="11064" xr:uid="{00000000-0005-0000-0000-00003B2B0000}"/>
    <cellStyle name="ВедРесурсов 2 2 2" xfId="11065" xr:uid="{00000000-0005-0000-0000-00003C2B0000}"/>
    <cellStyle name="ВедРесурсов 2 2 2 2" xfId="11066" xr:uid="{00000000-0005-0000-0000-00003D2B0000}"/>
    <cellStyle name="ВедРесурсов 2 2 2 2 2" xfId="11067" xr:uid="{00000000-0005-0000-0000-00003E2B0000}"/>
    <cellStyle name="ВедРесурсов 2 2 2 2 2 2" xfId="11068" xr:uid="{00000000-0005-0000-0000-00003F2B0000}"/>
    <cellStyle name="ВедРесурсов 2 2 2 2 2 2 2" xfId="11069" xr:uid="{00000000-0005-0000-0000-0000402B0000}"/>
    <cellStyle name="ВедРесурсов 2 2 2 2 2 2 2 2" xfId="40092" xr:uid="{00000000-0005-0000-0000-0000412B0000}"/>
    <cellStyle name="ВедРесурсов 2 2 2 2 2 2 3" xfId="40093" xr:uid="{00000000-0005-0000-0000-0000422B0000}"/>
    <cellStyle name="ВедРесурсов 2 2 2 2 2 3" xfId="40094" xr:uid="{00000000-0005-0000-0000-0000432B0000}"/>
    <cellStyle name="ВедРесурсов 2 2 2 2 3" xfId="11070" xr:uid="{00000000-0005-0000-0000-0000442B0000}"/>
    <cellStyle name="ВедРесурсов 2 2 2 2 3 2" xfId="11071" xr:uid="{00000000-0005-0000-0000-0000452B0000}"/>
    <cellStyle name="ВедРесурсов 2 2 2 2 3 2 2" xfId="40095" xr:uid="{00000000-0005-0000-0000-0000462B0000}"/>
    <cellStyle name="ВедРесурсов 2 2 2 2 3 3" xfId="40096" xr:uid="{00000000-0005-0000-0000-0000472B0000}"/>
    <cellStyle name="ВедРесурсов 2 2 2 2 4" xfId="40097" xr:uid="{00000000-0005-0000-0000-0000482B0000}"/>
    <cellStyle name="ВедРесурсов 2 2 2 3" xfId="11072" xr:uid="{00000000-0005-0000-0000-0000492B0000}"/>
    <cellStyle name="ВедРесурсов 2 2 2 3 2" xfId="11073" xr:uid="{00000000-0005-0000-0000-00004A2B0000}"/>
    <cellStyle name="ВедРесурсов 2 2 2 3 2 2" xfId="11074" xr:uid="{00000000-0005-0000-0000-00004B2B0000}"/>
    <cellStyle name="ВедРесурсов 2 2 2 3 2 2 2" xfId="40098" xr:uid="{00000000-0005-0000-0000-00004C2B0000}"/>
    <cellStyle name="ВедРесурсов 2 2 2 3 2 3" xfId="40099" xr:uid="{00000000-0005-0000-0000-00004D2B0000}"/>
    <cellStyle name="ВедРесурсов 2 2 2 3 3" xfId="40100" xr:uid="{00000000-0005-0000-0000-00004E2B0000}"/>
    <cellStyle name="ВедРесурсов 2 2 2 4" xfId="11075" xr:uid="{00000000-0005-0000-0000-00004F2B0000}"/>
    <cellStyle name="ВедРесурсов 2 2 2 4 2" xfId="11076" xr:uid="{00000000-0005-0000-0000-0000502B0000}"/>
    <cellStyle name="ВедРесурсов 2 2 2 4 2 2" xfId="40101" xr:uid="{00000000-0005-0000-0000-0000512B0000}"/>
    <cellStyle name="ВедРесурсов 2 2 2 4 3" xfId="40102" xr:uid="{00000000-0005-0000-0000-0000522B0000}"/>
    <cellStyle name="ВедРесурсов 2 2 2 5" xfId="40103" xr:uid="{00000000-0005-0000-0000-0000532B0000}"/>
    <cellStyle name="ВедРесурсов 2 2 3" xfId="11077" xr:uid="{00000000-0005-0000-0000-0000542B0000}"/>
    <cellStyle name="ВедРесурсов 2 2 3 2" xfId="11078" xr:uid="{00000000-0005-0000-0000-0000552B0000}"/>
    <cellStyle name="ВедРесурсов 2 2 3 2 2" xfId="11079" xr:uid="{00000000-0005-0000-0000-0000562B0000}"/>
    <cellStyle name="ВедРесурсов 2 2 3 2 2 2" xfId="11080" xr:uid="{00000000-0005-0000-0000-0000572B0000}"/>
    <cellStyle name="ВедРесурсов 2 2 3 2 2 2 2" xfId="11081" xr:uid="{00000000-0005-0000-0000-0000582B0000}"/>
    <cellStyle name="ВедРесурсов 2 2 3 2 2 2 2 2" xfId="40104" xr:uid="{00000000-0005-0000-0000-0000592B0000}"/>
    <cellStyle name="ВедРесурсов 2 2 3 2 2 2 3" xfId="40105" xr:uid="{00000000-0005-0000-0000-00005A2B0000}"/>
    <cellStyle name="ВедРесурсов 2 2 3 2 2 3" xfId="40106" xr:uid="{00000000-0005-0000-0000-00005B2B0000}"/>
    <cellStyle name="ВедРесурсов 2 2 3 2 3" xfId="11082" xr:uid="{00000000-0005-0000-0000-00005C2B0000}"/>
    <cellStyle name="ВедРесурсов 2 2 3 2 3 2" xfId="11083" xr:uid="{00000000-0005-0000-0000-00005D2B0000}"/>
    <cellStyle name="ВедРесурсов 2 2 3 2 3 2 2" xfId="40107" xr:uid="{00000000-0005-0000-0000-00005E2B0000}"/>
    <cellStyle name="ВедРесурсов 2 2 3 2 3 3" xfId="40108" xr:uid="{00000000-0005-0000-0000-00005F2B0000}"/>
    <cellStyle name="ВедРесурсов 2 2 3 2 4" xfId="40109" xr:uid="{00000000-0005-0000-0000-0000602B0000}"/>
    <cellStyle name="ВедРесурсов 2 2 3 3" xfId="11084" xr:uid="{00000000-0005-0000-0000-0000612B0000}"/>
    <cellStyle name="ВедРесурсов 2 2 3 3 2" xfId="11085" xr:uid="{00000000-0005-0000-0000-0000622B0000}"/>
    <cellStyle name="ВедРесурсов 2 2 3 3 2 2" xfId="11086" xr:uid="{00000000-0005-0000-0000-0000632B0000}"/>
    <cellStyle name="ВедРесурсов 2 2 3 3 2 2 2" xfId="40110" xr:uid="{00000000-0005-0000-0000-0000642B0000}"/>
    <cellStyle name="ВедРесурсов 2 2 3 3 2 3" xfId="40111" xr:uid="{00000000-0005-0000-0000-0000652B0000}"/>
    <cellStyle name="ВедРесурсов 2 2 3 3 3" xfId="40112" xr:uid="{00000000-0005-0000-0000-0000662B0000}"/>
    <cellStyle name="ВедРесурсов 2 2 3 4" xfId="11087" xr:uid="{00000000-0005-0000-0000-0000672B0000}"/>
    <cellStyle name="ВедРесурсов 2 2 3 4 2" xfId="11088" xr:uid="{00000000-0005-0000-0000-0000682B0000}"/>
    <cellStyle name="ВедРесурсов 2 2 3 4 2 2" xfId="40113" xr:uid="{00000000-0005-0000-0000-0000692B0000}"/>
    <cellStyle name="ВедРесурсов 2 2 3 4 3" xfId="40114" xr:uid="{00000000-0005-0000-0000-00006A2B0000}"/>
    <cellStyle name="ВедРесурсов 2 2 3 5" xfId="40115" xr:uid="{00000000-0005-0000-0000-00006B2B0000}"/>
    <cellStyle name="ВедРесурсов 2 2 4" xfId="11089" xr:uid="{00000000-0005-0000-0000-00006C2B0000}"/>
    <cellStyle name="ВедРесурсов 2 2 4 2" xfId="11090" xr:uid="{00000000-0005-0000-0000-00006D2B0000}"/>
    <cellStyle name="ВедРесурсов 2 2 4 2 2" xfId="11091" xr:uid="{00000000-0005-0000-0000-00006E2B0000}"/>
    <cellStyle name="ВедРесурсов 2 2 4 2 2 2" xfId="11092" xr:uid="{00000000-0005-0000-0000-00006F2B0000}"/>
    <cellStyle name="ВедРесурсов 2 2 4 2 2 2 2" xfId="11093" xr:uid="{00000000-0005-0000-0000-0000702B0000}"/>
    <cellStyle name="ВедРесурсов 2 2 4 2 2 2 2 2" xfId="40116" xr:uid="{00000000-0005-0000-0000-0000712B0000}"/>
    <cellStyle name="ВедРесурсов 2 2 4 2 2 2 3" xfId="40117" xr:uid="{00000000-0005-0000-0000-0000722B0000}"/>
    <cellStyle name="ВедРесурсов 2 2 4 2 2 3" xfId="40118" xr:uid="{00000000-0005-0000-0000-0000732B0000}"/>
    <cellStyle name="ВедРесурсов 2 2 4 2 3" xfId="11094" xr:uid="{00000000-0005-0000-0000-0000742B0000}"/>
    <cellStyle name="ВедРесурсов 2 2 4 2 3 2" xfId="11095" xr:uid="{00000000-0005-0000-0000-0000752B0000}"/>
    <cellStyle name="ВедРесурсов 2 2 4 2 3 2 2" xfId="40119" xr:uid="{00000000-0005-0000-0000-0000762B0000}"/>
    <cellStyle name="ВедРесурсов 2 2 4 2 3 3" xfId="40120" xr:uid="{00000000-0005-0000-0000-0000772B0000}"/>
    <cellStyle name="ВедРесурсов 2 2 4 2 4" xfId="40121" xr:uid="{00000000-0005-0000-0000-0000782B0000}"/>
    <cellStyle name="ВедРесурсов 2 2 4 3" xfId="11096" xr:uid="{00000000-0005-0000-0000-0000792B0000}"/>
    <cellStyle name="ВедРесурсов 2 2 4 3 2" xfId="11097" xr:uid="{00000000-0005-0000-0000-00007A2B0000}"/>
    <cellStyle name="ВедРесурсов 2 2 4 3 2 2" xfId="11098" xr:uid="{00000000-0005-0000-0000-00007B2B0000}"/>
    <cellStyle name="ВедРесурсов 2 2 4 3 2 2 2" xfId="40122" xr:uid="{00000000-0005-0000-0000-00007C2B0000}"/>
    <cellStyle name="ВедРесурсов 2 2 4 3 2 3" xfId="40123" xr:uid="{00000000-0005-0000-0000-00007D2B0000}"/>
    <cellStyle name="ВедРесурсов 2 2 4 3 3" xfId="40124" xr:uid="{00000000-0005-0000-0000-00007E2B0000}"/>
    <cellStyle name="ВедРесурсов 2 2 4 4" xfId="11099" xr:uid="{00000000-0005-0000-0000-00007F2B0000}"/>
    <cellStyle name="ВедРесурсов 2 2 4 4 2" xfId="11100" xr:uid="{00000000-0005-0000-0000-0000802B0000}"/>
    <cellStyle name="ВедРесурсов 2 2 4 4 2 2" xfId="40125" xr:uid="{00000000-0005-0000-0000-0000812B0000}"/>
    <cellStyle name="ВедРесурсов 2 2 4 4 3" xfId="40126" xr:uid="{00000000-0005-0000-0000-0000822B0000}"/>
    <cellStyle name="ВедРесурсов 2 2 4 5" xfId="40127" xr:uid="{00000000-0005-0000-0000-0000832B0000}"/>
    <cellStyle name="ВедРесурсов 2 2 5" xfId="11101" xr:uid="{00000000-0005-0000-0000-0000842B0000}"/>
    <cellStyle name="ВедРесурсов 2 2 5 2" xfId="11102" xr:uid="{00000000-0005-0000-0000-0000852B0000}"/>
    <cellStyle name="ВедРесурсов 2 2 5 2 2" xfId="11103" xr:uid="{00000000-0005-0000-0000-0000862B0000}"/>
    <cellStyle name="ВедРесурсов 2 2 5 2 2 2" xfId="11104" xr:uid="{00000000-0005-0000-0000-0000872B0000}"/>
    <cellStyle name="ВедРесурсов 2 2 5 2 2 2 2" xfId="11105" xr:uid="{00000000-0005-0000-0000-0000882B0000}"/>
    <cellStyle name="ВедРесурсов 2 2 5 2 2 2 2 2" xfId="40128" xr:uid="{00000000-0005-0000-0000-0000892B0000}"/>
    <cellStyle name="ВедРесурсов 2 2 5 2 2 2 3" xfId="40129" xr:uid="{00000000-0005-0000-0000-00008A2B0000}"/>
    <cellStyle name="ВедРесурсов 2 2 5 2 2 3" xfId="40130" xr:uid="{00000000-0005-0000-0000-00008B2B0000}"/>
    <cellStyle name="ВедРесурсов 2 2 5 2 3" xfId="11106" xr:uid="{00000000-0005-0000-0000-00008C2B0000}"/>
    <cellStyle name="ВедРесурсов 2 2 5 2 3 2" xfId="11107" xr:uid="{00000000-0005-0000-0000-00008D2B0000}"/>
    <cellStyle name="ВедРесурсов 2 2 5 2 3 2 2" xfId="40131" xr:uid="{00000000-0005-0000-0000-00008E2B0000}"/>
    <cellStyle name="ВедРесурсов 2 2 5 2 3 3" xfId="40132" xr:uid="{00000000-0005-0000-0000-00008F2B0000}"/>
    <cellStyle name="ВедРесурсов 2 2 5 2 4" xfId="40133" xr:uid="{00000000-0005-0000-0000-0000902B0000}"/>
    <cellStyle name="ВедРесурсов 2 2 5 3" xfId="11108" xr:uid="{00000000-0005-0000-0000-0000912B0000}"/>
    <cellStyle name="ВедРесурсов 2 2 5 3 2" xfId="11109" xr:uid="{00000000-0005-0000-0000-0000922B0000}"/>
    <cellStyle name="ВедРесурсов 2 2 5 3 2 2" xfId="11110" xr:uid="{00000000-0005-0000-0000-0000932B0000}"/>
    <cellStyle name="ВедРесурсов 2 2 5 3 2 2 2" xfId="40134" xr:uid="{00000000-0005-0000-0000-0000942B0000}"/>
    <cellStyle name="ВедРесурсов 2 2 5 3 2 3" xfId="40135" xr:uid="{00000000-0005-0000-0000-0000952B0000}"/>
    <cellStyle name="ВедРесурсов 2 2 5 3 3" xfId="40136" xr:uid="{00000000-0005-0000-0000-0000962B0000}"/>
    <cellStyle name="ВедРесурсов 2 2 5 4" xfId="11111" xr:uid="{00000000-0005-0000-0000-0000972B0000}"/>
    <cellStyle name="ВедРесурсов 2 2 5 4 2" xfId="11112" xr:uid="{00000000-0005-0000-0000-0000982B0000}"/>
    <cellStyle name="ВедРесурсов 2 2 5 4 2 2" xfId="40137" xr:uid="{00000000-0005-0000-0000-0000992B0000}"/>
    <cellStyle name="ВедРесурсов 2 2 5 4 3" xfId="40138" xr:uid="{00000000-0005-0000-0000-00009A2B0000}"/>
    <cellStyle name="ВедРесурсов 2 2 5 5" xfId="40139" xr:uid="{00000000-0005-0000-0000-00009B2B0000}"/>
    <cellStyle name="ВедРесурсов 2 2 6" xfId="11113" xr:uid="{00000000-0005-0000-0000-00009C2B0000}"/>
    <cellStyle name="ВедРесурсов 2 2 6 2" xfId="11114" xr:uid="{00000000-0005-0000-0000-00009D2B0000}"/>
    <cellStyle name="ВедРесурсов 2 2 6 2 2" xfId="11115" xr:uid="{00000000-0005-0000-0000-00009E2B0000}"/>
    <cellStyle name="ВедРесурсов 2 2 6 2 2 2" xfId="11116" xr:uid="{00000000-0005-0000-0000-00009F2B0000}"/>
    <cellStyle name="ВедРесурсов 2 2 6 2 2 2 2" xfId="40140" xr:uid="{00000000-0005-0000-0000-0000A02B0000}"/>
    <cellStyle name="ВедРесурсов 2 2 6 2 2 3" xfId="40141" xr:uid="{00000000-0005-0000-0000-0000A12B0000}"/>
    <cellStyle name="ВедРесурсов 2 2 6 2 3" xfId="40142" xr:uid="{00000000-0005-0000-0000-0000A22B0000}"/>
    <cellStyle name="ВедРесурсов 2 2 6 3" xfId="11117" xr:uid="{00000000-0005-0000-0000-0000A32B0000}"/>
    <cellStyle name="ВедРесурсов 2 2 6 3 2" xfId="11118" xr:uid="{00000000-0005-0000-0000-0000A42B0000}"/>
    <cellStyle name="ВедРесурсов 2 2 6 3 2 2" xfId="40143" xr:uid="{00000000-0005-0000-0000-0000A52B0000}"/>
    <cellStyle name="ВедРесурсов 2 2 6 3 3" xfId="40144" xr:uid="{00000000-0005-0000-0000-0000A62B0000}"/>
    <cellStyle name="ВедРесурсов 2 2 6 4" xfId="40145" xr:uid="{00000000-0005-0000-0000-0000A72B0000}"/>
    <cellStyle name="ВедРесурсов 2 2 7" xfId="11119" xr:uid="{00000000-0005-0000-0000-0000A82B0000}"/>
    <cellStyle name="ВедРесурсов 2 2 7 2" xfId="11120" xr:uid="{00000000-0005-0000-0000-0000A92B0000}"/>
    <cellStyle name="ВедРесурсов 2 2 7 2 2" xfId="11121" xr:uid="{00000000-0005-0000-0000-0000AA2B0000}"/>
    <cellStyle name="ВедРесурсов 2 2 7 2 2 2" xfId="40146" xr:uid="{00000000-0005-0000-0000-0000AB2B0000}"/>
    <cellStyle name="ВедРесурсов 2 2 7 2 3" xfId="40147" xr:uid="{00000000-0005-0000-0000-0000AC2B0000}"/>
    <cellStyle name="ВедРесурсов 2 2 7 3" xfId="40148" xr:uid="{00000000-0005-0000-0000-0000AD2B0000}"/>
    <cellStyle name="ВедРесурсов 2 2 8" xfId="11122" xr:uid="{00000000-0005-0000-0000-0000AE2B0000}"/>
    <cellStyle name="ВедРесурсов 2 2 8 2" xfId="11123" xr:uid="{00000000-0005-0000-0000-0000AF2B0000}"/>
    <cellStyle name="ВедРесурсов 2 2 8 2 2" xfId="40149" xr:uid="{00000000-0005-0000-0000-0000B02B0000}"/>
    <cellStyle name="ВедРесурсов 2 2 8 3" xfId="40150" xr:uid="{00000000-0005-0000-0000-0000B12B0000}"/>
    <cellStyle name="ВедРесурсов 2 2 9" xfId="40151" xr:uid="{00000000-0005-0000-0000-0000B22B0000}"/>
    <cellStyle name="ВедРесурсов 2 3" xfId="11124" xr:uid="{00000000-0005-0000-0000-0000B32B0000}"/>
    <cellStyle name="ВедРесурсов 2 3 2" xfId="11125" xr:uid="{00000000-0005-0000-0000-0000B42B0000}"/>
    <cellStyle name="ВедРесурсов 2 3 2 2" xfId="11126" xr:uid="{00000000-0005-0000-0000-0000B52B0000}"/>
    <cellStyle name="ВедРесурсов 2 3 2 2 2" xfId="11127" xr:uid="{00000000-0005-0000-0000-0000B62B0000}"/>
    <cellStyle name="ВедРесурсов 2 3 2 2 2 2" xfId="11128" xr:uid="{00000000-0005-0000-0000-0000B72B0000}"/>
    <cellStyle name="ВедРесурсов 2 3 2 2 2 2 2" xfId="11129" xr:uid="{00000000-0005-0000-0000-0000B82B0000}"/>
    <cellStyle name="ВедРесурсов 2 3 2 2 2 2 2 2" xfId="40152" xr:uid="{00000000-0005-0000-0000-0000B92B0000}"/>
    <cellStyle name="ВедРесурсов 2 3 2 2 2 2 3" xfId="40153" xr:uid="{00000000-0005-0000-0000-0000BA2B0000}"/>
    <cellStyle name="ВедРесурсов 2 3 2 2 2 3" xfId="40154" xr:uid="{00000000-0005-0000-0000-0000BB2B0000}"/>
    <cellStyle name="ВедРесурсов 2 3 2 2 3" xfId="11130" xr:uid="{00000000-0005-0000-0000-0000BC2B0000}"/>
    <cellStyle name="ВедРесурсов 2 3 2 2 3 2" xfId="11131" xr:uid="{00000000-0005-0000-0000-0000BD2B0000}"/>
    <cellStyle name="ВедРесурсов 2 3 2 2 3 2 2" xfId="40155" xr:uid="{00000000-0005-0000-0000-0000BE2B0000}"/>
    <cellStyle name="ВедРесурсов 2 3 2 2 3 3" xfId="40156" xr:uid="{00000000-0005-0000-0000-0000BF2B0000}"/>
    <cellStyle name="ВедРесурсов 2 3 2 2 4" xfId="40157" xr:uid="{00000000-0005-0000-0000-0000C02B0000}"/>
    <cellStyle name="ВедРесурсов 2 3 2 3" xfId="11132" xr:uid="{00000000-0005-0000-0000-0000C12B0000}"/>
    <cellStyle name="ВедРесурсов 2 3 2 3 2" xfId="11133" xr:uid="{00000000-0005-0000-0000-0000C22B0000}"/>
    <cellStyle name="ВедРесурсов 2 3 2 3 2 2" xfId="11134" xr:uid="{00000000-0005-0000-0000-0000C32B0000}"/>
    <cellStyle name="ВедРесурсов 2 3 2 3 2 2 2" xfId="40158" xr:uid="{00000000-0005-0000-0000-0000C42B0000}"/>
    <cellStyle name="ВедРесурсов 2 3 2 3 2 3" xfId="40159" xr:uid="{00000000-0005-0000-0000-0000C52B0000}"/>
    <cellStyle name="ВедРесурсов 2 3 2 3 3" xfId="40160" xr:uid="{00000000-0005-0000-0000-0000C62B0000}"/>
    <cellStyle name="ВедРесурсов 2 3 2 4" xfId="11135" xr:uid="{00000000-0005-0000-0000-0000C72B0000}"/>
    <cellStyle name="ВедРесурсов 2 3 2 4 2" xfId="11136" xr:uid="{00000000-0005-0000-0000-0000C82B0000}"/>
    <cellStyle name="ВедРесурсов 2 3 2 4 2 2" xfId="40161" xr:uid="{00000000-0005-0000-0000-0000C92B0000}"/>
    <cellStyle name="ВедРесурсов 2 3 2 4 3" xfId="40162" xr:uid="{00000000-0005-0000-0000-0000CA2B0000}"/>
    <cellStyle name="ВедРесурсов 2 3 2 5" xfId="40163" xr:uid="{00000000-0005-0000-0000-0000CB2B0000}"/>
    <cellStyle name="ВедРесурсов 2 3 3" xfId="11137" xr:uid="{00000000-0005-0000-0000-0000CC2B0000}"/>
    <cellStyle name="ВедРесурсов 2 3 3 2" xfId="11138" xr:uid="{00000000-0005-0000-0000-0000CD2B0000}"/>
    <cellStyle name="ВедРесурсов 2 3 3 2 2" xfId="11139" xr:uid="{00000000-0005-0000-0000-0000CE2B0000}"/>
    <cellStyle name="ВедРесурсов 2 3 3 2 2 2" xfId="11140" xr:uid="{00000000-0005-0000-0000-0000CF2B0000}"/>
    <cellStyle name="ВедРесурсов 2 3 3 2 2 2 2" xfId="11141" xr:uid="{00000000-0005-0000-0000-0000D02B0000}"/>
    <cellStyle name="ВедРесурсов 2 3 3 2 2 2 2 2" xfId="40164" xr:uid="{00000000-0005-0000-0000-0000D12B0000}"/>
    <cellStyle name="ВедРесурсов 2 3 3 2 2 2 3" xfId="40165" xr:uid="{00000000-0005-0000-0000-0000D22B0000}"/>
    <cellStyle name="ВедРесурсов 2 3 3 2 2 3" xfId="40166" xr:uid="{00000000-0005-0000-0000-0000D32B0000}"/>
    <cellStyle name="ВедРесурсов 2 3 3 2 3" xfId="11142" xr:uid="{00000000-0005-0000-0000-0000D42B0000}"/>
    <cellStyle name="ВедРесурсов 2 3 3 2 3 2" xfId="11143" xr:uid="{00000000-0005-0000-0000-0000D52B0000}"/>
    <cellStyle name="ВедРесурсов 2 3 3 2 3 2 2" xfId="40167" xr:uid="{00000000-0005-0000-0000-0000D62B0000}"/>
    <cellStyle name="ВедРесурсов 2 3 3 2 3 3" xfId="40168" xr:uid="{00000000-0005-0000-0000-0000D72B0000}"/>
    <cellStyle name="ВедРесурсов 2 3 3 2 4" xfId="40169" xr:uid="{00000000-0005-0000-0000-0000D82B0000}"/>
    <cellStyle name="ВедРесурсов 2 3 3 3" xfId="11144" xr:uid="{00000000-0005-0000-0000-0000D92B0000}"/>
    <cellStyle name="ВедРесурсов 2 3 3 3 2" xfId="11145" xr:uid="{00000000-0005-0000-0000-0000DA2B0000}"/>
    <cellStyle name="ВедРесурсов 2 3 3 3 2 2" xfId="11146" xr:uid="{00000000-0005-0000-0000-0000DB2B0000}"/>
    <cellStyle name="ВедРесурсов 2 3 3 3 2 2 2" xfId="40170" xr:uid="{00000000-0005-0000-0000-0000DC2B0000}"/>
    <cellStyle name="ВедРесурсов 2 3 3 3 2 3" xfId="40171" xr:uid="{00000000-0005-0000-0000-0000DD2B0000}"/>
    <cellStyle name="ВедРесурсов 2 3 3 3 3" xfId="40172" xr:uid="{00000000-0005-0000-0000-0000DE2B0000}"/>
    <cellStyle name="ВедРесурсов 2 3 3 4" xfId="11147" xr:uid="{00000000-0005-0000-0000-0000DF2B0000}"/>
    <cellStyle name="ВедРесурсов 2 3 3 4 2" xfId="11148" xr:uid="{00000000-0005-0000-0000-0000E02B0000}"/>
    <cellStyle name="ВедРесурсов 2 3 3 4 2 2" xfId="40173" xr:uid="{00000000-0005-0000-0000-0000E12B0000}"/>
    <cellStyle name="ВедРесурсов 2 3 3 4 3" xfId="40174" xr:uid="{00000000-0005-0000-0000-0000E22B0000}"/>
    <cellStyle name="ВедРесурсов 2 3 3 5" xfId="40175" xr:uid="{00000000-0005-0000-0000-0000E32B0000}"/>
    <cellStyle name="ВедРесурсов 2 3 4" xfId="11149" xr:uid="{00000000-0005-0000-0000-0000E42B0000}"/>
    <cellStyle name="ВедРесурсов 2 3 4 2" xfId="11150" xr:uid="{00000000-0005-0000-0000-0000E52B0000}"/>
    <cellStyle name="ВедРесурсов 2 3 4 2 2" xfId="11151" xr:uid="{00000000-0005-0000-0000-0000E62B0000}"/>
    <cellStyle name="ВедРесурсов 2 3 4 2 2 2" xfId="11152" xr:uid="{00000000-0005-0000-0000-0000E72B0000}"/>
    <cellStyle name="ВедРесурсов 2 3 4 2 2 2 2" xfId="11153" xr:uid="{00000000-0005-0000-0000-0000E82B0000}"/>
    <cellStyle name="ВедРесурсов 2 3 4 2 2 2 2 2" xfId="40176" xr:uid="{00000000-0005-0000-0000-0000E92B0000}"/>
    <cellStyle name="ВедРесурсов 2 3 4 2 2 2 3" xfId="40177" xr:uid="{00000000-0005-0000-0000-0000EA2B0000}"/>
    <cellStyle name="ВедРесурсов 2 3 4 2 2 3" xfId="40178" xr:uid="{00000000-0005-0000-0000-0000EB2B0000}"/>
    <cellStyle name="ВедРесурсов 2 3 4 2 3" xfId="11154" xr:uid="{00000000-0005-0000-0000-0000EC2B0000}"/>
    <cellStyle name="ВедРесурсов 2 3 4 2 3 2" xfId="11155" xr:uid="{00000000-0005-0000-0000-0000ED2B0000}"/>
    <cellStyle name="ВедРесурсов 2 3 4 2 3 2 2" xfId="40179" xr:uid="{00000000-0005-0000-0000-0000EE2B0000}"/>
    <cellStyle name="ВедРесурсов 2 3 4 2 3 3" xfId="40180" xr:uid="{00000000-0005-0000-0000-0000EF2B0000}"/>
    <cellStyle name="ВедРесурсов 2 3 4 2 4" xfId="40181" xr:uid="{00000000-0005-0000-0000-0000F02B0000}"/>
    <cellStyle name="ВедРесурсов 2 3 4 3" xfId="11156" xr:uid="{00000000-0005-0000-0000-0000F12B0000}"/>
    <cellStyle name="ВедРесурсов 2 3 4 3 2" xfId="11157" xr:uid="{00000000-0005-0000-0000-0000F22B0000}"/>
    <cellStyle name="ВедРесурсов 2 3 4 3 2 2" xfId="11158" xr:uid="{00000000-0005-0000-0000-0000F32B0000}"/>
    <cellStyle name="ВедРесурсов 2 3 4 3 2 2 2" xfId="40182" xr:uid="{00000000-0005-0000-0000-0000F42B0000}"/>
    <cellStyle name="ВедРесурсов 2 3 4 3 2 3" xfId="40183" xr:uid="{00000000-0005-0000-0000-0000F52B0000}"/>
    <cellStyle name="ВедРесурсов 2 3 4 3 3" xfId="40184" xr:uid="{00000000-0005-0000-0000-0000F62B0000}"/>
    <cellStyle name="ВедРесурсов 2 3 4 4" xfId="11159" xr:uid="{00000000-0005-0000-0000-0000F72B0000}"/>
    <cellStyle name="ВедРесурсов 2 3 4 4 2" xfId="11160" xr:uid="{00000000-0005-0000-0000-0000F82B0000}"/>
    <cellStyle name="ВедРесурсов 2 3 4 4 2 2" xfId="40185" xr:uid="{00000000-0005-0000-0000-0000F92B0000}"/>
    <cellStyle name="ВедРесурсов 2 3 4 4 3" xfId="40186" xr:uid="{00000000-0005-0000-0000-0000FA2B0000}"/>
    <cellStyle name="ВедРесурсов 2 3 4 5" xfId="40187" xr:uid="{00000000-0005-0000-0000-0000FB2B0000}"/>
    <cellStyle name="ВедРесурсов 2 3 5" xfId="11161" xr:uid="{00000000-0005-0000-0000-0000FC2B0000}"/>
    <cellStyle name="ВедРесурсов 2 3 5 2" xfId="11162" xr:uid="{00000000-0005-0000-0000-0000FD2B0000}"/>
    <cellStyle name="ВедРесурсов 2 3 5 2 2" xfId="11163" xr:uid="{00000000-0005-0000-0000-0000FE2B0000}"/>
    <cellStyle name="ВедРесурсов 2 3 5 2 2 2" xfId="11164" xr:uid="{00000000-0005-0000-0000-0000FF2B0000}"/>
    <cellStyle name="ВедРесурсов 2 3 5 2 2 2 2" xfId="11165" xr:uid="{00000000-0005-0000-0000-0000002C0000}"/>
    <cellStyle name="ВедРесурсов 2 3 5 2 2 2 2 2" xfId="40188" xr:uid="{00000000-0005-0000-0000-0000012C0000}"/>
    <cellStyle name="ВедРесурсов 2 3 5 2 2 2 3" xfId="40189" xr:uid="{00000000-0005-0000-0000-0000022C0000}"/>
    <cellStyle name="ВедРесурсов 2 3 5 2 2 3" xfId="40190" xr:uid="{00000000-0005-0000-0000-0000032C0000}"/>
    <cellStyle name="ВедРесурсов 2 3 5 2 3" xfId="11166" xr:uid="{00000000-0005-0000-0000-0000042C0000}"/>
    <cellStyle name="ВедРесурсов 2 3 5 2 3 2" xfId="11167" xr:uid="{00000000-0005-0000-0000-0000052C0000}"/>
    <cellStyle name="ВедРесурсов 2 3 5 2 3 2 2" xfId="40191" xr:uid="{00000000-0005-0000-0000-0000062C0000}"/>
    <cellStyle name="ВедРесурсов 2 3 5 2 3 3" xfId="40192" xr:uid="{00000000-0005-0000-0000-0000072C0000}"/>
    <cellStyle name="ВедРесурсов 2 3 5 2 4" xfId="40193" xr:uid="{00000000-0005-0000-0000-0000082C0000}"/>
    <cellStyle name="ВедРесурсов 2 3 5 3" xfId="11168" xr:uid="{00000000-0005-0000-0000-0000092C0000}"/>
    <cellStyle name="ВедРесурсов 2 3 5 3 2" xfId="11169" xr:uid="{00000000-0005-0000-0000-00000A2C0000}"/>
    <cellStyle name="ВедРесурсов 2 3 5 3 2 2" xfId="11170" xr:uid="{00000000-0005-0000-0000-00000B2C0000}"/>
    <cellStyle name="ВедРесурсов 2 3 5 3 2 2 2" xfId="40194" xr:uid="{00000000-0005-0000-0000-00000C2C0000}"/>
    <cellStyle name="ВедРесурсов 2 3 5 3 2 3" xfId="40195" xr:uid="{00000000-0005-0000-0000-00000D2C0000}"/>
    <cellStyle name="ВедРесурсов 2 3 5 3 3" xfId="40196" xr:uid="{00000000-0005-0000-0000-00000E2C0000}"/>
    <cellStyle name="ВедРесурсов 2 3 5 4" xfId="11171" xr:uid="{00000000-0005-0000-0000-00000F2C0000}"/>
    <cellStyle name="ВедРесурсов 2 3 5 4 2" xfId="11172" xr:uid="{00000000-0005-0000-0000-0000102C0000}"/>
    <cellStyle name="ВедРесурсов 2 3 5 4 2 2" xfId="40197" xr:uid="{00000000-0005-0000-0000-0000112C0000}"/>
    <cellStyle name="ВедРесурсов 2 3 5 4 3" xfId="40198" xr:uid="{00000000-0005-0000-0000-0000122C0000}"/>
    <cellStyle name="ВедРесурсов 2 3 5 5" xfId="40199" xr:uid="{00000000-0005-0000-0000-0000132C0000}"/>
    <cellStyle name="ВедРесурсов 2 3 6" xfId="11173" xr:uid="{00000000-0005-0000-0000-0000142C0000}"/>
    <cellStyle name="ВедРесурсов 2 3 6 2" xfId="11174" xr:uid="{00000000-0005-0000-0000-0000152C0000}"/>
    <cellStyle name="ВедРесурсов 2 3 6 2 2" xfId="11175" xr:uid="{00000000-0005-0000-0000-0000162C0000}"/>
    <cellStyle name="ВедРесурсов 2 3 6 2 2 2" xfId="11176" xr:uid="{00000000-0005-0000-0000-0000172C0000}"/>
    <cellStyle name="ВедРесурсов 2 3 6 2 2 2 2" xfId="40200" xr:uid="{00000000-0005-0000-0000-0000182C0000}"/>
    <cellStyle name="ВедРесурсов 2 3 6 2 2 3" xfId="40201" xr:uid="{00000000-0005-0000-0000-0000192C0000}"/>
    <cellStyle name="ВедРесурсов 2 3 6 2 3" xfId="40202" xr:uid="{00000000-0005-0000-0000-00001A2C0000}"/>
    <cellStyle name="ВедРесурсов 2 3 6 3" xfId="11177" xr:uid="{00000000-0005-0000-0000-00001B2C0000}"/>
    <cellStyle name="ВедРесурсов 2 3 6 3 2" xfId="11178" xr:uid="{00000000-0005-0000-0000-00001C2C0000}"/>
    <cellStyle name="ВедРесурсов 2 3 6 3 2 2" xfId="40203" xr:uid="{00000000-0005-0000-0000-00001D2C0000}"/>
    <cellStyle name="ВедРесурсов 2 3 6 3 3" xfId="40204" xr:uid="{00000000-0005-0000-0000-00001E2C0000}"/>
    <cellStyle name="ВедРесурсов 2 3 6 4" xfId="40205" xr:uid="{00000000-0005-0000-0000-00001F2C0000}"/>
    <cellStyle name="ВедРесурсов 2 3 7" xfId="11179" xr:uid="{00000000-0005-0000-0000-0000202C0000}"/>
    <cellStyle name="ВедРесурсов 2 3 7 2" xfId="11180" xr:uid="{00000000-0005-0000-0000-0000212C0000}"/>
    <cellStyle name="ВедРесурсов 2 3 7 2 2" xfId="11181" xr:uid="{00000000-0005-0000-0000-0000222C0000}"/>
    <cellStyle name="ВедРесурсов 2 3 7 2 2 2" xfId="40206" xr:uid="{00000000-0005-0000-0000-0000232C0000}"/>
    <cellStyle name="ВедРесурсов 2 3 7 2 3" xfId="40207" xr:uid="{00000000-0005-0000-0000-0000242C0000}"/>
    <cellStyle name="ВедРесурсов 2 3 7 3" xfId="40208" xr:uid="{00000000-0005-0000-0000-0000252C0000}"/>
    <cellStyle name="ВедРесурсов 2 3 8" xfId="11182" xr:uid="{00000000-0005-0000-0000-0000262C0000}"/>
    <cellStyle name="ВедРесурсов 2 3 8 2" xfId="11183" xr:uid="{00000000-0005-0000-0000-0000272C0000}"/>
    <cellStyle name="ВедРесурсов 2 3 8 2 2" xfId="40209" xr:uid="{00000000-0005-0000-0000-0000282C0000}"/>
    <cellStyle name="ВедРесурсов 2 3 8 3" xfId="40210" xr:uid="{00000000-0005-0000-0000-0000292C0000}"/>
    <cellStyle name="ВедРесурсов 2 3 9" xfId="40211" xr:uid="{00000000-0005-0000-0000-00002A2C0000}"/>
    <cellStyle name="ВедРесурсов 2 4" xfId="11184" xr:uid="{00000000-0005-0000-0000-00002B2C0000}"/>
    <cellStyle name="ВедРесурсов 2 4 2" xfId="11185" xr:uid="{00000000-0005-0000-0000-00002C2C0000}"/>
    <cellStyle name="ВедРесурсов 2 4 2 2" xfId="11186" xr:uid="{00000000-0005-0000-0000-00002D2C0000}"/>
    <cellStyle name="ВедРесурсов 2 4 2 2 2" xfId="40212" xr:uid="{00000000-0005-0000-0000-00002E2C0000}"/>
    <cellStyle name="ВедРесурсов 2 4 2 3" xfId="40213" xr:uid="{00000000-0005-0000-0000-00002F2C0000}"/>
    <cellStyle name="ВедРесурсов 2 4 3" xfId="40214" xr:uid="{00000000-0005-0000-0000-0000302C0000}"/>
    <cellStyle name="ВедРесурсов 2 5" xfId="11187" xr:uid="{00000000-0005-0000-0000-0000312C0000}"/>
    <cellStyle name="ВедРесурсов 2 5 2" xfId="11188" xr:uid="{00000000-0005-0000-0000-0000322C0000}"/>
    <cellStyle name="ВедРесурсов 2 5 2 2" xfId="40215" xr:uid="{00000000-0005-0000-0000-0000332C0000}"/>
    <cellStyle name="ВедРесурсов 2 5 3" xfId="40216" xr:uid="{00000000-0005-0000-0000-0000342C0000}"/>
    <cellStyle name="ВедРесурсов 2 6" xfId="40217" xr:uid="{00000000-0005-0000-0000-0000352C0000}"/>
    <cellStyle name="ВедРесурсов 3" xfId="11189" xr:uid="{00000000-0005-0000-0000-0000362C0000}"/>
    <cellStyle name="ВедРесурсов 3 2" xfId="11190" xr:uid="{00000000-0005-0000-0000-0000372C0000}"/>
    <cellStyle name="ВедРесурсов 3 2 2" xfId="11191" xr:uid="{00000000-0005-0000-0000-0000382C0000}"/>
    <cellStyle name="ВедРесурсов 3 2 2 2" xfId="11192" xr:uid="{00000000-0005-0000-0000-0000392C0000}"/>
    <cellStyle name="ВедРесурсов 3 2 2 2 2" xfId="11193" xr:uid="{00000000-0005-0000-0000-00003A2C0000}"/>
    <cellStyle name="ВедРесурсов 3 2 2 2 2 2" xfId="11194" xr:uid="{00000000-0005-0000-0000-00003B2C0000}"/>
    <cellStyle name="ВедРесурсов 3 2 2 2 2 2 2" xfId="40218" xr:uid="{00000000-0005-0000-0000-00003C2C0000}"/>
    <cellStyle name="ВедРесурсов 3 2 2 2 2 3" xfId="40219" xr:uid="{00000000-0005-0000-0000-00003D2C0000}"/>
    <cellStyle name="ВедРесурсов 3 2 2 2 3" xfId="40220" xr:uid="{00000000-0005-0000-0000-00003E2C0000}"/>
    <cellStyle name="ВедРесурсов 3 2 2 3" xfId="11195" xr:uid="{00000000-0005-0000-0000-00003F2C0000}"/>
    <cellStyle name="ВедРесурсов 3 2 2 3 2" xfId="11196" xr:uid="{00000000-0005-0000-0000-0000402C0000}"/>
    <cellStyle name="ВедРесурсов 3 2 2 3 2 2" xfId="40221" xr:uid="{00000000-0005-0000-0000-0000412C0000}"/>
    <cellStyle name="ВедРесурсов 3 2 2 3 3" xfId="40222" xr:uid="{00000000-0005-0000-0000-0000422C0000}"/>
    <cellStyle name="ВедРесурсов 3 2 2 4" xfId="40223" xr:uid="{00000000-0005-0000-0000-0000432C0000}"/>
    <cellStyle name="ВедРесурсов 3 2 3" xfId="11197" xr:uid="{00000000-0005-0000-0000-0000442C0000}"/>
    <cellStyle name="ВедРесурсов 3 2 3 2" xfId="11198" xr:uid="{00000000-0005-0000-0000-0000452C0000}"/>
    <cellStyle name="ВедРесурсов 3 2 3 2 2" xfId="11199" xr:uid="{00000000-0005-0000-0000-0000462C0000}"/>
    <cellStyle name="ВедРесурсов 3 2 3 2 2 2" xfId="40224" xr:uid="{00000000-0005-0000-0000-0000472C0000}"/>
    <cellStyle name="ВедРесурсов 3 2 3 2 3" xfId="40225" xr:uid="{00000000-0005-0000-0000-0000482C0000}"/>
    <cellStyle name="ВедРесурсов 3 2 3 3" xfId="40226" xr:uid="{00000000-0005-0000-0000-0000492C0000}"/>
    <cellStyle name="ВедРесурсов 3 2 4" xfId="11200" xr:uid="{00000000-0005-0000-0000-00004A2C0000}"/>
    <cellStyle name="ВедРесурсов 3 2 4 2" xfId="11201" xr:uid="{00000000-0005-0000-0000-00004B2C0000}"/>
    <cellStyle name="ВедРесурсов 3 2 4 2 2" xfId="40227" xr:uid="{00000000-0005-0000-0000-00004C2C0000}"/>
    <cellStyle name="ВедРесурсов 3 2 4 3" xfId="40228" xr:uid="{00000000-0005-0000-0000-00004D2C0000}"/>
    <cellStyle name="ВедРесурсов 3 2 5" xfId="40229" xr:uid="{00000000-0005-0000-0000-00004E2C0000}"/>
    <cellStyle name="ВедРесурсов 3 3" xfId="11202" xr:uid="{00000000-0005-0000-0000-00004F2C0000}"/>
    <cellStyle name="ВедРесурсов 3 3 2" xfId="11203" xr:uid="{00000000-0005-0000-0000-0000502C0000}"/>
    <cellStyle name="ВедРесурсов 3 3 2 2" xfId="11204" xr:uid="{00000000-0005-0000-0000-0000512C0000}"/>
    <cellStyle name="ВедРесурсов 3 3 2 2 2" xfId="11205" xr:uid="{00000000-0005-0000-0000-0000522C0000}"/>
    <cellStyle name="ВедРесурсов 3 3 2 2 2 2" xfId="11206" xr:uid="{00000000-0005-0000-0000-0000532C0000}"/>
    <cellStyle name="ВедРесурсов 3 3 2 2 2 2 2" xfId="40230" xr:uid="{00000000-0005-0000-0000-0000542C0000}"/>
    <cellStyle name="ВедРесурсов 3 3 2 2 2 3" xfId="40231" xr:uid="{00000000-0005-0000-0000-0000552C0000}"/>
    <cellStyle name="ВедРесурсов 3 3 2 2 3" xfId="40232" xr:uid="{00000000-0005-0000-0000-0000562C0000}"/>
    <cellStyle name="ВедРесурсов 3 3 2 3" xfId="11207" xr:uid="{00000000-0005-0000-0000-0000572C0000}"/>
    <cellStyle name="ВедРесурсов 3 3 2 3 2" xfId="11208" xr:uid="{00000000-0005-0000-0000-0000582C0000}"/>
    <cellStyle name="ВедРесурсов 3 3 2 3 2 2" xfId="40233" xr:uid="{00000000-0005-0000-0000-0000592C0000}"/>
    <cellStyle name="ВедРесурсов 3 3 2 3 3" xfId="40234" xr:uid="{00000000-0005-0000-0000-00005A2C0000}"/>
    <cellStyle name="ВедРесурсов 3 3 2 4" xfId="40235" xr:uid="{00000000-0005-0000-0000-00005B2C0000}"/>
    <cellStyle name="ВедРесурсов 3 3 3" xfId="11209" xr:uid="{00000000-0005-0000-0000-00005C2C0000}"/>
    <cellStyle name="ВедРесурсов 3 3 3 2" xfId="11210" xr:uid="{00000000-0005-0000-0000-00005D2C0000}"/>
    <cellStyle name="ВедРесурсов 3 3 3 2 2" xfId="11211" xr:uid="{00000000-0005-0000-0000-00005E2C0000}"/>
    <cellStyle name="ВедРесурсов 3 3 3 2 2 2" xfId="40236" xr:uid="{00000000-0005-0000-0000-00005F2C0000}"/>
    <cellStyle name="ВедРесурсов 3 3 3 2 3" xfId="40237" xr:uid="{00000000-0005-0000-0000-0000602C0000}"/>
    <cellStyle name="ВедРесурсов 3 3 3 3" xfId="40238" xr:uid="{00000000-0005-0000-0000-0000612C0000}"/>
    <cellStyle name="ВедРесурсов 3 3 4" xfId="11212" xr:uid="{00000000-0005-0000-0000-0000622C0000}"/>
    <cellStyle name="ВедРесурсов 3 3 4 2" xfId="11213" xr:uid="{00000000-0005-0000-0000-0000632C0000}"/>
    <cellStyle name="ВедРесурсов 3 3 4 2 2" xfId="40239" xr:uid="{00000000-0005-0000-0000-0000642C0000}"/>
    <cellStyle name="ВедРесурсов 3 3 4 3" xfId="40240" xr:uid="{00000000-0005-0000-0000-0000652C0000}"/>
    <cellStyle name="ВедРесурсов 3 3 5" xfId="40241" xr:uid="{00000000-0005-0000-0000-0000662C0000}"/>
    <cellStyle name="ВедРесурсов 3 4" xfId="11214" xr:uid="{00000000-0005-0000-0000-0000672C0000}"/>
    <cellStyle name="ВедРесурсов 3 4 2" xfId="11215" xr:uid="{00000000-0005-0000-0000-0000682C0000}"/>
    <cellStyle name="ВедРесурсов 3 4 2 2" xfId="11216" xr:uid="{00000000-0005-0000-0000-0000692C0000}"/>
    <cellStyle name="ВедРесурсов 3 4 2 2 2" xfId="11217" xr:uid="{00000000-0005-0000-0000-00006A2C0000}"/>
    <cellStyle name="ВедРесурсов 3 4 2 2 2 2" xfId="11218" xr:uid="{00000000-0005-0000-0000-00006B2C0000}"/>
    <cellStyle name="ВедРесурсов 3 4 2 2 2 2 2" xfId="40242" xr:uid="{00000000-0005-0000-0000-00006C2C0000}"/>
    <cellStyle name="ВедРесурсов 3 4 2 2 2 3" xfId="40243" xr:uid="{00000000-0005-0000-0000-00006D2C0000}"/>
    <cellStyle name="ВедРесурсов 3 4 2 2 3" xfId="40244" xr:uid="{00000000-0005-0000-0000-00006E2C0000}"/>
    <cellStyle name="ВедРесурсов 3 4 2 3" xfId="11219" xr:uid="{00000000-0005-0000-0000-00006F2C0000}"/>
    <cellStyle name="ВедРесурсов 3 4 2 3 2" xfId="11220" xr:uid="{00000000-0005-0000-0000-0000702C0000}"/>
    <cellStyle name="ВедРесурсов 3 4 2 3 2 2" xfId="40245" xr:uid="{00000000-0005-0000-0000-0000712C0000}"/>
    <cellStyle name="ВедРесурсов 3 4 2 3 3" xfId="40246" xr:uid="{00000000-0005-0000-0000-0000722C0000}"/>
    <cellStyle name="ВедРесурсов 3 4 2 4" xfId="40247" xr:uid="{00000000-0005-0000-0000-0000732C0000}"/>
    <cellStyle name="ВедРесурсов 3 4 3" xfId="11221" xr:uid="{00000000-0005-0000-0000-0000742C0000}"/>
    <cellStyle name="ВедРесурсов 3 4 3 2" xfId="11222" xr:uid="{00000000-0005-0000-0000-0000752C0000}"/>
    <cellStyle name="ВедРесурсов 3 4 3 2 2" xfId="11223" xr:uid="{00000000-0005-0000-0000-0000762C0000}"/>
    <cellStyle name="ВедРесурсов 3 4 3 2 2 2" xfId="40248" xr:uid="{00000000-0005-0000-0000-0000772C0000}"/>
    <cellStyle name="ВедРесурсов 3 4 3 2 3" xfId="40249" xr:uid="{00000000-0005-0000-0000-0000782C0000}"/>
    <cellStyle name="ВедРесурсов 3 4 3 3" xfId="40250" xr:uid="{00000000-0005-0000-0000-0000792C0000}"/>
    <cellStyle name="ВедРесурсов 3 4 4" xfId="11224" xr:uid="{00000000-0005-0000-0000-00007A2C0000}"/>
    <cellStyle name="ВедРесурсов 3 4 4 2" xfId="11225" xr:uid="{00000000-0005-0000-0000-00007B2C0000}"/>
    <cellStyle name="ВедРесурсов 3 4 4 2 2" xfId="40251" xr:uid="{00000000-0005-0000-0000-00007C2C0000}"/>
    <cellStyle name="ВедРесурсов 3 4 4 3" xfId="40252" xr:uid="{00000000-0005-0000-0000-00007D2C0000}"/>
    <cellStyle name="ВедРесурсов 3 4 5" xfId="40253" xr:uid="{00000000-0005-0000-0000-00007E2C0000}"/>
    <cellStyle name="ВедРесурсов 3 5" xfId="11226" xr:uid="{00000000-0005-0000-0000-00007F2C0000}"/>
    <cellStyle name="ВедРесурсов 3 5 2" xfId="11227" xr:uid="{00000000-0005-0000-0000-0000802C0000}"/>
    <cellStyle name="ВедРесурсов 3 5 2 2" xfId="11228" xr:uid="{00000000-0005-0000-0000-0000812C0000}"/>
    <cellStyle name="ВедРесурсов 3 5 2 2 2" xfId="11229" xr:uid="{00000000-0005-0000-0000-0000822C0000}"/>
    <cellStyle name="ВедРесурсов 3 5 2 2 2 2" xfId="11230" xr:uid="{00000000-0005-0000-0000-0000832C0000}"/>
    <cellStyle name="ВедРесурсов 3 5 2 2 2 2 2" xfId="40254" xr:uid="{00000000-0005-0000-0000-0000842C0000}"/>
    <cellStyle name="ВедРесурсов 3 5 2 2 2 3" xfId="40255" xr:uid="{00000000-0005-0000-0000-0000852C0000}"/>
    <cellStyle name="ВедРесурсов 3 5 2 2 3" xfId="40256" xr:uid="{00000000-0005-0000-0000-0000862C0000}"/>
    <cellStyle name="ВедРесурсов 3 5 2 3" xfId="11231" xr:uid="{00000000-0005-0000-0000-0000872C0000}"/>
    <cellStyle name="ВедРесурсов 3 5 2 3 2" xfId="11232" xr:uid="{00000000-0005-0000-0000-0000882C0000}"/>
    <cellStyle name="ВедРесурсов 3 5 2 3 2 2" xfId="40257" xr:uid="{00000000-0005-0000-0000-0000892C0000}"/>
    <cellStyle name="ВедРесурсов 3 5 2 3 3" xfId="40258" xr:uid="{00000000-0005-0000-0000-00008A2C0000}"/>
    <cellStyle name="ВедРесурсов 3 5 2 4" xfId="40259" xr:uid="{00000000-0005-0000-0000-00008B2C0000}"/>
    <cellStyle name="ВедРесурсов 3 5 3" xfId="11233" xr:uid="{00000000-0005-0000-0000-00008C2C0000}"/>
    <cellStyle name="ВедРесурсов 3 5 3 2" xfId="11234" xr:uid="{00000000-0005-0000-0000-00008D2C0000}"/>
    <cellStyle name="ВедРесурсов 3 5 3 2 2" xfId="11235" xr:uid="{00000000-0005-0000-0000-00008E2C0000}"/>
    <cellStyle name="ВедРесурсов 3 5 3 2 2 2" xfId="40260" xr:uid="{00000000-0005-0000-0000-00008F2C0000}"/>
    <cellStyle name="ВедРесурсов 3 5 3 2 3" xfId="40261" xr:uid="{00000000-0005-0000-0000-0000902C0000}"/>
    <cellStyle name="ВедРесурсов 3 5 3 3" xfId="40262" xr:uid="{00000000-0005-0000-0000-0000912C0000}"/>
    <cellStyle name="ВедРесурсов 3 5 4" xfId="11236" xr:uid="{00000000-0005-0000-0000-0000922C0000}"/>
    <cellStyle name="ВедРесурсов 3 5 4 2" xfId="11237" xr:uid="{00000000-0005-0000-0000-0000932C0000}"/>
    <cellStyle name="ВедРесурсов 3 5 4 2 2" xfId="40263" xr:uid="{00000000-0005-0000-0000-0000942C0000}"/>
    <cellStyle name="ВедРесурсов 3 5 4 3" xfId="40264" xr:uid="{00000000-0005-0000-0000-0000952C0000}"/>
    <cellStyle name="ВедРесурсов 3 5 5" xfId="40265" xr:uid="{00000000-0005-0000-0000-0000962C0000}"/>
    <cellStyle name="ВедРесурсов 3 6" xfId="11238" xr:uid="{00000000-0005-0000-0000-0000972C0000}"/>
    <cellStyle name="ВедРесурсов 3 6 2" xfId="11239" xr:uid="{00000000-0005-0000-0000-0000982C0000}"/>
    <cellStyle name="ВедРесурсов 3 6 2 2" xfId="11240" xr:uid="{00000000-0005-0000-0000-0000992C0000}"/>
    <cellStyle name="ВедРесурсов 3 6 2 2 2" xfId="11241" xr:uid="{00000000-0005-0000-0000-00009A2C0000}"/>
    <cellStyle name="ВедРесурсов 3 6 2 2 2 2" xfId="40266" xr:uid="{00000000-0005-0000-0000-00009B2C0000}"/>
    <cellStyle name="ВедРесурсов 3 6 2 2 3" xfId="40267" xr:uid="{00000000-0005-0000-0000-00009C2C0000}"/>
    <cellStyle name="ВедРесурсов 3 6 2 3" xfId="40268" xr:uid="{00000000-0005-0000-0000-00009D2C0000}"/>
    <cellStyle name="ВедРесурсов 3 6 3" xfId="11242" xr:uid="{00000000-0005-0000-0000-00009E2C0000}"/>
    <cellStyle name="ВедРесурсов 3 6 3 2" xfId="11243" xr:uid="{00000000-0005-0000-0000-00009F2C0000}"/>
    <cellStyle name="ВедРесурсов 3 6 3 2 2" xfId="40269" xr:uid="{00000000-0005-0000-0000-0000A02C0000}"/>
    <cellStyle name="ВедРесурсов 3 6 3 3" xfId="40270" xr:uid="{00000000-0005-0000-0000-0000A12C0000}"/>
    <cellStyle name="ВедРесурсов 3 6 4" xfId="40271" xr:uid="{00000000-0005-0000-0000-0000A22C0000}"/>
    <cellStyle name="ВедРесурсов 3 7" xfId="11244" xr:uid="{00000000-0005-0000-0000-0000A32C0000}"/>
    <cellStyle name="ВедРесурсов 3 7 2" xfId="11245" xr:uid="{00000000-0005-0000-0000-0000A42C0000}"/>
    <cellStyle name="ВедРесурсов 3 7 2 2" xfId="11246" xr:uid="{00000000-0005-0000-0000-0000A52C0000}"/>
    <cellStyle name="ВедРесурсов 3 7 2 2 2" xfId="40272" xr:uid="{00000000-0005-0000-0000-0000A62C0000}"/>
    <cellStyle name="ВедРесурсов 3 7 2 3" xfId="40273" xr:uid="{00000000-0005-0000-0000-0000A72C0000}"/>
    <cellStyle name="ВедРесурсов 3 7 3" xfId="40274" xr:uid="{00000000-0005-0000-0000-0000A82C0000}"/>
    <cellStyle name="ВедРесурсов 3 8" xfId="11247" xr:uid="{00000000-0005-0000-0000-0000A92C0000}"/>
    <cellStyle name="ВедРесурсов 3 8 2" xfId="11248" xr:uid="{00000000-0005-0000-0000-0000AA2C0000}"/>
    <cellStyle name="ВедРесурсов 3 8 2 2" xfId="40275" xr:uid="{00000000-0005-0000-0000-0000AB2C0000}"/>
    <cellStyle name="ВедРесурсов 3 8 3" xfId="40276" xr:uid="{00000000-0005-0000-0000-0000AC2C0000}"/>
    <cellStyle name="ВедРесурсов 3 9" xfId="40277" xr:uid="{00000000-0005-0000-0000-0000AD2C0000}"/>
    <cellStyle name="ВедРесурсов 4" xfId="11249" xr:uid="{00000000-0005-0000-0000-0000AE2C0000}"/>
    <cellStyle name="ВедРесурсов 4 2" xfId="11250" xr:uid="{00000000-0005-0000-0000-0000AF2C0000}"/>
    <cellStyle name="ВедРесурсов 4 2 2" xfId="11251" xr:uid="{00000000-0005-0000-0000-0000B02C0000}"/>
    <cellStyle name="ВедРесурсов 4 2 2 2" xfId="11252" xr:uid="{00000000-0005-0000-0000-0000B12C0000}"/>
    <cellStyle name="ВедРесурсов 4 2 2 2 2" xfId="11253" xr:uid="{00000000-0005-0000-0000-0000B22C0000}"/>
    <cellStyle name="ВедРесурсов 4 2 2 2 2 2" xfId="11254" xr:uid="{00000000-0005-0000-0000-0000B32C0000}"/>
    <cellStyle name="ВедРесурсов 4 2 2 2 2 2 2" xfId="40278" xr:uid="{00000000-0005-0000-0000-0000B42C0000}"/>
    <cellStyle name="ВедРесурсов 4 2 2 2 2 3" xfId="40279" xr:uid="{00000000-0005-0000-0000-0000B52C0000}"/>
    <cellStyle name="ВедРесурсов 4 2 2 2 3" xfId="40280" xr:uid="{00000000-0005-0000-0000-0000B62C0000}"/>
    <cellStyle name="ВедРесурсов 4 2 2 3" xfId="11255" xr:uid="{00000000-0005-0000-0000-0000B72C0000}"/>
    <cellStyle name="ВедРесурсов 4 2 2 3 2" xfId="11256" xr:uid="{00000000-0005-0000-0000-0000B82C0000}"/>
    <cellStyle name="ВедРесурсов 4 2 2 3 2 2" xfId="40281" xr:uid="{00000000-0005-0000-0000-0000B92C0000}"/>
    <cellStyle name="ВедРесурсов 4 2 2 3 3" xfId="40282" xr:uid="{00000000-0005-0000-0000-0000BA2C0000}"/>
    <cellStyle name="ВедРесурсов 4 2 2 4" xfId="40283" xr:uid="{00000000-0005-0000-0000-0000BB2C0000}"/>
    <cellStyle name="ВедРесурсов 4 2 3" xfId="11257" xr:uid="{00000000-0005-0000-0000-0000BC2C0000}"/>
    <cellStyle name="ВедРесурсов 4 2 3 2" xfId="11258" xr:uid="{00000000-0005-0000-0000-0000BD2C0000}"/>
    <cellStyle name="ВедРесурсов 4 2 3 2 2" xfId="11259" xr:uid="{00000000-0005-0000-0000-0000BE2C0000}"/>
    <cellStyle name="ВедРесурсов 4 2 3 2 2 2" xfId="40284" xr:uid="{00000000-0005-0000-0000-0000BF2C0000}"/>
    <cellStyle name="ВедРесурсов 4 2 3 2 3" xfId="40285" xr:uid="{00000000-0005-0000-0000-0000C02C0000}"/>
    <cellStyle name="ВедРесурсов 4 2 3 3" xfId="40286" xr:uid="{00000000-0005-0000-0000-0000C12C0000}"/>
    <cellStyle name="ВедРесурсов 4 2 4" xfId="11260" xr:uid="{00000000-0005-0000-0000-0000C22C0000}"/>
    <cellStyle name="ВедРесурсов 4 2 4 2" xfId="11261" xr:uid="{00000000-0005-0000-0000-0000C32C0000}"/>
    <cellStyle name="ВедРесурсов 4 2 4 2 2" xfId="40287" xr:uid="{00000000-0005-0000-0000-0000C42C0000}"/>
    <cellStyle name="ВедРесурсов 4 2 4 3" xfId="40288" xr:uid="{00000000-0005-0000-0000-0000C52C0000}"/>
    <cellStyle name="ВедРесурсов 4 2 5" xfId="40289" xr:uid="{00000000-0005-0000-0000-0000C62C0000}"/>
    <cellStyle name="ВедРесурсов 4 3" xfId="11262" xr:uid="{00000000-0005-0000-0000-0000C72C0000}"/>
    <cellStyle name="ВедРесурсов 4 3 2" xfId="11263" xr:uid="{00000000-0005-0000-0000-0000C82C0000}"/>
    <cellStyle name="ВедРесурсов 4 3 2 2" xfId="11264" xr:uid="{00000000-0005-0000-0000-0000C92C0000}"/>
    <cellStyle name="ВедРесурсов 4 3 2 2 2" xfId="11265" xr:uid="{00000000-0005-0000-0000-0000CA2C0000}"/>
    <cellStyle name="ВедРесурсов 4 3 2 2 2 2" xfId="11266" xr:uid="{00000000-0005-0000-0000-0000CB2C0000}"/>
    <cellStyle name="ВедРесурсов 4 3 2 2 2 2 2" xfId="40290" xr:uid="{00000000-0005-0000-0000-0000CC2C0000}"/>
    <cellStyle name="ВедРесурсов 4 3 2 2 2 3" xfId="40291" xr:uid="{00000000-0005-0000-0000-0000CD2C0000}"/>
    <cellStyle name="ВедРесурсов 4 3 2 2 3" xfId="40292" xr:uid="{00000000-0005-0000-0000-0000CE2C0000}"/>
    <cellStyle name="ВедРесурсов 4 3 2 3" xfId="11267" xr:uid="{00000000-0005-0000-0000-0000CF2C0000}"/>
    <cellStyle name="ВедРесурсов 4 3 2 3 2" xfId="11268" xr:uid="{00000000-0005-0000-0000-0000D02C0000}"/>
    <cellStyle name="ВедРесурсов 4 3 2 3 2 2" xfId="40293" xr:uid="{00000000-0005-0000-0000-0000D12C0000}"/>
    <cellStyle name="ВедРесурсов 4 3 2 3 3" xfId="40294" xr:uid="{00000000-0005-0000-0000-0000D22C0000}"/>
    <cellStyle name="ВедРесурсов 4 3 2 4" xfId="40295" xr:uid="{00000000-0005-0000-0000-0000D32C0000}"/>
    <cellStyle name="ВедРесурсов 4 3 3" xfId="11269" xr:uid="{00000000-0005-0000-0000-0000D42C0000}"/>
    <cellStyle name="ВедРесурсов 4 3 3 2" xfId="11270" xr:uid="{00000000-0005-0000-0000-0000D52C0000}"/>
    <cellStyle name="ВедРесурсов 4 3 3 2 2" xfId="11271" xr:uid="{00000000-0005-0000-0000-0000D62C0000}"/>
    <cellStyle name="ВедРесурсов 4 3 3 2 2 2" xfId="40296" xr:uid="{00000000-0005-0000-0000-0000D72C0000}"/>
    <cellStyle name="ВедРесурсов 4 3 3 2 3" xfId="40297" xr:uid="{00000000-0005-0000-0000-0000D82C0000}"/>
    <cellStyle name="ВедРесурсов 4 3 3 3" xfId="40298" xr:uid="{00000000-0005-0000-0000-0000D92C0000}"/>
    <cellStyle name="ВедРесурсов 4 3 4" xfId="11272" xr:uid="{00000000-0005-0000-0000-0000DA2C0000}"/>
    <cellStyle name="ВедРесурсов 4 3 4 2" xfId="11273" xr:uid="{00000000-0005-0000-0000-0000DB2C0000}"/>
    <cellStyle name="ВедРесурсов 4 3 4 2 2" xfId="40299" xr:uid="{00000000-0005-0000-0000-0000DC2C0000}"/>
    <cellStyle name="ВедРесурсов 4 3 4 3" xfId="40300" xr:uid="{00000000-0005-0000-0000-0000DD2C0000}"/>
    <cellStyle name="ВедРесурсов 4 3 5" xfId="40301" xr:uid="{00000000-0005-0000-0000-0000DE2C0000}"/>
    <cellStyle name="ВедРесурсов 4 4" xfId="11274" xr:uid="{00000000-0005-0000-0000-0000DF2C0000}"/>
    <cellStyle name="ВедРесурсов 4 4 2" xfId="11275" xr:uid="{00000000-0005-0000-0000-0000E02C0000}"/>
    <cellStyle name="ВедРесурсов 4 4 2 2" xfId="11276" xr:uid="{00000000-0005-0000-0000-0000E12C0000}"/>
    <cellStyle name="ВедРесурсов 4 4 2 2 2" xfId="11277" xr:uid="{00000000-0005-0000-0000-0000E22C0000}"/>
    <cellStyle name="ВедРесурсов 4 4 2 2 2 2" xfId="11278" xr:uid="{00000000-0005-0000-0000-0000E32C0000}"/>
    <cellStyle name="ВедРесурсов 4 4 2 2 2 2 2" xfId="40302" xr:uid="{00000000-0005-0000-0000-0000E42C0000}"/>
    <cellStyle name="ВедРесурсов 4 4 2 2 2 3" xfId="40303" xr:uid="{00000000-0005-0000-0000-0000E52C0000}"/>
    <cellStyle name="ВедРесурсов 4 4 2 2 3" xfId="40304" xr:uid="{00000000-0005-0000-0000-0000E62C0000}"/>
    <cellStyle name="ВедРесурсов 4 4 2 3" xfId="11279" xr:uid="{00000000-0005-0000-0000-0000E72C0000}"/>
    <cellStyle name="ВедРесурсов 4 4 2 3 2" xfId="11280" xr:uid="{00000000-0005-0000-0000-0000E82C0000}"/>
    <cellStyle name="ВедРесурсов 4 4 2 3 2 2" xfId="40305" xr:uid="{00000000-0005-0000-0000-0000E92C0000}"/>
    <cellStyle name="ВедРесурсов 4 4 2 3 3" xfId="40306" xr:uid="{00000000-0005-0000-0000-0000EA2C0000}"/>
    <cellStyle name="ВедРесурсов 4 4 2 4" xfId="40307" xr:uid="{00000000-0005-0000-0000-0000EB2C0000}"/>
    <cellStyle name="ВедРесурсов 4 4 3" xfId="11281" xr:uid="{00000000-0005-0000-0000-0000EC2C0000}"/>
    <cellStyle name="ВедРесурсов 4 4 3 2" xfId="11282" xr:uid="{00000000-0005-0000-0000-0000ED2C0000}"/>
    <cellStyle name="ВедРесурсов 4 4 3 2 2" xfId="11283" xr:uid="{00000000-0005-0000-0000-0000EE2C0000}"/>
    <cellStyle name="ВедРесурсов 4 4 3 2 2 2" xfId="40308" xr:uid="{00000000-0005-0000-0000-0000EF2C0000}"/>
    <cellStyle name="ВедРесурсов 4 4 3 2 3" xfId="40309" xr:uid="{00000000-0005-0000-0000-0000F02C0000}"/>
    <cellStyle name="ВедРесурсов 4 4 3 3" xfId="40310" xr:uid="{00000000-0005-0000-0000-0000F12C0000}"/>
    <cellStyle name="ВедРесурсов 4 4 4" xfId="11284" xr:uid="{00000000-0005-0000-0000-0000F22C0000}"/>
    <cellStyle name="ВедРесурсов 4 4 4 2" xfId="11285" xr:uid="{00000000-0005-0000-0000-0000F32C0000}"/>
    <cellStyle name="ВедРесурсов 4 4 4 2 2" xfId="40311" xr:uid="{00000000-0005-0000-0000-0000F42C0000}"/>
    <cellStyle name="ВедРесурсов 4 4 4 3" xfId="40312" xr:uid="{00000000-0005-0000-0000-0000F52C0000}"/>
    <cellStyle name="ВедРесурсов 4 4 5" xfId="40313" xr:uid="{00000000-0005-0000-0000-0000F62C0000}"/>
    <cellStyle name="ВедРесурсов 4 5" xfId="11286" xr:uid="{00000000-0005-0000-0000-0000F72C0000}"/>
    <cellStyle name="ВедРесурсов 4 5 2" xfId="11287" xr:uid="{00000000-0005-0000-0000-0000F82C0000}"/>
    <cellStyle name="ВедРесурсов 4 5 2 2" xfId="11288" xr:uid="{00000000-0005-0000-0000-0000F92C0000}"/>
    <cellStyle name="ВедРесурсов 4 5 2 2 2" xfId="11289" xr:uid="{00000000-0005-0000-0000-0000FA2C0000}"/>
    <cellStyle name="ВедРесурсов 4 5 2 2 2 2" xfId="11290" xr:uid="{00000000-0005-0000-0000-0000FB2C0000}"/>
    <cellStyle name="ВедРесурсов 4 5 2 2 2 2 2" xfId="40314" xr:uid="{00000000-0005-0000-0000-0000FC2C0000}"/>
    <cellStyle name="ВедРесурсов 4 5 2 2 2 3" xfId="40315" xr:uid="{00000000-0005-0000-0000-0000FD2C0000}"/>
    <cellStyle name="ВедРесурсов 4 5 2 2 3" xfId="40316" xr:uid="{00000000-0005-0000-0000-0000FE2C0000}"/>
    <cellStyle name="ВедРесурсов 4 5 2 3" xfId="11291" xr:uid="{00000000-0005-0000-0000-0000FF2C0000}"/>
    <cellStyle name="ВедРесурсов 4 5 2 3 2" xfId="11292" xr:uid="{00000000-0005-0000-0000-0000002D0000}"/>
    <cellStyle name="ВедРесурсов 4 5 2 3 2 2" xfId="40317" xr:uid="{00000000-0005-0000-0000-0000012D0000}"/>
    <cellStyle name="ВедРесурсов 4 5 2 3 3" xfId="40318" xr:uid="{00000000-0005-0000-0000-0000022D0000}"/>
    <cellStyle name="ВедРесурсов 4 5 2 4" xfId="40319" xr:uid="{00000000-0005-0000-0000-0000032D0000}"/>
    <cellStyle name="ВедРесурсов 4 5 3" xfId="11293" xr:uid="{00000000-0005-0000-0000-0000042D0000}"/>
    <cellStyle name="ВедРесурсов 4 5 3 2" xfId="11294" xr:uid="{00000000-0005-0000-0000-0000052D0000}"/>
    <cellStyle name="ВедРесурсов 4 5 3 2 2" xfId="11295" xr:uid="{00000000-0005-0000-0000-0000062D0000}"/>
    <cellStyle name="ВедРесурсов 4 5 3 2 2 2" xfId="40320" xr:uid="{00000000-0005-0000-0000-0000072D0000}"/>
    <cellStyle name="ВедРесурсов 4 5 3 2 3" xfId="40321" xr:uid="{00000000-0005-0000-0000-0000082D0000}"/>
    <cellStyle name="ВедРесурсов 4 5 3 3" xfId="40322" xr:uid="{00000000-0005-0000-0000-0000092D0000}"/>
    <cellStyle name="ВедРесурсов 4 5 4" xfId="11296" xr:uid="{00000000-0005-0000-0000-00000A2D0000}"/>
    <cellStyle name="ВедРесурсов 4 5 4 2" xfId="11297" xr:uid="{00000000-0005-0000-0000-00000B2D0000}"/>
    <cellStyle name="ВедРесурсов 4 5 4 2 2" xfId="40323" xr:uid="{00000000-0005-0000-0000-00000C2D0000}"/>
    <cellStyle name="ВедРесурсов 4 5 4 3" xfId="40324" xr:uid="{00000000-0005-0000-0000-00000D2D0000}"/>
    <cellStyle name="ВедРесурсов 4 5 5" xfId="40325" xr:uid="{00000000-0005-0000-0000-00000E2D0000}"/>
    <cellStyle name="ВедРесурсов 4 6" xfId="11298" xr:uid="{00000000-0005-0000-0000-00000F2D0000}"/>
    <cellStyle name="ВедРесурсов 4 6 2" xfId="11299" xr:uid="{00000000-0005-0000-0000-0000102D0000}"/>
    <cellStyle name="ВедРесурсов 4 6 2 2" xfId="11300" xr:uid="{00000000-0005-0000-0000-0000112D0000}"/>
    <cellStyle name="ВедРесурсов 4 6 2 2 2" xfId="11301" xr:uid="{00000000-0005-0000-0000-0000122D0000}"/>
    <cellStyle name="ВедРесурсов 4 6 2 2 2 2" xfId="40326" xr:uid="{00000000-0005-0000-0000-0000132D0000}"/>
    <cellStyle name="ВедРесурсов 4 6 2 2 3" xfId="40327" xr:uid="{00000000-0005-0000-0000-0000142D0000}"/>
    <cellStyle name="ВедРесурсов 4 6 2 3" xfId="40328" xr:uid="{00000000-0005-0000-0000-0000152D0000}"/>
    <cellStyle name="ВедРесурсов 4 6 3" xfId="11302" xr:uid="{00000000-0005-0000-0000-0000162D0000}"/>
    <cellStyle name="ВедРесурсов 4 6 3 2" xfId="11303" xr:uid="{00000000-0005-0000-0000-0000172D0000}"/>
    <cellStyle name="ВедРесурсов 4 6 3 2 2" xfId="40329" xr:uid="{00000000-0005-0000-0000-0000182D0000}"/>
    <cellStyle name="ВедРесурсов 4 6 3 3" xfId="40330" xr:uid="{00000000-0005-0000-0000-0000192D0000}"/>
    <cellStyle name="ВедРесурсов 4 6 4" xfId="40331" xr:uid="{00000000-0005-0000-0000-00001A2D0000}"/>
    <cellStyle name="ВедРесурсов 4 7" xfId="11304" xr:uid="{00000000-0005-0000-0000-00001B2D0000}"/>
    <cellStyle name="ВедРесурсов 4 7 2" xfId="11305" xr:uid="{00000000-0005-0000-0000-00001C2D0000}"/>
    <cellStyle name="ВедРесурсов 4 7 2 2" xfId="11306" xr:uid="{00000000-0005-0000-0000-00001D2D0000}"/>
    <cellStyle name="ВедРесурсов 4 7 2 2 2" xfId="40332" xr:uid="{00000000-0005-0000-0000-00001E2D0000}"/>
    <cellStyle name="ВедРесурсов 4 7 2 3" xfId="40333" xr:uid="{00000000-0005-0000-0000-00001F2D0000}"/>
    <cellStyle name="ВедРесурсов 4 7 3" xfId="40334" xr:uid="{00000000-0005-0000-0000-0000202D0000}"/>
    <cellStyle name="ВедРесурсов 4 8" xfId="11307" xr:uid="{00000000-0005-0000-0000-0000212D0000}"/>
    <cellStyle name="ВедРесурсов 4 8 2" xfId="11308" xr:uid="{00000000-0005-0000-0000-0000222D0000}"/>
    <cellStyle name="ВедРесурсов 4 8 2 2" xfId="40335" xr:uid="{00000000-0005-0000-0000-0000232D0000}"/>
    <cellStyle name="ВедРесурсов 4 8 3" xfId="40336" xr:uid="{00000000-0005-0000-0000-0000242D0000}"/>
    <cellStyle name="ВедРесурсов 4 9" xfId="40337" xr:uid="{00000000-0005-0000-0000-0000252D0000}"/>
    <cellStyle name="ВедРесурсов 5" xfId="11309" xr:uid="{00000000-0005-0000-0000-0000262D0000}"/>
    <cellStyle name="ВедРесурсов 5 2" xfId="11310" xr:uid="{00000000-0005-0000-0000-0000272D0000}"/>
    <cellStyle name="ВедРесурсов 5 2 2" xfId="11311" xr:uid="{00000000-0005-0000-0000-0000282D0000}"/>
    <cellStyle name="ВедРесурсов 5 2 2 2" xfId="40338" xr:uid="{00000000-0005-0000-0000-0000292D0000}"/>
    <cellStyle name="ВедРесурсов 5 2 3" xfId="40339" xr:uid="{00000000-0005-0000-0000-00002A2D0000}"/>
    <cellStyle name="ВедРесурсов 5 3" xfId="40340" xr:uid="{00000000-0005-0000-0000-00002B2D0000}"/>
    <cellStyle name="ВедРесурсов 6" xfId="11312" xr:uid="{00000000-0005-0000-0000-00002C2D0000}"/>
    <cellStyle name="ВедРесурсов 6 2" xfId="11313" xr:uid="{00000000-0005-0000-0000-00002D2D0000}"/>
    <cellStyle name="ВедРесурсов 6 2 2" xfId="40341" xr:uid="{00000000-0005-0000-0000-00002E2D0000}"/>
    <cellStyle name="ВедРесурсов 6 3" xfId="40342" xr:uid="{00000000-0005-0000-0000-00002F2D0000}"/>
    <cellStyle name="ВедРесурсов 7" xfId="11314" xr:uid="{00000000-0005-0000-0000-0000302D0000}"/>
    <cellStyle name="ВедРесурсовАкт" xfId="254" xr:uid="{00000000-0005-0000-0000-0000312D0000}"/>
    <cellStyle name="Вывод 2" xfId="255" xr:uid="{00000000-0005-0000-0000-0000322D0000}"/>
    <cellStyle name="Вывод 2 10" xfId="11315" xr:uid="{00000000-0005-0000-0000-0000332D0000}"/>
    <cellStyle name="Вывод 2 10 2" xfId="11316" xr:uid="{00000000-0005-0000-0000-0000342D0000}"/>
    <cellStyle name="Вывод 2 11" xfId="11317" xr:uid="{00000000-0005-0000-0000-0000352D0000}"/>
    <cellStyle name="Вывод 2 12" xfId="11318" xr:uid="{00000000-0005-0000-0000-0000362D0000}"/>
    <cellStyle name="Вывод 2 2" xfId="256" xr:uid="{00000000-0005-0000-0000-0000372D0000}"/>
    <cellStyle name="Вывод 2 2 2" xfId="11319" xr:uid="{00000000-0005-0000-0000-0000382D0000}"/>
    <cellStyle name="Вывод 2 2 2 10" xfId="11320" xr:uid="{00000000-0005-0000-0000-0000392D0000}"/>
    <cellStyle name="Вывод 2 2 2 2" xfId="11321" xr:uid="{00000000-0005-0000-0000-00003A2D0000}"/>
    <cellStyle name="Вывод 2 2 2 2 2" xfId="11322" xr:uid="{00000000-0005-0000-0000-00003B2D0000}"/>
    <cellStyle name="Вывод 2 2 2 2 2 2" xfId="11323" xr:uid="{00000000-0005-0000-0000-00003C2D0000}"/>
    <cellStyle name="Вывод 2 2 2 2 2 2 2" xfId="11324" xr:uid="{00000000-0005-0000-0000-00003D2D0000}"/>
    <cellStyle name="Вывод 2 2 2 2 2 2 2 2" xfId="11325" xr:uid="{00000000-0005-0000-0000-00003E2D0000}"/>
    <cellStyle name="Вывод 2 2 2 2 2 2 3" xfId="11326" xr:uid="{00000000-0005-0000-0000-00003F2D0000}"/>
    <cellStyle name="Вывод 2 2 2 2 2 3" xfId="11327" xr:uid="{00000000-0005-0000-0000-0000402D0000}"/>
    <cellStyle name="Вывод 2 2 2 2 2 3 2" xfId="11328" xr:uid="{00000000-0005-0000-0000-0000412D0000}"/>
    <cellStyle name="Вывод 2 2 2 2 2 3 2 2" xfId="11329" xr:uid="{00000000-0005-0000-0000-0000422D0000}"/>
    <cellStyle name="Вывод 2 2 2 2 2 3 3" xfId="11330" xr:uid="{00000000-0005-0000-0000-0000432D0000}"/>
    <cellStyle name="Вывод 2 2 2 2 2 4" xfId="11331" xr:uid="{00000000-0005-0000-0000-0000442D0000}"/>
    <cellStyle name="Вывод 2 2 2 2 2 4 2" xfId="11332" xr:uid="{00000000-0005-0000-0000-0000452D0000}"/>
    <cellStyle name="Вывод 2 2 2 2 2 4 2 2" xfId="11333" xr:uid="{00000000-0005-0000-0000-0000462D0000}"/>
    <cellStyle name="Вывод 2 2 2 2 2 4 3" xfId="11334" xr:uid="{00000000-0005-0000-0000-0000472D0000}"/>
    <cellStyle name="Вывод 2 2 2 2 2 5" xfId="11335" xr:uid="{00000000-0005-0000-0000-0000482D0000}"/>
    <cellStyle name="Вывод 2 2 2 2 2 5 2" xfId="11336" xr:uid="{00000000-0005-0000-0000-0000492D0000}"/>
    <cellStyle name="Вывод 2 2 2 2 2 6" xfId="11337" xr:uid="{00000000-0005-0000-0000-00004A2D0000}"/>
    <cellStyle name="Вывод 2 2 2 2 3" xfId="11338" xr:uid="{00000000-0005-0000-0000-00004B2D0000}"/>
    <cellStyle name="Вывод 2 2 2 2 3 2" xfId="11339" xr:uid="{00000000-0005-0000-0000-00004C2D0000}"/>
    <cellStyle name="Вывод 2 2 2 2 3 2 2" xfId="11340" xr:uid="{00000000-0005-0000-0000-00004D2D0000}"/>
    <cellStyle name="Вывод 2 2 2 2 3 2 2 2" xfId="11341" xr:uid="{00000000-0005-0000-0000-00004E2D0000}"/>
    <cellStyle name="Вывод 2 2 2 2 3 2 3" xfId="11342" xr:uid="{00000000-0005-0000-0000-00004F2D0000}"/>
    <cellStyle name="Вывод 2 2 2 2 3 3" xfId="11343" xr:uid="{00000000-0005-0000-0000-0000502D0000}"/>
    <cellStyle name="Вывод 2 2 2 2 3 3 2" xfId="11344" xr:uid="{00000000-0005-0000-0000-0000512D0000}"/>
    <cellStyle name="Вывод 2 2 2 2 3 3 2 2" xfId="11345" xr:uid="{00000000-0005-0000-0000-0000522D0000}"/>
    <cellStyle name="Вывод 2 2 2 2 3 3 3" xfId="11346" xr:uid="{00000000-0005-0000-0000-0000532D0000}"/>
    <cellStyle name="Вывод 2 2 2 2 3 4" xfId="11347" xr:uid="{00000000-0005-0000-0000-0000542D0000}"/>
    <cellStyle name="Вывод 2 2 2 2 3 4 2" xfId="11348" xr:uid="{00000000-0005-0000-0000-0000552D0000}"/>
    <cellStyle name="Вывод 2 2 2 2 3 4 2 2" xfId="11349" xr:uid="{00000000-0005-0000-0000-0000562D0000}"/>
    <cellStyle name="Вывод 2 2 2 2 3 4 3" xfId="11350" xr:uid="{00000000-0005-0000-0000-0000572D0000}"/>
    <cellStyle name="Вывод 2 2 2 2 3 5" xfId="11351" xr:uid="{00000000-0005-0000-0000-0000582D0000}"/>
    <cellStyle name="Вывод 2 2 2 2 3 5 2" xfId="11352" xr:uid="{00000000-0005-0000-0000-0000592D0000}"/>
    <cellStyle name="Вывод 2 2 2 2 3 6" xfId="11353" xr:uid="{00000000-0005-0000-0000-00005A2D0000}"/>
    <cellStyle name="Вывод 2 2 2 2 4" xfId="11354" xr:uid="{00000000-0005-0000-0000-00005B2D0000}"/>
    <cellStyle name="Вывод 2 2 2 2 4 2" xfId="11355" xr:uid="{00000000-0005-0000-0000-00005C2D0000}"/>
    <cellStyle name="Вывод 2 2 2 2 4 2 2" xfId="11356" xr:uid="{00000000-0005-0000-0000-00005D2D0000}"/>
    <cellStyle name="Вывод 2 2 2 2 4 2 2 2" xfId="11357" xr:uid="{00000000-0005-0000-0000-00005E2D0000}"/>
    <cellStyle name="Вывод 2 2 2 2 4 2 3" xfId="11358" xr:uid="{00000000-0005-0000-0000-00005F2D0000}"/>
    <cellStyle name="Вывод 2 2 2 2 4 3" xfId="11359" xr:uid="{00000000-0005-0000-0000-0000602D0000}"/>
    <cellStyle name="Вывод 2 2 2 2 4 3 2" xfId="11360" xr:uid="{00000000-0005-0000-0000-0000612D0000}"/>
    <cellStyle name="Вывод 2 2 2 2 4 3 2 2" xfId="11361" xr:uid="{00000000-0005-0000-0000-0000622D0000}"/>
    <cellStyle name="Вывод 2 2 2 2 4 3 3" xfId="11362" xr:uid="{00000000-0005-0000-0000-0000632D0000}"/>
    <cellStyle name="Вывод 2 2 2 2 4 4" xfId="11363" xr:uid="{00000000-0005-0000-0000-0000642D0000}"/>
    <cellStyle name="Вывод 2 2 2 2 4 4 2" xfId="11364" xr:uid="{00000000-0005-0000-0000-0000652D0000}"/>
    <cellStyle name="Вывод 2 2 2 2 4 4 2 2" xfId="11365" xr:uid="{00000000-0005-0000-0000-0000662D0000}"/>
    <cellStyle name="Вывод 2 2 2 2 4 4 3" xfId="11366" xr:uid="{00000000-0005-0000-0000-0000672D0000}"/>
    <cellStyle name="Вывод 2 2 2 2 4 5" xfId="11367" xr:uid="{00000000-0005-0000-0000-0000682D0000}"/>
    <cellStyle name="Вывод 2 2 2 2 4 5 2" xfId="11368" xr:uid="{00000000-0005-0000-0000-0000692D0000}"/>
    <cellStyle name="Вывод 2 2 2 2 4 6" xfId="11369" xr:uid="{00000000-0005-0000-0000-00006A2D0000}"/>
    <cellStyle name="Вывод 2 2 2 2 5" xfId="11370" xr:uid="{00000000-0005-0000-0000-00006B2D0000}"/>
    <cellStyle name="Вывод 2 2 2 2 5 2" xfId="11371" xr:uid="{00000000-0005-0000-0000-00006C2D0000}"/>
    <cellStyle name="Вывод 2 2 2 2 5 2 2" xfId="11372" xr:uid="{00000000-0005-0000-0000-00006D2D0000}"/>
    <cellStyle name="Вывод 2 2 2 2 5 2 2 2" xfId="11373" xr:uid="{00000000-0005-0000-0000-00006E2D0000}"/>
    <cellStyle name="Вывод 2 2 2 2 5 2 3" xfId="11374" xr:uid="{00000000-0005-0000-0000-00006F2D0000}"/>
    <cellStyle name="Вывод 2 2 2 2 5 3" xfId="11375" xr:uid="{00000000-0005-0000-0000-0000702D0000}"/>
    <cellStyle name="Вывод 2 2 2 2 5 3 2" xfId="11376" xr:uid="{00000000-0005-0000-0000-0000712D0000}"/>
    <cellStyle name="Вывод 2 2 2 2 5 3 2 2" xfId="11377" xr:uid="{00000000-0005-0000-0000-0000722D0000}"/>
    <cellStyle name="Вывод 2 2 2 2 5 3 3" xfId="11378" xr:uid="{00000000-0005-0000-0000-0000732D0000}"/>
    <cellStyle name="Вывод 2 2 2 2 5 4" xfId="11379" xr:uid="{00000000-0005-0000-0000-0000742D0000}"/>
    <cellStyle name="Вывод 2 2 2 2 5 4 2" xfId="11380" xr:uid="{00000000-0005-0000-0000-0000752D0000}"/>
    <cellStyle name="Вывод 2 2 2 2 5 4 2 2" xfId="11381" xr:uid="{00000000-0005-0000-0000-0000762D0000}"/>
    <cellStyle name="Вывод 2 2 2 2 5 4 3" xfId="11382" xr:uid="{00000000-0005-0000-0000-0000772D0000}"/>
    <cellStyle name="Вывод 2 2 2 2 5 5" xfId="11383" xr:uid="{00000000-0005-0000-0000-0000782D0000}"/>
    <cellStyle name="Вывод 2 2 2 2 5 5 2" xfId="11384" xr:uid="{00000000-0005-0000-0000-0000792D0000}"/>
    <cellStyle name="Вывод 2 2 2 2 5 6" xfId="11385" xr:uid="{00000000-0005-0000-0000-00007A2D0000}"/>
    <cellStyle name="Вывод 2 2 2 2 6" xfId="11386" xr:uid="{00000000-0005-0000-0000-00007B2D0000}"/>
    <cellStyle name="Вывод 2 2 2 2 6 2" xfId="11387" xr:uid="{00000000-0005-0000-0000-00007C2D0000}"/>
    <cellStyle name="Вывод 2 2 2 2 6 2 2" xfId="11388" xr:uid="{00000000-0005-0000-0000-00007D2D0000}"/>
    <cellStyle name="Вывод 2 2 2 2 6 2 2 2" xfId="11389" xr:uid="{00000000-0005-0000-0000-00007E2D0000}"/>
    <cellStyle name="Вывод 2 2 2 2 6 2 3" xfId="11390" xr:uid="{00000000-0005-0000-0000-00007F2D0000}"/>
    <cellStyle name="Вывод 2 2 2 2 6 3" xfId="11391" xr:uid="{00000000-0005-0000-0000-0000802D0000}"/>
    <cellStyle name="Вывод 2 2 2 2 6 3 2" xfId="11392" xr:uid="{00000000-0005-0000-0000-0000812D0000}"/>
    <cellStyle name="Вывод 2 2 2 2 6 3 2 2" xfId="11393" xr:uid="{00000000-0005-0000-0000-0000822D0000}"/>
    <cellStyle name="Вывод 2 2 2 2 6 3 3" xfId="11394" xr:uid="{00000000-0005-0000-0000-0000832D0000}"/>
    <cellStyle name="Вывод 2 2 2 2 6 4" xfId="11395" xr:uid="{00000000-0005-0000-0000-0000842D0000}"/>
    <cellStyle name="Вывод 2 2 2 2 6 4 2" xfId="11396" xr:uid="{00000000-0005-0000-0000-0000852D0000}"/>
    <cellStyle name="Вывод 2 2 2 2 6 4 2 2" xfId="11397" xr:uid="{00000000-0005-0000-0000-0000862D0000}"/>
    <cellStyle name="Вывод 2 2 2 2 6 4 3" xfId="11398" xr:uid="{00000000-0005-0000-0000-0000872D0000}"/>
    <cellStyle name="Вывод 2 2 2 2 6 5" xfId="11399" xr:uid="{00000000-0005-0000-0000-0000882D0000}"/>
    <cellStyle name="Вывод 2 2 2 2 6 5 2" xfId="11400" xr:uid="{00000000-0005-0000-0000-0000892D0000}"/>
    <cellStyle name="Вывод 2 2 2 2 6 6" xfId="11401" xr:uid="{00000000-0005-0000-0000-00008A2D0000}"/>
    <cellStyle name="Вывод 2 2 2 2 7" xfId="11402" xr:uid="{00000000-0005-0000-0000-00008B2D0000}"/>
    <cellStyle name="Вывод 2 2 2 2 7 2" xfId="11403" xr:uid="{00000000-0005-0000-0000-00008C2D0000}"/>
    <cellStyle name="Вывод 2 2 2 2 7 2 2" xfId="11404" xr:uid="{00000000-0005-0000-0000-00008D2D0000}"/>
    <cellStyle name="Вывод 2 2 2 2 7 3" xfId="11405" xr:uid="{00000000-0005-0000-0000-00008E2D0000}"/>
    <cellStyle name="Вывод 2 2 2 2 8" xfId="11406" xr:uid="{00000000-0005-0000-0000-00008F2D0000}"/>
    <cellStyle name="Вывод 2 2 2 2 8 2" xfId="11407" xr:uid="{00000000-0005-0000-0000-0000902D0000}"/>
    <cellStyle name="Вывод 2 2 2 2 9" xfId="11408" xr:uid="{00000000-0005-0000-0000-0000912D0000}"/>
    <cellStyle name="Вывод 2 2 2 3" xfId="11409" xr:uid="{00000000-0005-0000-0000-0000922D0000}"/>
    <cellStyle name="Вывод 2 2 2 3 2" xfId="11410" xr:uid="{00000000-0005-0000-0000-0000932D0000}"/>
    <cellStyle name="Вывод 2 2 2 3 2 2" xfId="11411" xr:uid="{00000000-0005-0000-0000-0000942D0000}"/>
    <cellStyle name="Вывод 2 2 2 3 2 2 2" xfId="11412" xr:uid="{00000000-0005-0000-0000-0000952D0000}"/>
    <cellStyle name="Вывод 2 2 2 3 2 2 2 2" xfId="11413" xr:uid="{00000000-0005-0000-0000-0000962D0000}"/>
    <cellStyle name="Вывод 2 2 2 3 2 2 3" xfId="11414" xr:uid="{00000000-0005-0000-0000-0000972D0000}"/>
    <cellStyle name="Вывод 2 2 2 3 2 3" xfId="11415" xr:uid="{00000000-0005-0000-0000-0000982D0000}"/>
    <cellStyle name="Вывод 2 2 2 3 2 3 2" xfId="11416" xr:uid="{00000000-0005-0000-0000-0000992D0000}"/>
    <cellStyle name="Вывод 2 2 2 3 2 3 2 2" xfId="11417" xr:uid="{00000000-0005-0000-0000-00009A2D0000}"/>
    <cellStyle name="Вывод 2 2 2 3 2 3 3" xfId="11418" xr:uid="{00000000-0005-0000-0000-00009B2D0000}"/>
    <cellStyle name="Вывод 2 2 2 3 2 4" xfId="11419" xr:uid="{00000000-0005-0000-0000-00009C2D0000}"/>
    <cellStyle name="Вывод 2 2 2 3 2 4 2" xfId="11420" xr:uid="{00000000-0005-0000-0000-00009D2D0000}"/>
    <cellStyle name="Вывод 2 2 2 3 2 4 2 2" xfId="11421" xr:uid="{00000000-0005-0000-0000-00009E2D0000}"/>
    <cellStyle name="Вывод 2 2 2 3 2 4 3" xfId="11422" xr:uid="{00000000-0005-0000-0000-00009F2D0000}"/>
    <cellStyle name="Вывод 2 2 2 3 2 5" xfId="11423" xr:uid="{00000000-0005-0000-0000-0000A02D0000}"/>
    <cellStyle name="Вывод 2 2 2 3 2 5 2" xfId="11424" xr:uid="{00000000-0005-0000-0000-0000A12D0000}"/>
    <cellStyle name="Вывод 2 2 2 3 2 6" xfId="11425" xr:uid="{00000000-0005-0000-0000-0000A22D0000}"/>
    <cellStyle name="Вывод 2 2 2 3 3" xfId="11426" xr:uid="{00000000-0005-0000-0000-0000A32D0000}"/>
    <cellStyle name="Вывод 2 2 2 3 3 2" xfId="11427" xr:uid="{00000000-0005-0000-0000-0000A42D0000}"/>
    <cellStyle name="Вывод 2 2 2 3 3 2 2" xfId="11428" xr:uid="{00000000-0005-0000-0000-0000A52D0000}"/>
    <cellStyle name="Вывод 2 2 2 3 3 2 2 2" xfId="11429" xr:uid="{00000000-0005-0000-0000-0000A62D0000}"/>
    <cellStyle name="Вывод 2 2 2 3 3 2 3" xfId="11430" xr:uid="{00000000-0005-0000-0000-0000A72D0000}"/>
    <cellStyle name="Вывод 2 2 2 3 3 3" xfId="11431" xr:uid="{00000000-0005-0000-0000-0000A82D0000}"/>
    <cellStyle name="Вывод 2 2 2 3 3 3 2" xfId="11432" xr:uid="{00000000-0005-0000-0000-0000A92D0000}"/>
    <cellStyle name="Вывод 2 2 2 3 3 3 2 2" xfId="11433" xr:uid="{00000000-0005-0000-0000-0000AA2D0000}"/>
    <cellStyle name="Вывод 2 2 2 3 3 3 3" xfId="11434" xr:uid="{00000000-0005-0000-0000-0000AB2D0000}"/>
    <cellStyle name="Вывод 2 2 2 3 3 4" xfId="11435" xr:uid="{00000000-0005-0000-0000-0000AC2D0000}"/>
    <cellStyle name="Вывод 2 2 2 3 3 4 2" xfId="11436" xr:uid="{00000000-0005-0000-0000-0000AD2D0000}"/>
    <cellStyle name="Вывод 2 2 2 3 3 4 2 2" xfId="11437" xr:uid="{00000000-0005-0000-0000-0000AE2D0000}"/>
    <cellStyle name="Вывод 2 2 2 3 3 4 3" xfId="11438" xr:uid="{00000000-0005-0000-0000-0000AF2D0000}"/>
    <cellStyle name="Вывод 2 2 2 3 3 5" xfId="11439" xr:uid="{00000000-0005-0000-0000-0000B02D0000}"/>
    <cellStyle name="Вывод 2 2 2 3 3 5 2" xfId="11440" xr:uid="{00000000-0005-0000-0000-0000B12D0000}"/>
    <cellStyle name="Вывод 2 2 2 3 3 6" xfId="11441" xr:uid="{00000000-0005-0000-0000-0000B22D0000}"/>
    <cellStyle name="Вывод 2 2 2 3 4" xfId="11442" xr:uid="{00000000-0005-0000-0000-0000B32D0000}"/>
    <cellStyle name="Вывод 2 2 2 3 4 2" xfId="11443" xr:uid="{00000000-0005-0000-0000-0000B42D0000}"/>
    <cellStyle name="Вывод 2 2 2 3 4 2 2" xfId="11444" xr:uid="{00000000-0005-0000-0000-0000B52D0000}"/>
    <cellStyle name="Вывод 2 2 2 3 4 2 2 2" xfId="11445" xr:uid="{00000000-0005-0000-0000-0000B62D0000}"/>
    <cellStyle name="Вывод 2 2 2 3 4 2 3" xfId="11446" xr:uid="{00000000-0005-0000-0000-0000B72D0000}"/>
    <cellStyle name="Вывод 2 2 2 3 4 3" xfId="11447" xr:uid="{00000000-0005-0000-0000-0000B82D0000}"/>
    <cellStyle name="Вывод 2 2 2 3 4 3 2" xfId="11448" xr:uid="{00000000-0005-0000-0000-0000B92D0000}"/>
    <cellStyle name="Вывод 2 2 2 3 4 3 2 2" xfId="11449" xr:uid="{00000000-0005-0000-0000-0000BA2D0000}"/>
    <cellStyle name="Вывод 2 2 2 3 4 3 3" xfId="11450" xr:uid="{00000000-0005-0000-0000-0000BB2D0000}"/>
    <cellStyle name="Вывод 2 2 2 3 4 4" xfId="11451" xr:uid="{00000000-0005-0000-0000-0000BC2D0000}"/>
    <cellStyle name="Вывод 2 2 2 3 4 4 2" xfId="11452" xr:uid="{00000000-0005-0000-0000-0000BD2D0000}"/>
    <cellStyle name="Вывод 2 2 2 3 4 4 2 2" xfId="11453" xr:uid="{00000000-0005-0000-0000-0000BE2D0000}"/>
    <cellStyle name="Вывод 2 2 2 3 4 4 3" xfId="11454" xr:uid="{00000000-0005-0000-0000-0000BF2D0000}"/>
    <cellStyle name="Вывод 2 2 2 3 4 5" xfId="11455" xr:uid="{00000000-0005-0000-0000-0000C02D0000}"/>
    <cellStyle name="Вывод 2 2 2 3 4 5 2" xfId="11456" xr:uid="{00000000-0005-0000-0000-0000C12D0000}"/>
    <cellStyle name="Вывод 2 2 2 3 4 6" xfId="11457" xr:uid="{00000000-0005-0000-0000-0000C22D0000}"/>
    <cellStyle name="Вывод 2 2 2 3 5" xfId="11458" xr:uid="{00000000-0005-0000-0000-0000C32D0000}"/>
    <cellStyle name="Вывод 2 2 2 3 5 2" xfId="11459" xr:uid="{00000000-0005-0000-0000-0000C42D0000}"/>
    <cellStyle name="Вывод 2 2 2 3 5 2 2" xfId="11460" xr:uid="{00000000-0005-0000-0000-0000C52D0000}"/>
    <cellStyle name="Вывод 2 2 2 3 5 2 2 2" xfId="11461" xr:uid="{00000000-0005-0000-0000-0000C62D0000}"/>
    <cellStyle name="Вывод 2 2 2 3 5 2 3" xfId="11462" xr:uid="{00000000-0005-0000-0000-0000C72D0000}"/>
    <cellStyle name="Вывод 2 2 2 3 5 3" xfId="11463" xr:uid="{00000000-0005-0000-0000-0000C82D0000}"/>
    <cellStyle name="Вывод 2 2 2 3 5 3 2" xfId="11464" xr:uid="{00000000-0005-0000-0000-0000C92D0000}"/>
    <cellStyle name="Вывод 2 2 2 3 5 3 2 2" xfId="11465" xr:uid="{00000000-0005-0000-0000-0000CA2D0000}"/>
    <cellStyle name="Вывод 2 2 2 3 5 3 3" xfId="11466" xr:uid="{00000000-0005-0000-0000-0000CB2D0000}"/>
    <cellStyle name="Вывод 2 2 2 3 5 4" xfId="11467" xr:uid="{00000000-0005-0000-0000-0000CC2D0000}"/>
    <cellStyle name="Вывод 2 2 2 3 5 4 2" xfId="11468" xr:uid="{00000000-0005-0000-0000-0000CD2D0000}"/>
    <cellStyle name="Вывод 2 2 2 3 5 4 2 2" xfId="11469" xr:uid="{00000000-0005-0000-0000-0000CE2D0000}"/>
    <cellStyle name="Вывод 2 2 2 3 5 4 3" xfId="11470" xr:uid="{00000000-0005-0000-0000-0000CF2D0000}"/>
    <cellStyle name="Вывод 2 2 2 3 5 5" xfId="11471" xr:uid="{00000000-0005-0000-0000-0000D02D0000}"/>
    <cellStyle name="Вывод 2 2 2 3 5 5 2" xfId="11472" xr:uid="{00000000-0005-0000-0000-0000D12D0000}"/>
    <cellStyle name="Вывод 2 2 2 3 5 6" xfId="11473" xr:uid="{00000000-0005-0000-0000-0000D22D0000}"/>
    <cellStyle name="Вывод 2 2 2 3 6" xfId="11474" xr:uid="{00000000-0005-0000-0000-0000D32D0000}"/>
    <cellStyle name="Вывод 2 2 2 3 6 2" xfId="11475" xr:uid="{00000000-0005-0000-0000-0000D42D0000}"/>
    <cellStyle name="Вывод 2 2 2 3 6 2 2" xfId="11476" xr:uid="{00000000-0005-0000-0000-0000D52D0000}"/>
    <cellStyle name="Вывод 2 2 2 3 6 3" xfId="11477" xr:uid="{00000000-0005-0000-0000-0000D62D0000}"/>
    <cellStyle name="Вывод 2 2 2 3 7" xfId="11478" xr:uid="{00000000-0005-0000-0000-0000D72D0000}"/>
    <cellStyle name="Вывод 2 2 2 3 7 2" xfId="11479" xr:uid="{00000000-0005-0000-0000-0000D82D0000}"/>
    <cellStyle name="Вывод 2 2 2 3 8" xfId="11480" xr:uid="{00000000-0005-0000-0000-0000D92D0000}"/>
    <cellStyle name="Вывод 2 2 2 4" xfId="11481" xr:uid="{00000000-0005-0000-0000-0000DA2D0000}"/>
    <cellStyle name="Вывод 2 2 2 4 2" xfId="11482" xr:uid="{00000000-0005-0000-0000-0000DB2D0000}"/>
    <cellStyle name="Вывод 2 2 2 4 2 2" xfId="11483" xr:uid="{00000000-0005-0000-0000-0000DC2D0000}"/>
    <cellStyle name="Вывод 2 2 2 4 2 2 2" xfId="11484" xr:uid="{00000000-0005-0000-0000-0000DD2D0000}"/>
    <cellStyle name="Вывод 2 2 2 4 2 3" xfId="11485" xr:uid="{00000000-0005-0000-0000-0000DE2D0000}"/>
    <cellStyle name="Вывод 2 2 2 4 3" xfId="11486" xr:uid="{00000000-0005-0000-0000-0000DF2D0000}"/>
    <cellStyle name="Вывод 2 2 2 4 3 2" xfId="11487" xr:uid="{00000000-0005-0000-0000-0000E02D0000}"/>
    <cellStyle name="Вывод 2 2 2 4 3 2 2" xfId="11488" xr:uid="{00000000-0005-0000-0000-0000E12D0000}"/>
    <cellStyle name="Вывод 2 2 2 4 3 3" xfId="11489" xr:uid="{00000000-0005-0000-0000-0000E22D0000}"/>
    <cellStyle name="Вывод 2 2 2 4 4" xfId="11490" xr:uid="{00000000-0005-0000-0000-0000E32D0000}"/>
    <cellStyle name="Вывод 2 2 2 4 4 2" xfId="11491" xr:uid="{00000000-0005-0000-0000-0000E42D0000}"/>
    <cellStyle name="Вывод 2 2 2 4 4 2 2" xfId="11492" xr:uid="{00000000-0005-0000-0000-0000E52D0000}"/>
    <cellStyle name="Вывод 2 2 2 4 4 3" xfId="11493" xr:uid="{00000000-0005-0000-0000-0000E62D0000}"/>
    <cellStyle name="Вывод 2 2 2 4 5" xfId="11494" xr:uid="{00000000-0005-0000-0000-0000E72D0000}"/>
    <cellStyle name="Вывод 2 2 2 4 5 2" xfId="11495" xr:uid="{00000000-0005-0000-0000-0000E82D0000}"/>
    <cellStyle name="Вывод 2 2 2 4 6" xfId="11496" xr:uid="{00000000-0005-0000-0000-0000E92D0000}"/>
    <cellStyle name="Вывод 2 2 2 5" xfId="11497" xr:uid="{00000000-0005-0000-0000-0000EA2D0000}"/>
    <cellStyle name="Вывод 2 2 2 5 2" xfId="11498" xr:uid="{00000000-0005-0000-0000-0000EB2D0000}"/>
    <cellStyle name="Вывод 2 2 2 5 2 2" xfId="11499" xr:uid="{00000000-0005-0000-0000-0000EC2D0000}"/>
    <cellStyle name="Вывод 2 2 2 5 2 2 2" xfId="11500" xr:uid="{00000000-0005-0000-0000-0000ED2D0000}"/>
    <cellStyle name="Вывод 2 2 2 5 2 3" xfId="11501" xr:uid="{00000000-0005-0000-0000-0000EE2D0000}"/>
    <cellStyle name="Вывод 2 2 2 5 3" xfId="11502" xr:uid="{00000000-0005-0000-0000-0000EF2D0000}"/>
    <cellStyle name="Вывод 2 2 2 5 3 2" xfId="11503" xr:uid="{00000000-0005-0000-0000-0000F02D0000}"/>
    <cellStyle name="Вывод 2 2 2 5 3 2 2" xfId="11504" xr:uid="{00000000-0005-0000-0000-0000F12D0000}"/>
    <cellStyle name="Вывод 2 2 2 5 3 3" xfId="11505" xr:uid="{00000000-0005-0000-0000-0000F22D0000}"/>
    <cellStyle name="Вывод 2 2 2 5 4" xfId="11506" xr:uid="{00000000-0005-0000-0000-0000F32D0000}"/>
    <cellStyle name="Вывод 2 2 2 5 4 2" xfId="11507" xr:uid="{00000000-0005-0000-0000-0000F42D0000}"/>
    <cellStyle name="Вывод 2 2 2 5 4 2 2" xfId="11508" xr:uid="{00000000-0005-0000-0000-0000F52D0000}"/>
    <cellStyle name="Вывод 2 2 2 5 4 3" xfId="11509" xr:uid="{00000000-0005-0000-0000-0000F62D0000}"/>
    <cellStyle name="Вывод 2 2 2 5 5" xfId="11510" xr:uid="{00000000-0005-0000-0000-0000F72D0000}"/>
    <cellStyle name="Вывод 2 2 2 5 5 2" xfId="11511" xr:uid="{00000000-0005-0000-0000-0000F82D0000}"/>
    <cellStyle name="Вывод 2 2 2 5 6" xfId="11512" xr:uid="{00000000-0005-0000-0000-0000F92D0000}"/>
    <cellStyle name="Вывод 2 2 2 6" xfId="11513" xr:uid="{00000000-0005-0000-0000-0000FA2D0000}"/>
    <cellStyle name="Вывод 2 2 2 6 2" xfId="11514" xr:uid="{00000000-0005-0000-0000-0000FB2D0000}"/>
    <cellStyle name="Вывод 2 2 2 6 2 2" xfId="11515" xr:uid="{00000000-0005-0000-0000-0000FC2D0000}"/>
    <cellStyle name="Вывод 2 2 2 6 2 2 2" xfId="11516" xr:uid="{00000000-0005-0000-0000-0000FD2D0000}"/>
    <cellStyle name="Вывод 2 2 2 6 2 3" xfId="11517" xr:uid="{00000000-0005-0000-0000-0000FE2D0000}"/>
    <cellStyle name="Вывод 2 2 2 6 3" xfId="11518" xr:uid="{00000000-0005-0000-0000-0000FF2D0000}"/>
    <cellStyle name="Вывод 2 2 2 6 3 2" xfId="11519" xr:uid="{00000000-0005-0000-0000-0000002E0000}"/>
    <cellStyle name="Вывод 2 2 2 6 3 2 2" xfId="11520" xr:uid="{00000000-0005-0000-0000-0000012E0000}"/>
    <cellStyle name="Вывод 2 2 2 6 3 3" xfId="11521" xr:uid="{00000000-0005-0000-0000-0000022E0000}"/>
    <cellStyle name="Вывод 2 2 2 6 4" xfId="11522" xr:uid="{00000000-0005-0000-0000-0000032E0000}"/>
    <cellStyle name="Вывод 2 2 2 6 4 2" xfId="11523" xr:uid="{00000000-0005-0000-0000-0000042E0000}"/>
    <cellStyle name="Вывод 2 2 2 6 4 2 2" xfId="11524" xr:uid="{00000000-0005-0000-0000-0000052E0000}"/>
    <cellStyle name="Вывод 2 2 2 6 4 3" xfId="11525" xr:uid="{00000000-0005-0000-0000-0000062E0000}"/>
    <cellStyle name="Вывод 2 2 2 6 5" xfId="11526" xr:uid="{00000000-0005-0000-0000-0000072E0000}"/>
    <cellStyle name="Вывод 2 2 2 6 5 2" xfId="11527" xr:uid="{00000000-0005-0000-0000-0000082E0000}"/>
    <cellStyle name="Вывод 2 2 2 6 6" xfId="11528" xr:uid="{00000000-0005-0000-0000-0000092E0000}"/>
    <cellStyle name="Вывод 2 2 2 7" xfId="11529" xr:uid="{00000000-0005-0000-0000-00000A2E0000}"/>
    <cellStyle name="Вывод 2 2 2 7 2" xfId="11530" xr:uid="{00000000-0005-0000-0000-00000B2E0000}"/>
    <cellStyle name="Вывод 2 2 2 7 2 2" xfId="11531" xr:uid="{00000000-0005-0000-0000-00000C2E0000}"/>
    <cellStyle name="Вывод 2 2 2 7 2 2 2" xfId="11532" xr:uid="{00000000-0005-0000-0000-00000D2E0000}"/>
    <cellStyle name="Вывод 2 2 2 7 2 3" xfId="11533" xr:uid="{00000000-0005-0000-0000-00000E2E0000}"/>
    <cellStyle name="Вывод 2 2 2 7 3" xfId="11534" xr:uid="{00000000-0005-0000-0000-00000F2E0000}"/>
    <cellStyle name="Вывод 2 2 2 7 3 2" xfId="11535" xr:uid="{00000000-0005-0000-0000-0000102E0000}"/>
    <cellStyle name="Вывод 2 2 2 7 3 2 2" xfId="11536" xr:uid="{00000000-0005-0000-0000-0000112E0000}"/>
    <cellStyle name="Вывод 2 2 2 7 3 3" xfId="11537" xr:uid="{00000000-0005-0000-0000-0000122E0000}"/>
    <cellStyle name="Вывод 2 2 2 7 4" xfId="11538" xr:uid="{00000000-0005-0000-0000-0000132E0000}"/>
    <cellStyle name="Вывод 2 2 2 7 4 2" xfId="11539" xr:uid="{00000000-0005-0000-0000-0000142E0000}"/>
    <cellStyle name="Вывод 2 2 2 7 4 2 2" xfId="11540" xr:uid="{00000000-0005-0000-0000-0000152E0000}"/>
    <cellStyle name="Вывод 2 2 2 7 4 3" xfId="11541" xr:uid="{00000000-0005-0000-0000-0000162E0000}"/>
    <cellStyle name="Вывод 2 2 2 7 5" xfId="11542" xr:uid="{00000000-0005-0000-0000-0000172E0000}"/>
    <cellStyle name="Вывод 2 2 2 7 5 2" xfId="11543" xr:uid="{00000000-0005-0000-0000-0000182E0000}"/>
    <cellStyle name="Вывод 2 2 2 7 6" xfId="11544" xr:uid="{00000000-0005-0000-0000-0000192E0000}"/>
    <cellStyle name="Вывод 2 2 2 8" xfId="11545" xr:uid="{00000000-0005-0000-0000-00001A2E0000}"/>
    <cellStyle name="Вывод 2 2 2 8 2" xfId="11546" xr:uid="{00000000-0005-0000-0000-00001B2E0000}"/>
    <cellStyle name="Вывод 2 2 2 8 2 2" xfId="11547" xr:uid="{00000000-0005-0000-0000-00001C2E0000}"/>
    <cellStyle name="Вывод 2 2 2 8 3" xfId="11548" xr:uid="{00000000-0005-0000-0000-00001D2E0000}"/>
    <cellStyle name="Вывод 2 2 2 9" xfId="11549" xr:uid="{00000000-0005-0000-0000-00001E2E0000}"/>
    <cellStyle name="Вывод 2 2 2 9 2" xfId="11550" xr:uid="{00000000-0005-0000-0000-00001F2E0000}"/>
    <cellStyle name="Вывод 2 2 3" xfId="11551" xr:uid="{00000000-0005-0000-0000-0000202E0000}"/>
    <cellStyle name="Вывод 2 2 3 2" xfId="11552" xr:uid="{00000000-0005-0000-0000-0000212E0000}"/>
    <cellStyle name="Вывод 2 2 3 2 2" xfId="11553" xr:uid="{00000000-0005-0000-0000-0000222E0000}"/>
    <cellStyle name="Вывод 2 2 3 2 2 2" xfId="11554" xr:uid="{00000000-0005-0000-0000-0000232E0000}"/>
    <cellStyle name="Вывод 2 2 3 2 2 2 2" xfId="11555" xr:uid="{00000000-0005-0000-0000-0000242E0000}"/>
    <cellStyle name="Вывод 2 2 3 2 2 3" xfId="11556" xr:uid="{00000000-0005-0000-0000-0000252E0000}"/>
    <cellStyle name="Вывод 2 2 3 2 3" xfId="11557" xr:uid="{00000000-0005-0000-0000-0000262E0000}"/>
    <cellStyle name="Вывод 2 2 3 2 3 2" xfId="11558" xr:uid="{00000000-0005-0000-0000-0000272E0000}"/>
    <cellStyle name="Вывод 2 2 3 2 3 2 2" xfId="11559" xr:uid="{00000000-0005-0000-0000-0000282E0000}"/>
    <cellStyle name="Вывод 2 2 3 2 3 3" xfId="11560" xr:uid="{00000000-0005-0000-0000-0000292E0000}"/>
    <cellStyle name="Вывод 2 2 3 2 4" xfId="11561" xr:uid="{00000000-0005-0000-0000-00002A2E0000}"/>
    <cellStyle name="Вывод 2 2 3 2 4 2" xfId="11562" xr:uid="{00000000-0005-0000-0000-00002B2E0000}"/>
    <cellStyle name="Вывод 2 2 3 2 4 2 2" xfId="11563" xr:uid="{00000000-0005-0000-0000-00002C2E0000}"/>
    <cellStyle name="Вывод 2 2 3 2 4 3" xfId="11564" xr:uid="{00000000-0005-0000-0000-00002D2E0000}"/>
    <cellStyle name="Вывод 2 2 3 2 5" xfId="11565" xr:uid="{00000000-0005-0000-0000-00002E2E0000}"/>
    <cellStyle name="Вывод 2 2 3 2 5 2" xfId="11566" xr:uid="{00000000-0005-0000-0000-00002F2E0000}"/>
    <cellStyle name="Вывод 2 2 3 2 6" xfId="11567" xr:uid="{00000000-0005-0000-0000-0000302E0000}"/>
    <cellStyle name="Вывод 2 2 3 3" xfId="11568" xr:uid="{00000000-0005-0000-0000-0000312E0000}"/>
    <cellStyle name="Вывод 2 2 3 3 2" xfId="11569" xr:uid="{00000000-0005-0000-0000-0000322E0000}"/>
    <cellStyle name="Вывод 2 2 3 3 2 2" xfId="11570" xr:uid="{00000000-0005-0000-0000-0000332E0000}"/>
    <cellStyle name="Вывод 2 2 3 3 2 2 2" xfId="11571" xr:uid="{00000000-0005-0000-0000-0000342E0000}"/>
    <cellStyle name="Вывод 2 2 3 3 2 3" xfId="11572" xr:uid="{00000000-0005-0000-0000-0000352E0000}"/>
    <cellStyle name="Вывод 2 2 3 3 3" xfId="11573" xr:uid="{00000000-0005-0000-0000-0000362E0000}"/>
    <cellStyle name="Вывод 2 2 3 3 3 2" xfId="11574" xr:uid="{00000000-0005-0000-0000-0000372E0000}"/>
    <cellStyle name="Вывод 2 2 3 3 3 2 2" xfId="11575" xr:uid="{00000000-0005-0000-0000-0000382E0000}"/>
    <cellStyle name="Вывод 2 2 3 3 3 3" xfId="11576" xr:uid="{00000000-0005-0000-0000-0000392E0000}"/>
    <cellStyle name="Вывод 2 2 3 3 4" xfId="11577" xr:uid="{00000000-0005-0000-0000-00003A2E0000}"/>
    <cellStyle name="Вывод 2 2 3 3 4 2" xfId="11578" xr:uid="{00000000-0005-0000-0000-00003B2E0000}"/>
    <cellStyle name="Вывод 2 2 3 3 4 2 2" xfId="11579" xr:uid="{00000000-0005-0000-0000-00003C2E0000}"/>
    <cellStyle name="Вывод 2 2 3 3 4 3" xfId="11580" xr:uid="{00000000-0005-0000-0000-00003D2E0000}"/>
    <cellStyle name="Вывод 2 2 3 3 5" xfId="11581" xr:uid="{00000000-0005-0000-0000-00003E2E0000}"/>
    <cellStyle name="Вывод 2 2 3 3 5 2" xfId="11582" xr:uid="{00000000-0005-0000-0000-00003F2E0000}"/>
    <cellStyle name="Вывод 2 2 3 3 6" xfId="11583" xr:uid="{00000000-0005-0000-0000-0000402E0000}"/>
    <cellStyle name="Вывод 2 2 3 4" xfId="11584" xr:uid="{00000000-0005-0000-0000-0000412E0000}"/>
    <cellStyle name="Вывод 2 2 3 4 2" xfId="11585" xr:uid="{00000000-0005-0000-0000-0000422E0000}"/>
    <cellStyle name="Вывод 2 2 3 4 2 2" xfId="11586" xr:uid="{00000000-0005-0000-0000-0000432E0000}"/>
    <cellStyle name="Вывод 2 2 3 4 2 2 2" xfId="11587" xr:uid="{00000000-0005-0000-0000-0000442E0000}"/>
    <cellStyle name="Вывод 2 2 3 4 2 3" xfId="11588" xr:uid="{00000000-0005-0000-0000-0000452E0000}"/>
    <cellStyle name="Вывод 2 2 3 4 3" xfId="11589" xr:uid="{00000000-0005-0000-0000-0000462E0000}"/>
    <cellStyle name="Вывод 2 2 3 4 3 2" xfId="11590" xr:uid="{00000000-0005-0000-0000-0000472E0000}"/>
    <cellStyle name="Вывод 2 2 3 4 3 2 2" xfId="11591" xr:uid="{00000000-0005-0000-0000-0000482E0000}"/>
    <cellStyle name="Вывод 2 2 3 4 3 3" xfId="11592" xr:uid="{00000000-0005-0000-0000-0000492E0000}"/>
    <cellStyle name="Вывод 2 2 3 4 4" xfId="11593" xr:uid="{00000000-0005-0000-0000-00004A2E0000}"/>
    <cellStyle name="Вывод 2 2 3 4 4 2" xfId="11594" xr:uid="{00000000-0005-0000-0000-00004B2E0000}"/>
    <cellStyle name="Вывод 2 2 3 4 4 2 2" xfId="11595" xr:uid="{00000000-0005-0000-0000-00004C2E0000}"/>
    <cellStyle name="Вывод 2 2 3 4 4 3" xfId="11596" xr:uid="{00000000-0005-0000-0000-00004D2E0000}"/>
    <cellStyle name="Вывод 2 2 3 4 5" xfId="11597" xr:uid="{00000000-0005-0000-0000-00004E2E0000}"/>
    <cellStyle name="Вывод 2 2 3 4 5 2" xfId="11598" xr:uid="{00000000-0005-0000-0000-00004F2E0000}"/>
    <cellStyle name="Вывод 2 2 3 4 6" xfId="11599" xr:uid="{00000000-0005-0000-0000-0000502E0000}"/>
    <cellStyle name="Вывод 2 2 3 5" xfId="11600" xr:uid="{00000000-0005-0000-0000-0000512E0000}"/>
    <cellStyle name="Вывод 2 2 3 5 2" xfId="11601" xr:uid="{00000000-0005-0000-0000-0000522E0000}"/>
    <cellStyle name="Вывод 2 2 3 5 2 2" xfId="11602" xr:uid="{00000000-0005-0000-0000-0000532E0000}"/>
    <cellStyle name="Вывод 2 2 3 5 2 2 2" xfId="11603" xr:uid="{00000000-0005-0000-0000-0000542E0000}"/>
    <cellStyle name="Вывод 2 2 3 5 2 3" xfId="11604" xr:uid="{00000000-0005-0000-0000-0000552E0000}"/>
    <cellStyle name="Вывод 2 2 3 5 3" xfId="11605" xr:uid="{00000000-0005-0000-0000-0000562E0000}"/>
    <cellStyle name="Вывод 2 2 3 5 3 2" xfId="11606" xr:uid="{00000000-0005-0000-0000-0000572E0000}"/>
    <cellStyle name="Вывод 2 2 3 5 3 2 2" xfId="11607" xr:uid="{00000000-0005-0000-0000-0000582E0000}"/>
    <cellStyle name="Вывод 2 2 3 5 3 3" xfId="11608" xr:uid="{00000000-0005-0000-0000-0000592E0000}"/>
    <cellStyle name="Вывод 2 2 3 5 4" xfId="11609" xr:uid="{00000000-0005-0000-0000-00005A2E0000}"/>
    <cellStyle name="Вывод 2 2 3 5 4 2" xfId="11610" xr:uid="{00000000-0005-0000-0000-00005B2E0000}"/>
    <cellStyle name="Вывод 2 2 3 5 4 2 2" xfId="11611" xr:uid="{00000000-0005-0000-0000-00005C2E0000}"/>
    <cellStyle name="Вывод 2 2 3 5 4 3" xfId="11612" xr:uid="{00000000-0005-0000-0000-00005D2E0000}"/>
    <cellStyle name="Вывод 2 2 3 5 5" xfId="11613" xr:uid="{00000000-0005-0000-0000-00005E2E0000}"/>
    <cellStyle name="Вывод 2 2 3 5 5 2" xfId="11614" xr:uid="{00000000-0005-0000-0000-00005F2E0000}"/>
    <cellStyle name="Вывод 2 2 3 5 6" xfId="11615" xr:uid="{00000000-0005-0000-0000-0000602E0000}"/>
    <cellStyle name="Вывод 2 2 3 6" xfId="11616" xr:uid="{00000000-0005-0000-0000-0000612E0000}"/>
    <cellStyle name="Вывод 2 2 3 6 2" xfId="11617" xr:uid="{00000000-0005-0000-0000-0000622E0000}"/>
    <cellStyle name="Вывод 2 2 3 6 2 2" xfId="11618" xr:uid="{00000000-0005-0000-0000-0000632E0000}"/>
    <cellStyle name="Вывод 2 2 3 6 2 2 2" xfId="11619" xr:uid="{00000000-0005-0000-0000-0000642E0000}"/>
    <cellStyle name="Вывод 2 2 3 6 2 3" xfId="11620" xr:uid="{00000000-0005-0000-0000-0000652E0000}"/>
    <cellStyle name="Вывод 2 2 3 6 3" xfId="11621" xr:uid="{00000000-0005-0000-0000-0000662E0000}"/>
    <cellStyle name="Вывод 2 2 3 6 3 2" xfId="11622" xr:uid="{00000000-0005-0000-0000-0000672E0000}"/>
    <cellStyle name="Вывод 2 2 3 6 3 2 2" xfId="11623" xr:uid="{00000000-0005-0000-0000-0000682E0000}"/>
    <cellStyle name="Вывод 2 2 3 6 3 3" xfId="11624" xr:uid="{00000000-0005-0000-0000-0000692E0000}"/>
    <cellStyle name="Вывод 2 2 3 6 4" xfId="11625" xr:uid="{00000000-0005-0000-0000-00006A2E0000}"/>
    <cellStyle name="Вывод 2 2 3 6 4 2" xfId="11626" xr:uid="{00000000-0005-0000-0000-00006B2E0000}"/>
    <cellStyle name="Вывод 2 2 3 6 4 2 2" xfId="11627" xr:uid="{00000000-0005-0000-0000-00006C2E0000}"/>
    <cellStyle name="Вывод 2 2 3 6 4 3" xfId="11628" xr:uid="{00000000-0005-0000-0000-00006D2E0000}"/>
    <cellStyle name="Вывод 2 2 3 6 5" xfId="11629" xr:uid="{00000000-0005-0000-0000-00006E2E0000}"/>
    <cellStyle name="Вывод 2 2 3 6 5 2" xfId="11630" xr:uid="{00000000-0005-0000-0000-00006F2E0000}"/>
    <cellStyle name="Вывод 2 2 3 6 6" xfId="11631" xr:uid="{00000000-0005-0000-0000-0000702E0000}"/>
    <cellStyle name="Вывод 2 2 3 7" xfId="11632" xr:uid="{00000000-0005-0000-0000-0000712E0000}"/>
    <cellStyle name="Вывод 2 2 3 7 2" xfId="11633" xr:uid="{00000000-0005-0000-0000-0000722E0000}"/>
    <cellStyle name="Вывод 2 2 3 7 2 2" xfId="11634" xr:uid="{00000000-0005-0000-0000-0000732E0000}"/>
    <cellStyle name="Вывод 2 2 3 7 3" xfId="11635" xr:uid="{00000000-0005-0000-0000-0000742E0000}"/>
    <cellStyle name="Вывод 2 2 3 8" xfId="11636" xr:uid="{00000000-0005-0000-0000-0000752E0000}"/>
    <cellStyle name="Вывод 2 2 3 8 2" xfId="11637" xr:uid="{00000000-0005-0000-0000-0000762E0000}"/>
    <cellStyle name="Вывод 2 2 3 9" xfId="11638" xr:uid="{00000000-0005-0000-0000-0000772E0000}"/>
    <cellStyle name="Вывод 2 2 4" xfId="11639" xr:uid="{00000000-0005-0000-0000-0000782E0000}"/>
    <cellStyle name="Вывод 2 2 4 2" xfId="11640" xr:uid="{00000000-0005-0000-0000-0000792E0000}"/>
    <cellStyle name="Вывод 2 2 4 2 2" xfId="11641" xr:uid="{00000000-0005-0000-0000-00007A2E0000}"/>
    <cellStyle name="Вывод 2 2 4 2 2 2" xfId="11642" xr:uid="{00000000-0005-0000-0000-00007B2E0000}"/>
    <cellStyle name="Вывод 2 2 4 2 2 2 2" xfId="11643" xr:uid="{00000000-0005-0000-0000-00007C2E0000}"/>
    <cellStyle name="Вывод 2 2 4 2 2 3" xfId="11644" xr:uid="{00000000-0005-0000-0000-00007D2E0000}"/>
    <cellStyle name="Вывод 2 2 4 2 3" xfId="11645" xr:uid="{00000000-0005-0000-0000-00007E2E0000}"/>
    <cellStyle name="Вывод 2 2 4 2 3 2" xfId="11646" xr:uid="{00000000-0005-0000-0000-00007F2E0000}"/>
    <cellStyle name="Вывод 2 2 4 2 3 2 2" xfId="11647" xr:uid="{00000000-0005-0000-0000-0000802E0000}"/>
    <cellStyle name="Вывод 2 2 4 2 3 3" xfId="11648" xr:uid="{00000000-0005-0000-0000-0000812E0000}"/>
    <cellStyle name="Вывод 2 2 4 2 4" xfId="11649" xr:uid="{00000000-0005-0000-0000-0000822E0000}"/>
    <cellStyle name="Вывод 2 2 4 2 4 2" xfId="11650" xr:uid="{00000000-0005-0000-0000-0000832E0000}"/>
    <cellStyle name="Вывод 2 2 4 2 4 2 2" xfId="11651" xr:uid="{00000000-0005-0000-0000-0000842E0000}"/>
    <cellStyle name="Вывод 2 2 4 2 4 3" xfId="11652" xr:uid="{00000000-0005-0000-0000-0000852E0000}"/>
    <cellStyle name="Вывод 2 2 4 2 5" xfId="11653" xr:uid="{00000000-0005-0000-0000-0000862E0000}"/>
    <cellStyle name="Вывод 2 2 4 2 5 2" xfId="11654" xr:uid="{00000000-0005-0000-0000-0000872E0000}"/>
    <cellStyle name="Вывод 2 2 4 2 6" xfId="11655" xr:uid="{00000000-0005-0000-0000-0000882E0000}"/>
    <cellStyle name="Вывод 2 2 4 3" xfId="11656" xr:uid="{00000000-0005-0000-0000-0000892E0000}"/>
    <cellStyle name="Вывод 2 2 4 3 2" xfId="11657" xr:uid="{00000000-0005-0000-0000-00008A2E0000}"/>
    <cellStyle name="Вывод 2 2 4 3 2 2" xfId="11658" xr:uid="{00000000-0005-0000-0000-00008B2E0000}"/>
    <cellStyle name="Вывод 2 2 4 3 2 2 2" xfId="11659" xr:uid="{00000000-0005-0000-0000-00008C2E0000}"/>
    <cellStyle name="Вывод 2 2 4 3 2 3" xfId="11660" xr:uid="{00000000-0005-0000-0000-00008D2E0000}"/>
    <cellStyle name="Вывод 2 2 4 3 3" xfId="11661" xr:uid="{00000000-0005-0000-0000-00008E2E0000}"/>
    <cellStyle name="Вывод 2 2 4 3 3 2" xfId="11662" xr:uid="{00000000-0005-0000-0000-00008F2E0000}"/>
    <cellStyle name="Вывод 2 2 4 3 3 2 2" xfId="11663" xr:uid="{00000000-0005-0000-0000-0000902E0000}"/>
    <cellStyle name="Вывод 2 2 4 3 3 3" xfId="11664" xr:uid="{00000000-0005-0000-0000-0000912E0000}"/>
    <cellStyle name="Вывод 2 2 4 3 4" xfId="11665" xr:uid="{00000000-0005-0000-0000-0000922E0000}"/>
    <cellStyle name="Вывод 2 2 4 3 4 2" xfId="11666" xr:uid="{00000000-0005-0000-0000-0000932E0000}"/>
    <cellStyle name="Вывод 2 2 4 3 4 2 2" xfId="11667" xr:uid="{00000000-0005-0000-0000-0000942E0000}"/>
    <cellStyle name="Вывод 2 2 4 3 4 3" xfId="11668" xr:uid="{00000000-0005-0000-0000-0000952E0000}"/>
    <cellStyle name="Вывод 2 2 4 3 5" xfId="11669" xr:uid="{00000000-0005-0000-0000-0000962E0000}"/>
    <cellStyle name="Вывод 2 2 4 3 5 2" xfId="11670" xr:uid="{00000000-0005-0000-0000-0000972E0000}"/>
    <cellStyle name="Вывод 2 2 4 3 6" xfId="11671" xr:uid="{00000000-0005-0000-0000-0000982E0000}"/>
    <cellStyle name="Вывод 2 2 4 4" xfId="11672" xr:uid="{00000000-0005-0000-0000-0000992E0000}"/>
    <cellStyle name="Вывод 2 2 4 4 2" xfId="11673" xr:uid="{00000000-0005-0000-0000-00009A2E0000}"/>
    <cellStyle name="Вывод 2 2 4 4 2 2" xfId="11674" xr:uid="{00000000-0005-0000-0000-00009B2E0000}"/>
    <cellStyle name="Вывод 2 2 4 4 2 2 2" xfId="11675" xr:uid="{00000000-0005-0000-0000-00009C2E0000}"/>
    <cellStyle name="Вывод 2 2 4 4 2 3" xfId="11676" xr:uid="{00000000-0005-0000-0000-00009D2E0000}"/>
    <cellStyle name="Вывод 2 2 4 4 3" xfId="11677" xr:uid="{00000000-0005-0000-0000-00009E2E0000}"/>
    <cellStyle name="Вывод 2 2 4 4 3 2" xfId="11678" xr:uid="{00000000-0005-0000-0000-00009F2E0000}"/>
    <cellStyle name="Вывод 2 2 4 4 3 2 2" xfId="11679" xr:uid="{00000000-0005-0000-0000-0000A02E0000}"/>
    <cellStyle name="Вывод 2 2 4 4 3 3" xfId="11680" xr:uid="{00000000-0005-0000-0000-0000A12E0000}"/>
    <cellStyle name="Вывод 2 2 4 4 4" xfId="11681" xr:uid="{00000000-0005-0000-0000-0000A22E0000}"/>
    <cellStyle name="Вывод 2 2 4 4 4 2" xfId="11682" xr:uid="{00000000-0005-0000-0000-0000A32E0000}"/>
    <cellStyle name="Вывод 2 2 4 4 4 2 2" xfId="11683" xr:uid="{00000000-0005-0000-0000-0000A42E0000}"/>
    <cellStyle name="Вывод 2 2 4 4 4 3" xfId="11684" xr:uid="{00000000-0005-0000-0000-0000A52E0000}"/>
    <cellStyle name="Вывод 2 2 4 4 5" xfId="11685" xr:uid="{00000000-0005-0000-0000-0000A62E0000}"/>
    <cellStyle name="Вывод 2 2 4 4 5 2" xfId="11686" xr:uid="{00000000-0005-0000-0000-0000A72E0000}"/>
    <cellStyle name="Вывод 2 2 4 4 6" xfId="11687" xr:uid="{00000000-0005-0000-0000-0000A82E0000}"/>
    <cellStyle name="Вывод 2 2 4 5" xfId="11688" xr:uid="{00000000-0005-0000-0000-0000A92E0000}"/>
    <cellStyle name="Вывод 2 2 4 5 2" xfId="11689" xr:uid="{00000000-0005-0000-0000-0000AA2E0000}"/>
    <cellStyle name="Вывод 2 2 4 5 2 2" xfId="11690" xr:uid="{00000000-0005-0000-0000-0000AB2E0000}"/>
    <cellStyle name="Вывод 2 2 4 5 2 2 2" xfId="11691" xr:uid="{00000000-0005-0000-0000-0000AC2E0000}"/>
    <cellStyle name="Вывод 2 2 4 5 2 3" xfId="11692" xr:uid="{00000000-0005-0000-0000-0000AD2E0000}"/>
    <cellStyle name="Вывод 2 2 4 5 3" xfId="11693" xr:uid="{00000000-0005-0000-0000-0000AE2E0000}"/>
    <cellStyle name="Вывод 2 2 4 5 3 2" xfId="11694" xr:uid="{00000000-0005-0000-0000-0000AF2E0000}"/>
    <cellStyle name="Вывод 2 2 4 5 3 2 2" xfId="11695" xr:uid="{00000000-0005-0000-0000-0000B02E0000}"/>
    <cellStyle name="Вывод 2 2 4 5 3 3" xfId="11696" xr:uid="{00000000-0005-0000-0000-0000B12E0000}"/>
    <cellStyle name="Вывод 2 2 4 5 4" xfId="11697" xr:uid="{00000000-0005-0000-0000-0000B22E0000}"/>
    <cellStyle name="Вывод 2 2 4 5 4 2" xfId="11698" xr:uid="{00000000-0005-0000-0000-0000B32E0000}"/>
    <cellStyle name="Вывод 2 2 4 5 4 2 2" xfId="11699" xr:uid="{00000000-0005-0000-0000-0000B42E0000}"/>
    <cellStyle name="Вывод 2 2 4 5 4 3" xfId="11700" xr:uid="{00000000-0005-0000-0000-0000B52E0000}"/>
    <cellStyle name="Вывод 2 2 4 5 5" xfId="11701" xr:uid="{00000000-0005-0000-0000-0000B62E0000}"/>
    <cellStyle name="Вывод 2 2 4 5 5 2" xfId="11702" xr:uid="{00000000-0005-0000-0000-0000B72E0000}"/>
    <cellStyle name="Вывод 2 2 4 5 6" xfId="11703" xr:uid="{00000000-0005-0000-0000-0000B82E0000}"/>
    <cellStyle name="Вывод 2 2 4 6" xfId="11704" xr:uid="{00000000-0005-0000-0000-0000B92E0000}"/>
    <cellStyle name="Вывод 2 2 4 6 2" xfId="11705" xr:uid="{00000000-0005-0000-0000-0000BA2E0000}"/>
    <cellStyle name="Вывод 2 2 4 6 2 2" xfId="11706" xr:uid="{00000000-0005-0000-0000-0000BB2E0000}"/>
    <cellStyle name="Вывод 2 2 4 6 3" xfId="11707" xr:uid="{00000000-0005-0000-0000-0000BC2E0000}"/>
    <cellStyle name="Вывод 2 2 4 7" xfId="11708" xr:uid="{00000000-0005-0000-0000-0000BD2E0000}"/>
    <cellStyle name="Вывод 2 2 4 7 2" xfId="11709" xr:uid="{00000000-0005-0000-0000-0000BE2E0000}"/>
    <cellStyle name="Вывод 2 2 4 8" xfId="11710" xr:uid="{00000000-0005-0000-0000-0000BF2E0000}"/>
    <cellStyle name="Вывод 2 2 5" xfId="11711" xr:uid="{00000000-0005-0000-0000-0000C02E0000}"/>
    <cellStyle name="Вывод 2 2 5 2" xfId="11712" xr:uid="{00000000-0005-0000-0000-0000C12E0000}"/>
    <cellStyle name="Вывод 2 2 5 2 2" xfId="11713" xr:uid="{00000000-0005-0000-0000-0000C22E0000}"/>
    <cellStyle name="Вывод 2 2 5 2 2 2" xfId="11714" xr:uid="{00000000-0005-0000-0000-0000C32E0000}"/>
    <cellStyle name="Вывод 2 2 5 2 2 2 2" xfId="11715" xr:uid="{00000000-0005-0000-0000-0000C42E0000}"/>
    <cellStyle name="Вывод 2 2 5 2 2 3" xfId="11716" xr:uid="{00000000-0005-0000-0000-0000C52E0000}"/>
    <cellStyle name="Вывод 2 2 5 2 3" xfId="11717" xr:uid="{00000000-0005-0000-0000-0000C62E0000}"/>
    <cellStyle name="Вывод 2 2 5 2 3 2" xfId="11718" xr:uid="{00000000-0005-0000-0000-0000C72E0000}"/>
    <cellStyle name="Вывод 2 2 5 2 3 2 2" xfId="11719" xr:uid="{00000000-0005-0000-0000-0000C82E0000}"/>
    <cellStyle name="Вывод 2 2 5 2 3 3" xfId="11720" xr:uid="{00000000-0005-0000-0000-0000C92E0000}"/>
    <cellStyle name="Вывод 2 2 5 2 4" xfId="11721" xr:uid="{00000000-0005-0000-0000-0000CA2E0000}"/>
    <cellStyle name="Вывод 2 2 5 2 4 2" xfId="11722" xr:uid="{00000000-0005-0000-0000-0000CB2E0000}"/>
    <cellStyle name="Вывод 2 2 5 2 4 2 2" xfId="11723" xr:uid="{00000000-0005-0000-0000-0000CC2E0000}"/>
    <cellStyle name="Вывод 2 2 5 2 4 3" xfId="11724" xr:uid="{00000000-0005-0000-0000-0000CD2E0000}"/>
    <cellStyle name="Вывод 2 2 5 2 5" xfId="11725" xr:uid="{00000000-0005-0000-0000-0000CE2E0000}"/>
    <cellStyle name="Вывод 2 2 5 2 5 2" xfId="11726" xr:uid="{00000000-0005-0000-0000-0000CF2E0000}"/>
    <cellStyle name="Вывод 2 2 5 2 6" xfId="11727" xr:uid="{00000000-0005-0000-0000-0000D02E0000}"/>
    <cellStyle name="Вывод 2 2 5 3" xfId="11728" xr:uid="{00000000-0005-0000-0000-0000D12E0000}"/>
    <cellStyle name="Вывод 2 2 5 3 2" xfId="11729" xr:uid="{00000000-0005-0000-0000-0000D22E0000}"/>
    <cellStyle name="Вывод 2 2 5 3 2 2" xfId="11730" xr:uid="{00000000-0005-0000-0000-0000D32E0000}"/>
    <cellStyle name="Вывод 2 2 5 3 2 2 2" xfId="11731" xr:uid="{00000000-0005-0000-0000-0000D42E0000}"/>
    <cellStyle name="Вывод 2 2 5 3 2 3" xfId="11732" xr:uid="{00000000-0005-0000-0000-0000D52E0000}"/>
    <cellStyle name="Вывод 2 2 5 3 3" xfId="11733" xr:uid="{00000000-0005-0000-0000-0000D62E0000}"/>
    <cellStyle name="Вывод 2 2 5 3 3 2" xfId="11734" xr:uid="{00000000-0005-0000-0000-0000D72E0000}"/>
    <cellStyle name="Вывод 2 2 5 3 3 2 2" xfId="11735" xr:uid="{00000000-0005-0000-0000-0000D82E0000}"/>
    <cellStyle name="Вывод 2 2 5 3 3 3" xfId="11736" xr:uid="{00000000-0005-0000-0000-0000D92E0000}"/>
    <cellStyle name="Вывод 2 2 5 3 4" xfId="11737" xr:uid="{00000000-0005-0000-0000-0000DA2E0000}"/>
    <cellStyle name="Вывод 2 2 5 3 4 2" xfId="11738" xr:uid="{00000000-0005-0000-0000-0000DB2E0000}"/>
    <cellStyle name="Вывод 2 2 5 3 4 2 2" xfId="11739" xr:uid="{00000000-0005-0000-0000-0000DC2E0000}"/>
    <cellStyle name="Вывод 2 2 5 3 4 3" xfId="11740" xr:uid="{00000000-0005-0000-0000-0000DD2E0000}"/>
    <cellStyle name="Вывод 2 2 5 3 5" xfId="11741" xr:uid="{00000000-0005-0000-0000-0000DE2E0000}"/>
    <cellStyle name="Вывод 2 2 5 3 5 2" xfId="11742" xr:uid="{00000000-0005-0000-0000-0000DF2E0000}"/>
    <cellStyle name="Вывод 2 2 5 3 6" xfId="11743" xr:uid="{00000000-0005-0000-0000-0000E02E0000}"/>
    <cellStyle name="Вывод 2 2 5 4" xfId="11744" xr:uid="{00000000-0005-0000-0000-0000E12E0000}"/>
    <cellStyle name="Вывод 2 2 5 4 2" xfId="11745" xr:uid="{00000000-0005-0000-0000-0000E22E0000}"/>
    <cellStyle name="Вывод 2 2 5 4 2 2" xfId="11746" xr:uid="{00000000-0005-0000-0000-0000E32E0000}"/>
    <cellStyle name="Вывод 2 2 5 4 2 2 2" xfId="11747" xr:uid="{00000000-0005-0000-0000-0000E42E0000}"/>
    <cellStyle name="Вывод 2 2 5 4 2 3" xfId="11748" xr:uid="{00000000-0005-0000-0000-0000E52E0000}"/>
    <cellStyle name="Вывод 2 2 5 4 3" xfId="11749" xr:uid="{00000000-0005-0000-0000-0000E62E0000}"/>
    <cellStyle name="Вывод 2 2 5 4 3 2" xfId="11750" xr:uid="{00000000-0005-0000-0000-0000E72E0000}"/>
    <cellStyle name="Вывод 2 2 5 4 3 2 2" xfId="11751" xr:uid="{00000000-0005-0000-0000-0000E82E0000}"/>
    <cellStyle name="Вывод 2 2 5 4 3 3" xfId="11752" xr:uid="{00000000-0005-0000-0000-0000E92E0000}"/>
    <cellStyle name="Вывод 2 2 5 4 4" xfId="11753" xr:uid="{00000000-0005-0000-0000-0000EA2E0000}"/>
    <cellStyle name="Вывод 2 2 5 4 4 2" xfId="11754" xr:uid="{00000000-0005-0000-0000-0000EB2E0000}"/>
    <cellStyle name="Вывод 2 2 5 4 4 2 2" xfId="11755" xr:uid="{00000000-0005-0000-0000-0000EC2E0000}"/>
    <cellStyle name="Вывод 2 2 5 4 4 3" xfId="11756" xr:uid="{00000000-0005-0000-0000-0000ED2E0000}"/>
    <cellStyle name="Вывод 2 2 5 4 5" xfId="11757" xr:uid="{00000000-0005-0000-0000-0000EE2E0000}"/>
    <cellStyle name="Вывод 2 2 5 4 5 2" xfId="11758" xr:uid="{00000000-0005-0000-0000-0000EF2E0000}"/>
    <cellStyle name="Вывод 2 2 5 4 6" xfId="11759" xr:uid="{00000000-0005-0000-0000-0000F02E0000}"/>
    <cellStyle name="Вывод 2 2 5 5" xfId="11760" xr:uid="{00000000-0005-0000-0000-0000F12E0000}"/>
    <cellStyle name="Вывод 2 2 5 5 2" xfId="11761" xr:uid="{00000000-0005-0000-0000-0000F22E0000}"/>
    <cellStyle name="Вывод 2 2 5 5 2 2" xfId="11762" xr:uid="{00000000-0005-0000-0000-0000F32E0000}"/>
    <cellStyle name="Вывод 2 2 5 5 2 2 2" xfId="11763" xr:uid="{00000000-0005-0000-0000-0000F42E0000}"/>
    <cellStyle name="Вывод 2 2 5 5 2 3" xfId="11764" xr:uid="{00000000-0005-0000-0000-0000F52E0000}"/>
    <cellStyle name="Вывод 2 2 5 5 3" xfId="11765" xr:uid="{00000000-0005-0000-0000-0000F62E0000}"/>
    <cellStyle name="Вывод 2 2 5 5 3 2" xfId="11766" xr:uid="{00000000-0005-0000-0000-0000F72E0000}"/>
    <cellStyle name="Вывод 2 2 5 5 3 2 2" xfId="11767" xr:uid="{00000000-0005-0000-0000-0000F82E0000}"/>
    <cellStyle name="Вывод 2 2 5 5 3 3" xfId="11768" xr:uid="{00000000-0005-0000-0000-0000F92E0000}"/>
    <cellStyle name="Вывод 2 2 5 5 4" xfId="11769" xr:uid="{00000000-0005-0000-0000-0000FA2E0000}"/>
    <cellStyle name="Вывод 2 2 5 5 4 2" xfId="11770" xr:uid="{00000000-0005-0000-0000-0000FB2E0000}"/>
    <cellStyle name="Вывод 2 2 5 5 4 2 2" xfId="11771" xr:uid="{00000000-0005-0000-0000-0000FC2E0000}"/>
    <cellStyle name="Вывод 2 2 5 5 4 3" xfId="11772" xr:uid="{00000000-0005-0000-0000-0000FD2E0000}"/>
    <cellStyle name="Вывод 2 2 5 5 5" xfId="11773" xr:uid="{00000000-0005-0000-0000-0000FE2E0000}"/>
    <cellStyle name="Вывод 2 2 5 5 5 2" xfId="11774" xr:uid="{00000000-0005-0000-0000-0000FF2E0000}"/>
    <cellStyle name="Вывод 2 2 5 5 6" xfId="11775" xr:uid="{00000000-0005-0000-0000-0000002F0000}"/>
    <cellStyle name="Вывод 2 2 5 6" xfId="11776" xr:uid="{00000000-0005-0000-0000-0000012F0000}"/>
    <cellStyle name="Вывод 2 2 5 6 2" xfId="11777" xr:uid="{00000000-0005-0000-0000-0000022F0000}"/>
    <cellStyle name="Вывод 2 2 5 6 2 2" xfId="11778" xr:uid="{00000000-0005-0000-0000-0000032F0000}"/>
    <cellStyle name="Вывод 2 2 5 6 3" xfId="11779" xr:uid="{00000000-0005-0000-0000-0000042F0000}"/>
    <cellStyle name="Вывод 2 2 5 7" xfId="11780" xr:uid="{00000000-0005-0000-0000-0000052F0000}"/>
    <cellStyle name="Вывод 2 2 5 7 2" xfId="11781" xr:uid="{00000000-0005-0000-0000-0000062F0000}"/>
    <cellStyle name="Вывод 2 2 5 8" xfId="11782" xr:uid="{00000000-0005-0000-0000-0000072F0000}"/>
    <cellStyle name="Вывод 2 2 6" xfId="11783" xr:uid="{00000000-0005-0000-0000-0000082F0000}"/>
    <cellStyle name="Вывод 2 2 6 2" xfId="11784" xr:uid="{00000000-0005-0000-0000-0000092F0000}"/>
    <cellStyle name="Вывод 2 2 6 2 2" xfId="11785" xr:uid="{00000000-0005-0000-0000-00000A2F0000}"/>
    <cellStyle name="Вывод 2 2 6 2 2 2" xfId="11786" xr:uid="{00000000-0005-0000-0000-00000B2F0000}"/>
    <cellStyle name="Вывод 2 2 6 2 3" xfId="11787" xr:uid="{00000000-0005-0000-0000-00000C2F0000}"/>
    <cellStyle name="Вывод 2 2 6 3" xfId="11788" xr:uid="{00000000-0005-0000-0000-00000D2F0000}"/>
    <cellStyle name="Вывод 2 2 6 3 2" xfId="11789" xr:uid="{00000000-0005-0000-0000-00000E2F0000}"/>
    <cellStyle name="Вывод 2 2 6 4" xfId="11790" xr:uid="{00000000-0005-0000-0000-00000F2F0000}"/>
    <cellStyle name="Вывод 2 2 7" xfId="11791" xr:uid="{00000000-0005-0000-0000-0000102F0000}"/>
    <cellStyle name="Вывод 2 2 7 2" xfId="11792" xr:uid="{00000000-0005-0000-0000-0000112F0000}"/>
    <cellStyle name="Вывод 2 2 7 2 2" xfId="11793" xr:uid="{00000000-0005-0000-0000-0000122F0000}"/>
    <cellStyle name="Вывод 2 2 7 3" xfId="11794" xr:uid="{00000000-0005-0000-0000-0000132F0000}"/>
    <cellStyle name="Вывод 2 2 8" xfId="11795" xr:uid="{00000000-0005-0000-0000-0000142F0000}"/>
    <cellStyle name="Вывод 2 2 8 2" xfId="11796" xr:uid="{00000000-0005-0000-0000-0000152F0000}"/>
    <cellStyle name="Вывод 2 2 9" xfId="11797" xr:uid="{00000000-0005-0000-0000-0000162F0000}"/>
    <cellStyle name="Вывод 2 3" xfId="257" xr:uid="{00000000-0005-0000-0000-0000172F0000}"/>
    <cellStyle name="Вывод 2 3 2" xfId="11798" xr:uid="{00000000-0005-0000-0000-0000182F0000}"/>
    <cellStyle name="Вывод 2 3 2 10" xfId="11799" xr:uid="{00000000-0005-0000-0000-0000192F0000}"/>
    <cellStyle name="Вывод 2 3 2 2" xfId="11800" xr:uid="{00000000-0005-0000-0000-00001A2F0000}"/>
    <cellStyle name="Вывод 2 3 2 2 2" xfId="11801" xr:uid="{00000000-0005-0000-0000-00001B2F0000}"/>
    <cellStyle name="Вывод 2 3 2 2 2 2" xfId="11802" xr:uid="{00000000-0005-0000-0000-00001C2F0000}"/>
    <cellStyle name="Вывод 2 3 2 2 2 2 2" xfId="11803" xr:uid="{00000000-0005-0000-0000-00001D2F0000}"/>
    <cellStyle name="Вывод 2 3 2 2 2 2 2 2" xfId="11804" xr:uid="{00000000-0005-0000-0000-00001E2F0000}"/>
    <cellStyle name="Вывод 2 3 2 2 2 2 3" xfId="11805" xr:uid="{00000000-0005-0000-0000-00001F2F0000}"/>
    <cellStyle name="Вывод 2 3 2 2 2 3" xfId="11806" xr:uid="{00000000-0005-0000-0000-0000202F0000}"/>
    <cellStyle name="Вывод 2 3 2 2 2 3 2" xfId="11807" xr:uid="{00000000-0005-0000-0000-0000212F0000}"/>
    <cellStyle name="Вывод 2 3 2 2 2 3 2 2" xfId="11808" xr:uid="{00000000-0005-0000-0000-0000222F0000}"/>
    <cellStyle name="Вывод 2 3 2 2 2 3 3" xfId="11809" xr:uid="{00000000-0005-0000-0000-0000232F0000}"/>
    <cellStyle name="Вывод 2 3 2 2 2 4" xfId="11810" xr:uid="{00000000-0005-0000-0000-0000242F0000}"/>
    <cellStyle name="Вывод 2 3 2 2 2 4 2" xfId="11811" xr:uid="{00000000-0005-0000-0000-0000252F0000}"/>
    <cellStyle name="Вывод 2 3 2 2 2 4 2 2" xfId="11812" xr:uid="{00000000-0005-0000-0000-0000262F0000}"/>
    <cellStyle name="Вывод 2 3 2 2 2 4 3" xfId="11813" xr:uid="{00000000-0005-0000-0000-0000272F0000}"/>
    <cellStyle name="Вывод 2 3 2 2 2 5" xfId="11814" xr:uid="{00000000-0005-0000-0000-0000282F0000}"/>
    <cellStyle name="Вывод 2 3 2 2 2 5 2" xfId="11815" xr:uid="{00000000-0005-0000-0000-0000292F0000}"/>
    <cellStyle name="Вывод 2 3 2 2 2 6" xfId="11816" xr:uid="{00000000-0005-0000-0000-00002A2F0000}"/>
    <cellStyle name="Вывод 2 3 2 2 3" xfId="11817" xr:uid="{00000000-0005-0000-0000-00002B2F0000}"/>
    <cellStyle name="Вывод 2 3 2 2 3 2" xfId="11818" xr:uid="{00000000-0005-0000-0000-00002C2F0000}"/>
    <cellStyle name="Вывод 2 3 2 2 3 2 2" xfId="11819" xr:uid="{00000000-0005-0000-0000-00002D2F0000}"/>
    <cellStyle name="Вывод 2 3 2 2 3 2 2 2" xfId="11820" xr:uid="{00000000-0005-0000-0000-00002E2F0000}"/>
    <cellStyle name="Вывод 2 3 2 2 3 2 3" xfId="11821" xr:uid="{00000000-0005-0000-0000-00002F2F0000}"/>
    <cellStyle name="Вывод 2 3 2 2 3 3" xfId="11822" xr:uid="{00000000-0005-0000-0000-0000302F0000}"/>
    <cellStyle name="Вывод 2 3 2 2 3 3 2" xfId="11823" xr:uid="{00000000-0005-0000-0000-0000312F0000}"/>
    <cellStyle name="Вывод 2 3 2 2 3 3 2 2" xfId="11824" xr:uid="{00000000-0005-0000-0000-0000322F0000}"/>
    <cellStyle name="Вывод 2 3 2 2 3 3 3" xfId="11825" xr:uid="{00000000-0005-0000-0000-0000332F0000}"/>
    <cellStyle name="Вывод 2 3 2 2 3 4" xfId="11826" xr:uid="{00000000-0005-0000-0000-0000342F0000}"/>
    <cellStyle name="Вывод 2 3 2 2 3 4 2" xfId="11827" xr:uid="{00000000-0005-0000-0000-0000352F0000}"/>
    <cellStyle name="Вывод 2 3 2 2 3 4 2 2" xfId="11828" xr:uid="{00000000-0005-0000-0000-0000362F0000}"/>
    <cellStyle name="Вывод 2 3 2 2 3 4 3" xfId="11829" xr:uid="{00000000-0005-0000-0000-0000372F0000}"/>
    <cellStyle name="Вывод 2 3 2 2 3 5" xfId="11830" xr:uid="{00000000-0005-0000-0000-0000382F0000}"/>
    <cellStyle name="Вывод 2 3 2 2 3 5 2" xfId="11831" xr:uid="{00000000-0005-0000-0000-0000392F0000}"/>
    <cellStyle name="Вывод 2 3 2 2 3 6" xfId="11832" xr:uid="{00000000-0005-0000-0000-00003A2F0000}"/>
    <cellStyle name="Вывод 2 3 2 2 4" xfId="11833" xr:uid="{00000000-0005-0000-0000-00003B2F0000}"/>
    <cellStyle name="Вывод 2 3 2 2 4 2" xfId="11834" xr:uid="{00000000-0005-0000-0000-00003C2F0000}"/>
    <cellStyle name="Вывод 2 3 2 2 4 2 2" xfId="11835" xr:uid="{00000000-0005-0000-0000-00003D2F0000}"/>
    <cellStyle name="Вывод 2 3 2 2 4 2 2 2" xfId="11836" xr:uid="{00000000-0005-0000-0000-00003E2F0000}"/>
    <cellStyle name="Вывод 2 3 2 2 4 2 3" xfId="11837" xr:uid="{00000000-0005-0000-0000-00003F2F0000}"/>
    <cellStyle name="Вывод 2 3 2 2 4 3" xfId="11838" xr:uid="{00000000-0005-0000-0000-0000402F0000}"/>
    <cellStyle name="Вывод 2 3 2 2 4 3 2" xfId="11839" xr:uid="{00000000-0005-0000-0000-0000412F0000}"/>
    <cellStyle name="Вывод 2 3 2 2 4 3 2 2" xfId="11840" xr:uid="{00000000-0005-0000-0000-0000422F0000}"/>
    <cellStyle name="Вывод 2 3 2 2 4 3 3" xfId="11841" xr:uid="{00000000-0005-0000-0000-0000432F0000}"/>
    <cellStyle name="Вывод 2 3 2 2 4 4" xfId="11842" xr:uid="{00000000-0005-0000-0000-0000442F0000}"/>
    <cellStyle name="Вывод 2 3 2 2 4 4 2" xfId="11843" xr:uid="{00000000-0005-0000-0000-0000452F0000}"/>
    <cellStyle name="Вывод 2 3 2 2 4 4 2 2" xfId="11844" xr:uid="{00000000-0005-0000-0000-0000462F0000}"/>
    <cellStyle name="Вывод 2 3 2 2 4 4 3" xfId="11845" xr:uid="{00000000-0005-0000-0000-0000472F0000}"/>
    <cellStyle name="Вывод 2 3 2 2 4 5" xfId="11846" xr:uid="{00000000-0005-0000-0000-0000482F0000}"/>
    <cellStyle name="Вывод 2 3 2 2 4 5 2" xfId="11847" xr:uid="{00000000-0005-0000-0000-0000492F0000}"/>
    <cellStyle name="Вывод 2 3 2 2 4 6" xfId="11848" xr:uid="{00000000-0005-0000-0000-00004A2F0000}"/>
    <cellStyle name="Вывод 2 3 2 2 5" xfId="11849" xr:uid="{00000000-0005-0000-0000-00004B2F0000}"/>
    <cellStyle name="Вывод 2 3 2 2 5 2" xfId="11850" xr:uid="{00000000-0005-0000-0000-00004C2F0000}"/>
    <cellStyle name="Вывод 2 3 2 2 5 2 2" xfId="11851" xr:uid="{00000000-0005-0000-0000-00004D2F0000}"/>
    <cellStyle name="Вывод 2 3 2 2 5 2 2 2" xfId="11852" xr:uid="{00000000-0005-0000-0000-00004E2F0000}"/>
    <cellStyle name="Вывод 2 3 2 2 5 2 3" xfId="11853" xr:uid="{00000000-0005-0000-0000-00004F2F0000}"/>
    <cellStyle name="Вывод 2 3 2 2 5 3" xfId="11854" xr:uid="{00000000-0005-0000-0000-0000502F0000}"/>
    <cellStyle name="Вывод 2 3 2 2 5 3 2" xfId="11855" xr:uid="{00000000-0005-0000-0000-0000512F0000}"/>
    <cellStyle name="Вывод 2 3 2 2 5 3 2 2" xfId="11856" xr:uid="{00000000-0005-0000-0000-0000522F0000}"/>
    <cellStyle name="Вывод 2 3 2 2 5 3 3" xfId="11857" xr:uid="{00000000-0005-0000-0000-0000532F0000}"/>
    <cellStyle name="Вывод 2 3 2 2 5 4" xfId="11858" xr:uid="{00000000-0005-0000-0000-0000542F0000}"/>
    <cellStyle name="Вывод 2 3 2 2 5 4 2" xfId="11859" xr:uid="{00000000-0005-0000-0000-0000552F0000}"/>
    <cellStyle name="Вывод 2 3 2 2 5 4 2 2" xfId="11860" xr:uid="{00000000-0005-0000-0000-0000562F0000}"/>
    <cellStyle name="Вывод 2 3 2 2 5 4 3" xfId="11861" xr:uid="{00000000-0005-0000-0000-0000572F0000}"/>
    <cellStyle name="Вывод 2 3 2 2 5 5" xfId="11862" xr:uid="{00000000-0005-0000-0000-0000582F0000}"/>
    <cellStyle name="Вывод 2 3 2 2 5 5 2" xfId="11863" xr:uid="{00000000-0005-0000-0000-0000592F0000}"/>
    <cellStyle name="Вывод 2 3 2 2 5 6" xfId="11864" xr:uid="{00000000-0005-0000-0000-00005A2F0000}"/>
    <cellStyle name="Вывод 2 3 2 2 6" xfId="11865" xr:uid="{00000000-0005-0000-0000-00005B2F0000}"/>
    <cellStyle name="Вывод 2 3 2 2 6 2" xfId="11866" xr:uid="{00000000-0005-0000-0000-00005C2F0000}"/>
    <cellStyle name="Вывод 2 3 2 2 6 2 2" xfId="11867" xr:uid="{00000000-0005-0000-0000-00005D2F0000}"/>
    <cellStyle name="Вывод 2 3 2 2 6 2 2 2" xfId="11868" xr:uid="{00000000-0005-0000-0000-00005E2F0000}"/>
    <cellStyle name="Вывод 2 3 2 2 6 2 3" xfId="11869" xr:uid="{00000000-0005-0000-0000-00005F2F0000}"/>
    <cellStyle name="Вывод 2 3 2 2 6 3" xfId="11870" xr:uid="{00000000-0005-0000-0000-0000602F0000}"/>
    <cellStyle name="Вывод 2 3 2 2 6 3 2" xfId="11871" xr:uid="{00000000-0005-0000-0000-0000612F0000}"/>
    <cellStyle name="Вывод 2 3 2 2 6 3 2 2" xfId="11872" xr:uid="{00000000-0005-0000-0000-0000622F0000}"/>
    <cellStyle name="Вывод 2 3 2 2 6 3 3" xfId="11873" xr:uid="{00000000-0005-0000-0000-0000632F0000}"/>
    <cellStyle name="Вывод 2 3 2 2 6 4" xfId="11874" xr:uid="{00000000-0005-0000-0000-0000642F0000}"/>
    <cellStyle name="Вывод 2 3 2 2 6 4 2" xfId="11875" xr:uid="{00000000-0005-0000-0000-0000652F0000}"/>
    <cellStyle name="Вывод 2 3 2 2 6 4 2 2" xfId="11876" xr:uid="{00000000-0005-0000-0000-0000662F0000}"/>
    <cellStyle name="Вывод 2 3 2 2 6 4 3" xfId="11877" xr:uid="{00000000-0005-0000-0000-0000672F0000}"/>
    <cellStyle name="Вывод 2 3 2 2 6 5" xfId="11878" xr:uid="{00000000-0005-0000-0000-0000682F0000}"/>
    <cellStyle name="Вывод 2 3 2 2 6 5 2" xfId="11879" xr:uid="{00000000-0005-0000-0000-0000692F0000}"/>
    <cellStyle name="Вывод 2 3 2 2 6 6" xfId="11880" xr:uid="{00000000-0005-0000-0000-00006A2F0000}"/>
    <cellStyle name="Вывод 2 3 2 2 7" xfId="11881" xr:uid="{00000000-0005-0000-0000-00006B2F0000}"/>
    <cellStyle name="Вывод 2 3 2 2 7 2" xfId="11882" xr:uid="{00000000-0005-0000-0000-00006C2F0000}"/>
    <cellStyle name="Вывод 2 3 2 2 7 2 2" xfId="11883" xr:uid="{00000000-0005-0000-0000-00006D2F0000}"/>
    <cellStyle name="Вывод 2 3 2 2 7 3" xfId="11884" xr:uid="{00000000-0005-0000-0000-00006E2F0000}"/>
    <cellStyle name="Вывод 2 3 2 2 8" xfId="11885" xr:uid="{00000000-0005-0000-0000-00006F2F0000}"/>
    <cellStyle name="Вывод 2 3 2 2 8 2" xfId="11886" xr:uid="{00000000-0005-0000-0000-0000702F0000}"/>
    <cellStyle name="Вывод 2 3 2 2 9" xfId="11887" xr:uid="{00000000-0005-0000-0000-0000712F0000}"/>
    <cellStyle name="Вывод 2 3 2 3" xfId="11888" xr:uid="{00000000-0005-0000-0000-0000722F0000}"/>
    <cellStyle name="Вывод 2 3 2 3 2" xfId="11889" xr:uid="{00000000-0005-0000-0000-0000732F0000}"/>
    <cellStyle name="Вывод 2 3 2 3 2 2" xfId="11890" xr:uid="{00000000-0005-0000-0000-0000742F0000}"/>
    <cellStyle name="Вывод 2 3 2 3 2 2 2" xfId="11891" xr:uid="{00000000-0005-0000-0000-0000752F0000}"/>
    <cellStyle name="Вывод 2 3 2 3 2 2 2 2" xfId="11892" xr:uid="{00000000-0005-0000-0000-0000762F0000}"/>
    <cellStyle name="Вывод 2 3 2 3 2 2 3" xfId="11893" xr:uid="{00000000-0005-0000-0000-0000772F0000}"/>
    <cellStyle name="Вывод 2 3 2 3 2 3" xfId="11894" xr:uid="{00000000-0005-0000-0000-0000782F0000}"/>
    <cellStyle name="Вывод 2 3 2 3 2 3 2" xfId="11895" xr:uid="{00000000-0005-0000-0000-0000792F0000}"/>
    <cellStyle name="Вывод 2 3 2 3 2 3 2 2" xfId="11896" xr:uid="{00000000-0005-0000-0000-00007A2F0000}"/>
    <cellStyle name="Вывод 2 3 2 3 2 3 3" xfId="11897" xr:uid="{00000000-0005-0000-0000-00007B2F0000}"/>
    <cellStyle name="Вывод 2 3 2 3 2 4" xfId="11898" xr:uid="{00000000-0005-0000-0000-00007C2F0000}"/>
    <cellStyle name="Вывод 2 3 2 3 2 4 2" xfId="11899" xr:uid="{00000000-0005-0000-0000-00007D2F0000}"/>
    <cellStyle name="Вывод 2 3 2 3 2 4 2 2" xfId="11900" xr:uid="{00000000-0005-0000-0000-00007E2F0000}"/>
    <cellStyle name="Вывод 2 3 2 3 2 4 3" xfId="11901" xr:uid="{00000000-0005-0000-0000-00007F2F0000}"/>
    <cellStyle name="Вывод 2 3 2 3 2 5" xfId="11902" xr:uid="{00000000-0005-0000-0000-0000802F0000}"/>
    <cellStyle name="Вывод 2 3 2 3 2 5 2" xfId="11903" xr:uid="{00000000-0005-0000-0000-0000812F0000}"/>
    <cellStyle name="Вывод 2 3 2 3 2 6" xfId="11904" xr:uid="{00000000-0005-0000-0000-0000822F0000}"/>
    <cellStyle name="Вывод 2 3 2 3 3" xfId="11905" xr:uid="{00000000-0005-0000-0000-0000832F0000}"/>
    <cellStyle name="Вывод 2 3 2 3 3 2" xfId="11906" xr:uid="{00000000-0005-0000-0000-0000842F0000}"/>
    <cellStyle name="Вывод 2 3 2 3 3 2 2" xfId="11907" xr:uid="{00000000-0005-0000-0000-0000852F0000}"/>
    <cellStyle name="Вывод 2 3 2 3 3 2 2 2" xfId="11908" xr:uid="{00000000-0005-0000-0000-0000862F0000}"/>
    <cellStyle name="Вывод 2 3 2 3 3 2 3" xfId="11909" xr:uid="{00000000-0005-0000-0000-0000872F0000}"/>
    <cellStyle name="Вывод 2 3 2 3 3 3" xfId="11910" xr:uid="{00000000-0005-0000-0000-0000882F0000}"/>
    <cellStyle name="Вывод 2 3 2 3 3 3 2" xfId="11911" xr:uid="{00000000-0005-0000-0000-0000892F0000}"/>
    <cellStyle name="Вывод 2 3 2 3 3 3 2 2" xfId="11912" xr:uid="{00000000-0005-0000-0000-00008A2F0000}"/>
    <cellStyle name="Вывод 2 3 2 3 3 3 3" xfId="11913" xr:uid="{00000000-0005-0000-0000-00008B2F0000}"/>
    <cellStyle name="Вывод 2 3 2 3 3 4" xfId="11914" xr:uid="{00000000-0005-0000-0000-00008C2F0000}"/>
    <cellStyle name="Вывод 2 3 2 3 3 4 2" xfId="11915" xr:uid="{00000000-0005-0000-0000-00008D2F0000}"/>
    <cellStyle name="Вывод 2 3 2 3 3 4 2 2" xfId="11916" xr:uid="{00000000-0005-0000-0000-00008E2F0000}"/>
    <cellStyle name="Вывод 2 3 2 3 3 4 3" xfId="11917" xr:uid="{00000000-0005-0000-0000-00008F2F0000}"/>
    <cellStyle name="Вывод 2 3 2 3 3 5" xfId="11918" xr:uid="{00000000-0005-0000-0000-0000902F0000}"/>
    <cellStyle name="Вывод 2 3 2 3 3 5 2" xfId="11919" xr:uid="{00000000-0005-0000-0000-0000912F0000}"/>
    <cellStyle name="Вывод 2 3 2 3 3 6" xfId="11920" xr:uid="{00000000-0005-0000-0000-0000922F0000}"/>
    <cellStyle name="Вывод 2 3 2 3 4" xfId="11921" xr:uid="{00000000-0005-0000-0000-0000932F0000}"/>
    <cellStyle name="Вывод 2 3 2 3 4 2" xfId="11922" xr:uid="{00000000-0005-0000-0000-0000942F0000}"/>
    <cellStyle name="Вывод 2 3 2 3 4 2 2" xfId="11923" xr:uid="{00000000-0005-0000-0000-0000952F0000}"/>
    <cellStyle name="Вывод 2 3 2 3 4 2 2 2" xfId="11924" xr:uid="{00000000-0005-0000-0000-0000962F0000}"/>
    <cellStyle name="Вывод 2 3 2 3 4 2 3" xfId="11925" xr:uid="{00000000-0005-0000-0000-0000972F0000}"/>
    <cellStyle name="Вывод 2 3 2 3 4 3" xfId="11926" xr:uid="{00000000-0005-0000-0000-0000982F0000}"/>
    <cellStyle name="Вывод 2 3 2 3 4 3 2" xfId="11927" xr:uid="{00000000-0005-0000-0000-0000992F0000}"/>
    <cellStyle name="Вывод 2 3 2 3 4 3 2 2" xfId="11928" xr:uid="{00000000-0005-0000-0000-00009A2F0000}"/>
    <cellStyle name="Вывод 2 3 2 3 4 3 3" xfId="11929" xr:uid="{00000000-0005-0000-0000-00009B2F0000}"/>
    <cellStyle name="Вывод 2 3 2 3 4 4" xfId="11930" xr:uid="{00000000-0005-0000-0000-00009C2F0000}"/>
    <cellStyle name="Вывод 2 3 2 3 4 4 2" xfId="11931" xr:uid="{00000000-0005-0000-0000-00009D2F0000}"/>
    <cellStyle name="Вывод 2 3 2 3 4 4 2 2" xfId="11932" xr:uid="{00000000-0005-0000-0000-00009E2F0000}"/>
    <cellStyle name="Вывод 2 3 2 3 4 4 3" xfId="11933" xr:uid="{00000000-0005-0000-0000-00009F2F0000}"/>
    <cellStyle name="Вывод 2 3 2 3 4 5" xfId="11934" xr:uid="{00000000-0005-0000-0000-0000A02F0000}"/>
    <cellStyle name="Вывод 2 3 2 3 4 5 2" xfId="11935" xr:uid="{00000000-0005-0000-0000-0000A12F0000}"/>
    <cellStyle name="Вывод 2 3 2 3 4 6" xfId="11936" xr:uid="{00000000-0005-0000-0000-0000A22F0000}"/>
    <cellStyle name="Вывод 2 3 2 3 5" xfId="11937" xr:uid="{00000000-0005-0000-0000-0000A32F0000}"/>
    <cellStyle name="Вывод 2 3 2 3 5 2" xfId="11938" xr:uid="{00000000-0005-0000-0000-0000A42F0000}"/>
    <cellStyle name="Вывод 2 3 2 3 5 2 2" xfId="11939" xr:uid="{00000000-0005-0000-0000-0000A52F0000}"/>
    <cellStyle name="Вывод 2 3 2 3 5 2 2 2" xfId="11940" xr:uid="{00000000-0005-0000-0000-0000A62F0000}"/>
    <cellStyle name="Вывод 2 3 2 3 5 2 3" xfId="11941" xr:uid="{00000000-0005-0000-0000-0000A72F0000}"/>
    <cellStyle name="Вывод 2 3 2 3 5 3" xfId="11942" xr:uid="{00000000-0005-0000-0000-0000A82F0000}"/>
    <cellStyle name="Вывод 2 3 2 3 5 3 2" xfId="11943" xr:uid="{00000000-0005-0000-0000-0000A92F0000}"/>
    <cellStyle name="Вывод 2 3 2 3 5 3 2 2" xfId="11944" xr:uid="{00000000-0005-0000-0000-0000AA2F0000}"/>
    <cellStyle name="Вывод 2 3 2 3 5 3 3" xfId="11945" xr:uid="{00000000-0005-0000-0000-0000AB2F0000}"/>
    <cellStyle name="Вывод 2 3 2 3 5 4" xfId="11946" xr:uid="{00000000-0005-0000-0000-0000AC2F0000}"/>
    <cellStyle name="Вывод 2 3 2 3 5 4 2" xfId="11947" xr:uid="{00000000-0005-0000-0000-0000AD2F0000}"/>
    <cellStyle name="Вывод 2 3 2 3 5 4 2 2" xfId="11948" xr:uid="{00000000-0005-0000-0000-0000AE2F0000}"/>
    <cellStyle name="Вывод 2 3 2 3 5 4 3" xfId="11949" xr:uid="{00000000-0005-0000-0000-0000AF2F0000}"/>
    <cellStyle name="Вывод 2 3 2 3 5 5" xfId="11950" xr:uid="{00000000-0005-0000-0000-0000B02F0000}"/>
    <cellStyle name="Вывод 2 3 2 3 5 5 2" xfId="11951" xr:uid="{00000000-0005-0000-0000-0000B12F0000}"/>
    <cellStyle name="Вывод 2 3 2 3 5 6" xfId="11952" xr:uid="{00000000-0005-0000-0000-0000B22F0000}"/>
    <cellStyle name="Вывод 2 3 2 3 6" xfId="11953" xr:uid="{00000000-0005-0000-0000-0000B32F0000}"/>
    <cellStyle name="Вывод 2 3 2 3 6 2" xfId="11954" xr:uid="{00000000-0005-0000-0000-0000B42F0000}"/>
    <cellStyle name="Вывод 2 3 2 3 6 2 2" xfId="11955" xr:uid="{00000000-0005-0000-0000-0000B52F0000}"/>
    <cellStyle name="Вывод 2 3 2 3 6 3" xfId="11956" xr:uid="{00000000-0005-0000-0000-0000B62F0000}"/>
    <cellStyle name="Вывод 2 3 2 3 7" xfId="11957" xr:uid="{00000000-0005-0000-0000-0000B72F0000}"/>
    <cellStyle name="Вывод 2 3 2 3 7 2" xfId="11958" xr:uid="{00000000-0005-0000-0000-0000B82F0000}"/>
    <cellStyle name="Вывод 2 3 2 3 8" xfId="11959" xr:uid="{00000000-0005-0000-0000-0000B92F0000}"/>
    <cellStyle name="Вывод 2 3 2 4" xfId="11960" xr:uid="{00000000-0005-0000-0000-0000BA2F0000}"/>
    <cellStyle name="Вывод 2 3 2 4 2" xfId="11961" xr:uid="{00000000-0005-0000-0000-0000BB2F0000}"/>
    <cellStyle name="Вывод 2 3 2 4 2 2" xfId="11962" xr:uid="{00000000-0005-0000-0000-0000BC2F0000}"/>
    <cellStyle name="Вывод 2 3 2 4 2 2 2" xfId="11963" xr:uid="{00000000-0005-0000-0000-0000BD2F0000}"/>
    <cellStyle name="Вывод 2 3 2 4 2 3" xfId="11964" xr:uid="{00000000-0005-0000-0000-0000BE2F0000}"/>
    <cellStyle name="Вывод 2 3 2 4 3" xfId="11965" xr:uid="{00000000-0005-0000-0000-0000BF2F0000}"/>
    <cellStyle name="Вывод 2 3 2 4 3 2" xfId="11966" xr:uid="{00000000-0005-0000-0000-0000C02F0000}"/>
    <cellStyle name="Вывод 2 3 2 4 3 2 2" xfId="11967" xr:uid="{00000000-0005-0000-0000-0000C12F0000}"/>
    <cellStyle name="Вывод 2 3 2 4 3 3" xfId="11968" xr:uid="{00000000-0005-0000-0000-0000C22F0000}"/>
    <cellStyle name="Вывод 2 3 2 4 4" xfId="11969" xr:uid="{00000000-0005-0000-0000-0000C32F0000}"/>
    <cellStyle name="Вывод 2 3 2 4 4 2" xfId="11970" xr:uid="{00000000-0005-0000-0000-0000C42F0000}"/>
    <cellStyle name="Вывод 2 3 2 4 4 2 2" xfId="11971" xr:uid="{00000000-0005-0000-0000-0000C52F0000}"/>
    <cellStyle name="Вывод 2 3 2 4 4 3" xfId="11972" xr:uid="{00000000-0005-0000-0000-0000C62F0000}"/>
    <cellStyle name="Вывод 2 3 2 4 5" xfId="11973" xr:uid="{00000000-0005-0000-0000-0000C72F0000}"/>
    <cellStyle name="Вывод 2 3 2 4 5 2" xfId="11974" xr:uid="{00000000-0005-0000-0000-0000C82F0000}"/>
    <cellStyle name="Вывод 2 3 2 4 6" xfId="11975" xr:uid="{00000000-0005-0000-0000-0000C92F0000}"/>
    <cellStyle name="Вывод 2 3 2 5" xfId="11976" xr:uid="{00000000-0005-0000-0000-0000CA2F0000}"/>
    <cellStyle name="Вывод 2 3 2 5 2" xfId="11977" xr:uid="{00000000-0005-0000-0000-0000CB2F0000}"/>
    <cellStyle name="Вывод 2 3 2 5 2 2" xfId="11978" xr:uid="{00000000-0005-0000-0000-0000CC2F0000}"/>
    <cellStyle name="Вывод 2 3 2 5 2 2 2" xfId="11979" xr:uid="{00000000-0005-0000-0000-0000CD2F0000}"/>
    <cellStyle name="Вывод 2 3 2 5 2 3" xfId="11980" xr:uid="{00000000-0005-0000-0000-0000CE2F0000}"/>
    <cellStyle name="Вывод 2 3 2 5 3" xfId="11981" xr:uid="{00000000-0005-0000-0000-0000CF2F0000}"/>
    <cellStyle name="Вывод 2 3 2 5 3 2" xfId="11982" xr:uid="{00000000-0005-0000-0000-0000D02F0000}"/>
    <cellStyle name="Вывод 2 3 2 5 3 2 2" xfId="11983" xr:uid="{00000000-0005-0000-0000-0000D12F0000}"/>
    <cellStyle name="Вывод 2 3 2 5 3 3" xfId="11984" xr:uid="{00000000-0005-0000-0000-0000D22F0000}"/>
    <cellStyle name="Вывод 2 3 2 5 4" xfId="11985" xr:uid="{00000000-0005-0000-0000-0000D32F0000}"/>
    <cellStyle name="Вывод 2 3 2 5 4 2" xfId="11986" xr:uid="{00000000-0005-0000-0000-0000D42F0000}"/>
    <cellStyle name="Вывод 2 3 2 5 4 2 2" xfId="11987" xr:uid="{00000000-0005-0000-0000-0000D52F0000}"/>
    <cellStyle name="Вывод 2 3 2 5 4 3" xfId="11988" xr:uid="{00000000-0005-0000-0000-0000D62F0000}"/>
    <cellStyle name="Вывод 2 3 2 5 5" xfId="11989" xr:uid="{00000000-0005-0000-0000-0000D72F0000}"/>
    <cellStyle name="Вывод 2 3 2 5 5 2" xfId="11990" xr:uid="{00000000-0005-0000-0000-0000D82F0000}"/>
    <cellStyle name="Вывод 2 3 2 5 6" xfId="11991" xr:uid="{00000000-0005-0000-0000-0000D92F0000}"/>
    <cellStyle name="Вывод 2 3 2 6" xfId="11992" xr:uid="{00000000-0005-0000-0000-0000DA2F0000}"/>
    <cellStyle name="Вывод 2 3 2 6 2" xfId="11993" xr:uid="{00000000-0005-0000-0000-0000DB2F0000}"/>
    <cellStyle name="Вывод 2 3 2 6 2 2" xfId="11994" xr:uid="{00000000-0005-0000-0000-0000DC2F0000}"/>
    <cellStyle name="Вывод 2 3 2 6 2 2 2" xfId="11995" xr:uid="{00000000-0005-0000-0000-0000DD2F0000}"/>
    <cellStyle name="Вывод 2 3 2 6 2 3" xfId="11996" xr:uid="{00000000-0005-0000-0000-0000DE2F0000}"/>
    <cellStyle name="Вывод 2 3 2 6 3" xfId="11997" xr:uid="{00000000-0005-0000-0000-0000DF2F0000}"/>
    <cellStyle name="Вывод 2 3 2 6 3 2" xfId="11998" xr:uid="{00000000-0005-0000-0000-0000E02F0000}"/>
    <cellStyle name="Вывод 2 3 2 6 3 2 2" xfId="11999" xr:uid="{00000000-0005-0000-0000-0000E12F0000}"/>
    <cellStyle name="Вывод 2 3 2 6 3 3" xfId="12000" xr:uid="{00000000-0005-0000-0000-0000E22F0000}"/>
    <cellStyle name="Вывод 2 3 2 6 4" xfId="12001" xr:uid="{00000000-0005-0000-0000-0000E32F0000}"/>
    <cellStyle name="Вывод 2 3 2 6 4 2" xfId="12002" xr:uid="{00000000-0005-0000-0000-0000E42F0000}"/>
    <cellStyle name="Вывод 2 3 2 6 4 2 2" xfId="12003" xr:uid="{00000000-0005-0000-0000-0000E52F0000}"/>
    <cellStyle name="Вывод 2 3 2 6 4 3" xfId="12004" xr:uid="{00000000-0005-0000-0000-0000E62F0000}"/>
    <cellStyle name="Вывод 2 3 2 6 5" xfId="12005" xr:uid="{00000000-0005-0000-0000-0000E72F0000}"/>
    <cellStyle name="Вывод 2 3 2 6 5 2" xfId="12006" xr:uid="{00000000-0005-0000-0000-0000E82F0000}"/>
    <cellStyle name="Вывод 2 3 2 6 6" xfId="12007" xr:uid="{00000000-0005-0000-0000-0000E92F0000}"/>
    <cellStyle name="Вывод 2 3 2 7" xfId="12008" xr:uid="{00000000-0005-0000-0000-0000EA2F0000}"/>
    <cellStyle name="Вывод 2 3 2 7 2" xfId="12009" xr:uid="{00000000-0005-0000-0000-0000EB2F0000}"/>
    <cellStyle name="Вывод 2 3 2 7 2 2" xfId="12010" xr:uid="{00000000-0005-0000-0000-0000EC2F0000}"/>
    <cellStyle name="Вывод 2 3 2 7 2 2 2" xfId="12011" xr:uid="{00000000-0005-0000-0000-0000ED2F0000}"/>
    <cellStyle name="Вывод 2 3 2 7 2 3" xfId="12012" xr:uid="{00000000-0005-0000-0000-0000EE2F0000}"/>
    <cellStyle name="Вывод 2 3 2 7 3" xfId="12013" xr:uid="{00000000-0005-0000-0000-0000EF2F0000}"/>
    <cellStyle name="Вывод 2 3 2 7 3 2" xfId="12014" xr:uid="{00000000-0005-0000-0000-0000F02F0000}"/>
    <cellStyle name="Вывод 2 3 2 7 3 2 2" xfId="12015" xr:uid="{00000000-0005-0000-0000-0000F12F0000}"/>
    <cellStyle name="Вывод 2 3 2 7 3 3" xfId="12016" xr:uid="{00000000-0005-0000-0000-0000F22F0000}"/>
    <cellStyle name="Вывод 2 3 2 7 4" xfId="12017" xr:uid="{00000000-0005-0000-0000-0000F32F0000}"/>
    <cellStyle name="Вывод 2 3 2 7 4 2" xfId="12018" xr:uid="{00000000-0005-0000-0000-0000F42F0000}"/>
    <cellStyle name="Вывод 2 3 2 7 4 2 2" xfId="12019" xr:uid="{00000000-0005-0000-0000-0000F52F0000}"/>
    <cellStyle name="Вывод 2 3 2 7 4 3" xfId="12020" xr:uid="{00000000-0005-0000-0000-0000F62F0000}"/>
    <cellStyle name="Вывод 2 3 2 7 5" xfId="12021" xr:uid="{00000000-0005-0000-0000-0000F72F0000}"/>
    <cellStyle name="Вывод 2 3 2 7 5 2" xfId="12022" xr:uid="{00000000-0005-0000-0000-0000F82F0000}"/>
    <cellStyle name="Вывод 2 3 2 7 6" xfId="12023" xr:uid="{00000000-0005-0000-0000-0000F92F0000}"/>
    <cellStyle name="Вывод 2 3 2 8" xfId="12024" xr:uid="{00000000-0005-0000-0000-0000FA2F0000}"/>
    <cellStyle name="Вывод 2 3 2 8 2" xfId="12025" xr:uid="{00000000-0005-0000-0000-0000FB2F0000}"/>
    <cellStyle name="Вывод 2 3 2 8 2 2" xfId="12026" xr:uid="{00000000-0005-0000-0000-0000FC2F0000}"/>
    <cellStyle name="Вывод 2 3 2 8 3" xfId="12027" xr:uid="{00000000-0005-0000-0000-0000FD2F0000}"/>
    <cellStyle name="Вывод 2 3 2 9" xfId="12028" xr:uid="{00000000-0005-0000-0000-0000FE2F0000}"/>
    <cellStyle name="Вывод 2 3 2 9 2" xfId="12029" xr:uid="{00000000-0005-0000-0000-0000FF2F0000}"/>
    <cellStyle name="Вывод 2 3 3" xfId="12030" xr:uid="{00000000-0005-0000-0000-000000300000}"/>
    <cellStyle name="Вывод 2 3 3 2" xfId="12031" xr:uid="{00000000-0005-0000-0000-000001300000}"/>
    <cellStyle name="Вывод 2 3 3 2 2" xfId="12032" xr:uid="{00000000-0005-0000-0000-000002300000}"/>
    <cellStyle name="Вывод 2 3 3 2 2 2" xfId="12033" xr:uid="{00000000-0005-0000-0000-000003300000}"/>
    <cellStyle name="Вывод 2 3 3 2 2 2 2" xfId="12034" xr:uid="{00000000-0005-0000-0000-000004300000}"/>
    <cellStyle name="Вывод 2 3 3 2 2 3" xfId="12035" xr:uid="{00000000-0005-0000-0000-000005300000}"/>
    <cellStyle name="Вывод 2 3 3 2 3" xfId="12036" xr:uid="{00000000-0005-0000-0000-000006300000}"/>
    <cellStyle name="Вывод 2 3 3 2 3 2" xfId="12037" xr:uid="{00000000-0005-0000-0000-000007300000}"/>
    <cellStyle name="Вывод 2 3 3 2 3 2 2" xfId="12038" xr:uid="{00000000-0005-0000-0000-000008300000}"/>
    <cellStyle name="Вывод 2 3 3 2 3 3" xfId="12039" xr:uid="{00000000-0005-0000-0000-000009300000}"/>
    <cellStyle name="Вывод 2 3 3 2 4" xfId="12040" xr:uid="{00000000-0005-0000-0000-00000A300000}"/>
    <cellStyle name="Вывод 2 3 3 2 4 2" xfId="12041" xr:uid="{00000000-0005-0000-0000-00000B300000}"/>
    <cellStyle name="Вывод 2 3 3 2 4 2 2" xfId="12042" xr:uid="{00000000-0005-0000-0000-00000C300000}"/>
    <cellStyle name="Вывод 2 3 3 2 4 3" xfId="12043" xr:uid="{00000000-0005-0000-0000-00000D300000}"/>
    <cellStyle name="Вывод 2 3 3 2 5" xfId="12044" xr:uid="{00000000-0005-0000-0000-00000E300000}"/>
    <cellStyle name="Вывод 2 3 3 2 5 2" xfId="12045" xr:uid="{00000000-0005-0000-0000-00000F300000}"/>
    <cellStyle name="Вывод 2 3 3 2 6" xfId="12046" xr:uid="{00000000-0005-0000-0000-000010300000}"/>
    <cellStyle name="Вывод 2 3 3 3" xfId="12047" xr:uid="{00000000-0005-0000-0000-000011300000}"/>
    <cellStyle name="Вывод 2 3 3 3 2" xfId="12048" xr:uid="{00000000-0005-0000-0000-000012300000}"/>
    <cellStyle name="Вывод 2 3 3 3 2 2" xfId="12049" xr:uid="{00000000-0005-0000-0000-000013300000}"/>
    <cellStyle name="Вывод 2 3 3 3 2 2 2" xfId="12050" xr:uid="{00000000-0005-0000-0000-000014300000}"/>
    <cellStyle name="Вывод 2 3 3 3 2 3" xfId="12051" xr:uid="{00000000-0005-0000-0000-000015300000}"/>
    <cellStyle name="Вывод 2 3 3 3 3" xfId="12052" xr:uid="{00000000-0005-0000-0000-000016300000}"/>
    <cellStyle name="Вывод 2 3 3 3 3 2" xfId="12053" xr:uid="{00000000-0005-0000-0000-000017300000}"/>
    <cellStyle name="Вывод 2 3 3 3 3 2 2" xfId="12054" xr:uid="{00000000-0005-0000-0000-000018300000}"/>
    <cellStyle name="Вывод 2 3 3 3 3 3" xfId="12055" xr:uid="{00000000-0005-0000-0000-000019300000}"/>
    <cellStyle name="Вывод 2 3 3 3 4" xfId="12056" xr:uid="{00000000-0005-0000-0000-00001A300000}"/>
    <cellStyle name="Вывод 2 3 3 3 4 2" xfId="12057" xr:uid="{00000000-0005-0000-0000-00001B300000}"/>
    <cellStyle name="Вывод 2 3 3 3 4 2 2" xfId="12058" xr:uid="{00000000-0005-0000-0000-00001C300000}"/>
    <cellStyle name="Вывод 2 3 3 3 4 3" xfId="12059" xr:uid="{00000000-0005-0000-0000-00001D300000}"/>
    <cellStyle name="Вывод 2 3 3 3 5" xfId="12060" xr:uid="{00000000-0005-0000-0000-00001E300000}"/>
    <cellStyle name="Вывод 2 3 3 3 5 2" xfId="12061" xr:uid="{00000000-0005-0000-0000-00001F300000}"/>
    <cellStyle name="Вывод 2 3 3 3 6" xfId="12062" xr:uid="{00000000-0005-0000-0000-000020300000}"/>
    <cellStyle name="Вывод 2 3 3 4" xfId="12063" xr:uid="{00000000-0005-0000-0000-000021300000}"/>
    <cellStyle name="Вывод 2 3 3 4 2" xfId="12064" xr:uid="{00000000-0005-0000-0000-000022300000}"/>
    <cellStyle name="Вывод 2 3 3 4 2 2" xfId="12065" xr:uid="{00000000-0005-0000-0000-000023300000}"/>
    <cellStyle name="Вывод 2 3 3 4 2 2 2" xfId="12066" xr:uid="{00000000-0005-0000-0000-000024300000}"/>
    <cellStyle name="Вывод 2 3 3 4 2 3" xfId="12067" xr:uid="{00000000-0005-0000-0000-000025300000}"/>
    <cellStyle name="Вывод 2 3 3 4 3" xfId="12068" xr:uid="{00000000-0005-0000-0000-000026300000}"/>
    <cellStyle name="Вывод 2 3 3 4 3 2" xfId="12069" xr:uid="{00000000-0005-0000-0000-000027300000}"/>
    <cellStyle name="Вывод 2 3 3 4 3 2 2" xfId="12070" xr:uid="{00000000-0005-0000-0000-000028300000}"/>
    <cellStyle name="Вывод 2 3 3 4 3 3" xfId="12071" xr:uid="{00000000-0005-0000-0000-000029300000}"/>
    <cellStyle name="Вывод 2 3 3 4 4" xfId="12072" xr:uid="{00000000-0005-0000-0000-00002A300000}"/>
    <cellStyle name="Вывод 2 3 3 4 4 2" xfId="12073" xr:uid="{00000000-0005-0000-0000-00002B300000}"/>
    <cellStyle name="Вывод 2 3 3 4 4 2 2" xfId="12074" xr:uid="{00000000-0005-0000-0000-00002C300000}"/>
    <cellStyle name="Вывод 2 3 3 4 4 3" xfId="12075" xr:uid="{00000000-0005-0000-0000-00002D300000}"/>
    <cellStyle name="Вывод 2 3 3 4 5" xfId="12076" xr:uid="{00000000-0005-0000-0000-00002E300000}"/>
    <cellStyle name="Вывод 2 3 3 4 5 2" xfId="12077" xr:uid="{00000000-0005-0000-0000-00002F300000}"/>
    <cellStyle name="Вывод 2 3 3 4 6" xfId="12078" xr:uid="{00000000-0005-0000-0000-000030300000}"/>
    <cellStyle name="Вывод 2 3 3 5" xfId="12079" xr:uid="{00000000-0005-0000-0000-000031300000}"/>
    <cellStyle name="Вывод 2 3 3 5 2" xfId="12080" xr:uid="{00000000-0005-0000-0000-000032300000}"/>
    <cellStyle name="Вывод 2 3 3 5 2 2" xfId="12081" xr:uid="{00000000-0005-0000-0000-000033300000}"/>
    <cellStyle name="Вывод 2 3 3 5 2 2 2" xfId="12082" xr:uid="{00000000-0005-0000-0000-000034300000}"/>
    <cellStyle name="Вывод 2 3 3 5 2 3" xfId="12083" xr:uid="{00000000-0005-0000-0000-000035300000}"/>
    <cellStyle name="Вывод 2 3 3 5 3" xfId="12084" xr:uid="{00000000-0005-0000-0000-000036300000}"/>
    <cellStyle name="Вывод 2 3 3 5 3 2" xfId="12085" xr:uid="{00000000-0005-0000-0000-000037300000}"/>
    <cellStyle name="Вывод 2 3 3 5 3 2 2" xfId="12086" xr:uid="{00000000-0005-0000-0000-000038300000}"/>
    <cellStyle name="Вывод 2 3 3 5 3 3" xfId="12087" xr:uid="{00000000-0005-0000-0000-000039300000}"/>
    <cellStyle name="Вывод 2 3 3 5 4" xfId="12088" xr:uid="{00000000-0005-0000-0000-00003A300000}"/>
    <cellStyle name="Вывод 2 3 3 5 4 2" xfId="12089" xr:uid="{00000000-0005-0000-0000-00003B300000}"/>
    <cellStyle name="Вывод 2 3 3 5 4 2 2" xfId="12090" xr:uid="{00000000-0005-0000-0000-00003C300000}"/>
    <cellStyle name="Вывод 2 3 3 5 4 3" xfId="12091" xr:uid="{00000000-0005-0000-0000-00003D300000}"/>
    <cellStyle name="Вывод 2 3 3 5 5" xfId="12092" xr:uid="{00000000-0005-0000-0000-00003E300000}"/>
    <cellStyle name="Вывод 2 3 3 5 5 2" xfId="12093" xr:uid="{00000000-0005-0000-0000-00003F300000}"/>
    <cellStyle name="Вывод 2 3 3 5 6" xfId="12094" xr:uid="{00000000-0005-0000-0000-000040300000}"/>
    <cellStyle name="Вывод 2 3 3 6" xfId="12095" xr:uid="{00000000-0005-0000-0000-000041300000}"/>
    <cellStyle name="Вывод 2 3 3 6 2" xfId="12096" xr:uid="{00000000-0005-0000-0000-000042300000}"/>
    <cellStyle name="Вывод 2 3 3 6 2 2" xfId="12097" xr:uid="{00000000-0005-0000-0000-000043300000}"/>
    <cellStyle name="Вывод 2 3 3 6 2 2 2" xfId="12098" xr:uid="{00000000-0005-0000-0000-000044300000}"/>
    <cellStyle name="Вывод 2 3 3 6 2 3" xfId="12099" xr:uid="{00000000-0005-0000-0000-000045300000}"/>
    <cellStyle name="Вывод 2 3 3 6 3" xfId="12100" xr:uid="{00000000-0005-0000-0000-000046300000}"/>
    <cellStyle name="Вывод 2 3 3 6 3 2" xfId="12101" xr:uid="{00000000-0005-0000-0000-000047300000}"/>
    <cellStyle name="Вывод 2 3 3 6 3 2 2" xfId="12102" xr:uid="{00000000-0005-0000-0000-000048300000}"/>
    <cellStyle name="Вывод 2 3 3 6 3 3" xfId="12103" xr:uid="{00000000-0005-0000-0000-000049300000}"/>
    <cellStyle name="Вывод 2 3 3 6 4" xfId="12104" xr:uid="{00000000-0005-0000-0000-00004A300000}"/>
    <cellStyle name="Вывод 2 3 3 6 4 2" xfId="12105" xr:uid="{00000000-0005-0000-0000-00004B300000}"/>
    <cellStyle name="Вывод 2 3 3 6 4 2 2" xfId="12106" xr:uid="{00000000-0005-0000-0000-00004C300000}"/>
    <cellStyle name="Вывод 2 3 3 6 4 3" xfId="12107" xr:uid="{00000000-0005-0000-0000-00004D300000}"/>
    <cellStyle name="Вывод 2 3 3 6 5" xfId="12108" xr:uid="{00000000-0005-0000-0000-00004E300000}"/>
    <cellStyle name="Вывод 2 3 3 6 5 2" xfId="12109" xr:uid="{00000000-0005-0000-0000-00004F300000}"/>
    <cellStyle name="Вывод 2 3 3 6 6" xfId="12110" xr:uid="{00000000-0005-0000-0000-000050300000}"/>
    <cellStyle name="Вывод 2 3 3 7" xfId="12111" xr:uid="{00000000-0005-0000-0000-000051300000}"/>
    <cellStyle name="Вывод 2 3 3 7 2" xfId="12112" xr:uid="{00000000-0005-0000-0000-000052300000}"/>
    <cellStyle name="Вывод 2 3 3 7 2 2" xfId="12113" xr:uid="{00000000-0005-0000-0000-000053300000}"/>
    <cellStyle name="Вывод 2 3 3 7 3" xfId="12114" xr:uid="{00000000-0005-0000-0000-000054300000}"/>
    <cellStyle name="Вывод 2 3 3 8" xfId="12115" xr:uid="{00000000-0005-0000-0000-000055300000}"/>
    <cellStyle name="Вывод 2 3 3 8 2" xfId="12116" xr:uid="{00000000-0005-0000-0000-000056300000}"/>
    <cellStyle name="Вывод 2 3 3 9" xfId="12117" xr:uid="{00000000-0005-0000-0000-000057300000}"/>
    <cellStyle name="Вывод 2 3 4" xfId="12118" xr:uid="{00000000-0005-0000-0000-000058300000}"/>
    <cellStyle name="Вывод 2 3 4 2" xfId="12119" xr:uid="{00000000-0005-0000-0000-000059300000}"/>
    <cellStyle name="Вывод 2 3 4 2 2" xfId="12120" xr:uid="{00000000-0005-0000-0000-00005A300000}"/>
    <cellStyle name="Вывод 2 3 4 2 2 2" xfId="12121" xr:uid="{00000000-0005-0000-0000-00005B300000}"/>
    <cellStyle name="Вывод 2 3 4 2 2 2 2" xfId="12122" xr:uid="{00000000-0005-0000-0000-00005C300000}"/>
    <cellStyle name="Вывод 2 3 4 2 2 3" xfId="12123" xr:uid="{00000000-0005-0000-0000-00005D300000}"/>
    <cellStyle name="Вывод 2 3 4 2 3" xfId="12124" xr:uid="{00000000-0005-0000-0000-00005E300000}"/>
    <cellStyle name="Вывод 2 3 4 2 3 2" xfId="12125" xr:uid="{00000000-0005-0000-0000-00005F300000}"/>
    <cellStyle name="Вывод 2 3 4 2 3 2 2" xfId="12126" xr:uid="{00000000-0005-0000-0000-000060300000}"/>
    <cellStyle name="Вывод 2 3 4 2 3 3" xfId="12127" xr:uid="{00000000-0005-0000-0000-000061300000}"/>
    <cellStyle name="Вывод 2 3 4 2 4" xfId="12128" xr:uid="{00000000-0005-0000-0000-000062300000}"/>
    <cellStyle name="Вывод 2 3 4 2 4 2" xfId="12129" xr:uid="{00000000-0005-0000-0000-000063300000}"/>
    <cellStyle name="Вывод 2 3 4 2 4 2 2" xfId="12130" xr:uid="{00000000-0005-0000-0000-000064300000}"/>
    <cellStyle name="Вывод 2 3 4 2 4 3" xfId="12131" xr:uid="{00000000-0005-0000-0000-000065300000}"/>
    <cellStyle name="Вывод 2 3 4 2 5" xfId="12132" xr:uid="{00000000-0005-0000-0000-000066300000}"/>
    <cellStyle name="Вывод 2 3 4 2 5 2" xfId="12133" xr:uid="{00000000-0005-0000-0000-000067300000}"/>
    <cellStyle name="Вывод 2 3 4 2 6" xfId="12134" xr:uid="{00000000-0005-0000-0000-000068300000}"/>
    <cellStyle name="Вывод 2 3 4 3" xfId="12135" xr:uid="{00000000-0005-0000-0000-000069300000}"/>
    <cellStyle name="Вывод 2 3 4 3 2" xfId="12136" xr:uid="{00000000-0005-0000-0000-00006A300000}"/>
    <cellStyle name="Вывод 2 3 4 3 2 2" xfId="12137" xr:uid="{00000000-0005-0000-0000-00006B300000}"/>
    <cellStyle name="Вывод 2 3 4 3 2 2 2" xfId="12138" xr:uid="{00000000-0005-0000-0000-00006C300000}"/>
    <cellStyle name="Вывод 2 3 4 3 2 3" xfId="12139" xr:uid="{00000000-0005-0000-0000-00006D300000}"/>
    <cellStyle name="Вывод 2 3 4 3 3" xfId="12140" xr:uid="{00000000-0005-0000-0000-00006E300000}"/>
    <cellStyle name="Вывод 2 3 4 3 3 2" xfId="12141" xr:uid="{00000000-0005-0000-0000-00006F300000}"/>
    <cellStyle name="Вывод 2 3 4 3 3 2 2" xfId="12142" xr:uid="{00000000-0005-0000-0000-000070300000}"/>
    <cellStyle name="Вывод 2 3 4 3 3 3" xfId="12143" xr:uid="{00000000-0005-0000-0000-000071300000}"/>
    <cellStyle name="Вывод 2 3 4 3 4" xfId="12144" xr:uid="{00000000-0005-0000-0000-000072300000}"/>
    <cellStyle name="Вывод 2 3 4 3 4 2" xfId="12145" xr:uid="{00000000-0005-0000-0000-000073300000}"/>
    <cellStyle name="Вывод 2 3 4 3 4 2 2" xfId="12146" xr:uid="{00000000-0005-0000-0000-000074300000}"/>
    <cellStyle name="Вывод 2 3 4 3 4 3" xfId="12147" xr:uid="{00000000-0005-0000-0000-000075300000}"/>
    <cellStyle name="Вывод 2 3 4 3 5" xfId="12148" xr:uid="{00000000-0005-0000-0000-000076300000}"/>
    <cellStyle name="Вывод 2 3 4 3 5 2" xfId="12149" xr:uid="{00000000-0005-0000-0000-000077300000}"/>
    <cellStyle name="Вывод 2 3 4 3 6" xfId="12150" xr:uid="{00000000-0005-0000-0000-000078300000}"/>
    <cellStyle name="Вывод 2 3 4 4" xfId="12151" xr:uid="{00000000-0005-0000-0000-000079300000}"/>
    <cellStyle name="Вывод 2 3 4 4 2" xfId="12152" xr:uid="{00000000-0005-0000-0000-00007A300000}"/>
    <cellStyle name="Вывод 2 3 4 4 2 2" xfId="12153" xr:uid="{00000000-0005-0000-0000-00007B300000}"/>
    <cellStyle name="Вывод 2 3 4 4 2 2 2" xfId="12154" xr:uid="{00000000-0005-0000-0000-00007C300000}"/>
    <cellStyle name="Вывод 2 3 4 4 2 3" xfId="12155" xr:uid="{00000000-0005-0000-0000-00007D300000}"/>
    <cellStyle name="Вывод 2 3 4 4 3" xfId="12156" xr:uid="{00000000-0005-0000-0000-00007E300000}"/>
    <cellStyle name="Вывод 2 3 4 4 3 2" xfId="12157" xr:uid="{00000000-0005-0000-0000-00007F300000}"/>
    <cellStyle name="Вывод 2 3 4 4 3 2 2" xfId="12158" xr:uid="{00000000-0005-0000-0000-000080300000}"/>
    <cellStyle name="Вывод 2 3 4 4 3 3" xfId="12159" xr:uid="{00000000-0005-0000-0000-000081300000}"/>
    <cellStyle name="Вывод 2 3 4 4 4" xfId="12160" xr:uid="{00000000-0005-0000-0000-000082300000}"/>
    <cellStyle name="Вывод 2 3 4 4 4 2" xfId="12161" xr:uid="{00000000-0005-0000-0000-000083300000}"/>
    <cellStyle name="Вывод 2 3 4 4 4 2 2" xfId="12162" xr:uid="{00000000-0005-0000-0000-000084300000}"/>
    <cellStyle name="Вывод 2 3 4 4 4 3" xfId="12163" xr:uid="{00000000-0005-0000-0000-000085300000}"/>
    <cellStyle name="Вывод 2 3 4 4 5" xfId="12164" xr:uid="{00000000-0005-0000-0000-000086300000}"/>
    <cellStyle name="Вывод 2 3 4 4 5 2" xfId="12165" xr:uid="{00000000-0005-0000-0000-000087300000}"/>
    <cellStyle name="Вывод 2 3 4 4 6" xfId="12166" xr:uid="{00000000-0005-0000-0000-000088300000}"/>
    <cellStyle name="Вывод 2 3 4 5" xfId="12167" xr:uid="{00000000-0005-0000-0000-000089300000}"/>
    <cellStyle name="Вывод 2 3 4 5 2" xfId="12168" xr:uid="{00000000-0005-0000-0000-00008A300000}"/>
    <cellStyle name="Вывод 2 3 4 5 2 2" xfId="12169" xr:uid="{00000000-0005-0000-0000-00008B300000}"/>
    <cellStyle name="Вывод 2 3 4 5 2 2 2" xfId="12170" xr:uid="{00000000-0005-0000-0000-00008C300000}"/>
    <cellStyle name="Вывод 2 3 4 5 2 3" xfId="12171" xr:uid="{00000000-0005-0000-0000-00008D300000}"/>
    <cellStyle name="Вывод 2 3 4 5 3" xfId="12172" xr:uid="{00000000-0005-0000-0000-00008E300000}"/>
    <cellStyle name="Вывод 2 3 4 5 3 2" xfId="12173" xr:uid="{00000000-0005-0000-0000-00008F300000}"/>
    <cellStyle name="Вывод 2 3 4 5 3 2 2" xfId="12174" xr:uid="{00000000-0005-0000-0000-000090300000}"/>
    <cellStyle name="Вывод 2 3 4 5 3 3" xfId="12175" xr:uid="{00000000-0005-0000-0000-000091300000}"/>
    <cellStyle name="Вывод 2 3 4 5 4" xfId="12176" xr:uid="{00000000-0005-0000-0000-000092300000}"/>
    <cellStyle name="Вывод 2 3 4 5 4 2" xfId="12177" xr:uid="{00000000-0005-0000-0000-000093300000}"/>
    <cellStyle name="Вывод 2 3 4 5 4 2 2" xfId="12178" xr:uid="{00000000-0005-0000-0000-000094300000}"/>
    <cellStyle name="Вывод 2 3 4 5 4 3" xfId="12179" xr:uid="{00000000-0005-0000-0000-000095300000}"/>
    <cellStyle name="Вывод 2 3 4 5 5" xfId="12180" xr:uid="{00000000-0005-0000-0000-000096300000}"/>
    <cellStyle name="Вывод 2 3 4 5 5 2" xfId="12181" xr:uid="{00000000-0005-0000-0000-000097300000}"/>
    <cellStyle name="Вывод 2 3 4 5 6" xfId="12182" xr:uid="{00000000-0005-0000-0000-000098300000}"/>
    <cellStyle name="Вывод 2 3 4 6" xfId="12183" xr:uid="{00000000-0005-0000-0000-000099300000}"/>
    <cellStyle name="Вывод 2 3 4 6 2" xfId="12184" xr:uid="{00000000-0005-0000-0000-00009A300000}"/>
    <cellStyle name="Вывод 2 3 4 6 2 2" xfId="12185" xr:uid="{00000000-0005-0000-0000-00009B300000}"/>
    <cellStyle name="Вывод 2 3 4 6 3" xfId="12186" xr:uid="{00000000-0005-0000-0000-00009C300000}"/>
    <cellStyle name="Вывод 2 3 4 7" xfId="12187" xr:uid="{00000000-0005-0000-0000-00009D300000}"/>
    <cellStyle name="Вывод 2 3 4 7 2" xfId="12188" xr:uid="{00000000-0005-0000-0000-00009E300000}"/>
    <cellStyle name="Вывод 2 3 4 8" xfId="12189" xr:uid="{00000000-0005-0000-0000-00009F300000}"/>
    <cellStyle name="Вывод 2 3 5" xfId="12190" xr:uid="{00000000-0005-0000-0000-0000A0300000}"/>
    <cellStyle name="Вывод 2 3 5 2" xfId="12191" xr:uid="{00000000-0005-0000-0000-0000A1300000}"/>
    <cellStyle name="Вывод 2 3 5 2 2" xfId="12192" xr:uid="{00000000-0005-0000-0000-0000A2300000}"/>
    <cellStyle name="Вывод 2 3 5 2 2 2" xfId="12193" xr:uid="{00000000-0005-0000-0000-0000A3300000}"/>
    <cellStyle name="Вывод 2 3 5 2 2 2 2" xfId="12194" xr:uid="{00000000-0005-0000-0000-0000A4300000}"/>
    <cellStyle name="Вывод 2 3 5 2 2 3" xfId="12195" xr:uid="{00000000-0005-0000-0000-0000A5300000}"/>
    <cellStyle name="Вывод 2 3 5 2 3" xfId="12196" xr:uid="{00000000-0005-0000-0000-0000A6300000}"/>
    <cellStyle name="Вывод 2 3 5 2 3 2" xfId="12197" xr:uid="{00000000-0005-0000-0000-0000A7300000}"/>
    <cellStyle name="Вывод 2 3 5 2 3 2 2" xfId="12198" xr:uid="{00000000-0005-0000-0000-0000A8300000}"/>
    <cellStyle name="Вывод 2 3 5 2 3 3" xfId="12199" xr:uid="{00000000-0005-0000-0000-0000A9300000}"/>
    <cellStyle name="Вывод 2 3 5 2 4" xfId="12200" xr:uid="{00000000-0005-0000-0000-0000AA300000}"/>
    <cellStyle name="Вывод 2 3 5 2 4 2" xfId="12201" xr:uid="{00000000-0005-0000-0000-0000AB300000}"/>
    <cellStyle name="Вывод 2 3 5 2 4 2 2" xfId="12202" xr:uid="{00000000-0005-0000-0000-0000AC300000}"/>
    <cellStyle name="Вывод 2 3 5 2 4 3" xfId="12203" xr:uid="{00000000-0005-0000-0000-0000AD300000}"/>
    <cellStyle name="Вывод 2 3 5 2 5" xfId="12204" xr:uid="{00000000-0005-0000-0000-0000AE300000}"/>
    <cellStyle name="Вывод 2 3 5 2 5 2" xfId="12205" xr:uid="{00000000-0005-0000-0000-0000AF300000}"/>
    <cellStyle name="Вывод 2 3 5 2 6" xfId="12206" xr:uid="{00000000-0005-0000-0000-0000B0300000}"/>
    <cellStyle name="Вывод 2 3 5 3" xfId="12207" xr:uid="{00000000-0005-0000-0000-0000B1300000}"/>
    <cellStyle name="Вывод 2 3 5 3 2" xfId="12208" xr:uid="{00000000-0005-0000-0000-0000B2300000}"/>
    <cellStyle name="Вывод 2 3 5 3 2 2" xfId="12209" xr:uid="{00000000-0005-0000-0000-0000B3300000}"/>
    <cellStyle name="Вывод 2 3 5 3 2 2 2" xfId="12210" xr:uid="{00000000-0005-0000-0000-0000B4300000}"/>
    <cellStyle name="Вывод 2 3 5 3 2 3" xfId="12211" xr:uid="{00000000-0005-0000-0000-0000B5300000}"/>
    <cellStyle name="Вывод 2 3 5 3 3" xfId="12212" xr:uid="{00000000-0005-0000-0000-0000B6300000}"/>
    <cellStyle name="Вывод 2 3 5 3 3 2" xfId="12213" xr:uid="{00000000-0005-0000-0000-0000B7300000}"/>
    <cellStyle name="Вывод 2 3 5 3 3 2 2" xfId="12214" xr:uid="{00000000-0005-0000-0000-0000B8300000}"/>
    <cellStyle name="Вывод 2 3 5 3 3 3" xfId="12215" xr:uid="{00000000-0005-0000-0000-0000B9300000}"/>
    <cellStyle name="Вывод 2 3 5 3 4" xfId="12216" xr:uid="{00000000-0005-0000-0000-0000BA300000}"/>
    <cellStyle name="Вывод 2 3 5 3 4 2" xfId="12217" xr:uid="{00000000-0005-0000-0000-0000BB300000}"/>
    <cellStyle name="Вывод 2 3 5 3 4 2 2" xfId="12218" xr:uid="{00000000-0005-0000-0000-0000BC300000}"/>
    <cellStyle name="Вывод 2 3 5 3 4 3" xfId="12219" xr:uid="{00000000-0005-0000-0000-0000BD300000}"/>
    <cellStyle name="Вывод 2 3 5 3 5" xfId="12220" xr:uid="{00000000-0005-0000-0000-0000BE300000}"/>
    <cellStyle name="Вывод 2 3 5 3 5 2" xfId="12221" xr:uid="{00000000-0005-0000-0000-0000BF300000}"/>
    <cellStyle name="Вывод 2 3 5 3 6" xfId="12222" xr:uid="{00000000-0005-0000-0000-0000C0300000}"/>
    <cellStyle name="Вывод 2 3 5 4" xfId="12223" xr:uid="{00000000-0005-0000-0000-0000C1300000}"/>
    <cellStyle name="Вывод 2 3 5 4 2" xfId="12224" xr:uid="{00000000-0005-0000-0000-0000C2300000}"/>
    <cellStyle name="Вывод 2 3 5 4 2 2" xfId="12225" xr:uid="{00000000-0005-0000-0000-0000C3300000}"/>
    <cellStyle name="Вывод 2 3 5 4 2 2 2" xfId="12226" xr:uid="{00000000-0005-0000-0000-0000C4300000}"/>
    <cellStyle name="Вывод 2 3 5 4 2 3" xfId="12227" xr:uid="{00000000-0005-0000-0000-0000C5300000}"/>
    <cellStyle name="Вывод 2 3 5 4 3" xfId="12228" xr:uid="{00000000-0005-0000-0000-0000C6300000}"/>
    <cellStyle name="Вывод 2 3 5 4 3 2" xfId="12229" xr:uid="{00000000-0005-0000-0000-0000C7300000}"/>
    <cellStyle name="Вывод 2 3 5 4 3 2 2" xfId="12230" xr:uid="{00000000-0005-0000-0000-0000C8300000}"/>
    <cellStyle name="Вывод 2 3 5 4 3 3" xfId="12231" xr:uid="{00000000-0005-0000-0000-0000C9300000}"/>
    <cellStyle name="Вывод 2 3 5 4 4" xfId="12232" xr:uid="{00000000-0005-0000-0000-0000CA300000}"/>
    <cellStyle name="Вывод 2 3 5 4 4 2" xfId="12233" xr:uid="{00000000-0005-0000-0000-0000CB300000}"/>
    <cellStyle name="Вывод 2 3 5 4 4 2 2" xfId="12234" xr:uid="{00000000-0005-0000-0000-0000CC300000}"/>
    <cellStyle name="Вывод 2 3 5 4 4 3" xfId="12235" xr:uid="{00000000-0005-0000-0000-0000CD300000}"/>
    <cellStyle name="Вывод 2 3 5 4 5" xfId="12236" xr:uid="{00000000-0005-0000-0000-0000CE300000}"/>
    <cellStyle name="Вывод 2 3 5 4 5 2" xfId="12237" xr:uid="{00000000-0005-0000-0000-0000CF300000}"/>
    <cellStyle name="Вывод 2 3 5 4 6" xfId="12238" xr:uid="{00000000-0005-0000-0000-0000D0300000}"/>
    <cellStyle name="Вывод 2 3 5 5" xfId="12239" xr:uid="{00000000-0005-0000-0000-0000D1300000}"/>
    <cellStyle name="Вывод 2 3 5 5 2" xfId="12240" xr:uid="{00000000-0005-0000-0000-0000D2300000}"/>
    <cellStyle name="Вывод 2 3 5 5 2 2" xfId="12241" xr:uid="{00000000-0005-0000-0000-0000D3300000}"/>
    <cellStyle name="Вывод 2 3 5 5 2 2 2" xfId="12242" xr:uid="{00000000-0005-0000-0000-0000D4300000}"/>
    <cellStyle name="Вывод 2 3 5 5 2 3" xfId="12243" xr:uid="{00000000-0005-0000-0000-0000D5300000}"/>
    <cellStyle name="Вывод 2 3 5 5 3" xfId="12244" xr:uid="{00000000-0005-0000-0000-0000D6300000}"/>
    <cellStyle name="Вывод 2 3 5 5 3 2" xfId="12245" xr:uid="{00000000-0005-0000-0000-0000D7300000}"/>
    <cellStyle name="Вывод 2 3 5 5 3 2 2" xfId="12246" xr:uid="{00000000-0005-0000-0000-0000D8300000}"/>
    <cellStyle name="Вывод 2 3 5 5 3 3" xfId="12247" xr:uid="{00000000-0005-0000-0000-0000D9300000}"/>
    <cellStyle name="Вывод 2 3 5 5 4" xfId="12248" xr:uid="{00000000-0005-0000-0000-0000DA300000}"/>
    <cellStyle name="Вывод 2 3 5 5 4 2" xfId="12249" xr:uid="{00000000-0005-0000-0000-0000DB300000}"/>
    <cellStyle name="Вывод 2 3 5 5 4 2 2" xfId="12250" xr:uid="{00000000-0005-0000-0000-0000DC300000}"/>
    <cellStyle name="Вывод 2 3 5 5 4 3" xfId="12251" xr:uid="{00000000-0005-0000-0000-0000DD300000}"/>
    <cellStyle name="Вывод 2 3 5 5 5" xfId="12252" xr:uid="{00000000-0005-0000-0000-0000DE300000}"/>
    <cellStyle name="Вывод 2 3 5 5 5 2" xfId="12253" xr:uid="{00000000-0005-0000-0000-0000DF300000}"/>
    <cellStyle name="Вывод 2 3 5 5 6" xfId="12254" xr:uid="{00000000-0005-0000-0000-0000E0300000}"/>
    <cellStyle name="Вывод 2 3 5 6" xfId="12255" xr:uid="{00000000-0005-0000-0000-0000E1300000}"/>
    <cellStyle name="Вывод 2 3 5 6 2" xfId="12256" xr:uid="{00000000-0005-0000-0000-0000E2300000}"/>
    <cellStyle name="Вывод 2 3 5 6 2 2" xfId="12257" xr:uid="{00000000-0005-0000-0000-0000E3300000}"/>
    <cellStyle name="Вывод 2 3 5 6 3" xfId="12258" xr:uid="{00000000-0005-0000-0000-0000E4300000}"/>
    <cellStyle name="Вывод 2 3 5 7" xfId="12259" xr:uid="{00000000-0005-0000-0000-0000E5300000}"/>
    <cellStyle name="Вывод 2 3 5 7 2" xfId="12260" xr:uid="{00000000-0005-0000-0000-0000E6300000}"/>
    <cellStyle name="Вывод 2 3 5 8" xfId="12261" xr:uid="{00000000-0005-0000-0000-0000E7300000}"/>
    <cellStyle name="Вывод 2 3 6" xfId="12262" xr:uid="{00000000-0005-0000-0000-0000E8300000}"/>
    <cellStyle name="Вывод 2 3 6 2" xfId="12263" xr:uid="{00000000-0005-0000-0000-0000E9300000}"/>
    <cellStyle name="Вывод 2 3 6 2 2" xfId="12264" xr:uid="{00000000-0005-0000-0000-0000EA300000}"/>
    <cellStyle name="Вывод 2 3 6 2 2 2" xfId="12265" xr:uid="{00000000-0005-0000-0000-0000EB300000}"/>
    <cellStyle name="Вывод 2 3 6 2 3" xfId="12266" xr:uid="{00000000-0005-0000-0000-0000EC300000}"/>
    <cellStyle name="Вывод 2 3 6 3" xfId="12267" xr:uid="{00000000-0005-0000-0000-0000ED300000}"/>
    <cellStyle name="Вывод 2 3 6 3 2" xfId="12268" xr:uid="{00000000-0005-0000-0000-0000EE300000}"/>
    <cellStyle name="Вывод 2 3 6 4" xfId="12269" xr:uid="{00000000-0005-0000-0000-0000EF300000}"/>
    <cellStyle name="Вывод 2 3 7" xfId="12270" xr:uid="{00000000-0005-0000-0000-0000F0300000}"/>
    <cellStyle name="Вывод 2 3 7 2" xfId="12271" xr:uid="{00000000-0005-0000-0000-0000F1300000}"/>
    <cellStyle name="Вывод 2 3 7 2 2" xfId="12272" xr:uid="{00000000-0005-0000-0000-0000F2300000}"/>
    <cellStyle name="Вывод 2 3 7 3" xfId="12273" xr:uid="{00000000-0005-0000-0000-0000F3300000}"/>
    <cellStyle name="Вывод 2 3 8" xfId="12274" xr:uid="{00000000-0005-0000-0000-0000F4300000}"/>
    <cellStyle name="Вывод 2 3 8 2" xfId="12275" xr:uid="{00000000-0005-0000-0000-0000F5300000}"/>
    <cellStyle name="Вывод 2 3 9" xfId="12276" xr:uid="{00000000-0005-0000-0000-0000F6300000}"/>
    <cellStyle name="Вывод 2 4" xfId="12277" xr:uid="{00000000-0005-0000-0000-0000F7300000}"/>
    <cellStyle name="Вывод 2 4 10" xfId="12278" xr:uid="{00000000-0005-0000-0000-0000F8300000}"/>
    <cellStyle name="Вывод 2 4 2" xfId="12279" xr:uid="{00000000-0005-0000-0000-0000F9300000}"/>
    <cellStyle name="Вывод 2 4 2 2" xfId="12280" xr:uid="{00000000-0005-0000-0000-0000FA300000}"/>
    <cellStyle name="Вывод 2 4 2 2 2" xfId="12281" xr:uid="{00000000-0005-0000-0000-0000FB300000}"/>
    <cellStyle name="Вывод 2 4 2 2 2 2" xfId="12282" xr:uid="{00000000-0005-0000-0000-0000FC300000}"/>
    <cellStyle name="Вывод 2 4 2 2 2 2 2" xfId="12283" xr:uid="{00000000-0005-0000-0000-0000FD300000}"/>
    <cellStyle name="Вывод 2 4 2 2 2 3" xfId="12284" xr:uid="{00000000-0005-0000-0000-0000FE300000}"/>
    <cellStyle name="Вывод 2 4 2 2 3" xfId="12285" xr:uid="{00000000-0005-0000-0000-0000FF300000}"/>
    <cellStyle name="Вывод 2 4 2 2 3 2" xfId="12286" xr:uid="{00000000-0005-0000-0000-000000310000}"/>
    <cellStyle name="Вывод 2 4 2 2 3 2 2" xfId="12287" xr:uid="{00000000-0005-0000-0000-000001310000}"/>
    <cellStyle name="Вывод 2 4 2 2 3 3" xfId="12288" xr:uid="{00000000-0005-0000-0000-000002310000}"/>
    <cellStyle name="Вывод 2 4 2 2 4" xfId="12289" xr:uid="{00000000-0005-0000-0000-000003310000}"/>
    <cellStyle name="Вывод 2 4 2 2 4 2" xfId="12290" xr:uid="{00000000-0005-0000-0000-000004310000}"/>
    <cellStyle name="Вывод 2 4 2 2 4 2 2" xfId="12291" xr:uid="{00000000-0005-0000-0000-000005310000}"/>
    <cellStyle name="Вывод 2 4 2 2 4 3" xfId="12292" xr:uid="{00000000-0005-0000-0000-000006310000}"/>
    <cellStyle name="Вывод 2 4 2 2 5" xfId="12293" xr:uid="{00000000-0005-0000-0000-000007310000}"/>
    <cellStyle name="Вывод 2 4 2 2 5 2" xfId="12294" xr:uid="{00000000-0005-0000-0000-000008310000}"/>
    <cellStyle name="Вывод 2 4 2 2 6" xfId="12295" xr:uid="{00000000-0005-0000-0000-000009310000}"/>
    <cellStyle name="Вывод 2 4 2 3" xfId="12296" xr:uid="{00000000-0005-0000-0000-00000A310000}"/>
    <cellStyle name="Вывод 2 4 2 3 2" xfId="12297" xr:uid="{00000000-0005-0000-0000-00000B310000}"/>
    <cellStyle name="Вывод 2 4 2 3 2 2" xfId="12298" xr:uid="{00000000-0005-0000-0000-00000C310000}"/>
    <cellStyle name="Вывод 2 4 2 3 2 2 2" xfId="12299" xr:uid="{00000000-0005-0000-0000-00000D310000}"/>
    <cellStyle name="Вывод 2 4 2 3 2 3" xfId="12300" xr:uid="{00000000-0005-0000-0000-00000E310000}"/>
    <cellStyle name="Вывод 2 4 2 3 3" xfId="12301" xr:uid="{00000000-0005-0000-0000-00000F310000}"/>
    <cellStyle name="Вывод 2 4 2 3 3 2" xfId="12302" xr:uid="{00000000-0005-0000-0000-000010310000}"/>
    <cellStyle name="Вывод 2 4 2 3 3 2 2" xfId="12303" xr:uid="{00000000-0005-0000-0000-000011310000}"/>
    <cellStyle name="Вывод 2 4 2 3 3 3" xfId="12304" xr:uid="{00000000-0005-0000-0000-000012310000}"/>
    <cellStyle name="Вывод 2 4 2 3 4" xfId="12305" xr:uid="{00000000-0005-0000-0000-000013310000}"/>
    <cellStyle name="Вывод 2 4 2 3 4 2" xfId="12306" xr:uid="{00000000-0005-0000-0000-000014310000}"/>
    <cellStyle name="Вывод 2 4 2 3 4 2 2" xfId="12307" xr:uid="{00000000-0005-0000-0000-000015310000}"/>
    <cellStyle name="Вывод 2 4 2 3 4 3" xfId="12308" xr:uid="{00000000-0005-0000-0000-000016310000}"/>
    <cellStyle name="Вывод 2 4 2 3 5" xfId="12309" xr:uid="{00000000-0005-0000-0000-000017310000}"/>
    <cellStyle name="Вывод 2 4 2 3 5 2" xfId="12310" xr:uid="{00000000-0005-0000-0000-000018310000}"/>
    <cellStyle name="Вывод 2 4 2 3 6" xfId="12311" xr:uid="{00000000-0005-0000-0000-000019310000}"/>
    <cellStyle name="Вывод 2 4 2 4" xfId="12312" xr:uid="{00000000-0005-0000-0000-00001A310000}"/>
    <cellStyle name="Вывод 2 4 2 4 2" xfId="12313" xr:uid="{00000000-0005-0000-0000-00001B310000}"/>
    <cellStyle name="Вывод 2 4 2 4 2 2" xfId="12314" xr:uid="{00000000-0005-0000-0000-00001C310000}"/>
    <cellStyle name="Вывод 2 4 2 4 2 2 2" xfId="12315" xr:uid="{00000000-0005-0000-0000-00001D310000}"/>
    <cellStyle name="Вывод 2 4 2 4 2 3" xfId="12316" xr:uid="{00000000-0005-0000-0000-00001E310000}"/>
    <cellStyle name="Вывод 2 4 2 4 3" xfId="12317" xr:uid="{00000000-0005-0000-0000-00001F310000}"/>
    <cellStyle name="Вывод 2 4 2 4 3 2" xfId="12318" xr:uid="{00000000-0005-0000-0000-000020310000}"/>
    <cellStyle name="Вывод 2 4 2 4 3 2 2" xfId="12319" xr:uid="{00000000-0005-0000-0000-000021310000}"/>
    <cellStyle name="Вывод 2 4 2 4 3 3" xfId="12320" xr:uid="{00000000-0005-0000-0000-000022310000}"/>
    <cellStyle name="Вывод 2 4 2 4 4" xfId="12321" xr:uid="{00000000-0005-0000-0000-000023310000}"/>
    <cellStyle name="Вывод 2 4 2 4 4 2" xfId="12322" xr:uid="{00000000-0005-0000-0000-000024310000}"/>
    <cellStyle name="Вывод 2 4 2 4 4 2 2" xfId="12323" xr:uid="{00000000-0005-0000-0000-000025310000}"/>
    <cellStyle name="Вывод 2 4 2 4 4 3" xfId="12324" xr:uid="{00000000-0005-0000-0000-000026310000}"/>
    <cellStyle name="Вывод 2 4 2 4 5" xfId="12325" xr:uid="{00000000-0005-0000-0000-000027310000}"/>
    <cellStyle name="Вывод 2 4 2 4 5 2" xfId="12326" xr:uid="{00000000-0005-0000-0000-000028310000}"/>
    <cellStyle name="Вывод 2 4 2 4 6" xfId="12327" xr:uid="{00000000-0005-0000-0000-000029310000}"/>
    <cellStyle name="Вывод 2 4 2 5" xfId="12328" xr:uid="{00000000-0005-0000-0000-00002A310000}"/>
    <cellStyle name="Вывод 2 4 2 5 2" xfId="12329" xr:uid="{00000000-0005-0000-0000-00002B310000}"/>
    <cellStyle name="Вывод 2 4 2 5 2 2" xfId="12330" xr:uid="{00000000-0005-0000-0000-00002C310000}"/>
    <cellStyle name="Вывод 2 4 2 5 2 2 2" xfId="12331" xr:uid="{00000000-0005-0000-0000-00002D310000}"/>
    <cellStyle name="Вывод 2 4 2 5 2 3" xfId="12332" xr:uid="{00000000-0005-0000-0000-00002E310000}"/>
    <cellStyle name="Вывод 2 4 2 5 3" xfId="12333" xr:uid="{00000000-0005-0000-0000-00002F310000}"/>
    <cellStyle name="Вывод 2 4 2 5 3 2" xfId="12334" xr:uid="{00000000-0005-0000-0000-000030310000}"/>
    <cellStyle name="Вывод 2 4 2 5 3 2 2" xfId="12335" xr:uid="{00000000-0005-0000-0000-000031310000}"/>
    <cellStyle name="Вывод 2 4 2 5 3 3" xfId="12336" xr:uid="{00000000-0005-0000-0000-000032310000}"/>
    <cellStyle name="Вывод 2 4 2 5 4" xfId="12337" xr:uid="{00000000-0005-0000-0000-000033310000}"/>
    <cellStyle name="Вывод 2 4 2 5 4 2" xfId="12338" xr:uid="{00000000-0005-0000-0000-000034310000}"/>
    <cellStyle name="Вывод 2 4 2 5 4 2 2" xfId="12339" xr:uid="{00000000-0005-0000-0000-000035310000}"/>
    <cellStyle name="Вывод 2 4 2 5 4 3" xfId="12340" xr:uid="{00000000-0005-0000-0000-000036310000}"/>
    <cellStyle name="Вывод 2 4 2 5 5" xfId="12341" xr:uid="{00000000-0005-0000-0000-000037310000}"/>
    <cellStyle name="Вывод 2 4 2 5 5 2" xfId="12342" xr:uid="{00000000-0005-0000-0000-000038310000}"/>
    <cellStyle name="Вывод 2 4 2 5 6" xfId="12343" xr:uid="{00000000-0005-0000-0000-000039310000}"/>
    <cellStyle name="Вывод 2 4 2 6" xfId="12344" xr:uid="{00000000-0005-0000-0000-00003A310000}"/>
    <cellStyle name="Вывод 2 4 2 6 2" xfId="12345" xr:uid="{00000000-0005-0000-0000-00003B310000}"/>
    <cellStyle name="Вывод 2 4 2 6 2 2" xfId="12346" xr:uid="{00000000-0005-0000-0000-00003C310000}"/>
    <cellStyle name="Вывод 2 4 2 6 2 2 2" xfId="12347" xr:uid="{00000000-0005-0000-0000-00003D310000}"/>
    <cellStyle name="Вывод 2 4 2 6 2 3" xfId="12348" xr:uid="{00000000-0005-0000-0000-00003E310000}"/>
    <cellStyle name="Вывод 2 4 2 6 3" xfId="12349" xr:uid="{00000000-0005-0000-0000-00003F310000}"/>
    <cellStyle name="Вывод 2 4 2 6 3 2" xfId="12350" xr:uid="{00000000-0005-0000-0000-000040310000}"/>
    <cellStyle name="Вывод 2 4 2 6 3 2 2" xfId="12351" xr:uid="{00000000-0005-0000-0000-000041310000}"/>
    <cellStyle name="Вывод 2 4 2 6 3 3" xfId="12352" xr:uid="{00000000-0005-0000-0000-000042310000}"/>
    <cellStyle name="Вывод 2 4 2 6 4" xfId="12353" xr:uid="{00000000-0005-0000-0000-000043310000}"/>
    <cellStyle name="Вывод 2 4 2 6 4 2" xfId="12354" xr:uid="{00000000-0005-0000-0000-000044310000}"/>
    <cellStyle name="Вывод 2 4 2 6 4 2 2" xfId="12355" xr:uid="{00000000-0005-0000-0000-000045310000}"/>
    <cellStyle name="Вывод 2 4 2 6 4 3" xfId="12356" xr:uid="{00000000-0005-0000-0000-000046310000}"/>
    <cellStyle name="Вывод 2 4 2 6 5" xfId="12357" xr:uid="{00000000-0005-0000-0000-000047310000}"/>
    <cellStyle name="Вывод 2 4 2 6 5 2" xfId="12358" xr:uid="{00000000-0005-0000-0000-000048310000}"/>
    <cellStyle name="Вывод 2 4 2 6 6" xfId="12359" xr:uid="{00000000-0005-0000-0000-000049310000}"/>
    <cellStyle name="Вывод 2 4 2 7" xfId="12360" xr:uid="{00000000-0005-0000-0000-00004A310000}"/>
    <cellStyle name="Вывод 2 4 2 7 2" xfId="12361" xr:uid="{00000000-0005-0000-0000-00004B310000}"/>
    <cellStyle name="Вывод 2 4 2 7 2 2" xfId="12362" xr:uid="{00000000-0005-0000-0000-00004C310000}"/>
    <cellStyle name="Вывод 2 4 2 7 3" xfId="12363" xr:uid="{00000000-0005-0000-0000-00004D310000}"/>
    <cellStyle name="Вывод 2 4 2 8" xfId="12364" xr:uid="{00000000-0005-0000-0000-00004E310000}"/>
    <cellStyle name="Вывод 2 4 2 8 2" xfId="12365" xr:uid="{00000000-0005-0000-0000-00004F310000}"/>
    <cellStyle name="Вывод 2 4 2 9" xfId="12366" xr:uid="{00000000-0005-0000-0000-000050310000}"/>
    <cellStyle name="Вывод 2 4 3" xfId="12367" xr:uid="{00000000-0005-0000-0000-000051310000}"/>
    <cellStyle name="Вывод 2 4 3 2" xfId="12368" xr:uid="{00000000-0005-0000-0000-000052310000}"/>
    <cellStyle name="Вывод 2 4 3 2 2" xfId="12369" xr:uid="{00000000-0005-0000-0000-000053310000}"/>
    <cellStyle name="Вывод 2 4 3 2 2 2" xfId="12370" xr:uid="{00000000-0005-0000-0000-000054310000}"/>
    <cellStyle name="Вывод 2 4 3 2 2 2 2" xfId="12371" xr:uid="{00000000-0005-0000-0000-000055310000}"/>
    <cellStyle name="Вывод 2 4 3 2 2 3" xfId="12372" xr:uid="{00000000-0005-0000-0000-000056310000}"/>
    <cellStyle name="Вывод 2 4 3 2 3" xfId="12373" xr:uid="{00000000-0005-0000-0000-000057310000}"/>
    <cellStyle name="Вывод 2 4 3 2 3 2" xfId="12374" xr:uid="{00000000-0005-0000-0000-000058310000}"/>
    <cellStyle name="Вывод 2 4 3 2 3 2 2" xfId="12375" xr:uid="{00000000-0005-0000-0000-000059310000}"/>
    <cellStyle name="Вывод 2 4 3 2 3 3" xfId="12376" xr:uid="{00000000-0005-0000-0000-00005A310000}"/>
    <cellStyle name="Вывод 2 4 3 2 4" xfId="12377" xr:uid="{00000000-0005-0000-0000-00005B310000}"/>
    <cellStyle name="Вывод 2 4 3 2 4 2" xfId="12378" xr:uid="{00000000-0005-0000-0000-00005C310000}"/>
    <cellStyle name="Вывод 2 4 3 2 4 2 2" xfId="12379" xr:uid="{00000000-0005-0000-0000-00005D310000}"/>
    <cellStyle name="Вывод 2 4 3 2 4 3" xfId="12380" xr:uid="{00000000-0005-0000-0000-00005E310000}"/>
    <cellStyle name="Вывод 2 4 3 2 5" xfId="12381" xr:uid="{00000000-0005-0000-0000-00005F310000}"/>
    <cellStyle name="Вывод 2 4 3 2 5 2" xfId="12382" xr:uid="{00000000-0005-0000-0000-000060310000}"/>
    <cellStyle name="Вывод 2 4 3 2 6" xfId="12383" xr:uid="{00000000-0005-0000-0000-000061310000}"/>
    <cellStyle name="Вывод 2 4 3 3" xfId="12384" xr:uid="{00000000-0005-0000-0000-000062310000}"/>
    <cellStyle name="Вывод 2 4 3 3 2" xfId="12385" xr:uid="{00000000-0005-0000-0000-000063310000}"/>
    <cellStyle name="Вывод 2 4 3 3 2 2" xfId="12386" xr:uid="{00000000-0005-0000-0000-000064310000}"/>
    <cellStyle name="Вывод 2 4 3 3 2 2 2" xfId="12387" xr:uid="{00000000-0005-0000-0000-000065310000}"/>
    <cellStyle name="Вывод 2 4 3 3 2 3" xfId="12388" xr:uid="{00000000-0005-0000-0000-000066310000}"/>
    <cellStyle name="Вывод 2 4 3 3 3" xfId="12389" xr:uid="{00000000-0005-0000-0000-000067310000}"/>
    <cellStyle name="Вывод 2 4 3 3 3 2" xfId="12390" xr:uid="{00000000-0005-0000-0000-000068310000}"/>
    <cellStyle name="Вывод 2 4 3 3 3 2 2" xfId="12391" xr:uid="{00000000-0005-0000-0000-000069310000}"/>
    <cellStyle name="Вывод 2 4 3 3 3 3" xfId="12392" xr:uid="{00000000-0005-0000-0000-00006A310000}"/>
    <cellStyle name="Вывод 2 4 3 3 4" xfId="12393" xr:uid="{00000000-0005-0000-0000-00006B310000}"/>
    <cellStyle name="Вывод 2 4 3 3 4 2" xfId="12394" xr:uid="{00000000-0005-0000-0000-00006C310000}"/>
    <cellStyle name="Вывод 2 4 3 3 4 2 2" xfId="12395" xr:uid="{00000000-0005-0000-0000-00006D310000}"/>
    <cellStyle name="Вывод 2 4 3 3 4 3" xfId="12396" xr:uid="{00000000-0005-0000-0000-00006E310000}"/>
    <cellStyle name="Вывод 2 4 3 3 5" xfId="12397" xr:uid="{00000000-0005-0000-0000-00006F310000}"/>
    <cellStyle name="Вывод 2 4 3 3 5 2" xfId="12398" xr:uid="{00000000-0005-0000-0000-000070310000}"/>
    <cellStyle name="Вывод 2 4 3 3 6" xfId="12399" xr:uid="{00000000-0005-0000-0000-000071310000}"/>
    <cellStyle name="Вывод 2 4 3 4" xfId="12400" xr:uid="{00000000-0005-0000-0000-000072310000}"/>
    <cellStyle name="Вывод 2 4 3 4 2" xfId="12401" xr:uid="{00000000-0005-0000-0000-000073310000}"/>
    <cellStyle name="Вывод 2 4 3 4 2 2" xfId="12402" xr:uid="{00000000-0005-0000-0000-000074310000}"/>
    <cellStyle name="Вывод 2 4 3 4 2 2 2" xfId="12403" xr:uid="{00000000-0005-0000-0000-000075310000}"/>
    <cellStyle name="Вывод 2 4 3 4 2 3" xfId="12404" xr:uid="{00000000-0005-0000-0000-000076310000}"/>
    <cellStyle name="Вывод 2 4 3 4 3" xfId="12405" xr:uid="{00000000-0005-0000-0000-000077310000}"/>
    <cellStyle name="Вывод 2 4 3 4 3 2" xfId="12406" xr:uid="{00000000-0005-0000-0000-000078310000}"/>
    <cellStyle name="Вывод 2 4 3 4 3 2 2" xfId="12407" xr:uid="{00000000-0005-0000-0000-000079310000}"/>
    <cellStyle name="Вывод 2 4 3 4 3 3" xfId="12408" xr:uid="{00000000-0005-0000-0000-00007A310000}"/>
    <cellStyle name="Вывод 2 4 3 4 4" xfId="12409" xr:uid="{00000000-0005-0000-0000-00007B310000}"/>
    <cellStyle name="Вывод 2 4 3 4 4 2" xfId="12410" xr:uid="{00000000-0005-0000-0000-00007C310000}"/>
    <cellStyle name="Вывод 2 4 3 4 4 2 2" xfId="12411" xr:uid="{00000000-0005-0000-0000-00007D310000}"/>
    <cellStyle name="Вывод 2 4 3 4 4 3" xfId="12412" xr:uid="{00000000-0005-0000-0000-00007E310000}"/>
    <cellStyle name="Вывод 2 4 3 4 5" xfId="12413" xr:uid="{00000000-0005-0000-0000-00007F310000}"/>
    <cellStyle name="Вывод 2 4 3 4 5 2" xfId="12414" xr:uid="{00000000-0005-0000-0000-000080310000}"/>
    <cellStyle name="Вывод 2 4 3 4 6" xfId="12415" xr:uid="{00000000-0005-0000-0000-000081310000}"/>
    <cellStyle name="Вывод 2 4 3 5" xfId="12416" xr:uid="{00000000-0005-0000-0000-000082310000}"/>
    <cellStyle name="Вывод 2 4 3 5 2" xfId="12417" xr:uid="{00000000-0005-0000-0000-000083310000}"/>
    <cellStyle name="Вывод 2 4 3 5 2 2" xfId="12418" xr:uid="{00000000-0005-0000-0000-000084310000}"/>
    <cellStyle name="Вывод 2 4 3 5 2 2 2" xfId="12419" xr:uid="{00000000-0005-0000-0000-000085310000}"/>
    <cellStyle name="Вывод 2 4 3 5 2 3" xfId="12420" xr:uid="{00000000-0005-0000-0000-000086310000}"/>
    <cellStyle name="Вывод 2 4 3 5 3" xfId="12421" xr:uid="{00000000-0005-0000-0000-000087310000}"/>
    <cellStyle name="Вывод 2 4 3 5 3 2" xfId="12422" xr:uid="{00000000-0005-0000-0000-000088310000}"/>
    <cellStyle name="Вывод 2 4 3 5 3 2 2" xfId="12423" xr:uid="{00000000-0005-0000-0000-000089310000}"/>
    <cellStyle name="Вывод 2 4 3 5 3 3" xfId="12424" xr:uid="{00000000-0005-0000-0000-00008A310000}"/>
    <cellStyle name="Вывод 2 4 3 5 4" xfId="12425" xr:uid="{00000000-0005-0000-0000-00008B310000}"/>
    <cellStyle name="Вывод 2 4 3 5 4 2" xfId="12426" xr:uid="{00000000-0005-0000-0000-00008C310000}"/>
    <cellStyle name="Вывод 2 4 3 5 4 2 2" xfId="12427" xr:uid="{00000000-0005-0000-0000-00008D310000}"/>
    <cellStyle name="Вывод 2 4 3 5 4 3" xfId="12428" xr:uid="{00000000-0005-0000-0000-00008E310000}"/>
    <cellStyle name="Вывод 2 4 3 5 5" xfId="12429" xr:uid="{00000000-0005-0000-0000-00008F310000}"/>
    <cellStyle name="Вывод 2 4 3 5 5 2" xfId="12430" xr:uid="{00000000-0005-0000-0000-000090310000}"/>
    <cellStyle name="Вывод 2 4 3 5 6" xfId="12431" xr:uid="{00000000-0005-0000-0000-000091310000}"/>
    <cellStyle name="Вывод 2 4 3 6" xfId="12432" xr:uid="{00000000-0005-0000-0000-000092310000}"/>
    <cellStyle name="Вывод 2 4 3 6 2" xfId="12433" xr:uid="{00000000-0005-0000-0000-000093310000}"/>
    <cellStyle name="Вывод 2 4 3 6 2 2" xfId="12434" xr:uid="{00000000-0005-0000-0000-000094310000}"/>
    <cellStyle name="Вывод 2 4 3 6 3" xfId="12435" xr:uid="{00000000-0005-0000-0000-000095310000}"/>
    <cellStyle name="Вывод 2 4 3 7" xfId="12436" xr:uid="{00000000-0005-0000-0000-000096310000}"/>
    <cellStyle name="Вывод 2 4 3 7 2" xfId="12437" xr:uid="{00000000-0005-0000-0000-000097310000}"/>
    <cellStyle name="Вывод 2 4 3 8" xfId="12438" xr:uid="{00000000-0005-0000-0000-000098310000}"/>
    <cellStyle name="Вывод 2 4 4" xfId="12439" xr:uid="{00000000-0005-0000-0000-000099310000}"/>
    <cellStyle name="Вывод 2 4 4 2" xfId="12440" xr:uid="{00000000-0005-0000-0000-00009A310000}"/>
    <cellStyle name="Вывод 2 4 4 2 2" xfId="12441" xr:uid="{00000000-0005-0000-0000-00009B310000}"/>
    <cellStyle name="Вывод 2 4 4 2 2 2" xfId="12442" xr:uid="{00000000-0005-0000-0000-00009C310000}"/>
    <cellStyle name="Вывод 2 4 4 2 3" xfId="12443" xr:uid="{00000000-0005-0000-0000-00009D310000}"/>
    <cellStyle name="Вывод 2 4 4 3" xfId="12444" xr:uid="{00000000-0005-0000-0000-00009E310000}"/>
    <cellStyle name="Вывод 2 4 4 3 2" xfId="12445" xr:uid="{00000000-0005-0000-0000-00009F310000}"/>
    <cellStyle name="Вывод 2 4 4 3 2 2" xfId="12446" xr:uid="{00000000-0005-0000-0000-0000A0310000}"/>
    <cellStyle name="Вывод 2 4 4 3 3" xfId="12447" xr:uid="{00000000-0005-0000-0000-0000A1310000}"/>
    <cellStyle name="Вывод 2 4 4 4" xfId="12448" xr:uid="{00000000-0005-0000-0000-0000A2310000}"/>
    <cellStyle name="Вывод 2 4 4 4 2" xfId="12449" xr:uid="{00000000-0005-0000-0000-0000A3310000}"/>
    <cellStyle name="Вывод 2 4 4 4 2 2" xfId="12450" xr:uid="{00000000-0005-0000-0000-0000A4310000}"/>
    <cellStyle name="Вывод 2 4 4 4 3" xfId="12451" xr:uid="{00000000-0005-0000-0000-0000A5310000}"/>
    <cellStyle name="Вывод 2 4 4 5" xfId="12452" xr:uid="{00000000-0005-0000-0000-0000A6310000}"/>
    <cellStyle name="Вывод 2 4 4 5 2" xfId="12453" xr:uid="{00000000-0005-0000-0000-0000A7310000}"/>
    <cellStyle name="Вывод 2 4 4 6" xfId="12454" xr:uid="{00000000-0005-0000-0000-0000A8310000}"/>
    <cellStyle name="Вывод 2 4 5" xfId="12455" xr:uid="{00000000-0005-0000-0000-0000A9310000}"/>
    <cellStyle name="Вывод 2 4 5 2" xfId="12456" xr:uid="{00000000-0005-0000-0000-0000AA310000}"/>
    <cellStyle name="Вывод 2 4 5 2 2" xfId="12457" xr:uid="{00000000-0005-0000-0000-0000AB310000}"/>
    <cellStyle name="Вывод 2 4 5 2 2 2" xfId="12458" xr:uid="{00000000-0005-0000-0000-0000AC310000}"/>
    <cellStyle name="Вывод 2 4 5 2 3" xfId="12459" xr:uid="{00000000-0005-0000-0000-0000AD310000}"/>
    <cellStyle name="Вывод 2 4 5 3" xfId="12460" xr:uid="{00000000-0005-0000-0000-0000AE310000}"/>
    <cellStyle name="Вывод 2 4 5 3 2" xfId="12461" xr:uid="{00000000-0005-0000-0000-0000AF310000}"/>
    <cellStyle name="Вывод 2 4 5 3 2 2" xfId="12462" xr:uid="{00000000-0005-0000-0000-0000B0310000}"/>
    <cellStyle name="Вывод 2 4 5 3 3" xfId="12463" xr:uid="{00000000-0005-0000-0000-0000B1310000}"/>
    <cellStyle name="Вывод 2 4 5 4" xfId="12464" xr:uid="{00000000-0005-0000-0000-0000B2310000}"/>
    <cellStyle name="Вывод 2 4 5 4 2" xfId="12465" xr:uid="{00000000-0005-0000-0000-0000B3310000}"/>
    <cellStyle name="Вывод 2 4 5 4 2 2" xfId="12466" xr:uid="{00000000-0005-0000-0000-0000B4310000}"/>
    <cellStyle name="Вывод 2 4 5 4 3" xfId="12467" xr:uid="{00000000-0005-0000-0000-0000B5310000}"/>
    <cellStyle name="Вывод 2 4 5 5" xfId="12468" xr:uid="{00000000-0005-0000-0000-0000B6310000}"/>
    <cellStyle name="Вывод 2 4 5 5 2" xfId="12469" xr:uid="{00000000-0005-0000-0000-0000B7310000}"/>
    <cellStyle name="Вывод 2 4 5 6" xfId="12470" xr:uid="{00000000-0005-0000-0000-0000B8310000}"/>
    <cellStyle name="Вывод 2 4 6" xfId="12471" xr:uid="{00000000-0005-0000-0000-0000B9310000}"/>
    <cellStyle name="Вывод 2 4 6 2" xfId="12472" xr:uid="{00000000-0005-0000-0000-0000BA310000}"/>
    <cellStyle name="Вывод 2 4 6 2 2" xfId="12473" xr:uid="{00000000-0005-0000-0000-0000BB310000}"/>
    <cellStyle name="Вывод 2 4 6 2 2 2" xfId="12474" xr:uid="{00000000-0005-0000-0000-0000BC310000}"/>
    <cellStyle name="Вывод 2 4 6 2 3" xfId="12475" xr:uid="{00000000-0005-0000-0000-0000BD310000}"/>
    <cellStyle name="Вывод 2 4 6 3" xfId="12476" xr:uid="{00000000-0005-0000-0000-0000BE310000}"/>
    <cellStyle name="Вывод 2 4 6 3 2" xfId="12477" xr:uid="{00000000-0005-0000-0000-0000BF310000}"/>
    <cellStyle name="Вывод 2 4 6 3 2 2" xfId="12478" xr:uid="{00000000-0005-0000-0000-0000C0310000}"/>
    <cellStyle name="Вывод 2 4 6 3 3" xfId="12479" xr:uid="{00000000-0005-0000-0000-0000C1310000}"/>
    <cellStyle name="Вывод 2 4 6 4" xfId="12480" xr:uid="{00000000-0005-0000-0000-0000C2310000}"/>
    <cellStyle name="Вывод 2 4 6 4 2" xfId="12481" xr:uid="{00000000-0005-0000-0000-0000C3310000}"/>
    <cellStyle name="Вывод 2 4 6 4 2 2" xfId="12482" xr:uid="{00000000-0005-0000-0000-0000C4310000}"/>
    <cellStyle name="Вывод 2 4 6 4 3" xfId="12483" xr:uid="{00000000-0005-0000-0000-0000C5310000}"/>
    <cellStyle name="Вывод 2 4 6 5" xfId="12484" xr:uid="{00000000-0005-0000-0000-0000C6310000}"/>
    <cellStyle name="Вывод 2 4 6 5 2" xfId="12485" xr:uid="{00000000-0005-0000-0000-0000C7310000}"/>
    <cellStyle name="Вывод 2 4 6 6" xfId="12486" xr:uid="{00000000-0005-0000-0000-0000C8310000}"/>
    <cellStyle name="Вывод 2 4 7" xfId="12487" xr:uid="{00000000-0005-0000-0000-0000C9310000}"/>
    <cellStyle name="Вывод 2 4 7 2" xfId="12488" xr:uid="{00000000-0005-0000-0000-0000CA310000}"/>
    <cellStyle name="Вывод 2 4 7 2 2" xfId="12489" xr:uid="{00000000-0005-0000-0000-0000CB310000}"/>
    <cellStyle name="Вывод 2 4 7 2 2 2" xfId="12490" xr:uid="{00000000-0005-0000-0000-0000CC310000}"/>
    <cellStyle name="Вывод 2 4 7 2 3" xfId="12491" xr:uid="{00000000-0005-0000-0000-0000CD310000}"/>
    <cellStyle name="Вывод 2 4 7 3" xfId="12492" xr:uid="{00000000-0005-0000-0000-0000CE310000}"/>
    <cellStyle name="Вывод 2 4 7 3 2" xfId="12493" xr:uid="{00000000-0005-0000-0000-0000CF310000}"/>
    <cellStyle name="Вывод 2 4 7 3 2 2" xfId="12494" xr:uid="{00000000-0005-0000-0000-0000D0310000}"/>
    <cellStyle name="Вывод 2 4 7 3 3" xfId="12495" xr:uid="{00000000-0005-0000-0000-0000D1310000}"/>
    <cellStyle name="Вывод 2 4 7 4" xfId="12496" xr:uid="{00000000-0005-0000-0000-0000D2310000}"/>
    <cellStyle name="Вывод 2 4 7 4 2" xfId="12497" xr:uid="{00000000-0005-0000-0000-0000D3310000}"/>
    <cellStyle name="Вывод 2 4 7 4 2 2" xfId="12498" xr:uid="{00000000-0005-0000-0000-0000D4310000}"/>
    <cellStyle name="Вывод 2 4 7 4 3" xfId="12499" xr:uid="{00000000-0005-0000-0000-0000D5310000}"/>
    <cellStyle name="Вывод 2 4 7 5" xfId="12500" xr:uid="{00000000-0005-0000-0000-0000D6310000}"/>
    <cellStyle name="Вывод 2 4 7 5 2" xfId="12501" xr:uid="{00000000-0005-0000-0000-0000D7310000}"/>
    <cellStyle name="Вывод 2 4 7 6" xfId="12502" xr:uid="{00000000-0005-0000-0000-0000D8310000}"/>
    <cellStyle name="Вывод 2 4 8" xfId="12503" xr:uid="{00000000-0005-0000-0000-0000D9310000}"/>
    <cellStyle name="Вывод 2 4 8 2" xfId="12504" xr:uid="{00000000-0005-0000-0000-0000DA310000}"/>
    <cellStyle name="Вывод 2 4 8 2 2" xfId="12505" xr:uid="{00000000-0005-0000-0000-0000DB310000}"/>
    <cellStyle name="Вывод 2 4 8 3" xfId="12506" xr:uid="{00000000-0005-0000-0000-0000DC310000}"/>
    <cellStyle name="Вывод 2 4 9" xfId="12507" xr:uid="{00000000-0005-0000-0000-0000DD310000}"/>
    <cellStyle name="Вывод 2 4 9 2" xfId="12508" xr:uid="{00000000-0005-0000-0000-0000DE310000}"/>
    <cellStyle name="Вывод 2 5" xfId="12509" xr:uid="{00000000-0005-0000-0000-0000DF310000}"/>
    <cellStyle name="Вывод 2 5 2" xfId="12510" xr:uid="{00000000-0005-0000-0000-0000E0310000}"/>
    <cellStyle name="Вывод 2 5 2 2" xfId="12511" xr:uid="{00000000-0005-0000-0000-0000E1310000}"/>
    <cellStyle name="Вывод 2 5 2 2 2" xfId="12512" xr:uid="{00000000-0005-0000-0000-0000E2310000}"/>
    <cellStyle name="Вывод 2 5 2 2 2 2" xfId="12513" xr:uid="{00000000-0005-0000-0000-0000E3310000}"/>
    <cellStyle name="Вывод 2 5 2 2 3" xfId="12514" xr:uid="{00000000-0005-0000-0000-0000E4310000}"/>
    <cellStyle name="Вывод 2 5 2 3" xfId="12515" xr:uid="{00000000-0005-0000-0000-0000E5310000}"/>
    <cellStyle name="Вывод 2 5 2 3 2" xfId="12516" xr:uid="{00000000-0005-0000-0000-0000E6310000}"/>
    <cellStyle name="Вывод 2 5 2 3 2 2" xfId="12517" xr:uid="{00000000-0005-0000-0000-0000E7310000}"/>
    <cellStyle name="Вывод 2 5 2 3 3" xfId="12518" xr:uid="{00000000-0005-0000-0000-0000E8310000}"/>
    <cellStyle name="Вывод 2 5 2 4" xfId="12519" xr:uid="{00000000-0005-0000-0000-0000E9310000}"/>
    <cellStyle name="Вывод 2 5 2 4 2" xfId="12520" xr:uid="{00000000-0005-0000-0000-0000EA310000}"/>
    <cellStyle name="Вывод 2 5 2 4 2 2" xfId="12521" xr:uid="{00000000-0005-0000-0000-0000EB310000}"/>
    <cellStyle name="Вывод 2 5 2 4 3" xfId="12522" xr:uid="{00000000-0005-0000-0000-0000EC310000}"/>
    <cellStyle name="Вывод 2 5 2 5" xfId="12523" xr:uid="{00000000-0005-0000-0000-0000ED310000}"/>
    <cellStyle name="Вывод 2 5 2 5 2" xfId="12524" xr:uid="{00000000-0005-0000-0000-0000EE310000}"/>
    <cellStyle name="Вывод 2 5 2 6" xfId="12525" xr:uid="{00000000-0005-0000-0000-0000EF310000}"/>
    <cellStyle name="Вывод 2 5 3" xfId="12526" xr:uid="{00000000-0005-0000-0000-0000F0310000}"/>
    <cellStyle name="Вывод 2 5 3 2" xfId="12527" xr:uid="{00000000-0005-0000-0000-0000F1310000}"/>
    <cellStyle name="Вывод 2 5 3 2 2" xfId="12528" xr:uid="{00000000-0005-0000-0000-0000F2310000}"/>
    <cellStyle name="Вывод 2 5 3 2 2 2" xfId="12529" xr:uid="{00000000-0005-0000-0000-0000F3310000}"/>
    <cellStyle name="Вывод 2 5 3 2 3" xfId="12530" xr:uid="{00000000-0005-0000-0000-0000F4310000}"/>
    <cellStyle name="Вывод 2 5 3 3" xfId="12531" xr:uid="{00000000-0005-0000-0000-0000F5310000}"/>
    <cellStyle name="Вывод 2 5 3 3 2" xfId="12532" xr:uid="{00000000-0005-0000-0000-0000F6310000}"/>
    <cellStyle name="Вывод 2 5 3 3 2 2" xfId="12533" xr:uid="{00000000-0005-0000-0000-0000F7310000}"/>
    <cellStyle name="Вывод 2 5 3 3 3" xfId="12534" xr:uid="{00000000-0005-0000-0000-0000F8310000}"/>
    <cellStyle name="Вывод 2 5 3 4" xfId="12535" xr:uid="{00000000-0005-0000-0000-0000F9310000}"/>
    <cellStyle name="Вывод 2 5 3 4 2" xfId="12536" xr:uid="{00000000-0005-0000-0000-0000FA310000}"/>
    <cellStyle name="Вывод 2 5 3 4 2 2" xfId="12537" xr:uid="{00000000-0005-0000-0000-0000FB310000}"/>
    <cellStyle name="Вывод 2 5 3 4 3" xfId="12538" xr:uid="{00000000-0005-0000-0000-0000FC310000}"/>
    <cellStyle name="Вывод 2 5 3 5" xfId="12539" xr:uid="{00000000-0005-0000-0000-0000FD310000}"/>
    <cellStyle name="Вывод 2 5 3 5 2" xfId="12540" xr:uid="{00000000-0005-0000-0000-0000FE310000}"/>
    <cellStyle name="Вывод 2 5 3 6" xfId="12541" xr:uid="{00000000-0005-0000-0000-0000FF310000}"/>
    <cellStyle name="Вывод 2 5 4" xfId="12542" xr:uid="{00000000-0005-0000-0000-000000320000}"/>
    <cellStyle name="Вывод 2 5 4 2" xfId="12543" xr:uid="{00000000-0005-0000-0000-000001320000}"/>
    <cellStyle name="Вывод 2 5 4 2 2" xfId="12544" xr:uid="{00000000-0005-0000-0000-000002320000}"/>
    <cellStyle name="Вывод 2 5 4 2 2 2" xfId="12545" xr:uid="{00000000-0005-0000-0000-000003320000}"/>
    <cellStyle name="Вывод 2 5 4 2 3" xfId="12546" xr:uid="{00000000-0005-0000-0000-000004320000}"/>
    <cellStyle name="Вывод 2 5 4 3" xfId="12547" xr:uid="{00000000-0005-0000-0000-000005320000}"/>
    <cellStyle name="Вывод 2 5 4 3 2" xfId="12548" xr:uid="{00000000-0005-0000-0000-000006320000}"/>
    <cellStyle name="Вывод 2 5 4 3 2 2" xfId="12549" xr:uid="{00000000-0005-0000-0000-000007320000}"/>
    <cellStyle name="Вывод 2 5 4 3 3" xfId="12550" xr:uid="{00000000-0005-0000-0000-000008320000}"/>
    <cellStyle name="Вывод 2 5 4 4" xfId="12551" xr:uid="{00000000-0005-0000-0000-000009320000}"/>
    <cellStyle name="Вывод 2 5 4 4 2" xfId="12552" xr:uid="{00000000-0005-0000-0000-00000A320000}"/>
    <cellStyle name="Вывод 2 5 4 4 2 2" xfId="12553" xr:uid="{00000000-0005-0000-0000-00000B320000}"/>
    <cellStyle name="Вывод 2 5 4 4 3" xfId="12554" xr:uid="{00000000-0005-0000-0000-00000C320000}"/>
    <cellStyle name="Вывод 2 5 4 5" xfId="12555" xr:uid="{00000000-0005-0000-0000-00000D320000}"/>
    <cellStyle name="Вывод 2 5 4 5 2" xfId="12556" xr:uid="{00000000-0005-0000-0000-00000E320000}"/>
    <cellStyle name="Вывод 2 5 4 6" xfId="12557" xr:uid="{00000000-0005-0000-0000-00000F320000}"/>
    <cellStyle name="Вывод 2 5 5" xfId="12558" xr:uid="{00000000-0005-0000-0000-000010320000}"/>
    <cellStyle name="Вывод 2 5 5 2" xfId="12559" xr:uid="{00000000-0005-0000-0000-000011320000}"/>
    <cellStyle name="Вывод 2 5 5 2 2" xfId="12560" xr:uid="{00000000-0005-0000-0000-000012320000}"/>
    <cellStyle name="Вывод 2 5 5 2 2 2" xfId="12561" xr:uid="{00000000-0005-0000-0000-000013320000}"/>
    <cellStyle name="Вывод 2 5 5 2 3" xfId="12562" xr:uid="{00000000-0005-0000-0000-000014320000}"/>
    <cellStyle name="Вывод 2 5 5 3" xfId="12563" xr:uid="{00000000-0005-0000-0000-000015320000}"/>
    <cellStyle name="Вывод 2 5 5 3 2" xfId="12564" xr:uid="{00000000-0005-0000-0000-000016320000}"/>
    <cellStyle name="Вывод 2 5 5 3 2 2" xfId="12565" xr:uid="{00000000-0005-0000-0000-000017320000}"/>
    <cellStyle name="Вывод 2 5 5 3 3" xfId="12566" xr:uid="{00000000-0005-0000-0000-000018320000}"/>
    <cellStyle name="Вывод 2 5 5 4" xfId="12567" xr:uid="{00000000-0005-0000-0000-000019320000}"/>
    <cellStyle name="Вывод 2 5 5 4 2" xfId="12568" xr:uid="{00000000-0005-0000-0000-00001A320000}"/>
    <cellStyle name="Вывод 2 5 5 4 2 2" xfId="12569" xr:uid="{00000000-0005-0000-0000-00001B320000}"/>
    <cellStyle name="Вывод 2 5 5 4 3" xfId="12570" xr:uid="{00000000-0005-0000-0000-00001C320000}"/>
    <cellStyle name="Вывод 2 5 5 5" xfId="12571" xr:uid="{00000000-0005-0000-0000-00001D320000}"/>
    <cellStyle name="Вывод 2 5 5 5 2" xfId="12572" xr:uid="{00000000-0005-0000-0000-00001E320000}"/>
    <cellStyle name="Вывод 2 5 5 6" xfId="12573" xr:uid="{00000000-0005-0000-0000-00001F320000}"/>
    <cellStyle name="Вывод 2 5 6" xfId="12574" xr:uid="{00000000-0005-0000-0000-000020320000}"/>
    <cellStyle name="Вывод 2 5 6 2" xfId="12575" xr:uid="{00000000-0005-0000-0000-000021320000}"/>
    <cellStyle name="Вывод 2 5 6 2 2" xfId="12576" xr:uid="{00000000-0005-0000-0000-000022320000}"/>
    <cellStyle name="Вывод 2 5 6 2 2 2" xfId="12577" xr:uid="{00000000-0005-0000-0000-000023320000}"/>
    <cellStyle name="Вывод 2 5 6 2 3" xfId="12578" xr:uid="{00000000-0005-0000-0000-000024320000}"/>
    <cellStyle name="Вывод 2 5 6 3" xfId="12579" xr:uid="{00000000-0005-0000-0000-000025320000}"/>
    <cellStyle name="Вывод 2 5 6 3 2" xfId="12580" xr:uid="{00000000-0005-0000-0000-000026320000}"/>
    <cellStyle name="Вывод 2 5 6 3 2 2" xfId="12581" xr:uid="{00000000-0005-0000-0000-000027320000}"/>
    <cellStyle name="Вывод 2 5 6 3 3" xfId="12582" xr:uid="{00000000-0005-0000-0000-000028320000}"/>
    <cellStyle name="Вывод 2 5 6 4" xfId="12583" xr:uid="{00000000-0005-0000-0000-000029320000}"/>
    <cellStyle name="Вывод 2 5 6 4 2" xfId="12584" xr:uid="{00000000-0005-0000-0000-00002A320000}"/>
    <cellStyle name="Вывод 2 5 6 4 2 2" xfId="12585" xr:uid="{00000000-0005-0000-0000-00002B320000}"/>
    <cellStyle name="Вывод 2 5 6 4 3" xfId="12586" xr:uid="{00000000-0005-0000-0000-00002C320000}"/>
    <cellStyle name="Вывод 2 5 6 5" xfId="12587" xr:uid="{00000000-0005-0000-0000-00002D320000}"/>
    <cellStyle name="Вывод 2 5 6 5 2" xfId="12588" xr:uid="{00000000-0005-0000-0000-00002E320000}"/>
    <cellStyle name="Вывод 2 5 6 6" xfId="12589" xr:uid="{00000000-0005-0000-0000-00002F320000}"/>
    <cellStyle name="Вывод 2 5 7" xfId="12590" xr:uid="{00000000-0005-0000-0000-000030320000}"/>
    <cellStyle name="Вывод 2 5 7 2" xfId="12591" xr:uid="{00000000-0005-0000-0000-000031320000}"/>
    <cellStyle name="Вывод 2 5 7 2 2" xfId="12592" xr:uid="{00000000-0005-0000-0000-000032320000}"/>
    <cellStyle name="Вывод 2 5 7 3" xfId="12593" xr:uid="{00000000-0005-0000-0000-000033320000}"/>
    <cellStyle name="Вывод 2 5 8" xfId="12594" xr:uid="{00000000-0005-0000-0000-000034320000}"/>
    <cellStyle name="Вывод 2 5 8 2" xfId="12595" xr:uid="{00000000-0005-0000-0000-000035320000}"/>
    <cellStyle name="Вывод 2 5 9" xfId="12596" xr:uid="{00000000-0005-0000-0000-000036320000}"/>
    <cellStyle name="Вывод 2 6" xfId="12597" xr:uid="{00000000-0005-0000-0000-000037320000}"/>
    <cellStyle name="Вывод 2 6 2" xfId="12598" xr:uid="{00000000-0005-0000-0000-000038320000}"/>
    <cellStyle name="Вывод 2 6 2 2" xfId="12599" xr:uid="{00000000-0005-0000-0000-000039320000}"/>
    <cellStyle name="Вывод 2 6 2 2 2" xfId="12600" xr:uid="{00000000-0005-0000-0000-00003A320000}"/>
    <cellStyle name="Вывод 2 6 2 2 2 2" xfId="12601" xr:uid="{00000000-0005-0000-0000-00003B320000}"/>
    <cellStyle name="Вывод 2 6 2 2 3" xfId="12602" xr:uid="{00000000-0005-0000-0000-00003C320000}"/>
    <cellStyle name="Вывод 2 6 2 3" xfId="12603" xr:uid="{00000000-0005-0000-0000-00003D320000}"/>
    <cellStyle name="Вывод 2 6 2 3 2" xfId="12604" xr:uid="{00000000-0005-0000-0000-00003E320000}"/>
    <cellStyle name="Вывод 2 6 2 3 2 2" xfId="12605" xr:uid="{00000000-0005-0000-0000-00003F320000}"/>
    <cellStyle name="Вывод 2 6 2 3 3" xfId="12606" xr:uid="{00000000-0005-0000-0000-000040320000}"/>
    <cellStyle name="Вывод 2 6 2 4" xfId="12607" xr:uid="{00000000-0005-0000-0000-000041320000}"/>
    <cellStyle name="Вывод 2 6 2 4 2" xfId="12608" xr:uid="{00000000-0005-0000-0000-000042320000}"/>
    <cellStyle name="Вывод 2 6 2 4 2 2" xfId="12609" xr:uid="{00000000-0005-0000-0000-000043320000}"/>
    <cellStyle name="Вывод 2 6 2 4 3" xfId="12610" xr:uid="{00000000-0005-0000-0000-000044320000}"/>
    <cellStyle name="Вывод 2 6 2 5" xfId="12611" xr:uid="{00000000-0005-0000-0000-000045320000}"/>
    <cellStyle name="Вывод 2 6 2 5 2" xfId="12612" xr:uid="{00000000-0005-0000-0000-000046320000}"/>
    <cellStyle name="Вывод 2 6 2 6" xfId="12613" xr:uid="{00000000-0005-0000-0000-000047320000}"/>
    <cellStyle name="Вывод 2 6 3" xfId="12614" xr:uid="{00000000-0005-0000-0000-000048320000}"/>
    <cellStyle name="Вывод 2 6 3 2" xfId="12615" xr:uid="{00000000-0005-0000-0000-000049320000}"/>
    <cellStyle name="Вывод 2 6 3 2 2" xfId="12616" xr:uid="{00000000-0005-0000-0000-00004A320000}"/>
    <cellStyle name="Вывод 2 6 3 2 2 2" xfId="12617" xr:uid="{00000000-0005-0000-0000-00004B320000}"/>
    <cellStyle name="Вывод 2 6 3 2 3" xfId="12618" xr:uid="{00000000-0005-0000-0000-00004C320000}"/>
    <cellStyle name="Вывод 2 6 3 3" xfId="12619" xr:uid="{00000000-0005-0000-0000-00004D320000}"/>
    <cellStyle name="Вывод 2 6 3 3 2" xfId="12620" xr:uid="{00000000-0005-0000-0000-00004E320000}"/>
    <cellStyle name="Вывод 2 6 3 3 2 2" xfId="12621" xr:uid="{00000000-0005-0000-0000-00004F320000}"/>
    <cellStyle name="Вывод 2 6 3 3 3" xfId="12622" xr:uid="{00000000-0005-0000-0000-000050320000}"/>
    <cellStyle name="Вывод 2 6 3 4" xfId="12623" xr:uid="{00000000-0005-0000-0000-000051320000}"/>
    <cellStyle name="Вывод 2 6 3 4 2" xfId="12624" xr:uid="{00000000-0005-0000-0000-000052320000}"/>
    <cellStyle name="Вывод 2 6 3 4 2 2" xfId="12625" xr:uid="{00000000-0005-0000-0000-000053320000}"/>
    <cellStyle name="Вывод 2 6 3 4 3" xfId="12626" xr:uid="{00000000-0005-0000-0000-000054320000}"/>
    <cellStyle name="Вывод 2 6 3 5" xfId="12627" xr:uid="{00000000-0005-0000-0000-000055320000}"/>
    <cellStyle name="Вывод 2 6 3 5 2" xfId="12628" xr:uid="{00000000-0005-0000-0000-000056320000}"/>
    <cellStyle name="Вывод 2 6 3 6" xfId="12629" xr:uid="{00000000-0005-0000-0000-000057320000}"/>
    <cellStyle name="Вывод 2 6 4" xfId="12630" xr:uid="{00000000-0005-0000-0000-000058320000}"/>
    <cellStyle name="Вывод 2 6 4 2" xfId="12631" xr:uid="{00000000-0005-0000-0000-000059320000}"/>
    <cellStyle name="Вывод 2 6 4 2 2" xfId="12632" xr:uid="{00000000-0005-0000-0000-00005A320000}"/>
    <cellStyle name="Вывод 2 6 4 2 2 2" xfId="12633" xr:uid="{00000000-0005-0000-0000-00005B320000}"/>
    <cellStyle name="Вывод 2 6 4 2 3" xfId="12634" xr:uid="{00000000-0005-0000-0000-00005C320000}"/>
    <cellStyle name="Вывод 2 6 4 3" xfId="12635" xr:uid="{00000000-0005-0000-0000-00005D320000}"/>
    <cellStyle name="Вывод 2 6 4 3 2" xfId="12636" xr:uid="{00000000-0005-0000-0000-00005E320000}"/>
    <cellStyle name="Вывод 2 6 4 3 2 2" xfId="12637" xr:uid="{00000000-0005-0000-0000-00005F320000}"/>
    <cellStyle name="Вывод 2 6 4 3 3" xfId="12638" xr:uid="{00000000-0005-0000-0000-000060320000}"/>
    <cellStyle name="Вывод 2 6 4 4" xfId="12639" xr:uid="{00000000-0005-0000-0000-000061320000}"/>
    <cellStyle name="Вывод 2 6 4 4 2" xfId="12640" xr:uid="{00000000-0005-0000-0000-000062320000}"/>
    <cellStyle name="Вывод 2 6 4 4 2 2" xfId="12641" xr:uid="{00000000-0005-0000-0000-000063320000}"/>
    <cellStyle name="Вывод 2 6 4 4 3" xfId="12642" xr:uid="{00000000-0005-0000-0000-000064320000}"/>
    <cellStyle name="Вывод 2 6 4 5" xfId="12643" xr:uid="{00000000-0005-0000-0000-000065320000}"/>
    <cellStyle name="Вывод 2 6 4 5 2" xfId="12644" xr:uid="{00000000-0005-0000-0000-000066320000}"/>
    <cellStyle name="Вывод 2 6 4 6" xfId="12645" xr:uid="{00000000-0005-0000-0000-000067320000}"/>
    <cellStyle name="Вывод 2 6 5" xfId="12646" xr:uid="{00000000-0005-0000-0000-000068320000}"/>
    <cellStyle name="Вывод 2 6 5 2" xfId="12647" xr:uid="{00000000-0005-0000-0000-000069320000}"/>
    <cellStyle name="Вывод 2 6 5 2 2" xfId="12648" xr:uid="{00000000-0005-0000-0000-00006A320000}"/>
    <cellStyle name="Вывод 2 6 5 2 2 2" xfId="12649" xr:uid="{00000000-0005-0000-0000-00006B320000}"/>
    <cellStyle name="Вывод 2 6 5 2 3" xfId="12650" xr:uid="{00000000-0005-0000-0000-00006C320000}"/>
    <cellStyle name="Вывод 2 6 5 3" xfId="12651" xr:uid="{00000000-0005-0000-0000-00006D320000}"/>
    <cellStyle name="Вывод 2 6 5 3 2" xfId="12652" xr:uid="{00000000-0005-0000-0000-00006E320000}"/>
    <cellStyle name="Вывод 2 6 5 3 2 2" xfId="12653" xr:uid="{00000000-0005-0000-0000-00006F320000}"/>
    <cellStyle name="Вывод 2 6 5 3 3" xfId="12654" xr:uid="{00000000-0005-0000-0000-000070320000}"/>
    <cellStyle name="Вывод 2 6 5 4" xfId="12655" xr:uid="{00000000-0005-0000-0000-000071320000}"/>
    <cellStyle name="Вывод 2 6 5 4 2" xfId="12656" xr:uid="{00000000-0005-0000-0000-000072320000}"/>
    <cellStyle name="Вывод 2 6 5 4 2 2" xfId="12657" xr:uid="{00000000-0005-0000-0000-000073320000}"/>
    <cellStyle name="Вывод 2 6 5 4 3" xfId="12658" xr:uid="{00000000-0005-0000-0000-000074320000}"/>
    <cellStyle name="Вывод 2 6 5 5" xfId="12659" xr:uid="{00000000-0005-0000-0000-000075320000}"/>
    <cellStyle name="Вывод 2 6 5 5 2" xfId="12660" xr:uid="{00000000-0005-0000-0000-000076320000}"/>
    <cellStyle name="Вывод 2 6 5 6" xfId="12661" xr:uid="{00000000-0005-0000-0000-000077320000}"/>
    <cellStyle name="Вывод 2 6 6" xfId="12662" xr:uid="{00000000-0005-0000-0000-000078320000}"/>
    <cellStyle name="Вывод 2 6 6 2" xfId="12663" xr:uid="{00000000-0005-0000-0000-000079320000}"/>
    <cellStyle name="Вывод 2 6 6 2 2" xfId="12664" xr:uid="{00000000-0005-0000-0000-00007A320000}"/>
    <cellStyle name="Вывод 2 6 6 3" xfId="12665" xr:uid="{00000000-0005-0000-0000-00007B320000}"/>
    <cellStyle name="Вывод 2 6 7" xfId="12666" xr:uid="{00000000-0005-0000-0000-00007C320000}"/>
    <cellStyle name="Вывод 2 6 7 2" xfId="12667" xr:uid="{00000000-0005-0000-0000-00007D320000}"/>
    <cellStyle name="Вывод 2 6 8" xfId="12668" xr:uid="{00000000-0005-0000-0000-00007E320000}"/>
    <cellStyle name="Вывод 2 7" xfId="12669" xr:uid="{00000000-0005-0000-0000-00007F320000}"/>
    <cellStyle name="Вывод 2 7 2" xfId="12670" xr:uid="{00000000-0005-0000-0000-000080320000}"/>
    <cellStyle name="Вывод 2 7 2 2" xfId="12671" xr:uid="{00000000-0005-0000-0000-000081320000}"/>
    <cellStyle name="Вывод 2 7 2 2 2" xfId="12672" xr:uid="{00000000-0005-0000-0000-000082320000}"/>
    <cellStyle name="Вывод 2 7 2 2 2 2" xfId="12673" xr:uid="{00000000-0005-0000-0000-000083320000}"/>
    <cellStyle name="Вывод 2 7 2 2 3" xfId="12674" xr:uid="{00000000-0005-0000-0000-000084320000}"/>
    <cellStyle name="Вывод 2 7 2 3" xfId="12675" xr:uid="{00000000-0005-0000-0000-000085320000}"/>
    <cellStyle name="Вывод 2 7 2 3 2" xfId="12676" xr:uid="{00000000-0005-0000-0000-000086320000}"/>
    <cellStyle name="Вывод 2 7 2 3 2 2" xfId="12677" xr:uid="{00000000-0005-0000-0000-000087320000}"/>
    <cellStyle name="Вывод 2 7 2 3 3" xfId="12678" xr:uid="{00000000-0005-0000-0000-000088320000}"/>
    <cellStyle name="Вывод 2 7 2 4" xfId="12679" xr:uid="{00000000-0005-0000-0000-000089320000}"/>
    <cellStyle name="Вывод 2 7 2 4 2" xfId="12680" xr:uid="{00000000-0005-0000-0000-00008A320000}"/>
    <cellStyle name="Вывод 2 7 2 4 2 2" xfId="12681" xr:uid="{00000000-0005-0000-0000-00008B320000}"/>
    <cellStyle name="Вывод 2 7 2 4 3" xfId="12682" xr:uid="{00000000-0005-0000-0000-00008C320000}"/>
    <cellStyle name="Вывод 2 7 2 5" xfId="12683" xr:uid="{00000000-0005-0000-0000-00008D320000}"/>
    <cellStyle name="Вывод 2 7 2 5 2" xfId="12684" xr:uid="{00000000-0005-0000-0000-00008E320000}"/>
    <cellStyle name="Вывод 2 7 2 6" xfId="12685" xr:uid="{00000000-0005-0000-0000-00008F320000}"/>
    <cellStyle name="Вывод 2 7 3" xfId="12686" xr:uid="{00000000-0005-0000-0000-000090320000}"/>
    <cellStyle name="Вывод 2 7 3 2" xfId="12687" xr:uid="{00000000-0005-0000-0000-000091320000}"/>
    <cellStyle name="Вывод 2 7 3 2 2" xfId="12688" xr:uid="{00000000-0005-0000-0000-000092320000}"/>
    <cellStyle name="Вывод 2 7 3 2 2 2" xfId="12689" xr:uid="{00000000-0005-0000-0000-000093320000}"/>
    <cellStyle name="Вывод 2 7 3 2 3" xfId="12690" xr:uid="{00000000-0005-0000-0000-000094320000}"/>
    <cellStyle name="Вывод 2 7 3 3" xfId="12691" xr:uid="{00000000-0005-0000-0000-000095320000}"/>
    <cellStyle name="Вывод 2 7 3 3 2" xfId="12692" xr:uid="{00000000-0005-0000-0000-000096320000}"/>
    <cellStyle name="Вывод 2 7 3 3 2 2" xfId="12693" xr:uid="{00000000-0005-0000-0000-000097320000}"/>
    <cellStyle name="Вывод 2 7 3 3 3" xfId="12694" xr:uid="{00000000-0005-0000-0000-000098320000}"/>
    <cellStyle name="Вывод 2 7 3 4" xfId="12695" xr:uid="{00000000-0005-0000-0000-000099320000}"/>
    <cellStyle name="Вывод 2 7 3 4 2" xfId="12696" xr:uid="{00000000-0005-0000-0000-00009A320000}"/>
    <cellStyle name="Вывод 2 7 3 4 2 2" xfId="12697" xr:uid="{00000000-0005-0000-0000-00009B320000}"/>
    <cellStyle name="Вывод 2 7 3 4 3" xfId="12698" xr:uid="{00000000-0005-0000-0000-00009C320000}"/>
    <cellStyle name="Вывод 2 7 3 5" xfId="12699" xr:uid="{00000000-0005-0000-0000-00009D320000}"/>
    <cellStyle name="Вывод 2 7 3 5 2" xfId="12700" xr:uid="{00000000-0005-0000-0000-00009E320000}"/>
    <cellStyle name="Вывод 2 7 3 6" xfId="12701" xr:uid="{00000000-0005-0000-0000-00009F320000}"/>
    <cellStyle name="Вывод 2 7 4" xfId="12702" xr:uid="{00000000-0005-0000-0000-0000A0320000}"/>
    <cellStyle name="Вывод 2 7 4 2" xfId="12703" xr:uid="{00000000-0005-0000-0000-0000A1320000}"/>
    <cellStyle name="Вывод 2 7 4 2 2" xfId="12704" xr:uid="{00000000-0005-0000-0000-0000A2320000}"/>
    <cellStyle name="Вывод 2 7 4 2 2 2" xfId="12705" xr:uid="{00000000-0005-0000-0000-0000A3320000}"/>
    <cellStyle name="Вывод 2 7 4 2 3" xfId="12706" xr:uid="{00000000-0005-0000-0000-0000A4320000}"/>
    <cellStyle name="Вывод 2 7 4 3" xfId="12707" xr:uid="{00000000-0005-0000-0000-0000A5320000}"/>
    <cellStyle name="Вывод 2 7 4 3 2" xfId="12708" xr:uid="{00000000-0005-0000-0000-0000A6320000}"/>
    <cellStyle name="Вывод 2 7 4 3 2 2" xfId="12709" xr:uid="{00000000-0005-0000-0000-0000A7320000}"/>
    <cellStyle name="Вывод 2 7 4 3 3" xfId="12710" xr:uid="{00000000-0005-0000-0000-0000A8320000}"/>
    <cellStyle name="Вывод 2 7 4 4" xfId="12711" xr:uid="{00000000-0005-0000-0000-0000A9320000}"/>
    <cellStyle name="Вывод 2 7 4 4 2" xfId="12712" xr:uid="{00000000-0005-0000-0000-0000AA320000}"/>
    <cellStyle name="Вывод 2 7 4 4 2 2" xfId="12713" xr:uid="{00000000-0005-0000-0000-0000AB320000}"/>
    <cellStyle name="Вывод 2 7 4 4 3" xfId="12714" xr:uid="{00000000-0005-0000-0000-0000AC320000}"/>
    <cellStyle name="Вывод 2 7 4 5" xfId="12715" xr:uid="{00000000-0005-0000-0000-0000AD320000}"/>
    <cellStyle name="Вывод 2 7 4 5 2" xfId="12716" xr:uid="{00000000-0005-0000-0000-0000AE320000}"/>
    <cellStyle name="Вывод 2 7 4 6" xfId="12717" xr:uid="{00000000-0005-0000-0000-0000AF320000}"/>
    <cellStyle name="Вывод 2 7 5" xfId="12718" xr:uid="{00000000-0005-0000-0000-0000B0320000}"/>
    <cellStyle name="Вывод 2 7 5 2" xfId="12719" xr:uid="{00000000-0005-0000-0000-0000B1320000}"/>
    <cellStyle name="Вывод 2 7 5 2 2" xfId="12720" xr:uid="{00000000-0005-0000-0000-0000B2320000}"/>
    <cellStyle name="Вывод 2 7 5 2 2 2" xfId="12721" xr:uid="{00000000-0005-0000-0000-0000B3320000}"/>
    <cellStyle name="Вывод 2 7 5 2 3" xfId="12722" xr:uid="{00000000-0005-0000-0000-0000B4320000}"/>
    <cellStyle name="Вывод 2 7 5 3" xfId="12723" xr:uid="{00000000-0005-0000-0000-0000B5320000}"/>
    <cellStyle name="Вывод 2 7 5 3 2" xfId="12724" xr:uid="{00000000-0005-0000-0000-0000B6320000}"/>
    <cellStyle name="Вывод 2 7 5 3 2 2" xfId="12725" xr:uid="{00000000-0005-0000-0000-0000B7320000}"/>
    <cellStyle name="Вывод 2 7 5 3 3" xfId="12726" xr:uid="{00000000-0005-0000-0000-0000B8320000}"/>
    <cellStyle name="Вывод 2 7 5 4" xfId="12727" xr:uid="{00000000-0005-0000-0000-0000B9320000}"/>
    <cellStyle name="Вывод 2 7 5 4 2" xfId="12728" xr:uid="{00000000-0005-0000-0000-0000BA320000}"/>
    <cellStyle name="Вывод 2 7 5 4 2 2" xfId="12729" xr:uid="{00000000-0005-0000-0000-0000BB320000}"/>
    <cellStyle name="Вывод 2 7 5 4 3" xfId="12730" xr:uid="{00000000-0005-0000-0000-0000BC320000}"/>
    <cellStyle name="Вывод 2 7 5 5" xfId="12731" xr:uid="{00000000-0005-0000-0000-0000BD320000}"/>
    <cellStyle name="Вывод 2 7 5 5 2" xfId="12732" xr:uid="{00000000-0005-0000-0000-0000BE320000}"/>
    <cellStyle name="Вывод 2 7 5 6" xfId="12733" xr:uid="{00000000-0005-0000-0000-0000BF320000}"/>
    <cellStyle name="Вывод 2 7 6" xfId="12734" xr:uid="{00000000-0005-0000-0000-0000C0320000}"/>
    <cellStyle name="Вывод 2 7 6 2" xfId="12735" xr:uid="{00000000-0005-0000-0000-0000C1320000}"/>
    <cellStyle name="Вывод 2 7 6 2 2" xfId="12736" xr:uid="{00000000-0005-0000-0000-0000C2320000}"/>
    <cellStyle name="Вывод 2 7 6 3" xfId="12737" xr:uid="{00000000-0005-0000-0000-0000C3320000}"/>
    <cellStyle name="Вывод 2 7 7" xfId="12738" xr:uid="{00000000-0005-0000-0000-0000C4320000}"/>
    <cellStyle name="Вывод 2 7 7 2" xfId="12739" xr:uid="{00000000-0005-0000-0000-0000C5320000}"/>
    <cellStyle name="Вывод 2 7 8" xfId="12740" xr:uid="{00000000-0005-0000-0000-0000C6320000}"/>
    <cellStyle name="Вывод 2 8" xfId="12741" xr:uid="{00000000-0005-0000-0000-0000C7320000}"/>
    <cellStyle name="Вывод 2 8 2" xfId="12742" xr:uid="{00000000-0005-0000-0000-0000C8320000}"/>
    <cellStyle name="Вывод 2 8 2 2" xfId="12743" xr:uid="{00000000-0005-0000-0000-0000C9320000}"/>
    <cellStyle name="Вывод 2 8 2 2 2" xfId="12744" xr:uid="{00000000-0005-0000-0000-0000CA320000}"/>
    <cellStyle name="Вывод 2 8 2 3" xfId="12745" xr:uid="{00000000-0005-0000-0000-0000CB320000}"/>
    <cellStyle name="Вывод 2 8 3" xfId="12746" xr:uid="{00000000-0005-0000-0000-0000CC320000}"/>
    <cellStyle name="Вывод 2 8 3 2" xfId="12747" xr:uid="{00000000-0005-0000-0000-0000CD320000}"/>
    <cellStyle name="Вывод 2 8 4" xfId="12748" xr:uid="{00000000-0005-0000-0000-0000CE320000}"/>
    <cellStyle name="Вывод 2 9" xfId="12749" xr:uid="{00000000-0005-0000-0000-0000CF320000}"/>
    <cellStyle name="Вывод 2 9 2" xfId="12750" xr:uid="{00000000-0005-0000-0000-0000D0320000}"/>
    <cellStyle name="Вывод 2 9 2 2" xfId="12751" xr:uid="{00000000-0005-0000-0000-0000D1320000}"/>
    <cellStyle name="Вывод 2 9 3" xfId="12752" xr:uid="{00000000-0005-0000-0000-0000D2320000}"/>
    <cellStyle name="Вывод 3" xfId="258" xr:uid="{00000000-0005-0000-0000-0000D3320000}"/>
    <cellStyle name="Вывод 3 10" xfId="12753" xr:uid="{00000000-0005-0000-0000-0000D4320000}"/>
    <cellStyle name="Вывод 3 10 2" xfId="12754" xr:uid="{00000000-0005-0000-0000-0000D5320000}"/>
    <cellStyle name="Вывод 3 11" xfId="12755" xr:uid="{00000000-0005-0000-0000-0000D6320000}"/>
    <cellStyle name="Вывод 3 12" xfId="12756" xr:uid="{00000000-0005-0000-0000-0000D7320000}"/>
    <cellStyle name="Вывод 3 2" xfId="259" xr:uid="{00000000-0005-0000-0000-0000D8320000}"/>
    <cellStyle name="Вывод 3 2 2" xfId="12757" xr:uid="{00000000-0005-0000-0000-0000D9320000}"/>
    <cellStyle name="Вывод 3 2 2 10" xfId="12758" xr:uid="{00000000-0005-0000-0000-0000DA320000}"/>
    <cellStyle name="Вывод 3 2 2 2" xfId="12759" xr:uid="{00000000-0005-0000-0000-0000DB320000}"/>
    <cellStyle name="Вывод 3 2 2 2 2" xfId="12760" xr:uid="{00000000-0005-0000-0000-0000DC320000}"/>
    <cellStyle name="Вывод 3 2 2 2 2 2" xfId="12761" xr:uid="{00000000-0005-0000-0000-0000DD320000}"/>
    <cellStyle name="Вывод 3 2 2 2 2 2 2" xfId="12762" xr:uid="{00000000-0005-0000-0000-0000DE320000}"/>
    <cellStyle name="Вывод 3 2 2 2 2 2 2 2" xfId="12763" xr:uid="{00000000-0005-0000-0000-0000DF320000}"/>
    <cellStyle name="Вывод 3 2 2 2 2 2 3" xfId="12764" xr:uid="{00000000-0005-0000-0000-0000E0320000}"/>
    <cellStyle name="Вывод 3 2 2 2 2 3" xfId="12765" xr:uid="{00000000-0005-0000-0000-0000E1320000}"/>
    <cellStyle name="Вывод 3 2 2 2 2 3 2" xfId="12766" xr:uid="{00000000-0005-0000-0000-0000E2320000}"/>
    <cellStyle name="Вывод 3 2 2 2 2 3 2 2" xfId="12767" xr:uid="{00000000-0005-0000-0000-0000E3320000}"/>
    <cellStyle name="Вывод 3 2 2 2 2 3 3" xfId="12768" xr:uid="{00000000-0005-0000-0000-0000E4320000}"/>
    <cellStyle name="Вывод 3 2 2 2 2 4" xfId="12769" xr:uid="{00000000-0005-0000-0000-0000E5320000}"/>
    <cellStyle name="Вывод 3 2 2 2 2 4 2" xfId="12770" xr:uid="{00000000-0005-0000-0000-0000E6320000}"/>
    <cellStyle name="Вывод 3 2 2 2 2 4 2 2" xfId="12771" xr:uid="{00000000-0005-0000-0000-0000E7320000}"/>
    <cellStyle name="Вывод 3 2 2 2 2 4 3" xfId="12772" xr:uid="{00000000-0005-0000-0000-0000E8320000}"/>
    <cellStyle name="Вывод 3 2 2 2 2 5" xfId="12773" xr:uid="{00000000-0005-0000-0000-0000E9320000}"/>
    <cellStyle name="Вывод 3 2 2 2 2 5 2" xfId="12774" xr:uid="{00000000-0005-0000-0000-0000EA320000}"/>
    <cellStyle name="Вывод 3 2 2 2 2 6" xfId="12775" xr:uid="{00000000-0005-0000-0000-0000EB320000}"/>
    <cellStyle name="Вывод 3 2 2 2 3" xfId="12776" xr:uid="{00000000-0005-0000-0000-0000EC320000}"/>
    <cellStyle name="Вывод 3 2 2 2 3 2" xfId="12777" xr:uid="{00000000-0005-0000-0000-0000ED320000}"/>
    <cellStyle name="Вывод 3 2 2 2 3 2 2" xfId="12778" xr:uid="{00000000-0005-0000-0000-0000EE320000}"/>
    <cellStyle name="Вывод 3 2 2 2 3 2 2 2" xfId="12779" xr:uid="{00000000-0005-0000-0000-0000EF320000}"/>
    <cellStyle name="Вывод 3 2 2 2 3 2 3" xfId="12780" xr:uid="{00000000-0005-0000-0000-0000F0320000}"/>
    <cellStyle name="Вывод 3 2 2 2 3 3" xfId="12781" xr:uid="{00000000-0005-0000-0000-0000F1320000}"/>
    <cellStyle name="Вывод 3 2 2 2 3 3 2" xfId="12782" xr:uid="{00000000-0005-0000-0000-0000F2320000}"/>
    <cellStyle name="Вывод 3 2 2 2 3 3 2 2" xfId="12783" xr:uid="{00000000-0005-0000-0000-0000F3320000}"/>
    <cellStyle name="Вывод 3 2 2 2 3 3 3" xfId="12784" xr:uid="{00000000-0005-0000-0000-0000F4320000}"/>
    <cellStyle name="Вывод 3 2 2 2 3 4" xfId="12785" xr:uid="{00000000-0005-0000-0000-0000F5320000}"/>
    <cellStyle name="Вывод 3 2 2 2 3 4 2" xfId="12786" xr:uid="{00000000-0005-0000-0000-0000F6320000}"/>
    <cellStyle name="Вывод 3 2 2 2 3 4 2 2" xfId="12787" xr:uid="{00000000-0005-0000-0000-0000F7320000}"/>
    <cellStyle name="Вывод 3 2 2 2 3 4 3" xfId="12788" xr:uid="{00000000-0005-0000-0000-0000F8320000}"/>
    <cellStyle name="Вывод 3 2 2 2 3 5" xfId="12789" xr:uid="{00000000-0005-0000-0000-0000F9320000}"/>
    <cellStyle name="Вывод 3 2 2 2 3 5 2" xfId="12790" xr:uid="{00000000-0005-0000-0000-0000FA320000}"/>
    <cellStyle name="Вывод 3 2 2 2 3 6" xfId="12791" xr:uid="{00000000-0005-0000-0000-0000FB320000}"/>
    <cellStyle name="Вывод 3 2 2 2 4" xfId="12792" xr:uid="{00000000-0005-0000-0000-0000FC320000}"/>
    <cellStyle name="Вывод 3 2 2 2 4 2" xfId="12793" xr:uid="{00000000-0005-0000-0000-0000FD320000}"/>
    <cellStyle name="Вывод 3 2 2 2 4 2 2" xfId="12794" xr:uid="{00000000-0005-0000-0000-0000FE320000}"/>
    <cellStyle name="Вывод 3 2 2 2 4 2 2 2" xfId="12795" xr:uid="{00000000-0005-0000-0000-0000FF320000}"/>
    <cellStyle name="Вывод 3 2 2 2 4 2 3" xfId="12796" xr:uid="{00000000-0005-0000-0000-000000330000}"/>
    <cellStyle name="Вывод 3 2 2 2 4 3" xfId="12797" xr:uid="{00000000-0005-0000-0000-000001330000}"/>
    <cellStyle name="Вывод 3 2 2 2 4 3 2" xfId="12798" xr:uid="{00000000-0005-0000-0000-000002330000}"/>
    <cellStyle name="Вывод 3 2 2 2 4 3 2 2" xfId="12799" xr:uid="{00000000-0005-0000-0000-000003330000}"/>
    <cellStyle name="Вывод 3 2 2 2 4 3 3" xfId="12800" xr:uid="{00000000-0005-0000-0000-000004330000}"/>
    <cellStyle name="Вывод 3 2 2 2 4 4" xfId="12801" xr:uid="{00000000-0005-0000-0000-000005330000}"/>
    <cellStyle name="Вывод 3 2 2 2 4 4 2" xfId="12802" xr:uid="{00000000-0005-0000-0000-000006330000}"/>
    <cellStyle name="Вывод 3 2 2 2 4 4 2 2" xfId="12803" xr:uid="{00000000-0005-0000-0000-000007330000}"/>
    <cellStyle name="Вывод 3 2 2 2 4 4 3" xfId="12804" xr:uid="{00000000-0005-0000-0000-000008330000}"/>
    <cellStyle name="Вывод 3 2 2 2 4 5" xfId="12805" xr:uid="{00000000-0005-0000-0000-000009330000}"/>
    <cellStyle name="Вывод 3 2 2 2 4 5 2" xfId="12806" xr:uid="{00000000-0005-0000-0000-00000A330000}"/>
    <cellStyle name="Вывод 3 2 2 2 4 6" xfId="12807" xr:uid="{00000000-0005-0000-0000-00000B330000}"/>
    <cellStyle name="Вывод 3 2 2 2 5" xfId="12808" xr:uid="{00000000-0005-0000-0000-00000C330000}"/>
    <cellStyle name="Вывод 3 2 2 2 5 2" xfId="12809" xr:uid="{00000000-0005-0000-0000-00000D330000}"/>
    <cellStyle name="Вывод 3 2 2 2 5 2 2" xfId="12810" xr:uid="{00000000-0005-0000-0000-00000E330000}"/>
    <cellStyle name="Вывод 3 2 2 2 5 2 2 2" xfId="12811" xr:uid="{00000000-0005-0000-0000-00000F330000}"/>
    <cellStyle name="Вывод 3 2 2 2 5 2 3" xfId="12812" xr:uid="{00000000-0005-0000-0000-000010330000}"/>
    <cellStyle name="Вывод 3 2 2 2 5 3" xfId="12813" xr:uid="{00000000-0005-0000-0000-000011330000}"/>
    <cellStyle name="Вывод 3 2 2 2 5 3 2" xfId="12814" xr:uid="{00000000-0005-0000-0000-000012330000}"/>
    <cellStyle name="Вывод 3 2 2 2 5 3 2 2" xfId="12815" xr:uid="{00000000-0005-0000-0000-000013330000}"/>
    <cellStyle name="Вывод 3 2 2 2 5 3 3" xfId="12816" xr:uid="{00000000-0005-0000-0000-000014330000}"/>
    <cellStyle name="Вывод 3 2 2 2 5 4" xfId="12817" xr:uid="{00000000-0005-0000-0000-000015330000}"/>
    <cellStyle name="Вывод 3 2 2 2 5 4 2" xfId="12818" xr:uid="{00000000-0005-0000-0000-000016330000}"/>
    <cellStyle name="Вывод 3 2 2 2 5 4 2 2" xfId="12819" xr:uid="{00000000-0005-0000-0000-000017330000}"/>
    <cellStyle name="Вывод 3 2 2 2 5 4 3" xfId="12820" xr:uid="{00000000-0005-0000-0000-000018330000}"/>
    <cellStyle name="Вывод 3 2 2 2 5 5" xfId="12821" xr:uid="{00000000-0005-0000-0000-000019330000}"/>
    <cellStyle name="Вывод 3 2 2 2 5 5 2" xfId="12822" xr:uid="{00000000-0005-0000-0000-00001A330000}"/>
    <cellStyle name="Вывод 3 2 2 2 5 6" xfId="12823" xr:uid="{00000000-0005-0000-0000-00001B330000}"/>
    <cellStyle name="Вывод 3 2 2 2 6" xfId="12824" xr:uid="{00000000-0005-0000-0000-00001C330000}"/>
    <cellStyle name="Вывод 3 2 2 2 6 2" xfId="12825" xr:uid="{00000000-0005-0000-0000-00001D330000}"/>
    <cellStyle name="Вывод 3 2 2 2 6 2 2" xfId="12826" xr:uid="{00000000-0005-0000-0000-00001E330000}"/>
    <cellStyle name="Вывод 3 2 2 2 6 2 2 2" xfId="12827" xr:uid="{00000000-0005-0000-0000-00001F330000}"/>
    <cellStyle name="Вывод 3 2 2 2 6 2 3" xfId="12828" xr:uid="{00000000-0005-0000-0000-000020330000}"/>
    <cellStyle name="Вывод 3 2 2 2 6 3" xfId="12829" xr:uid="{00000000-0005-0000-0000-000021330000}"/>
    <cellStyle name="Вывод 3 2 2 2 6 3 2" xfId="12830" xr:uid="{00000000-0005-0000-0000-000022330000}"/>
    <cellStyle name="Вывод 3 2 2 2 6 3 2 2" xfId="12831" xr:uid="{00000000-0005-0000-0000-000023330000}"/>
    <cellStyle name="Вывод 3 2 2 2 6 3 3" xfId="12832" xr:uid="{00000000-0005-0000-0000-000024330000}"/>
    <cellStyle name="Вывод 3 2 2 2 6 4" xfId="12833" xr:uid="{00000000-0005-0000-0000-000025330000}"/>
    <cellStyle name="Вывод 3 2 2 2 6 4 2" xfId="12834" xr:uid="{00000000-0005-0000-0000-000026330000}"/>
    <cellStyle name="Вывод 3 2 2 2 6 4 2 2" xfId="12835" xr:uid="{00000000-0005-0000-0000-000027330000}"/>
    <cellStyle name="Вывод 3 2 2 2 6 4 3" xfId="12836" xr:uid="{00000000-0005-0000-0000-000028330000}"/>
    <cellStyle name="Вывод 3 2 2 2 6 5" xfId="12837" xr:uid="{00000000-0005-0000-0000-000029330000}"/>
    <cellStyle name="Вывод 3 2 2 2 6 5 2" xfId="12838" xr:uid="{00000000-0005-0000-0000-00002A330000}"/>
    <cellStyle name="Вывод 3 2 2 2 6 6" xfId="12839" xr:uid="{00000000-0005-0000-0000-00002B330000}"/>
    <cellStyle name="Вывод 3 2 2 2 7" xfId="12840" xr:uid="{00000000-0005-0000-0000-00002C330000}"/>
    <cellStyle name="Вывод 3 2 2 2 7 2" xfId="12841" xr:uid="{00000000-0005-0000-0000-00002D330000}"/>
    <cellStyle name="Вывод 3 2 2 2 7 2 2" xfId="12842" xr:uid="{00000000-0005-0000-0000-00002E330000}"/>
    <cellStyle name="Вывод 3 2 2 2 7 3" xfId="12843" xr:uid="{00000000-0005-0000-0000-00002F330000}"/>
    <cellStyle name="Вывод 3 2 2 2 8" xfId="12844" xr:uid="{00000000-0005-0000-0000-000030330000}"/>
    <cellStyle name="Вывод 3 2 2 2 8 2" xfId="12845" xr:uid="{00000000-0005-0000-0000-000031330000}"/>
    <cellStyle name="Вывод 3 2 2 2 9" xfId="12846" xr:uid="{00000000-0005-0000-0000-000032330000}"/>
    <cellStyle name="Вывод 3 2 2 3" xfId="12847" xr:uid="{00000000-0005-0000-0000-000033330000}"/>
    <cellStyle name="Вывод 3 2 2 3 2" xfId="12848" xr:uid="{00000000-0005-0000-0000-000034330000}"/>
    <cellStyle name="Вывод 3 2 2 3 2 2" xfId="12849" xr:uid="{00000000-0005-0000-0000-000035330000}"/>
    <cellStyle name="Вывод 3 2 2 3 2 2 2" xfId="12850" xr:uid="{00000000-0005-0000-0000-000036330000}"/>
    <cellStyle name="Вывод 3 2 2 3 2 2 2 2" xfId="12851" xr:uid="{00000000-0005-0000-0000-000037330000}"/>
    <cellStyle name="Вывод 3 2 2 3 2 2 3" xfId="12852" xr:uid="{00000000-0005-0000-0000-000038330000}"/>
    <cellStyle name="Вывод 3 2 2 3 2 3" xfId="12853" xr:uid="{00000000-0005-0000-0000-000039330000}"/>
    <cellStyle name="Вывод 3 2 2 3 2 3 2" xfId="12854" xr:uid="{00000000-0005-0000-0000-00003A330000}"/>
    <cellStyle name="Вывод 3 2 2 3 2 3 2 2" xfId="12855" xr:uid="{00000000-0005-0000-0000-00003B330000}"/>
    <cellStyle name="Вывод 3 2 2 3 2 3 3" xfId="12856" xr:uid="{00000000-0005-0000-0000-00003C330000}"/>
    <cellStyle name="Вывод 3 2 2 3 2 4" xfId="12857" xr:uid="{00000000-0005-0000-0000-00003D330000}"/>
    <cellStyle name="Вывод 3 2 2 3 2 4 2" xfId="12858" xr:uid="{00000000-0005-0000-0000-00003E330000}"/>
    <cellStyle name="Вывод 3 2 2 3 2 4 2 2" xfId="12859" xr:uid="{00000000-0005-0000-0000-00003F330000}"/>
    <cellStyle name="Вывод 3 2 2 3 2 4 3" xfId="12860" xr:uid="{00000000-0005-0000-0000-000040330000}"/>
    <cellStyle name="Вывод 3 2 2 3 2 5" xfId="12861" xr:uid="{00000000-0005-0000-0000-000041330000}"/>
    <cellStyle name="Вывод 3 2 2 3 2 5 2" xfId="12862" xr:uid="{00000000-0005-0000-0000-000042330000}"/>
    <cellStyle name="Вывод 3 2 2 3 2 6" xfId="12863" xr:uid="{00000000-0005-0000-0000-000043330000}"/>
    <cellStyle name="Вывод 3 2 2 3 3" xfId="12864" xr:uid="{00000000-0005-0000-0000-000044330000}"/>
    <cellStyle name="Вывод 3 2 2 3 3 2" xfId="12865" xr:uid="{00000000-0005-0000-0000-000045330000}"/>
    <cellStyle name="Вывод 3 2 2 3 3 2 2" xfId="12866" xr:uid="{00000000-0005-0000-0000-000046330000}"/>
    <cellStyle name="Вывод 3 2 2 3 3 2 2 2" xfId="12867" xr:uid="{00000000-0005-0000-0000-000047330000}"/>
    <cellStyle name="Вывод 3 2 2 3 3 2 3" xfId="12868" xr:uid="{00000000-0005-0000-0000-000048330000}"/>
    <cellStyle name="Вывод 3 2 2 3 3 3" xfId="12869" xr:uid="{00000000-0005-0000-0000-000049330000}"/>
    <cellStyle name="Вывод 3 2 2 3 3 3 2" xfId="12870" xr:uid="{00000000-0005-0000-0000-00004A330000}"/>
    <cellStyle name="Вывод 3 2 2 3 3 3 2 2" xfId="12871" xr:uid="{00000000-0005-0000-0000-00004B330000}"/>
    <cellStyle name="Вывод 3 2 2 3 3 3 3" xfId="12872" xr:uid="{00000000-0005-0000-0000-00004C330000}"/>
    <cellStyle name="Вывод 3 2 2 3 3 4" xfId="12873" xr:uid="{00000000-0005-0000-0000-00004D330000}"/>
    <cellStyle name="Вывод 3 2 2 3 3 4 2" xfId="12874" xr:uid="{00000000-0005-0000-0000-00004E330000}"/>
    <cellStyle name="Вывод 3 2 2 3 3 4 2 2" xfId="12875" xr:uid="{00000000-0005-0000-0000-00004F330000}"/>
    <cellStyle name="Вывод 3 2 2 3 3 4 3" xfId="12876" xr:uid="{00000000-0005-0000-0000-000050330000}"/>
    <cellStyle name="Вывод 3 2 2 3 3 5" xfId="12877" xr:uid="{00000000-0005-0000-0000-000051330000}"/>
    <cellStyle name="Вывод 3 2 2 3 3 5 2" xfId="12878" xr:uid="{00000000-0005-0000-0000-000052330000}"/>
    <cellStyle name="Вывод 3 2 2 3 3 6" xfId="12879" xr:uid="{00000000-0005-0000-0000-000053330000}"/>
    <cellStyle name="Вывод 3 2 2 3 4" xfId="12880" xr:uid="{00000000-0005-0000-0000-000054330000}"/>
    <cellStyle name="Вывод 3 2 2 3 4 2" xfId="12881" xr:uid="{00000000-0005-0000-0000-000055330000}"/>
    <cellStyle name="Вывод 3 2 2 3 4 2 2" xfId="12882" xr:uid="{00000000-0005-0000-0000-000056330000}"/>
    <cellStyle name="Вывод 3 2 2 3 4 2 2 2" xfId="12883" xr:uid="{00000000-0005-0000-0000-000057330000}"/>
    <cellStyle name="Вывод 3 2 2 3 4 2 3" xfId="12884" xr:uid="{00000000-0005-0000-0000-000058330000}"/>
    <cellStyle name="Вывод 3 2 2 3 4 3" xfId="12885" xr:uid="{00000000-0005-0000-0000-000059330000}"/>
    <cellStyle name="Вывод 3 2 2 3 4 3 2" xfId="12886" xr:uid="{00000000-0005-0000-0000-00005A330000}"/>
    <cellStyle name="Вывод 3 2 2 3 4 3 2 2" xfId="12887" xr:uid="{00000000-0005-0000-0000-00005B330000}"/>
    <cellStyle name="Вывод 3 2 2 3 4 3 3" xfId="12888" xr:uid="{00000000-0005-0000-0000-00005C330000}"/>
    <cellStyle name="Вывод 3 2 2 3 4 4" xfId="12889" xr:uid="{00000000-0005-0000-0000-00005D330000}"/>
    <cellStyle name="Вывод 3 2 2 3 4 4 2" xfId="12890" xr:uid="{00000000-0005-0000-0000-00005E330000}"/>
    <cellStyle name="Вывод 3 2 2 3 4 4 2 2" xfId="12891" xr:uid="{00000000-0005-0000-0000-00005F330000}"/>
    <cellStyle name="Вывод 3 2 2 3 4 4 3" xfId="12892" xr:uid="{00000000-0005-0000-0000-000060330000}"/>
    <cellStyle name="Вывод 3 2 2 3 4 5" xfId="12893" xr:uid="{00000000-0005-0000-0000-000061330000}"/>
    <cellStyle name="Вывод 3 2 2 3 4 5 2" xfId="12894" xr:uid="{00000000-0005-0000-0000-000062330000}"/>
    <cellStyle name="Вывод 3 2 2 3 4 6" xfId="12895" xr:uid="{00000000-0005-0000-0000-000063330000}"/>
    <cellStyle name="Вывод 3 2 2 3 5" xfId="12896" xr:uid="{00000000-0005-0000-0000-000064330000}"/>
    <cellStyle name="Вывод 3 2 2 3 5 2" xfId="12897" xr:uid="{00000000-0005-0000-0000-000065330000}"/>
    <cellStyle name="Вывод 3 2 2 3 5 2 2" xfId="12898" xr:uid="{00000000-0005-0000-0000-000066330000}"/>
    <cellStyle name="Вывод 3 2 2 3 5 2 2 2" xfId="12899" xr:uid="{00000000-0005-0000-0000-000067330000}"/>
    <cellStyle name="Вывод 3 2 2 3 5 2 3" xfId="12900" xr:uid="{00000000-0005-0000-0000-000068330000}"/>
    <cellStyle name="Вывод 3 2 2 3 5 3" xfId="12901" xr:uid="{00000000-0005-0000-0000-000069330000}"/>
    <cellStyle name="Вывод 3 2 2 3 5 3 2" xfId="12902" xr:uid="{00000000-0005-0000-0000-00006A330000}"/>
    <cellStyle name="Вывод 3 2 2 3 5 3 2 2" xfId="12903" xr:uid="{00000000-0005-0000-0000-00006B330000}"/>
    <cellStyle name="Вывод 3 2 2 3 5 3 3" xfId="12904" xr:uid="{00000000-0005-0000-0000-00006C330000}"/>
    <cellStyle name="Вывод 3 2 2 3 5 4" xfId="12905" xr:uid="{00000000-0005-0000-0000-00006D330000}"/>
    <cellStyle name="Вывод 3 2 2 3 5 4 2" xfId="12906" xr:uid="{00000000-0005-0000-0000-00006E330000}"/>
    <cellStyle name="Вывод 3 2 2 3 5 4 2 2" xfId="12907" xr:uid="{00000000-0005-0000-0000-00006F330000}"/>
    <cellStyle name="Вывод 3 2 2 3 5 4 3" xfId="12908" xr:uid="{00000000-0005-0000-0000-000070330000}"/>
    <cellStyle name="Вывод 3 2 2 3 5 5" xfId="12909" xr:uid="{00000000-0005-0000-0000-000071330000}"/>
    <cellStyle name="Вывод 3 2 2 3 5 5 2" xfId="12910" xr:uid="{00000000-0005-0000-0000-000072330000}"/>
    <cellStyle name="Вывод 3 2 2 3 5 6" xfId="12911" xr:uid="{00000000-0005-0000-0000-000073330000}"/>
    <cellStyle name="Вывод 3 2 2 3 6" xfId="12912" xr:uid="{00000000-0005-0000-0000-000074330000}"/>
    <cellStyle name="Вывод 3 2 2 3 6 2" xfId="12913" xr:uid="{00000000-0005-0000-0000-000075330000}"/>
    <cellStyle name="Вывод 3 2 2 3 6 2 2" xfId="12914" xr:uid="{00000000-0005-0000-0000-000076330000}"/>
    <cellStyle name="Вывод 3 2 2 3 6 3" xfId="12915" xr:uid="{00000000-0005-0000-0000-000077330000}"/>
    <cellStyle name="Вывод 3 2 2 3 7" xfId="12916" xr:uid="{00000000-0005-0000-0000-000078330000}"/>
    <cellStyle name="Вывод 3 2 2 3 7 2" xfId="12917" xr:uid="{00000000-0005-0000-0000-000079330000}"/>
    <cellStyle name="Вывод 3 2 2 3 8" xfId="12918" xr:uid="{00000000-0005-0000-0000-00007A330000}"/>
    <cellStyle name="Вывод 3 2 2 4" xfId="12919" xr:uid="{00000000-0005-0000-0000-00007B330000}"/>
    <cellStyle name="Вывод 3 2 2 4 2" xfId="12920" xr:uid="{00000000-0005-0000-0000-00007C330000}"/>
    <cellStyle name="Вывод 3 2 2 4 2 2" xfId="12921" xr:uid="{00000000-0005-0000-0000-00007D330000}"/>
    <cellStyle name="Вывод 3 2 2 4 2 2 2" xfId="12922" xr:uid="{00000000-0005-0000-0000-00007E330000}"/>
    <cellStyle name="Вывод 3 2 2 4 2 3" xfId="12923" xr:uid="{00000000-0005-0000-0000-00007F330000}"/>
    <cellStyle name="Вывод 3 2 2 4 3" xfId="12924" xr:uid="{00000000-0005-0000-0000-000080330000}"/>
    <cellStyle name="Вывод 3 2 2 4 3 2" xfId="12925" xr:uid="{00000000-0005-0000-0000-000081330000}"/>
    <cellStyle name="Вывод 3 2 2 4 3 2 2" xfId="12926" xr:uid="{00000000-0005-0000-0000-000082330000}"/>
    <cellStyle name="Вывод 3 2 2 4 3 3" xfId="12927" xr:uid="{00000000-0005-0000-0000-000083330000}"/>
    <cellStyle name="Вывод 3 2 2 4 4" xfId="12928" xr:uid="{00000000-0005-0000-0000-000084330000}"/>
    <cellStyle name="Вывод 3 2 2 4 4 2" xfId="12929" xr:uid="{00000000-0005-0000-0000-000085330000}"/>
    <cellStyle name="Вывод 3 2 2 4 4 2 2" xfId="12930" xr:uid="{00000000-0005-0000-0000-000086330000}"/>
    <cellStyle name="Вывод 3 2 2 4 4 3" xfId="12931" xr:uid="{00000000-0005-0000-0000-000087330000}"/>
    <cellStyle name="Вывод 3 2 2 4 5" xfId="12932" xr:uid="{00000000-0005-0000-0000-000088330000}"/>
    <cellStyle name="Вывод 3 2 2 4 5 2" xfId="12933" xr:uid="{00000000-0005-0000-0000-000089330000}"/>
    <cellStyle name="Вывод 3 2 2 4 6" xfId="12934" xr:uid="{00000000-0005-0000-0000-00008A330000}"/>
    <cellStyle name="Вывод 3 2 2 5" xfId="12935" xr:uid="{00000000-0005-0000-0000-00008B330000}"/>
    <cellStyle name="Вывод 3 2 2 5 2" xfId="12936" xr:uid="{00000000-0005-0000-0000-00008C330000}"/>
    <cellStyle name="Вывод 3 2 2 5 2 2" xfId="12937" xr:uid="{00000000-0005-0000-0000-00008D330000}"/>
    <cellStyle name="Вывод 3 2 2 5 2 2 2" xfId="12938" xr:uid="{00000000-0005-0000-0000-00008E330000}"/>
    <cellStyle name="Вывод 3 2 2 5 2 3" xfId="12939" xr:uid="{00000000-0005-0000-0000-00008F330000}"/>
    <cellStyle name="Вывод 3 2 2 5 3" xfId="12940" xr:uid="{00000000-0005-0000-0000-000090330000}"/>
    <cellStyle name="Вывод 3 2 2 5 3 2" xfId="12941" xr:uid="{00000000-0005-0000-0000-000091330000}"/>
    <cellStyle name="Вывод 3 2 2 5 3 2 2" xfId="12942" xr:uid="{00000000-0005-0000-0000-000092330000}"/>
    <cellStyle name="Вывод 3 2 2 5 3 3" xfId="12943" xr:uid="{00000000-0005-0000-0000-000093330000}"/>
    <cellStyle name="Вывод 3 2 2 5 4" xfId="12944" xr:uid="{00000000-0005-0000-0000-000094330000}"/>
    <cellStyle name="Вывод 3 2 2 5 4 2" xfId="12945" xr:uid="{00000000-0005-0000-0000-000095330000}"/>
    <cellStyle name="Вывод 3 2 2 5 4 2 2" xfId="12946" xr:uid="{00000000-0005-0000-0000-000096330000}"/>
    <cellStyle name="Вывод 3 2 2 5 4 3" xfId="12947" xr:uid="{00000000-0005-0000-0000-000097330000}"/>
    <cellStyle name="Вывод 3 2 2 5 5" xfId="12948" xr:uid="{00000000-0005-0000-0000-000098330000}"/>
    <cellStyle name="Вывод 3 2 2 5 5 2" xfId="12949" xr:uid="{00000000-0005-0000-0000-000099330000}"/>
    <cellStyle name="Вывод 3 2 2 5 6" xfId="12950" xr:uid="{00000000-0005-0000-0000-00009A330000}"/>
    <cellStyle name="Вывод 3 2 2 6" xfId="12951" xr:uid="{00000000-0005-0000-0000-00009B330000}"/>
    <cellStyle name="Вывод 3 2 2 6 2" xfId="12952" xr:uid="{00000000-0005-0000-0000-00009C330000}"/>
    <cellStyle name="Вывод 3 2 2 6 2 2" xfId="12953" xr:uid="{00000000-0005-0000-0000-00009D330000}"/>
    <cellStyle name="Вывод 3 2 2 6 2 2 2" xfId="12954" xr:uid="{00000000-0005-0000-0000-00009E330000}"/>
    <cellStyle name="Вывод 3 2 2 6 2 3" xfId="12955" xr:uid="{00000000-0005-0000-0000-00009F330000}"/>
    <cellStyle name="Вывод 3 2 2 6 3" xfId="12956" xr:uid="{00000000-0005-0000-0000-0000A0330000}"/>
    <cellStyle name="Вывод 3 2 2 6 3 2" xfId="12957" xr:uid="{00000000-0005-0000-0000-0000A1330000}"/>
    <cellStyle name="Вывод 3 2 2 6 3 2 2" xfId="12958" xr:uid="{00000000-0005-0000-0000-0000A2330000}"/>
    <cellStyle name="Вывод 3 2 2 6 3 3" xfId="12959" xr:uid="{00000000-0005-0000-0000-0000A3330000}"/>
    <cellStyle name="Вывод 3 2 2 6 4" xfId="12960" xr:uid="{00000000-0005-0000-0000-0000A4330000}"/>
    <cellStyle name="Вывод 3 2 2 6 4 2" xfId="12961" xr:uid="{00000000-0005-0000-0000-0000A5330000}"/>
    <cellStyle name="Вывод 3 2 2 6 4 2 2" xfId="12962" xr:uid="{00000000-0005-0000-0000-0000A6330000}"/>
    <cellStyle name="Вывод 3 2 2 6 4 3" xfId="12963" xr:uid="{00000000-0005-0000-0000-0000A7330000}"/>
    <cellStyle name="Вывод 3 2 2 6 5" xfId="12964" xr:uid="{00000000-0005-0000-0000-0000A8330000}"/>
    <cellStyle name="Вывод 3 2 2 6 5 2" xfId="12965" xr:uid="{00000000-0005-0000-0000-0000A9330000}"/>
    <cellStyle name="Вывод 3 2 2 6 6" xfId="12966" xr:uid="{00000000-0005-0000-0000-0000AA330000}"/>
    <cellStyle name="Вывод 3 2 2 7" xfId="12967" xr:uid="{00000000-0005-0000-0000-0000AB330000}"/>
    <cellStyle name="Вывод 3 2 2 7 2" xfId="12968" xr:uid="{00000000-0005-0000-0000-0000AC330000}"/>
    <cellStyle name="Вывод 3 2 2 7 2 2" xfId="12969" xr:uid="{00000000-0005-0000-0000-0000AD330000}"/>
    <cellStyle name="Вывод 3 2 2 7 2 2 2" xfId="12970" xr:uid="{00000000-0005-0000-0000-0000AE330000}"/>
    <cellStyle name="Вывод 3 2 2 7 2 3" xfId="12971" xr:uid="{00000000-0005-0000-0000-0000AF330000}"/>
    <cellStyle name="Вывод 3 2 2 7 3" xfId="12972" xr:uid="{00000000-0005-0000-0000-0000B0330000}"/>
    <cellStyle name="Вывод 3 2 2 7 3 2" xfId="12973" xr:uid="{00000000-0005-0000-0000-0000B1330000}"/>
    <cellStyle name="Вывод 3 2 2 7 3 2 2" xfId="12974" xr:uid="{00000000-0005-0000-0000-0000B2330000}"/>
    <cellStyle name="Вывод 3 2 2 7 3 3" xfId="12975" xr:uid="{00000000-0005-0000-0000-0000B3330000}"/>
    <cellStyle name="Вывод 3 2 2 7 4" xfId="12976" xr:uid="{00000000-0005-0000-0000-0000B4330000}"/>
    <cellStyle name="Вывод 3 2 2 7 4 2" xfId="12977" xr:uid="{00000000-0005-0000-0000-0000B5330000}"/>
    <cellStyle name="Вывод 3 2 2 7 4 2 2" xfId="12978" xr:uid="{00000000-0005-0000-0000-0000B6330000}"/>
    <cellStyle name="Вывод 3 2 2 7 4 3" xfId="12979" xr:uid="{00000000-0005-0000-0000-0000B7330000}"/>
    <cellStyle name="Вывод 3 2 2 7 5" xfId="12980" xr:uid="{00000000-0005-0000-0000-0000B8330000}"/>
    <cellStyle name="Вывод 3 2 2 7 5 2" xfId="12981" xr:uid="{00000000-0005-0000-0000-0000B9330000}"/>
    <cellStyle name="Вывод 3 2 2 7 6" xfId="12982" xr:uid="{00000000-0005-0000-0000-0000BA330000}"/>
    <cellStyle name="Вывод 3 2 2 8" xfId="12983" xr:uid="{00000000-0005-0000-0000-0000BB330000}"/>
    <cellStyle name="Вывод 3 2 2 8 2" xfId="12984" xr:uid="{00000000-0005-0000-0000-0000BC330000}"/>
    <cellStyle name="Вывод 3 2 2 8 2 2" xfId="12985" xr:uid="{00000000-0005-0000-0000-0000BD330000}"/>
    <cellStyle name="Вывод 3 2 2 8 3" xfId="12986" xr:uid="{00000000-0005-0000-0000-0000BE330000}"/>
    <cellStyle name="Вывод 3 2 2 9" xfId="12987" xr:uid="{00000000-0005-0000-0000-0000BF330000}"/>
    <cellStyle name="Вывод 3 2 2 9 2" xfId="12988" xr:uid="{00000000-0005-0000-0000-0000C0330000}"/>
    <cellStyle name="Вывод 3 2 3" xfId="12989" xr:uid="{00000000-0005-0000-0000-0000C1330000}"/>
    <cellStyle name="Вывод 3 2 3 2" xfId="12990" xr:uid="{00000000-0005-0000-0000-0000C2330000}"/>
    <cellStyle name="Вывод 3 2 3 2 2" xfId="12991" xr:uid="{00000000-0005-0000-0000-0000C3330000}"/>
    <cellStyle name="Вывод 3 2 3 2 2 2" xfId="12992" xr:uid="{00000000-0005-0000-0000-0000C4330000}"/>
    <cellStyle name="Вывод 3 2 3 2 2 2 2" xfId="12993" xr:uid="{00000000-0005-0000-0000-0000C5330000}"/>
    <cellStyle name="Вывод 3 2 3 2 2 3" xfId="12994" xr:uid="{00000000-0005-0000-0000-0000C6330000}"/>
    <cellStyle name="Вывод 3 2 3 2 3" xfId="12995" xr:uid="{00000000-0005-0000-0000-0000C7330000}"/>
    <cellStyle name="Вывод 3 2 3 2 3 2" xfId="12996" xr:uid="{00000000-0005-0000-0000-0000C8330000}"/>
    <cellStyle name="Вывод 3 2 3 2 3 2 2" xfId="12997" xr:uid="{00000000-0005-0000-0000-0000C9330000}"/>
    <cellStyle name="Вывод 3 2 3 2 3 3" xfId="12998" xr:uid="{00000000-0005-0000-0000-0000CA330000}"/>
    <cellStyle name="Вывод 3 2 3 2 4" xfId="12999" xr:uid="{00000000-0005-0000-0000-0000CB330000}"/>
    <cellStyle name="Вывод 3 2 3 2 4 2" xfId="13000" xr:uid="{00000000-0005-0000-0000-0000CC330000}"/>
    <cellStyle name="Вывод 3 2 3 2 4 2 2" xfId="13001" xr:uid="{00000000-0005-0000-0000-0000CD330000}"/>
    <cellStyle name="Вывод 3 2 3 2 4 3" xfId="13002" xr:uid="{00000000-0005-0000-0000-0000CE330000}"/>
    <cellStyle name="Вывод 3 2 3 2 5" xfId="13003" xr:uid="{00000000-0005-0000-0000-0000CF330000}"/>
    <cellStyle name="Вывод 3 2 3 2 5 2" xfId="13004" xr:uid="{00000000-0005-0000-0000-0000D0330000}"/>
    <cellStyle name="Вывод 3 2 3 2 6" xfId="13005" xr:uid="{00000000-0005-0000-0000-0000D1330000}"/>
    <cellStyle name="Вывод 3 2 3 3" xfId="13006" xr:uid="{00000000-0005-0000-0000-0000D2330000}"/>
    <cellStyle name="Вывод 3 2 3 3 2" xfId="13007" xr:uid="{00000000-0005-0000-0000-0000D3330000}"/>
    <cellStyle name="Вывод 3 2 3 3 2 2" xfId="13008" xr:uid="{00000000-0005-0000-0000-0000D4330000}"/>
    <cellStyle name="Вывод 3 2 3 3 2 2 2" xfId="13009" xr:uid="{00000000-0005-0000-0000-0000D5330000}"/>
    <cellStyle name="Вывод 3 2 3 3 2 3" xfId="13010" xr:uid="{00000000-0005-0000-0000-0000D6330000}"/>
    <cellStyle name="Вывод 3 2 3 3 3" xfId="13011" xr:uid="{00000000-0005-0000-0000-0000D7330000}"/>
    <cellStyle name="Вывод 3 2 3 3 3 2" xfId="13012" xr:uid="{00000000-0005-0000-0000-0000D8330000}"/>
    <cellStyle name="Вывод 3 2 3 3 3 2 2" xfId="13013" xr:uid="{00000000-0005-0000-0000-0000D9330000}"/>
    <cellStyle name="Вывод 3 2 3 3 3 3" xfId="13014" xr:uid="{00000000-0005-0000-0000-0000DA330000}"/>
    <cellStyle name="Вывод 3 2 3 3 4" xfId="13015" xr:uid="{00000000-0005-0000-0000-0000DB330000}"/>
    <cellStyle name="Вывод 3 2 3 3 4 2" xfId="13016" xr:uid="{00000000-0005-0000-0000-0000DC330000}"/>
    <cellStyle name="Вывод 3 2 3 3 4 2 2" xfId="13017" xr:uid="{00000000-0005-0000-0000-0000DD330000}"/>
    <cellStyle name="Вывод 3 2 3 3 4 3" xfId="13018" xr:uid="{00000000-0005-0000-0000-0000DE330000}"/>
    <cellStyle name="Вывод 3 2 3 3 5" xfId="13019" xr:uid="{00000000-0005-0000-0000-0000DF330000}"/>
    <cellStyle name="Вывод 3 2 3 3 5 2" xfId="13020" xr:uid="{00000000-0005-0000-0000-0000E0330000}"/>
    <cellStyle name="Вывод 3 2 3 3 6" xfId="13021" xr:uid="{00000000-0005-0000-0000-0000E1330000}"/>
    <cellStyle name="Вывод 3 2 3 4" xfId="13022" xr:uid="{00000000-0005-0000-0000-0000E2330000}"/>
    <cellStyle name="Вывод 3 2 3 4 2" xfId="13023" xr:uid="{00000000-0005-0000-0000-0000E3330000}"/>
    <cellStyle name="Вывод 3 2 3 4 2 2" xfId="13024" xr:uid="{00000000-0005-0000-0000-0000E4330000}"/>
    <cellStyle name="Вывод 3 2 3 4 2 2 2" xfId="13025" xr:uid="{00000000-0005-0000-0000-0000E5330000}"/>
    <cellStyle name="Вывод 3 2 3 4 2 3" xfId="13026" xr:uid="{00000000-0005-0000-0000-0000E6330000}"/>
    <cellStyle name="Вывод 3 2 3 4 3" xfId="13027" xr:uid="{00000000-0005-0000-0000-0000E7330000}"/>
    <cellStyle name="Вывод 3 2 3 4 3 2" xfId="13028" xr:uid="{00000000-0005-0000-0000-0000E8330000}"/>
    <cellStyle name="Вывод 3 2 3 4 3 2 2" xfId="13029" xr:uid="{00000000-0005-0000-0000-0000E9330000}"/>
    <cellStyle name="Вывод 3 2 3 4 3 3" xfId="13030" xr:uid="{00000000-0005-0000-0000-0000EA330000}"/>
    <cellStyle name="Вывод 3 2 3 4 4" xfId="13031" xr:uid="{00000000-0005-0000-0000-0000EB330000}"/>
    <cellStyle name="Вывод 3 2 3 4 4 2" xfId="13032" xr:uid="{00000000-0005-0000-0000-0000EC330000}"/>
    <cellStyle name="Вывод 3 2 3 4 4 2 2" xfId="13033" xr:uid="{00000000-0005-0000-0000-0000ED330000}"/>
    <cellStyle name="Вывод 3 2 3 4 4 3" xfId="13034" xr:uid="{00000000-0005-0000-0000-0000EE330000}"/>
    <cellStyle name="Вывод 3 2 3 4 5" xfId="13035" xr:uid="{00000000-0005-0000-0000-0000EF330000}"/>
    <cellStyle name="Вывод 3 2 3 4 5 2" xfId="13036" xr:uid="{00000000-0005-0000-0000-0000F0330000}"/>
    <cellStyle name="Вывод 3 2 3 4 6" xfId="13037" xr:uid="{00000000-0005-0000-0000-0000F1330000}"/>
    <cellStyle name="Вывод 3 2 3 5" xfId="13038" xr:uid="{00000000-0005-0000-0000-0000F2330000}"/>
    <cellStyle name="Вывод 3 2 3 5 2" xfId="13039" xr:uid="{00000000-0005-0000-0000-0000F3330000}"/>
    <cellStyle name="Вывод 3 2 3 5 2 2" xfId="13040" xr:uid="{00000000-0005-0000-0000-0000F4330000}"/>
    <cellStyle name="Вывод 3 2 3 5 2 2 2" xfId="13041" xr:uid="{00000000-0005-0000-0000-0000F5330000}"/>
    <cellStyle name="Вывод 3 2 3 5 2 3" xfId="13042" xr:uid="{00000000-0005-0000-0000-0000F6330000}"/>
    <cellStyle name="Вывод 3 2 3 5 3" xfId="13043" xr:uid="{00000000-0005-0000-0000-0000F7330000}"/>
    <cellStyle name="Вывод 3 2 3 5 3 2" xfId="13044" xr:uid="{00000000-0005-0000-0000-0000F8330000}"/>
    <cellStyle name="Вывод 3 2 3 5 3 2 2" xfId="13045" xr:uid="{00000000-0005-0000-0000-0000F9330000}"/>
    <cellStyle name="Вывод 3 2 3 5 3 3" xfId="13046" xr:uid="{00000000-0005-0000-0000-0000FA330000}"/>
    <cellStyle name="Вывод 3 2 3 5 4" xfId="13047" xr:uid="{00000000-0005-0000-0000-0000FB330000}"/>
    <cellStyle name="Вывод 3 2 3 5 4 2" xfId="13048" xr:uid="{00000000-0005-0000-0000-0000FC330000}"/>
    <cellStyle name="Вывод 3 2 3 5 4 2 2" xfId="13049" xr:uid="{00000000-0005-0000-0000-0000FD330000}"/>
    <cellStyle name="Вывод 3 2 3 5 4 3" xfId="13050" xr:uid="{00000000-0005-0000-0000-0000FE330000}"/>
    <cellStyle name="Вывод 3 2 3 5 5" xfId="13051" xr:uid="{00000000-0005-0000-0000-0000FF330000}"/>
    <cellStyle name="Вывод 3 2 3 5 5 2" xfId="13052" xr:uid="{00000000-0005-0000-0000-000000340000}"/>
    <cellStyle name="Вывод 3 2 3 5 6" xfId="13053" xr:uid="{00000000-0005-0000-0000-000001340000}"/>
    <cellStyle name="Вывод 3 2 3 6" xfId="13054" xr:uid="{00000000-0005-0000-0000-000002340000}"/>
    <cellStyle name="Вывод 3 2 3 6 2" xfId="13055" xr:uid="{00000000-0005-0000-0000-000003340000}"/>
    <cellStyle name="Вывод 3 2 3 6 2 2" xfId="13056" xr:uid="{00000000-0005-0000-0000-000004340000}"/>
    <cellStyle name="Вывод 3 2 3 6 2 2 2" xfId="13057" xr:uid="{00000000-0005-0000-0000-000005340000}"/>
    <cellStyle name="Вывод 3 2 3 6 2 3" xfId="13058" xr:uid="{00000000-0005-0000-0000-000006340000}"/>
    <cellStyle name="Вывод 3 2 3 6 3" xfId="13059" xr:uid="{00000000-0005-0000-0000-000007340000}"/>
    <cellStyle name="Вывод 3 2 3 6 3 2" xfId="13060" xr:uid="{00000000-0005-0000-0000-000008340000}"/>
    <cellStyle name="Вывод 3 2 3 6 3 2 2" xfId="13061" xr:uid="{00000000-0005-0000-0000-000009340000}"/>
    <cellStyle name="Вывод 3 2 3 6 3 3" xfId="13062" xr:uid="{00000000-0005-0000-0000-00000A340000}"/>
    <cellStyle name="Вывод 3 2 3 6 4" xfId="13063" xr:uid="{00000000-0005-0000-0000-00000B340000}"/>
    <cellStyle name="Вывод 3 2 3 6 4 2" xfId="13064" xr:uid="{00000000-0005-0000-0000-00000C340000}"/>
    <cellStyle name="Вывод 3 2 3 6 4 2 2" xfId="13065" xr:uid="{00000000-0005-0000-0000-00000D340000}"/>
    <cellStyle name="Вывод 3 2 3 6 4 3" xfId="13066" xr:uid="{00000000-0005-0000-0000-00000E340000}"/>
    <cellStyle name="Вывод 3 2 3 6 5" xfId="13067" xr:uid="{00000000-0005-0000-0000-00000F340000}"/>
    <cellStyle name="Вывод 3 2 3 6 5 2" xfId="13068" xr:uid="{00000000-0005-0000-0000-000010340000}"/>
    <cellStyle name="Вывод 3 2 3 6 6" xfId="13069" xr:uid="{00000000-0005-0000-0000-000011340000}"/>
    <cellStyle name="Вывод 3 2 3 7" xfId="13070" xr:uid="{00000000-0005-0000-0000-000012340000}"/>
    <cellStyle name="Вывод 3 2 3 7 2" xfId="13071" xr:uid="{00000000-0005-0000-0000-000013340000}"/>
    <cellStyle name="Вывод 3 2 3 7 2 2" xfId="13072" xr:uid="{00000000-0005-0000-0000-000014340000}"/>
    <cellStyle name="Вывод 3 2 3 7 3" xfId="13073" xr:uid="{00000000-0005-0000-0000-000015340000}"/>
    <cellStyle name="Вывод 3 2 3 8" xfId="13074" xr:uid="{00000000-0005-0000-0000-000016340000}"/>
    <cellStyle name="Вывод 3 2 3 8 2" xfId="13075" xr:uid="{00000000-0005-0000-0000-000017340000}"/>
    <cellStyle name="Вывод 3 2 3 9" xfId="13076" xr:uid="{00000000-0005-0000-0000-000018340000}"/>
    <cellStyle name="Вывод 3 2 4" xfId="13077" xr:uid="{00000000-0005-0000-0000-000019340000}"/>
    <cellStyle name="Вывод 3 2 4 2" xfId="13078" xr:uid="{00000000-0005-0000-0000-00001A340000}"/>
    <cellStyle name="Вывод 3 2 4 2 2" xfId="13079" xr:uid="{00000000-0005-0000-0000-00001B340000}"/>
    <cellStyle name="Вывод 3 2 4 2 2 2" xfId="13080" xr:uid="{00000000-0005-0000-0000-00001C340000}"/>
    <cellStyle name="Вывод 3 2 4 2 2 2 2" xfId="13081" xr:uid="{00000000-0005-0000-0000-00001D340000}"/>
    <cellStyle name="Вывод 3 2 4 2 2 3" xfId="13082" xr:uid="{00000000-0005-0000-0000-00001E340000}"/>
    <cellStyle name="Вывод 3 2 4 2 3" xfId="13083" xr:uid="{00000000-0005-0000-0000-00001F340000}"/>
    <cellStyle name="Вывод 3 2 4 2 3 2" xfId="13084" xr:uid="{00000000-0005-0000-0000-000020340000}"/>
    <cellStyle name="Вывод 3 2 4 2 3 2 2" xfId="13085" xr:uid="{00000000-0005-0000-0000-000021340000}"/>
    <cellStyle name="Вывод 3 2 4 2 3 3" xfId="13086" xr:uid="{00000000-0005-0000-0000-000022340000}"/>
    <cellStyle name="Вывод 3 2 4 2 4" xfId="13087" xr:uid="{00000000-0005-0000-0000-000023340000}"/>
    <cellStyle name="Вывод 3 2 4 2 4 2" xfId="13088" xr:uid="{00000000-0005-0000-0000-000024340000}"/>
    <cellStyle name="Вывод 3 2 4 2 4 2 2" xfId="13089" xr:uid="{00000000-0005-0000-0000-000025340000}"/>
    <cellStyle name="Вывод 3 2 4 2 4 3" xfId="13090" xr:uid="{00000000-0005-0000-0000-000026340000}"/>
    <cellStyle name="Вывод 3 2 4 2 5" xfId="13091" xr:uid="{00000000-0005-0000-0000-000027340000}"/>
    <cellStyle name="Вывод 3 2 4 2 5 2" xfId="13092" xr:uid="{00000000-0005-0000-0000-000028340000}"/>
    <cellStyle name="Вывод 3 2 4 2 6" xfId="13093" xr:uid="{00000000-0005-0000-0000-000029340000}"/>
    <cellStyle name="Вывод 3 2 4 3" xfId="13094" xr:uid="{00000000-0005-0000-0000-00002A340000}"/>
    <cellStyle name="Вывод 3 2 4 3 2" xfId="13095" xr:uid="{00000000-0005-0000-0000-00002B340000}"/>
    <cellStyle name="Вывод 3 2 4 3 2 2" xfId="13096" xr:uid="{00000000-0005-0000-0000-00002C340000}"/>
    <cellStyle name="Вывод 3 2 4 3 2 2 2" xfId="13097" xr:uid="{00000000-0005-0000-0000-00002D340000}"/>
    <cellStyle name="Вывод 3 2 4 3 2 3" xfId="13098" xr:uid="{00000000-0005-0000-0000-00002E340000}"/>
    <cellStyle name="Вывод 3 2 4 3 3" xfId="13099" xr:uid="{00000000-0005-0000-0000-00002F340000}"/>
    <cellStyle name="Вывод 3 2 4 3 3 2" xfId="13100" xr:uid="{00000000-0005-0000-0000-000030340000}"/>
    <cellStyle name="Вывод 3 2 4 3 3 2 2" xfId="13101" xr:uid="{00000000-0005-0000-0000-000031340000}"/>
    <cellStyle name="Вывод 3 2 4 3 3 3" xfId="13102" xr:uid="{00000000-0005-0000-0000-000032340000}"/>
    <cellStyle name="Вывод 3 2 4 3 4" xfId="13103" xr:uid="{00000000-0005-0000-0000-000033340000}"/>
    <cellStyle name="Вывод 3 2 4 3 4 2" xfId="13104" xr:uid="{00000000-0005-0000-0000-000034340000}"/>
    <cellStyle name="Вывод 3 2 4 3 4 2 2" xfId="13105" xr:uid="{00000000-0005-0000-0000-000035340000}"/>
    <cellStyle name="Вывод 3 2 4 3 4 3" xfId="13106" xr:uid="{00000000-0005-0000-0000-000036340000}"/>
    <cellStyle name="Вывод 3 2 4 3 5" xfId="13107" xr:uid="{00000000-0005-0000-0000-000037340000}"/>
    <cellStyle name="Вывод 3 2 4 3 5 2" xfId="13108" xr:uid="{00000000-0005-0000-0000-000038340000}"/>
    <cellStyle name="Вывод 3 2 4 3 6" xfId="13109" xr:uid="{00000000-0005-0000-0000-000039340000}"/>
    <cellStyle name="Вывод 3 2 4 4" xfId="13110" xr:uid="{00000000-0005-0000-0000-00003A340000}"/>
    <cellStyle name="Вывод 3 2 4 4 2" xfId="13111" xr:uid="{00000000-0005-0000-0000-00003B340000}"/>
    <cellStyle name="Вывод 3 2 4 4 2 2" xfId="13112" xr:uid="{00000000-0005-0000-0000-00003C340000}"/>
    <cellStyle name="Вывод 3 2 4 4 2 2 2" xfId="13113" xr:uid="{00000000-0005-0000-0000-00003D340000}"/>
    <cellStyle name="Вывод 3 2 4 4 2 3" xfId="13114" xr:uid="{00000000-0005-0000-0000-00003E340000}"/>
    <cellStyle name="Вывод 3 2 4 4 3" xfId="13115" xr:uid="{00000000-0005-0000-0000-00003F340000}"/>
    <cellStyle name="Вывод 3 2 4 4 3 2" xfId="13116" xr:uid="{00000000-0005-0000-0000-000040340000}"/>
    <cellStyle name="Вывод 3 2 4 4 3 2 2" xfId="13117" xr:uid="{00000000-0005-0000-0000-000041340000}"/>
    <cellStyle name="Вывод 3 2 4 4 3 3" xfId="13118" xr:uid="{00000000-0005-0000-0000-000042340000}"/>
    <cellStyle name="Вывод 3 2 4 4 4" xfId="13119" xr:uid="{00000000-0005-0000-0000-000043340000}"/>
    <cellStyle name="Вывод 3 2 4 4 4 2" xfId="13120" xr:uid="{00000000-0005-0000-0000-000044340000}"/>
    <cellStyle name="Вывод 3 2 4 4 4 2 2" xfId="13121" xr:uid="{00000000-0005-0000-0000-000045340000}"/>
    <cellStyle name="Вывод 3 2 4 4 4 3" xfId="13122" xr:uid="{00000000-0005-0000-0000-000046340000}"/>
    <cellStyle name="Вывод 3 2 4 4 5" xfId="13123" xr:uid="{00000000-0005-0000-0000-000047340000}"/>
    <cellStyle name="Вывод 3 2 4 4 5 2" xfId="13124" xr:uid="{00000000-0005-0000-0000-000048340000}"/>
    <cellStyle name="Вывод 3 2 4 4 6" xfId="13125" xr:uid="{00000000-0005-0000-0000-000049340000}"/>
    <cellStyle name="Вывод 3 2 4 5" xfId="13126" xr:uid="{00000000-0005-0000-0000-00004A340000}"/>
    <cellStyle name="Вывод 3 2 4 5 2" xfId="13127" xr:uid="{00000000-0005-0000-0000-00004B340000}"/>
    <cellStyle name="Вывод 3 2 4 5 2 2" xfId="13128" xr:uid="{00000000-0005-0000-0000-00004C340000}"/>
    <cellStyle name="Вывод 3 2 4 5 2 2 2" xfId="13129" xr:uid="{00000000-0005-0000-0000-00004D340000}"/>
    <cellStyle name="Вывод 3 2 4 5 2 3" xfId="13130" xr:uid="{00000000-0005-0000-0000-00004E340000}"/>
    <cellStyle name="Вывод 3 2 4 5 3" xfId="13131" xr:uid="{00000000-0005-0000-0000-00004F340000}"/>
    <cellStyle name="Вывод 3 2 4 5 3 2" xfId="13132" xr:uid="{00000000-0005-0000-0000-000050340000}"/>
    <cellStyle name="Вывод 3 2 4 5 3 2 2" xfId="13133" xr:uid="{00000000-0005-0000-0000-000051340000}"/>
    <cellStyle name="Вывод 3 2 4 5 3 3" xfId="13134" xr:uid="{00000000-0005-0000-0000-000052340000}"/>
    <cellStyle name="Вывод 3 2 4 5 4" xfId="13135" xr:uid="{00000000-0005-0000-0000-000053340000}"/>
    <cellStyle name="Вывод 3 2 4 5 4 2" xfId="13136" xr:uid="{00000000-0005-0000-0000-000054340000}"/>
    <cellStyle name="Вывод 3 2 4 5 4 2 2" xfId="13137" xr:uid="{00000000-0005-0000-0000-000055340000}"/>
    <cellStyle name="Вывод 3 2 4 5 4 3" xfId="13138" xr:uid="{00000000-0005-0000-0000-000056340000}"/>
    <cellStyle name="Вывод 3 2 4 5 5" xfId="13139" xr:uid="{00000000-0005-0000-0000-000057340000}"/>
    <cellStyle name="Вывод 3 2 4 5 5 2" xfId="13140" xr:uid="{00000000-0005-0000-0000-000058340000}"/>
    <cellStyle name="Вывод 3 2 4 5 6" xfId="13141" xr:uid="{00000000-0005-0000-0000-000059340000}"/>
    <cellStyle name="Вывод 3 2 4 6" xfId="13142" xr:uid="{00000000-0005-0000-0000-00005A340000}"/>
    <cellStyle name="Вывод 3 2 4 6 2" xfId="13143" xr:uid="{00000000-0005-0000-0000-00005B340000}"/>
    <cellStyle name="Вывод 3 2 4 6 2 2" xfId="13144" xr:uid="{00000000-0005-0000-0000-00005C340000}"/>
    <cellStyle name="Вывод 3 2 4 6 3" xfId="13145" xr:uid="{00000000-0005-0000-0000-00005D340000}"/>
    <cellStyle name="Вывод 3 2 4 7" xfId="13146" xr:uid="{00000000-0005-0000-0000-00005E340000}"/>
    <cellStyle name="Вывод 3 2 4 7 2" xfId="13147" xr:uid="{00000000-0005-0000-0000-00005F340000}"/>
    <cellStyle name="Вывод 3 2 4 8" xfId="13148" xr:uid="{00000000-0005-0000-0000-000060340000}"/>
    <cellStyle name="Вывод 3 2 5" xfId="13149" xr:uid="{00000000-0005-0000-0000-000061340000}"/>
    <cellStyle name="Вывод 3 2 5 2" xfId="13150" xr:uid="{00000000-0005-0000-0000-000062340000}"/>
    <cellStyle name="Вывод 3 2 5 2 2" xfId="13151" xr:uid="{00000000-0005-0000-0000-000063340000}"/>
    <cellStyle name="Вывод 3 2 5 2 2 2" xfId="13152" xr:uid="{00000000-0005-0000-0000-000064340000}"/>
    <cellStyle name="Вывод 3 2 5 2 2 2 2" xfId="13153" xr:uid="{00000000-0005-0000-0000-000065340000}"/>
    <cellStyle name="Вывод 3 2 5 2 2 3" xfId="13154" xr:uid="{00000000-0005-0000-0000-000066340000}"/>
    <cellStyle name="Вывод 3 2 5 2 3" xfId="13155" xr:uid="{00000000-0005-0000-0000-000067340000}"/>
    <cellStyle name="Вывод 3 2 5 2 3 2" xfId="13156" xr:uid="{00000000-0005-0000-0000-000068340000}"/>
    <cellStyle name="Вывод 3 2 5 2 3 2 2" xfId="13157" xr:uid="{00000000-0005-0000-0000-000069340000}"/>
    <cellStyle name="Вывод 3 2 5 2 3 3" xfId="13158" xr:uid="{00000000-0005-0000-0000-00006A340000}"/>
    <cellStyle name="Вывод 3 2 5 2 4" xfId="13159" xr:uid="{00000000-0005-0000-0000-00006B340000}"/>
    <cellStyle name="Вывод 3 2 5 2 4 2" xfId="13160" xr:uid="{00000000-0005-0000-0000-00006C340000}"/>
    <cellStyle name="Вывод 3 2 5 2 4 2 2" xfId="13161" xr:uid="{00000000-0005-0000-0000-00006D340000}"/>
    <cellStyle name="Вывод 3 2 5 2 4 3" xfId="13162" xr:uid="{00000000-0005-0000-0000-00006E340000}"/>
    <cellStyle name="Вывод 3 2 5 2 5" xfId="13163" xr:uid="{00000000-0005-0000-0000-00006F340000}"/>
    <cellStyle name="Вывод 3 2 5 2 5 2" xfId="13164" xr:uid="{00000000-0005-0000-0000-000070340000}"/>
    <cellStyle name="Вывод 3 2 5 2 6" xfId="13165" xr:uid="{00000000-0005-0000-0000-000071340000}"/>
    <cellStyle name="Вывод 3 2 5 3" xfId="13166" xr:uid="{00000000-0005-0000-0000-000072340000}"/>
    <cellStyle name="Вывод 3 2 5 3 2" xfId="13167" xr:uid="{00000000-0005-0000-0000-000073340000}"/>
    <cellStyle name="Вывод 3 2 5 3 2 2" xfId="13168" xr:uid="{00000000-0005-0000-0000-000074340000}"/>
    <cellStyle name="Вывод 3 2 5 3 2 2 2" xfId="13169" xr:uid="{00000000-0005-0000-0000-000075340000}"/>
    <cellStyle name="Вывод 3 2 5 3 2 3" xfId="13170" xr:uid="{00000000-0005-0000-0000-000076340000}"/>
    <cellStyle name="Вывод 3 2 5 3 3" xfId="13171" xr:uid="{00000000-0005-0000-0000-000077340000}"/>
    <cellStyle name="Вывод 3 2 5 3 3 2" xfId="13172" xr:uid="{00000000-0005-0000-0000-000078340000}"/>
    <cellStyle name="Вывод 3 2 5 3 3 2 2" xfId="13173" xr:uid="{00000000-0005-0000-0000-000079340000}"/>
    <cellStyle name="Вывод 3 2 5 3 3 3" xfId="13174" xr:uid="{00000000-0005-0000-0000-00007A340000}"/>
    <cellStyle name="Вывод 3 2 5 3 4" xfId="13175" xr:uid="{00000000-0005-0000-0000-00007B340000}"/>
    <cellStyle name="Вывод 3 2 5 3 4 2" xfId="13176" xr:uid="{00000000-0005-0000-0000-00007C340000}"/>
    <cellStyle name="Вывод 3 2 5 3 4 2 2" xfId="13177" xr:uid="{00000000-0005-0000-0000-00007D340000}"/>
    <cellStyle name="Вывод 3 2 5 3 4 3" xfId="13178" xr:uid="{00000000-0005-0000-0000-00007E340000}"/>
    <cellStyle name="Вывод 3 2 5 3 5" xfId="13179" xr:uid="{00000000-0005-0000-0000-00007F340000}"/>
    <cellStyle name="Вывод 3 2 5 3 5 2" xfId="13180" xr:uid="{00000000-0005-0000-0000-000080340000}"/>
    <cellStyle name="Вывод 3 2 5 3 6" xfId="13181" xr:uid="{00000000-0005-0000-0000-000081340000}"/>
    <cellStyle name="Вывод 3 2 5 4" xfId="13182" xr:uid="{00000000-0005-0000-0000-000082340000}"/>
    <cellStyle name="Вывод 3 2 5 4 2" xfId="13183" xr:uid="{00000000-0005-0000-0000-000083340000}"/>
    <cellStyle name="Вывод 3 2 5 4 2 2" xfId="13184" xr:uid="{00000000-0005-0000-0000-000084340000}"/>
    <cellStyle name="Вывод 3 2 5 4 2 2 2" xfId="13185" xr:uid="{00000000-0005-0000-0000-000085340000}"/>
    <cellStyle name="Вывод 3 2 5 4 2 3" xfId="13186" xr:uid="{00000000-0005-0000-0000-000086340000}"/>
    <cellStyle name="Вывод 3 2 5 4 3" xfId="13187" xr:uid="{00000000-0005-0000-0000-000087340000}"/>
    <cellStyle name="Вывод 3 2 5 4 3 2" xfId="13188" xr:uid="{00000000-0005-0000-0000-000088340000}"/>
    <cellStyle name="Вывод 3 2 5 4 3 2 2" xfId="13189" xr:uid="{00000000-0005-0000-0000-000089340000}"/>
    <cellStyle name="Вывод 3 2 5 4 3 3" xfId="13190" xr:uid="{00000000-0005-0000-0000-00008A340000}"/>
    <cellStyle name="Вывод 3 2 5 4 4" xfId="13191" xr:uid="{00000000-0005-0000-0000-00008B340000}"/>
    <cellStyle name="Вывод 3 2 5 4 4 2" xfId="13192" xr:uid="{00000000-0005-0000-0000-00008C340000}"/>
    <cellStyle name="Вывод 3 2 5 4 4 2 2" xfId="13193" xr:uid="{00000000-0005-0000-0000-00008D340000}"/>
    <cellStyle name="Вывод 3 2 5 4 4 3" xfId="13194" xr:uid="{00000000-0005-0000-0000-00008E340000}"/>
    <cellStyle name="Вывод 3 2 5 4 5" xfId="13195" xr:uid="{00000000-0005-0000-0000-00008F340000}"/>
    <cellStyle name="Вывод 3 2 5 4 5 2" xfId="13196" xr:uid="{00000000-0005-0000-0000-000090340000}"/>
    <cellStyle name="Вывод 3 2 5 4 6" xfId="13197" xr:uid="{00000000-0005-0000-0000-000091340000}"/>
    <cellStyle name="Вывод 3 2 5 5" xfId="13198" xr:uid="{00000000-0005-0000-0000-000092340000}"/>
    <cellStyle name="Вывод 3 2 5 5 2" xfId="13199" xr:uid="{00000000-0005-0000-0000-000093340000}"/>
    <cellStyle name="Вывод 3 2 5 5 2 2" xfId="13200" xr:uid="{00000000-0005-0000-0000-000094340000}"/>
    <cellStyle name="Вывод 3 2 5 5 2 2 2" xfId="13201" xr:uid="{00000000-0005-0000-0000-000095340000}"/>
    <cellStyle name="Вывод 3 2 5 5 2 3" xfId="13202" xr:uid="{00000000-0005-0000-0000-000096340000}"/>
    <cellStyle name="Вывод 3 2 5 5 3" xfId="13203" xr:uid="{00000000-0005-0000-0000-000097340000}"/>
    <cellStyle name="Вывод 3 2 5 5 3 2" xfId="13204" xr:uid="{00000000-0005-0000-0000-000098340000}"/>
    <cellStyle name="Вывод 3 2 5 5 3 2 2" xfId="13205" xr:uid="{00000000-0005-0000-0000-000099340000}"/>
    <cellStyle name="Вывод 3 2 5 5 3 3" xfId="13206" xr:uid="{00000000-0005-0000-0000-00009A340000}"/>
    <cellStyle name="Вывод 3 2 5 5 4" xfId="13207" xr:uid="{00000000-0005-0000-0000-00009B340000}"/>
    <cellStyle name="Вывод 3 2 5 5 4 2" xfId="13208" xr:uid="{00000000-0005-0000-0000-00009C340000}"/>
    <cellStyle name="Вывод 3 2 5 5 4 2 2" xfId="13209" xr:uid="{00000000-0005-0000-0000-00009D340000}"/>
    <cellStyle name="Вывод 3 2 5 5 4 3" xfId="13210" xr:uid="{00000000-0005-0000-0000-00009E340000}"/>
    <cellStyle name="Вывод 3 2 5 5 5" xfId="13211" xr:uid="{00000000-0005-0000-0000-00009F340000}"/>
    <cellStyle name="Вывод 3 2 5 5 5 2" xfId="13212" xr:uid="{00000000-0005-0000-0000-0000A0340000}"/>
    <cellStyle name="Вывод 3 2 5 5 6" xfId="13213" xr:uid="{00000000-0005-0000-0000-0000A1340000}"/>
    <cellStyle name="Вывод 3 2 5 6" xfId="13214" xr:uid="{00000000-0005-0000-0000-0000A2340000}"/>
    <cellStyle name="Вывод 3 2 5 6 2" xfId="13215" xr:uid="{00000000-0005-0000-0000-0000A3340000}"/>
    <cellStyle name="Вывод 3 2 5 6 2 2" xfId="13216" xr:uid="{00000000-0005-0000-0000-0000A4340000}"/>
    <cellStyle name="Вывод 3 2 5 6 3" xfId="13217" xr:uid="{00000000-0005-0000-0000-0000A5340000}"/>
    <cellStyle name="Вывод 3 2 5 7" xfId="13218" xr:uid="{00000000-0005-0000-0000-0000A6340000}"/>
    <cellStyle name="Вывод 3 2 5 7 2" xfId="13219" xr:uid="{00000000-0005-0000-0000-0000A7340000}"/>
    <cellStyle name="Вывод 3 2 5 8" xfId="13220" xr:uid="{00000000-0005-0000-0000-0000A8340000}"/>
    <cellStyle name="Вывод 3 2 6" xfId="13221" xr:uid="{00000000-0005-0000-0000-0000A9340000}"/>
    <cellStyle name="Вывод 3 2 6 2" xfId="13222" xr:uid="{00000000-0005-0000-0000-0000AA340000}"/>
    <cellStyle name="Вывод 3 2 6 2 2" xfId="13223" xr:uid="{00000000-0005-0000-0000-0000AB340000}"/>
    <cellStyle name="Вывод 3 2 6 2 2 2" xfId="13224" xr:uid="{00000000-0005-0000-0000-0000AC340000}"/>
    <cellStyle name="Вывод 3 2 6 2 3" xfId="13225" xr:uid="{00000000-0005-0000-0000-0000AD340000}"/>
    <cellStyle name="Вывод 3 2 6 3" xfId="13226" xr:uid="{00000000-0005-0000-0000-0000AE340000}"/>
    <cellStyle name="Вывод 3 2 6 3 2" xfId="13227" xr:uid="{00000000-0005-0000-0000-0000AF340000}"/>
    <cellStyle name="Вывод 3 2 6 4" xfId="13228" xr:uid="{00000000-0005-0000-0000-0000B0340000}"/>
    <cellStyle name="Вывод 3 2 7" xfId="13229" xr:uid="{00000000-0005-0000-0000-0000B1340000}"/>
    <cellStyle name="Вывод 3 2 7 2" xfId="13230" xr:uid="{00000000-0005-0000-0000-0000B2340000}"/>
    <cellStyle name="Вывод 3 2 7 2 2" xfId="13231" xr:uid="{00000000-0005-0000-0000-0000B3340000}"/>
    <cellStyle name="Вывод 3 2 7 3" xfId="13232" xr:uid="{00000000-0005-0000-0000-0000B4340000}"/>
    <cellStyle name="Вывод 3 2 8" xfId="13233" xr:uid="{00000000-0005-0000-0000-0000B5340000}"/>
    <cellStyle name="Вывод 3 2 8 2" xfId="13234" xr:uid="{00000000-0005-0000-0000-0000B6340000}"/>
    <cellStyle name="Вывод 3 2 9" xfId="13235" xr:uid="{00000000-0005-0000-0000-0000B7340000}"/>
    <cellStyle name="Вывод 3 3" xfId="260" xr:uid="{00000000-0005-0000-0000-0000B8340000}"/>
    <cellStyle name="Вывод 3 3 2" xfId="13236" xr:uid="{00000000-0005-0000-0000-0000B9340000}"/>
    <cellStyle name="Вывод 3 3 2 10" xfId="13237" xr:uid="{00000000-0005-0000-0000-0000BA340000}"/>
    <cellStyle name="Вывод 3 3 2 2" xfId="13238" xr:uid="{00000000-0005-0000-0000-0000BB340000}"/>
    <cellStyle name="Вывод 3 3 2 2 2" xfId="13239" xr:uid="{00000000-0005-0000-0000-0000BC340000}"/>
    <cellStyle name="Вывод 3 3 2 2 2 2" xfId="13240" xr:uid="{00000000-0005-0000-0000-0000BD340000}"/>
    <cellStyle name="Вывод 3 3 2 2 2 2 2" xfId="13241" xr:uid="{00000000-0005-0000-0000-0000BE340000}"/>
    <cellStyle name="Вывод 3 3 2 2 2 2 2 2" xfId="13242" xr:uid="{00000000-0005-0000-0000-0000BF340000}"/>
    <cellStyle name="Вывод 3 3 2 2 2 2 3" xfId="13243" xr:uid="{00000000-0005-0000-0000-0000C0340000}"/>
    <cellStyle name="Вывод 3 3 2 2 2 3" xfId="13244" xr:uid="{00000000-0005-0000-0000-0000C1340000}"/>
    <cellStyle name="Вывод 3 3 2 2 2 3 2" xfId="13245" xr:uid="{00000000-0005-0000-0000-0000C2340000}"/>
    <cellStyle name="Вывод 3 3 2 2 2 3 2 2" xfId="13246" xr:uid="{00000000-0005-0000-0000-0000C3340000}"/>
    <cellStyle name="Вывод 3 3 2 2 2 3 3" xfId="13247" xr:uid="{00000000-0005-0000-0000-0000C4340000}"/>
    <cellStyle name="Вывод 3 3 2 2 2 4" xfId="13248" xr:uid="{00000000-0005-0000-0000-0000C5340000}"/>
    <cellStyle name="Вывод 3 3 2 2 2 4 2" xfId="13249" xr:uid="{00000000-0005-0000-0000-0000C6340000}"/>
    <cellStyle name="Вывод 3 3 2 2 2 4 2 2" xfId="13250" xr:uid="{00000000-0005-0000-0000-0000C7340000}"/>
    <cellStyle name="Вывод 3 3 2 2 2 4 3" xfId="13251" xr:uid="{00000000-0005-0000-0000-0000C8340000}"/>
    <cellStyle name="Вывод 3 3 2 2 2 5" xfId="13252" xr:uid="{00000000-0005-0000-0000-0000C9340000}"/>
    <cellStyle name="Вывод 3 3 2 2 2 5 2" xfId="13253" xr:uid="{00000000-0005-0000-0000-0000CA340000}"/>
    <cellStyle name="Вывод 3 3 2 2 2 6" xfId="13254" xr:uid="{00000000-0005-0000-0000-0000CB340000}"/>
    <cellStyle name="Вывод 3 3 2 2 3" xfId="13255" xr:uid="{00000000-0005-0000-0000-0000CC340000}"/>
    <cellStyle name="Вывод 3 3 2 2 3 2" xfId="13256" xr:uid="{00000000-0005-0000-0000-0000CD340000}"/>
    <cellStyle name="Вывод 3 3 2 2 3 2 2" xfId="13257" xr:uid="{00000000-0005-0000-0000-0000CE340000}"/>
    <cellStyle name="Вывод 3 3 2 2 3 2 2 2" xfId="13258" xr:uid="{00000000-0005-0000-0000-0000CF340000}"/>
    <cellStyle name="Вывод 3 3 2 2 3 2 3" xfId="13259" xr:uid="{00000000-0005-0000-0000-0000D0340000}"/>
    <cellStyle name="Вывод 3 3 2 2 3 3" xfId="13260" xr:uid="{00000000-0005-0000-0000-0000D1340000}"/>
    <cellStyle name="Вывод 3 3 2 2 3 3 2" xfId="13261" xr:uid="{00000000-0005-0000-0000-0000D2340000}"/>
    <cellStyle name="Вывод 3 3 2 2 3 3 2 2" xfId="13262" xr:uid="{00000000-0005-0000-0000-0000D3340000}"/>
    <cellStyle name="Вывод 3 3 2 2 3 3 3" xfId="13263" xr:uid="{00000000-0005-0000-0000-0000D4340000}"/>
    <cellStyle name="Вывод 3 3 2 2 3 4" xfId="13264" xr:uid="{00000000-0005-0000-0000-0000D5340000}"/>
    <cellStyle name="Вывод 3 3 2 2 3 4 2" xfId="13265" xr:uid="{00000000-0005-0000-0000-0000D6340000}"/>
    <cellStyle name="Вывод 3 3 2 2 3 4 2 2" xfId="13266" xr:uid="{00000000-0005-0000-0000-0000D7340000}"/>
    <cellStyle name="Вывод 3 3 2 2 3 4 3" xfId="13267" xr:uid="{00000000-0005-0000-0000-0000D8340000}"/>
    <cellStyle name="Вывод 3 3 2 2 3 5" xfId="13268" xr:uid="{00000000-0005-0000-0000-0000D9340000}"/>
    <cellStyle name="Вывод 3 3 2 2 3 5 2" xfId="13269" xr:uid="{00000000-0005-0000-0000-0000DA340000}"/>
    <cellStyle name="Вывод 3 3 2 2 3 6" xfId="13270" xr:uid="{00000000-0005-0000-0000-0000DB340000}"/>
    <cellStyle name="Вывод 3 3 2 2 4" xfId="13271" xr:uid="{00000000-0005-0000-0000-0000DC340000}"/>
    <cellStyle name="Вывод 3 3 2 2 4 2" xfId="13272" xr:uid="{00000000-0005-0000-0000-0000DD340000}"/>
    <cellStyle name="Вывод 3 3 2 2 4 2 2" xfId="13273" xr:uid="{00000000-0005-0000-0000-0000DE340000}"/>
    <cellStyle name="Вывод 3 3 2 2 4 2 2 2" xfId="13274" xr:uid="{00000000-0005-0000-0000-0000DF340000}"/>
    <cellStyle name="Вывод 3 3 2 2 4 2 3" xfId="13275" xr:uid="{00000000-0005-0000-0000-0000E0340000}"/>
    <cellStyle name="Вывод 3 3 2 2 4 3" xfId="13276" xr:uid="{00000000-0005-0000-0000-0000E1340000}"/>
    <cellStyle name="Вывод 3 3 2 2 4 3 2" xfId="13277" xr:uid="{00000000-0005-0000-0000-0000E2340000}"/>
    <cellStyle name="Вывод 3 3 2 2 4 3 2 2" xfId="13278" xr:uid="{00000000-0005-0000-0000-0000E3340000}"/>
    <cellStyle name="Вывод 3 3 2 2 4 3 3" xfId="13279" xr:uid="{00000000-0005-0000-0000-0000E4340000}"/>
    <cellStyle name="Вывод 3 3 2 2 4 4" xfId="13280" xr:uid="{00000000-0005-0000-0000-0000E5340000}"/>
    <cellStyle name="Вывод 3 3 2 2 4 4 2" xfId="13281" xr:uid="{00000000-0005-0000-0000-0000E6340000}"/>
    <cellStyle name="Вывод 3 3 2 2 4 4 2 2" xfId="13282" xr:uid="{00000000-0005-0000-0000-0000E7340000}"/>
    <cellStyle name="Вывод 3 3 2 2 4 4 3" xfId="13283" xr:uid="{00000000-0005-0000-0000-0000E8340000}"/>
    <cellStyle name="Вывод 3 3 2 2 4 5" xfId="13284" xr:uid="{00000000-0005-0000-0000-0000E9340000}"/>
    <cellStyle name="Вывод 3 3 2 2 4 5 2" xfId="13285" xr:uid="{00000000-0005-0000-0000-0000EA340000}"/>
    <cellStyle name="Вывод 3 3 2 2 4 6" xfId="13286" xr:uid="{00000000-0005-0000-0000-0000EB340000}"/>
    <cellStyle name="Вывод 3 3 2 2 5" xfId="13287" xr:uid="{00000000-0005-0000-0000-0000EC340000}"/>
    <cellStyle name="Вывод 3 3 2 2 5 2" xfId="13288" xr:uid="{00000000-0005-0000-0000-0000ED340000}"/>
    <cellStyle name="Вывод 3 3 2 2 5 2 2" xfId="13289" xr:uid="{00000000-0005-0000-0000-0000EE340000}"/>
    <cellStyle name="Вывод 3 3 2 2 5 2 2 2" xfId="13290" xr:uid="{00000000-0005-0000-0000-0000EF340000}"/>
    <cellStyle name="Вывод 3 3 2 2 5 2 3" xfId="13291" xr:uid="{00000000-0005-0000-0000-0000F0340000}"/>
    <cellStyle name="Вывод 3 3 2 2 5 3" xfId="13292" xr:uid="{00000000-0005-0000-0000-0000F1340000}"/>
    <cellStyle name="Вывод 3 3 2 2 5 3 2" xfId="13293" xr:uid="{00000000-0005-0000-0000-0000F2340000}"/>
    <cellStyle name="Вывод 3 3 2 2 5 3 2 2" xfId="13294" xr:uid="{00000000-0005-0000-0000-0000F3340000}"/>
    <cellStyle name="Вывод 3 3 2 2 5 3 3" xfId="13295" xr:uid="{00000000-0005-0000-0000-0000F4340000}"/>
    <cellStyle name="Вывод 3 3 2 2 5 4" xfId="13296" xr:uid="{00000000-0005-0000-0000-0000F5340000}"/>
    <cellStyle name="Вывод 3 3 2 2 5 4 2" xfId="13297" xr:uid="{00000000-0005-0000-0000-0000F6340000}"/>
    <cellStyle name="Вывод 3 3 2 2 5 4 2 2" xfId="13298" xr:uid="{00000000-0005-0000-0000-0000F7340000}"/>
    <cellStyle name="Вывод 3 3 2 2 5 4 3" xfId="13299" xr:uid="{00000000-0005-0000-0000-0000F8340000}"/>
    <cellStyle name="Вывод 3 3 2 2 5 5" xfId="13300" xr:uid="{00000000-0005-0000-0000-0000F9340000}"/>
    <cellStyle name="Вывод 3 3 2 2 5 5 2" xfId="13301" xr:uid="{00000000-0005-0000-0000-0000FA340000}"/>
    <cellStyle name="Вывод 3 3 2 2 5 6" xfId="13302" xr:uid="{00000000-0005-0000-0000-0000FB340000}"/>
    <cellStyle name="Вывод 3 3 2 2 6" xfId="13303" xr:uid="{00000000-0005-0000-0000-0000FC340000}"/>
    <cellStyle name="Вывод 3 3 2 2 6 2" xfId="13304" xr:uid="{00000000-0005-0000-0000-0000FD340000}"/>
    <cellStyle name="Вывод 3 3 2 2 6 2 2" xfId="13305" xr:uid="{00000000-0005-0000-0000-0000FE340000}"/>
    <cellStyle name="Вывод 3 3 2 2 6 2 2 2" xfId="13306" xr:uid="{00000000-0005-0000-0000-0000FF340000}"/>
    <cellStyle name="Вывод 3 3 2 2 6 2 3" xfId="13307" xr:uid="{00000000-0005-0000-0000-000000350000}"/>
    <cellStyle name="Вывод 3 3 2 2 6 3" xfId="13308" xr:uid="{00000000-0005-0000-0000-000001350000}"/>
    <cellStyle name="Вывод 3 3 2 2 6 3 2" xfId="13309" xr:uid="{00000000-0005-0000-0000-000002350000}"/>
    <cellStyle name="Вывод 3 3 2 2 6 3 2 2" xfId="13310" xr:uid="{00000000-0005-0000-0000-000003350000}"/>
    <cellStyle name="Вывод 3 3 2 2 6 3 3" xfId="13311" xr:uid="{00000000-0005-0000-0000-000004350000}"/>
    <cellStyle name="Вывод 3 3 2 2 6 4" xfId="13312" xr:uid="{00000000-0005-0000-0000-000005350000}"/>
    <cellStyle name="Вывод 3 3 2 2 6 4 2" xfId="13313" xr:uid="{00000000-0005-0000-0000-000006350000}"/>
    <cellStyle name="Вывод 3 3 2 2 6 4 2 2" xfId="13314" xr:uid="{00000000-0005-0000-0000-000007350000}"/>
    <cellStyle name="Вывод 3 3 2 2 6 4 3" xfId="13315" xr:uid="{00000000-0005-0000-0000-000008350000}"/>
    <cellStyle name="Вывод 3 3 2 2 6 5" xfId="13316" xr:uid="{00000000-0005-0000-0000-000009350000}"/>
    <cellStyle name="Вывод 3 3 2 2 6 5 2" xfId="13317" xr:uid="{00000000-0005-0000-0000-00000A350000}"/>
    <cellStyle name="Вывод 3 3 2 2 6 6" xfId="13318" xr:uid="{00000000-0005-0000-0000-00000B350000}"/>
    <cellStyle name="Вывод 3 3 2 2 7" xfId="13319" xr:uid="{00000000-0005-0000-0000-00000C350000}"/>
    <cellStyle name="Вывод 3 3 2 2 7 2" xfId="13320" xr:uid="{00000000-0005-0000-0000-00000D350000}"/>
    <cellStyle name="Вывод 3 3 2 2 7 2 2" xfId="13321" xr:uid="{00000000-0005-0000-0000-00000E350000}"/>
    <cellStyle name="Вывод 3 3 2 2 7 3" xfId="13322" xr:uid="{00000000-0005-0000-0000-00000F350000}"/>
    <cellStyle name="Вывод 3 3 2 2 8" xfId="13323" xr:uid="{00000000-0005-0000-0000-000010350000}"/>
    <cellStyle name="Вывод 3 3 2 2 8 2" xfId="13324" xr:uid="{00000000-0005-0000-0000-000011350000}"/>
    <cellStyle name="Вывод 3 3 2 2 9" xfId="13325" xr:uid="{00000000-0005-0000-0000-000012350000}"/>
    <cellStyle name="Вывод 3 3 2 3" xfId="13326" xr:uid="{00000000-0005-0000-0000-000013350000}"/>
    <cellStyle name="Вывод 3 3 2 3 2" xfId="13327" xr:uid="{00000000-0005-0000-0000-000014350000}"/>
    <cellStyle name="Вывод 3 3 2 3 2 2" xfId="13328" xr:uid="{00000000-0005-0000-0000-000015350000}"/>
    <cellStyle name="Вывод 3 3 2 3 2 2 2" xfId="13329" xr:uid="{00000000-0005-0000-0000-000016350000}"/>
    <cellStyle name="Вывод 3 3 2 3 2 2 2 2" xfId="13330" xr:uid="{00000000-0005-0000-0000-000017350000}"/>
    <cellStyle name="Вывод 3 3 2 3 2 2 3" xfId="13331" xr:uid="{00000000-0005-0000-0000-000018350000}"/>
    <cellStyle name="Вывод 3 3 2 3 2 3" xfId="13332" xr:uid="{00000000-0005-0000-0000-000019350000}"/>
    <cellStyle name="Вывод 3 3 2 3 2 3 2" xfId="13333" xr:uid="{00000000-0005-0000-0000-00001A350000}"/>
    <cellStyle name="Вывод 3 3 2 3 2 3 2 2" xfId="13334" xr:uid="{00000000-0005-0000-0000-00001B350000}"/>
    <cellStyle name="Вывод 3 3 2 3 2 3 3" xfId="13335" xr:uid="{00000000-0005-0000-0000-00001C350000}"/>
    <cellStyle name="Вывод 3 3 2 3 2 4" xfId="13336" xr:uid="{00000000-0005-0000-0000-00001D350000}"/>
    <cellStyle name="Вывод 3 3 2 3 2 4 2" xfId="13337" xr:uid="{00000000-0005-0000-0000-00001E350000}"/>
    <cellStyle name="Вывод 3 3 2 3 2 4 2 2" xfId="13338" xr:uid="{00000000-0005-0000-0000-00001F350000}"/>
    <cellStyle name="Вывод 3 3 2 3 2 4 3" xfId="13339" xr:uid="{00000000-0005-0000-0000-000020350000}"/>
    <cellStyle name="Вывод 3 3 2 3 2 5" xfId="13340" xr:uid="{00000000-0005-0000-0000-000021350000}"/>
    <cellStyle name="Вывод 3 3 2 3 2 5 2" xfId="13341" xr:uid="{00000000-0005-0000-0000-000022350000}"/>
    <cellStyle name="Вывод 3 3 2 3 2 6" xfId="13342" xr:uid="{00000000-0005-0000-0000-000023350000}"/>
    <cellStyle name="Вывод 3 3 2 3 3" xfId="13343" xr:uid="{00000000-0005-0000-0000-000024350000}"/>
    <cellStyle name="Вывод 3 3 2 3 3 2" xfId="13344" xr:uid="{00000000-0005-0000-0000-000025350000}"/>
    <cellStyle name="Вывод 3 3 2 3 3 2 2" xfId="13345" xr:uid="{00000000-0005-0000-0000-000026350000}"/>
    <cellStyle name="Вывод 3 3 2 3 3 2 2 2" xfId="13346" xr:uid="{00000000-0005-0000-0000-000027350000}"/>
    <cellStyle name="Вывод 3 3 2 3 3 2 3" xfId="13347" xr:uid="{00000000-0005-0000-0000-000028350000}"/>
    <cellStyle name="Вывод 3 3 2 3 3 3" xfId="13348" xr:uid="{00000000-0005-0000-0000-000029350000}"/>
    <cellStyle name="Вывод 3 3 2 3 3 3 2" xfId="13349" xr:uid="{00000000-0005-0000-0000-00002A350000}"/>
    <cellStyle name="Вывод 3 3 2 3 3 3 2 2" xfId="13350" xr:uid="{00000000-0005-0000-0000-00002B350000}"/>
    <cellStyle name="Вывод 3 3 2 3 3 3 3" xfId="13351" xr:uid="{00000000-0005-0000-0000-00002C350000}"/>
    <cellStyle name="Вывод 3 3 2 3 3 4" xfId="13352" xr:uid="{00000000-0005-0000-0000-00002D350000}"/>
    <cellStyle name="Вывод 3 3 2 3 3 4 2" xfId="13353" xr:uid="{00000000-0005-0000-0000-00002E350000}"/>
    <cellStyle name="Вывод 3 3 2 3 3 4 2 2" xfId="13354" xr:uid="{00000000-0005-0000-0000-00002F350000}"/>
    <cellStyle name="Вывод 3 3 2 3 3 4 3" xfId="13355" xr:uid="{00000000-0005-0000-0000-000030350000}"/>
    <cellStyle name="Вывод 3 3 2 3 3 5" xfId="13356" xr:uid="{00000000-0005-0000-0000-000031350000}"/>
    <cellStyle name="Вывод 3 3 2 3 3 5 2" xfId="13357" xr:uid="{00000000-0005-0000-0000-000032350000}"/>
    <cellStyle name="Вывод 3 3 2 3 3 6" xfId="13358" xr:uid="{00000000-0005-0000-0000-000033350000}"/>
    <cellStyle name="Вывод 3 3 2 3 4" xfId="13359" xr:uid="{00000000-0005-0000-0000-000034350000}"/>
    <cellStyle name="Вывод 3 3 2 3 4 2" xfId="13360" xr:uid="{00000000-0005-0000-0000-000035350000}"/>
    <cellStyle name="Вывод 3 3 2 3 4 2 2" xfId="13361" xr:uid="{00000000-0005-0000-0000-000036350000}"/>
    <cellStyle name="Вывод 3 3 2 3 4 2 2 2" xfId="13362" xr:uid="{00000000-0005-0000-0000-000037350000}"/>
    <cellStyle name="Вывод 3 3 2 3 4 2 3" xfId="13363" xr:uid="{00000000-0005-0000-0000-000038350000}"/>
    <cellStyle name="Вывод 3 3 2 3 4 3" xfId="13364" xr:uid="{00000000-0005-0000-0000-000039350000}"/>
    <cellStyle name="Вывод 3 3 2 3 4 3 2" xfId="13365" xr:uid="{00000000-0005-0000-0000-00003A350000}"/>
    <cellStyle name="Вывод 3 3 2 3 4 3 2 2" xfId="13366" xr:uid="{00000000-0005-0000-0000-00003B350000}"/>
    <cellStyle name="Вывод 3 3 2 3 4 3 3" xfId="13367" xr:uid="{00000000-0005-0000-0000-00003C350000}"/>
    <cellStyle name="Вывод 3 3 2 3 4 4" xfId="13368" xr:uid="{00000000-0005-0000-0000-00003D350000}"/>
    <cellStyle name="Вывод 3 3 2 3 4 4 2" xfId="13369" xr:uid="{00000000-0005-0000-0000-00003E350000}"/>
    <cellStyle name="Вывод 3 3 2 3 4 4 2 2" xfId="13370" xr:uid="{00000000-0005-0000-0000-00003F350000}"/>
    <cellStyle name="Вывод 3 3 2 3 4 4 3" xfId="13371" xr:uid="{00000000-0005-0000-0000-000040350000}"/>
    <cellStyle name="Вывод 3 3 2 3 4 5" xfId="13372" xr:uid="{00000000-0005-0000-0000-000041350000}"/>
    <cellStyle name="Вывод 3 3 2 3 4 5 2" xfId="13373" xr:uid="{00000000-0005-0000-0000-000042350000}"/>
    <cellStyle name="Вывод 3 3 2 3 4 6" xfId="13374" xr:uid="{00000000-0005-0000-0000-000043350000}"/>
    <cellStyle name="Вывод 3 3 2 3 5" xfId="13375" xr:uid="{00000000-0005-0000-0000-000044350000}"/>
    <cellStyle name="Вывод 3 3 2 3 5 2" xfId="13376" xr:uid="{00000000-0005-0000-0000-000045350000}"/>
    <cellStyle name="Вывод 3 3 2 3 5 2 2" xfId="13377" xr:uid="{00000000-0005-0000-0000-000046350000}"/>
    <cellStyle name="Вывод 3 3 2 3 5 2 2 2" xfId="13378" xr:uid="{00000000-0005-0000-0000-000047350000}"/>
    <cellStyle name="Вывод 3 3 2 3 5 2 3" xfId="13379" xr:uid="{00000000-0005-0000-0000-000048350000}"/>
    <cellStyle name="Вывод 3 3 2 3 5 3" xfId="13380" xr:uid="{00000000-0005-0000-0000-000049350000}"/>
    <cellStyle name="Вывод 3 3 2 3 5 3 2" xfId="13381" xr:uid="{00000000-0005-0000-0000-00004A350000}"/>
    <cellStyle name="Вывод 3 3 2 3 5 3 2 2" xfId="13382" xr:uid="{00000000-0005-0000-0000-00004B350000}"/>
    <cellStyle name="Вывод 3 3 2 3 5 3 3" xfId="13383" xr:uid="{00000000-0005-0000-0000-00004C350000}"/>
    <cellStyle name="Вывод 3 3 2 3 5 4" xfId="13384" xr:uid="{00000000-0005-0000-0000-00004D350000}"/>
    <cellStyle name="Вывод 3 3 2 3 5 4 2" xfId="13385" xr:uid="{00000000-0005-0000-0000-00004E350000}"/>
    <cellStyle name="Вывод 3 3 2 3 5 4 2 2" xfId="13386" xr:uid="{00000000-0005-0000-0000-00004F350000}"/>
    <cellStyle name="Вывод 3 3 2 3 5 4 3" xfId="13387" xr:uid="{00000000-0005-0000-0000-000050350000}"/>
    <cellStyle name="Вывод 3 3 2 3 5 5" xfId="13388" xr:uid="{00000000-0005-0000-0000-000051350000}"/>
    <cellStyle name="Вывод 3 3 2 3 5 5 2" xfId="13389" xr:uid="{00000000-0005-0000-0000-000052350000}"/>
    <cellStyle name="Вывод 3 3 2 3 5 6" xfId="13390" xr:uid="{00000000-0005-0000-0000-000053350000}"/>
    <cellStyle name="Вывод 3 3 2 3 6" xfId="13391" xr:uid="{00000000-0005-0000-0000-000054350000}"/>
    <cellStyle name="Вывод 3 3 2 3 6 2" xfId="13392" xr:uid="{00000000-0005-0000-0000-000055350000}"/>
    <cellStyle name="Вывод 3 3 2 3 6 2 2" xfId="13393" xr:uid="{00000000-0005-0000-0000-000056350000}"/>
    <cellStyle name="Вывод 3 3 2 3 6 3" xfId="13394" xr:uid="{00000000-0005-0000-0000-000057350000}"/>
    <cellStyle name="Вывод 3 3 2 3 7" xfId="13395" xr:uid="{00000000-0005-0000-0000-000058350000}"/>
    <cellStyle name="Вывод 3 3 2 3 7 2" xfId="13396" xr:uid="{00000000-0005-0000-0000-000059350000}"/>
    <cellStyle name="Вывод 3 3 2 3 8" xfId="13397" xr:uid="{00000000-0005-0000-0000-00005A350000}"/>
    <cellStyle name="Вывод 3 3 2 4" xfId="13398" xr:uid="{00000000-0005-0000-0000-00005B350000}"/>
    <cellStyle name="Вывод 3 3 2 4 2" xfId="13399" xr:uid="{00000000-0005-0000-0000-00005C350000}"/>
    <cellStyle name="Вывод 3 3 2 4 2 2" xfId="13400" xr:uid="{00000000-0005-0000-0000-00005D350000}"/>
    <cellStyle name="Вывод 3 3 2 4 2 2 2" xfId="13401" xr:uid="{00000000-0005-0000-0000-00005E350000}"/>
    <cellStyle name="Вывод 3 3 2 4 2 3" xfId="13402" xr:uid="{00000000-0005-0000-0000-00005F350000}"/>
    <cellStyle name="Вывод 3 3 2 4 3" xfId="13403" xr:uid="{00000000-0005-0000-0000-000060350000}"/>
    <cellStyle name="Вывод 3 3 2 4 3 2" xfId="13404" xr:uid="{00000000-0005-0000-0000-000061350000}"/>
    <cellStyle name="Вывод 3 3 2 4 3 2 2" xfId="13405" xr:uid="{00000000-0005-0000-0000-000062350000}"/>
    <cellStyle name="Вывод 3 3 2 4 3 3" xfId="13406" xr:uid="{00000000-0005-0000-0000-000063350000}"/>
    <cellStyle name="Вывод 3 3 2 4 4" xfId="13407" xr:uid="{00000000-0005-0000-0000-000064350000}"/>
    <cellStyle name="Вывод 3 3 2 4 4 2" xfId="13408" xr:uid="{00000000-0005-0000-0000-000065350000}"/>
    <cellStyle name="Вывод 3 3 2 4 4 2 2" xfId="13409" xr:uid="{00000000-0005-0000-0000-000066350000}"/>
    <cellStyle name="Вывод 3 3 2 4 4 3" xfId="13410" xr:uid="{00000000-0005-0000-0000-000067350000}"/>
    <cellStyle name="Вывод 3 3 2 4 5" xfId="13411" xr:uid="{00000000-0005-0000-0000-000068350000}"/>
    <cellStyle name="Вывод 3 3 2 4 5 2" xfId="13412" xr:uid="{00000000-0005-0000-0000-000069350000}"/>
    <cellStyle name="Вывод 3 3 2 4 6" xfId="13413" xr:uid="{00000000-0005-0000-0000-00006A350000}"/>
    <cellStyle name="Вывод 3 3 2 5" xfId="13414" xr:uid="{00000000-0005-0000-0000-00006B350000}"/>
    <cellStyle name="Вывод 3 3 2 5 2" xfId="13415" xr:uid="{00000000-0005-0000-0000-00006C350000}"/>
    <cellStyle name="Вывод 3 3 2 5 2 2" xfId="13416" xr:uid="{00000000-0005-0000-0000-00006D350000}"/>
    <cellStyle name="Вывод 3 3 2 5 2 2 2" xfId="13417" xr:uid="{00000000-0005-0000-0000-00006E350000}"/>
    <cellStyle name="Вывод 3 3 2 5 2 3" xfId="13418" xr:uid="{00000000-0005-0000-0000-00006F350000}"/>
    <cellStyle name="Вывод 3 3 2 5 3" xfId="13419" xr:uid="{00000000-0005-0000-0000-000070350000}"/>
    <cellStyle name="Вывод 3 3 2 5 3 2" xfId="13420" xr:uid="{00000000-0005-0000-0000-000071350000}"/>
    <cellStyle name="Вывод 3 3 2 5 3 2 2" xfId="13421" xr:uid="{00000000-0005-0000-0000-000072350000}"/>
    <cellStyle name="Вывод 3 3 2 5 3 3" xfId="13422" xr:uid="{00000000-0005-0000-0000-000073350000}"/>
    <cellStyle name="Вывод 3 3 2 5 4" xfId="13423" xr:uid="{00000000-0005-0000-0000-000074350000}"/>
    <cellStyle name="Вывод 3 3 2 5 4 2" xfId="13424" xr:uid="{00000000-0005-0000-0000-000075350000}"/>
    <cellStyle name="Вывод 3 3 2 5 4 2 2" xfId="13425" xr:uid="{00000000-0005-0000-0000-000076350000}"/>
    <cellStyle name="Вывод 3 3 2 5 4 3" xfId="13426" xr:uid="{00000000-0005-0000-0000-000077350000}"/>
    <cellStyle name="Вывод 3 3 2 5 5" xfId="13427" xr:uid="{00000000-0005-0000-0000-000078350000}"/>
    <cellStyle name="Вывод 3 3 2 5 5 2" xfId="13428" xr:uid="{00000000-0005-0000-0000-000079350000}"/>
    <cellStyle name="Вывод 3 3 2 5 6" xfId="13429" xr:uid="{00000000-0005-0000-0000-00007A350000}"/>
    <cellStyle name="Вывод 3 3 2 6" xfId="13430" xr:uid="{00000000-0005-0000-0000-00007B350000}"/>
    <cellStyle name="Вывод 3 3 2 6 2" xfId="13431" xr:uid="{00000000-0005-0000-0000-00007C350000}"/>
    <cellStyle name="Вывод 3 3 2 6 2 2" xfId="13432" xr:uid="{00000000-0005-0000-0000-00007D350000}"/>
    <cellStyle name="Вывод 3 3 2 6 2 2 2" xfId="13433" xr:uid="{00000000-0005-0000-0000-00007E350000}"/>
    <cellStyle name="Вывод 3 3 2 6 2 3" xfId="13434" xr:uid="{00000000-0005-0000-0000-00007F350000}"/>
    <cellStyle name="Вывод 3 3 2 6 3" xfId="13435" xr:uid="{00000000-0005-0000-0000-000080350000}"/>
    <cellStyle name="Вывод 3 3 2 6 3 2" xfId="13436" xr:uid="{00000000-0005-0000-0000-000081350000}"/>
    <cellStyle name="Вывод 3 3 2 6 3 2 2" xfId="13437" xr:uid="{00000000-0005-0000-0000-000082350000}"/>
    <cellStyle name="Вывод 3 3 2 6 3 3" xfId="13438" xr:uid="{00000000-0005-0000-0000-000083350000}"/>
    <cellStyle name="Вывод 3 3 2 6 4" xfId="13439" xr:uid="{00000000-0005-0000-0000-000084350000}"/>
    <cellStyle name="Вывод 3 3 2 6 4 2" xfId="13440" xr:uid="{00000000-0005-0000-0000-000085350000}"/>
    <cellStyle name="Вывод 3 3 2 6 4 2 2" xfId="13441" xr:uid="{00000000-0005-0000-0000-000086350000}"/>
    <cellStyle name="Вывод 3 3 2 6 4 3" xfId="13442" xr:uid="{00000000-0005-0000-0000-000087350000}"/>
    <cellStyle name="Вывод 3 3 2 6 5" xfId="13443" xr:uid="{00000000-0005-0000-0000-000088350000}"/>
    <cellStyle name="Вывод 3 3 2 6 5 2" xfId="13444" xr:uid="{00000000-0005-0000-0000-000089350000}"/>
    <cellStyle name="Вывод 3 3 2 6 6" xfId="13445" xr:uid="{00000000-0005-0000-0000-00008A350000}"/>
    <cellStyle name="Вывод 3 3 2 7" xfId="13446" xr:uid="{00000000-0005-0000-0000-00008B350000}"/>
    <cellStyle name="Вывод 3 3 2 7 2" xfId="13447" xr:uid="{00000000-0005-0000-0000-00008C350000}"/>
    <cellStyle name="Вывод 3 3 2 7 2 2" xfId="13448" xr:uid="{00000000-0005-0000-0000-00008D350000}"/>
    <cellStyle name="Вывод 3 3 2 7 2 2 2" xfId="13449" xr:uid="{00000000-0005-0000-0000-00008E350000}"/>
    <cellStyle name="Вывод 3 3 2 7 2 3" xfId="13450" xr:uid="{00000000-0005-0000-0000-00008F350000}"/>
    <cellStyle name="Вывод 3 3 2 7 3" xfId="13451" xr:uid="{00000000-0005-0000-0000-000090350000}"/>
    <cellStyle name="Вывод 3 3 2 7 3 2" xfId="13452" xr:uid="{00000000-0005-0000-0000-000091350000}"/>
    <cellStyle name="Вывод 3 3 2 7 3 2 2" xfId="13453" xr:uid="{00000000-0005-0000-0000-000092350000}"/>
    <cellStyle name="Вывод 3 3 2 7 3 3" xfId="13454" xr:uid="{00000000-0005-0000-0000-000093350000}"/>
    <cellStyle name="Вывод 3 3 2 7 4" xfId="13455" xr:uid="{00000000-0005-0000-0000-000094350000}"/>
    <cellStyle name="Вывод 3 3 2 7 4 2" xfId="13456" xr:uid="{00000000-0005-0000-0000-000095350000}"/>
    <cellStyle name="Вывод 3 3 2 7 4 2 2" xfId="13457" xr:uid="{00000000-0005-0000-0000-000096350000}"/>
    <cellStyle name="Вывод 3 3 2 7 4 3" xfId="13458" xr:uid="{00000000-0005-0000-0000-000097350000}"/>
    <cellStyle name="Вывод 3 3 2 7 5" xfId="13459" xr:uid="{00000000-0005-0000-0000-000098350000}"/>
    <cellStyle name="Вывод 3 3 2 7 5 2" xfId="13460" xr:uid="{00000000-0005-0000-0000-000099350000}"/>
    <cellStyle name="Вывод 3 3 2 7 6" xfId="13461" xr:uid="{00000000-0005-0000-0000-00009A350000}"/>
    <cellStyle name="Вывод 3 3 2 8" xfId="13462" xr:uid="{00000000-0005-0000-0000-00009B350000}"/>
    <cellStyle name="Вывод 3 3 2 8 2" xfId="13463" xr:uid="{00000000-0005-0000-0000-00009C350000}"/>
    <cellStyle name="Вывод 3 3 2 8 2 2" xfId="13464" xr:uid="{00000000-0005-0000-0000-00009D350000}"/>
    <cellStyle name="Вывод 3 3 2 8 3" xfId="13465" xr:uid="{00000000-0005-0000-0000-00009E350000}"/>
    <cellStyle name="Вывод 3 3 2 9" xfId="13466" xr:uid="{00000000-0005-0000-0000-00009F350000}"/>
    <cellStyle name="Вывод 3 3 2 9 2" xfId="13467" xr:uid="{00000000-0005-0000-0000-0000A0350000}"/>
    <cellStyle name="Вывод 3 3 3" xfId="13468" xr:uid="{00000000-0005-0000-0000-0000A1350000}"/>
    <cellStyle name="Вывод 3 3 3 2" xfId="13469" xr:uid="{00000000-0005-0000-0000-0000A2350000}"/>
    <cellStyle name="Вывод 3 3 3 2 2" xfId="13470" xr:uid="{00000000-0005-0000-0000-0000A3350000}"/>
    <cellStyle name="Вывод 3 3 3 2 2 2" xfId="13471" xr:uid="{00000000-0005-0000-0000-0000A4350000}"/>
    <cellStyle name="Вывод 3 3 3 2 2 2 2" xfId="13472" xr:uid="{00000000-0005-0000-0000-0000A5350000}"/>
    <cellStyle name="Вывод 3 3 3 2 2 3" xfId="13473" xr:uid="{00000000-0005-0000-0000-0000A6350000}"/>
    <cellStyle name="Вывод 3 3 3 2 3" xfId="13474" xr:uid="{00000000-0005-0000-0000-0000A7350000}"/>
    <cellStyle name="Вывод 3 3 3 2 3 2" xfId="13475" xr:uid="{00000000-0005-0000-0000-0000A8350000}"/>
    <cellStyle name="Вывод 3 3 3 2 3 2 2" xfId="13476" xr:uid="{00000000-0005-0000-0000-0000A9350000}"/>
    <cellStyle name="Вывод 3 3 3 2 3 3" xfId="13477" xr:uid="{00000000-0005-0000-0000-0000AA350000}"/>
    <cellStyle name="Вывод 3 3 3 2 4" xfId="13478" xr:uid="{00000000-0005-0000-0000-0000AB350000}"/>
    <cellStyle name="Вывод 3 3 3 2 4 2" xfId="13479" xr:uid="{00000000-0005-0000-0000-0000AC350000}"/>
    <cellStyle name="Вывод 3 3 3 2 4 2 2" xfId="13480" xr:uid="{00000000-0005-0000-0000-0000AD350000}"/>
    <cellStyle name="Вывод 3 3 3 2 4 3" xfId="13481" xr:uid="{00000000-0005-0000-0000-0000AE350000}"/>
    <cellStyle name="Вывод 3 3 3 2 5" xfId="13482" xr:uid="{00000000-0005-0000-0000-0000AF350000}"/>
    <cellStyle name="Вывод 3 3 3 2 5 2" xfId="13483" xr:uid="{00000000-0005-0000-0000-0000B0350000}"/>
    <cellStyle name="Вывод 3 3 3 2 6" xfId="13484" xr:uid="{00000000-0005-0000-0000-0000B1350000}"/>
    <cellStyle name="Вывод 3 3 3 3" xfId="13485" xr:uid="{00000000-0005-0000-0000-0000B2350000}"/>
    <cellStyle name="Вывод 3 3 3 3 2" xfId="13486" xr:uid="{00000000-0005-0000-0000-0000B3350000}"/>
    <cellStyle name="Вывод 3 3 3 3 2 2" xfId="13487" xr:uid="{00000000-0005-0000-0000-0000B4350000}"/>
    <cellStyle name="Вывод 3 3 3 3 2 2 2" xfId="13488" xr:uid="{00000000-0005-0000-0000-0000B5350000}"/>
    <cellStyle name="Вывод 3 3 3 3 2 3" xfId="13489" xr:uid="{00000000-0005-0000-0000-0000B6350000}"/>
    <cellStyle name="Вывод 3 3 3 3 3" xfId="13490" xr:uid="{00000000-0005-0000-0000-0000B7350000}"/>
    <cellStyle name="Вывод 3 3 3 3 3 2" xfId="13491" xr:uid="{00000000-0005-0000-0000-0000B8350000}"/>
    <cellStyle name="Вывод 3 3 3 3 3 2 2" xfId="13492" xr:uid="{00000000-0005-0000-0000-0000B9350000}"/>
    <cellStyle name="Вывод 3 3 3 3 3 3" xfId="13493" xr:uid="{00000000-0005-0000-0000-0000BA350000}"/>
    <cellStyle name="Вывод 3 3 3 3 4" xfId="13494" xr:uid="{00000000-0005-0000-0000-0000BB350000}"/>
    <cellStyle name="Вывод 3 3 3 3 4 2" xfId="13495" xr:uid="{00000000-0005-0000-0000-0000BC350000}"/>
    <cellStyle name="Вывод 3 3 3 3 4 2 2" xfId="13496" xr:uid="{00000000-0005-0000-0000-0000BD350000}"/>
    <cellStyle name="Вывод 3 3 3 3 4 3" xfId="13497" xr:uid="{00000000-0005-0000-0000-0000BE350000}"/>
    <cellStyle name="Вывод 3 3 3 3 5" xfId="13498" xr:uid="{00000000-0005-0000-0000-0000BF350000}"/>
    <cellStyle name="Вывод 3 3 3 3 5 2" xfId="13499" xr:uid="{00000000-0005-0000-0000-0000C0350000}"/>
    <cellStyle name="Вывод 3 3 3 3 6" xfId="13500" xr:uid="{00000000-0005-0000-0000-0000C1350000}"/>
    <cellStyle name="Вывод 3 3 3 4" xfId="13501" xr:uid="{00000000-0005-0000-0000-0000C2350000}"/>
    <cellStyle name="Вывод 3 3 3 4 2" xfId="13502" xr:uid="{00000000-0005-0000-0000-0000C3350000}"/>
    <cellStyle name="Вывод 3 3 3 4 2 2" xfId="13503" xr:uid="{00000000-0005-0000-0000-0000C4350000}"/>
    <cellStyle name="Вывод 3 3 3 4 2 2 2" xfId="13504" xr:uid="{00000000-0005-0000-0000-0000C5350000}"/>
    <cellStyle name="Вывод 3 3 3 4 2 3" xfId="13505" xr:uid="{00000000-0005-0000-0000-0000C6350000}"/>
    <cellStyle name="Вывод 3 3 3 4 3" xfId="13506" xr:uid="{00000000-0005-0000-0000-0000C7350000}"/>
    <cellStyle name="Вывод 3 3 3 4 3 2" xfId="13507" xr:uid="{00000000-0005-0000-0000-0000C8350000}"/>
    <cellStyle name="Вывод 3 3 3 4 3 2 2" xfId="13508" xr:uid="{00000000-0005-0000-0000-0000C9350000}"/>
    <cellStyle name="Вывод 3 3 3 4 3 3" xfId="13509" xr:uid="{00000000-0005-0000-0000-0000CA350000}"/>
    <cellStyle name="Вывод 3 3 3 4 4" xfId="13510" xr:uid="{00000000-0005-0000-0000-0000CB350000}"/>
    <cellStyle name="Вывод 3 3 3 4 4 2" xfId="13511" xr:uid="{00000000-0005-0000-0000-0000CC350000}"/>
    <cellStyle name="Вывод 3 3 3 4 4 2 2" xfId="13512" xr:uid="{00000000-0005-0000-0000-0000CD350000}"/>
    <cellStyle name="Вывод 3 3 3 4 4 3" xfId="13513" xr:uid="{00000000-0005-0000-0000-0000CE350000}"/>
    <cellStyle name="Вывод 3 3 3 4 5" xfId="13514" xr:uid="{00000000-0005-0000-0000-0000CF350000}"/>
    <cellStyle name="Вывод 3 3 3 4 5 2" xfId="13515" xr:uid="{00000000-0005-0000-0000-0000D0350000}"/>
    <cellStyle name="Вывод 3 3 3 4 6" xfId="13516" xr:uid="{00000000-0005-0000-0000-0000D1350000}"/>
    <cellStyle name="Вывод 3 3 3 5" xfId="13517" xr:uid="{00000000-0005-0000-0000-0000D2350000}"/>
    <cellStyle name="Вывод 3 3 3 5 2" xfId="13518" xr:uid="{00000000-0005-0000-0000-0000D3350000}"/>
    <cellStyle name="Вывод 3 3 3 5 2 2" xfId="13519" xr:uid="{00000000-0005-0000-0000-0000D4350000}"/>
    <cellStyle name="Вывод 3 3 3 5 2 2 2" xfId="13520" xr:uid="{00000000-0005-0000-0000-0000D5350000}"/>
    <cellStyle name="Вывод 3 3 3 5 2 3" xfId="13521" xr:uid="{00000000-0005-0000-0000-0000D6350000}"/>
    <cellStyle name="Вывод 3 3 3 5 3" xfId="13522" xr:uid="{00000000-0005-0000-0000-0000D7350000}"/>
    <cellStyle name="Вывод 3 3 3 5 3 2" xfId="13523" xr:uid="{00000000-0005-0000-0000-0000D8350000}"/>
    <cellStyle name="Вывод 3 3 3 5 3 2 2" xfId="13524" xr:uid="{00000000-0005-0000-0000-0000D9350000}"/>
    <cellStyle name="Вывод 3 3 3 5 3 3" xfId="13525" xr:uid="{00000000-0005-0000-0000-0000DA350000}"/>
    <cellStyle name="Вывод 3 3 3 5 4" xfId="13526" xr:uid="{00000000-0005-0000-0000-0000DB350000}"/>
    <cellStyle name="Вывод 3 3 3 5 4 2" xfId="13527" xr:uid="{00000000-0005-0000-0000-0000DC350000}"/>
    <cellStyle name="Вывод 3 3 3 5 4 2 2" xfId="13528" xr:uid="{00000000-0005-0000-0000-0000DD350000}"/>
    <cellStyle name="Вывод 3 3 3 5 4 3" xfId="13529" xr:uid="{00000000-0005-0000-0000-0000DE350000}"/>
    <cellStyle name="Вывод 3 3 3 5 5" xfId="13530" xr:uid="{00000000-0005-0000-0000-0000DF350000}"/>
    <cellStyle name="Вывод 3 3 3 5 5 2" xfId="13531" xr:uid="{00000000-0005-0000-0000-0000E0350000}"/>
    <cellStyle name="Вывод 3 3 3 5 6" xfId="13532" xr:uid="{00000000-0005-0000-0000-0000E1350000}"/>
    <cellStyle name="Вывод 3 3 3 6" xfId="13533" xr:uid="{00000000-0005-0000-0000-0000E2350000}"/>
    <cellStyle name="Вывод 3 3 3 6 2" xfId="13534" xr:uid="{00000000-0005-0000-0000-0000E3350000}"/>
    <cellStyle name="Вывод 3 3 3 6 2 2" xfId="13535" xr:uid="{00000000-0005-0000-0000-0000E4350000}"/>
    <cellStyle name="Вывод 3 3 3 6 2 2 2" xfId="13536" xr:uid="{00000000-0005-0000-0000-0000E5350000}"/>
    <cellStyle name="Вывод 3 3 3 6 2 3" xfId="13537" xr:uid="{00000000-0005-0000-0000-0000E6350000}"/>
    <cellStyle name="Вывод 3 3 3 6 3" xfId="13538" xr:uid="{00000000-0005-0000-0000-0000E7350000}"/>
    <cellStyle name="Вывод 3 3 3 6 3 2" xfId="13539" xr:uid="{00000000-0005-0000-0000-0000E8350000}"/>
    <cellStyle name="Вывод 3 3 3 6 3 2 2" xfId="13540" xr:uid="{00000000-0005-0000-0000-0000E9350000}"/>
    <cellStyle name="Вывод 3 3 3 6 3 3" xfId="13541" xr:uid="{00000000-0005-0000-0000-0000EA350000}"/>
    <cellStyle name="Вывод 3 3 3 6 4" xfId="13542" xr:uid="{00000000-0005-0000-0000-0000EB350000}"/>
    <cellStyle name="Вывод 3 3 3 6 4 2" xfId="13543" xr:uid="{00000000-0005-0000-0000-0000EC350000}"/>
    <cellStyle name="Вывод 3 3 3 6 4 2 2" xfId="13544" xr:uid="{00000000-0005-0000-0000-0000ED350000}"/>
    <cellStyle name="Вывод 3 3 3 6 4 3" xfId="13545" xr:uid="{00000000-0005-0000-0000-0000EE350000}"/>
    <cellStyle name="Вывод 3 3 3 6 5" xfId="13546" xr:uid="{00000000-0005-0000-0000-0000EF350000}"/>
    <cellStyle name="Вывод 3 3 3 6 5 2" xfId="13547" xr:uid="{00000000-0005-0000-0000-0000F0350000}"/>
    <cellStyle name="Вывод 3 3 3 6 6" xfId="13548" xr:uid="{00000000-0005-0000-0000-0000F1350000}"/>
    <cellStyle name="Вывод 3 3 3 7" xfId="13549" xr:uid="{00000000-0005-0000-0000-0000F2350000}"/>
    <cellStyle name="Вывод 3 3 3 7 2" xfId="13550" xr:uid="{00000000-0005-0000-0000-0000F3350000}"/>
    <cellStyle name="Вывод 3 3 3 7 2 2" xfId="13551" xr:uid="{00000000-0005-0000-0000-0000F4350000}"/>
    <cellStyle name="Вывод 3 3 3 7 3" xfId="13552" xr:uid="{00000000-0005-0000-0000-0000F5350000}"/>
    <cellStyle name="Вывод 3 3 3 8" xfId="13553" xr:uid="{00000000-0005-0000-0000-0000F6350000}"/>
    <cellStyle name="Вывод 3 3 3 8 2" xfId="13554" xr:uid="{00000000-0005-0000-0000-0000F7350000}"/>
    <cellStyle name="Вывод 3 3 3 9" xfId="13555" xr:uid="{00000000-0005-0000-0000-0000F8350000}"/>
    <cellStyle name="Вывод 3 3 4" xfId="13556" xr:uid="{00000000-0005-0000-0000-0000F9350000}"/>
    <cellStyle name="Вывод 3 3 4 2" xfId="13557" xr:uid="{00000000-0005-0000-0000-0000FA350000}"/>
    <cellStyle name="Вывод 3 3 4 2 2" xfId="13558" xr:uid="{00000000-0005-0000-0000-0000FB350000}"/>
    <cellStyle name="Вывод 3 3 4 2 2 2" xfId="13559" xr:uid="{00000000-0005-0000-0000-0000FC350000}"/>
    <cellStyle name="Вывод 3 3 4 2 2 2 2" xfId="13560" xr:uid="{00000000-0005-0000-0000-0000FD350000}"/>
    <cellStyle name="Вывод 3 3 4 2 2 3" xfId="13561" xr:uid="{00000000-0005-0000-0000-0000FE350000}"/>
    <cellStyle name="Вывод 3 3 4 2 3" xfId="13562" xr:uid="{00000000-0005-0000-0000-0000FF350000}"/>
    <cellStyle name="Вывод 3 3 4 2 3 2" xfId="13563" xr:uid="{00000000-0005-0000-0000-000000360000}"/>
    <cellStyle name="Вывод 3 3 4 2 3 2 2" xfId="13564" xr:uid="{00000000-0005-0000-0000-000001360000}"/>
    <cellStyle name="Вывод 3 3 4 2 3 3" xfId="13565" xr:uid="{00000000-0005-0000-0000-000002360000}"/>
    <cellStyle name="Вывод 3 3 4 2 4" xfId="13566" xr:uid="{00000000-0005-0000-0000-000003360000}"/>
    <cellStyle name="Вывод 3 3 4 2 4 2" xfId="13567" xr:uid="{00000000-0005-0000-0000-000004360000}"/>
    <cellStyle name="Вывод 3 3 4 2 4 2 2" xfId="13568" xr:uid="{00000000-0005-0000-0000-000005360000}"/>
    <cellStyle name="Вывод 3 3 4 2 4 3" xfId="13569" xr:uid="{00000000-0005-0000-0000-000006360000}"/>
    <cellStyle name="Вывод 3 3 4 2 5" xfId="13570" xr:uid="{00000000-0005-0000-0000-000007360000}"/>
    <cellStyle name="Вывод 3 3 4 2 5 2" xfId="13571" xr:uid="{00000000-0005-0000-0000-000008360000}"/>
    <cellStyle name="Вывод 3 3 4 2 6" xfId="13572" xr:uid="{00000000-0005-0000-0000-000009360000}"/>
    <cellStyle name="Вывод 3 3 4 3" xfId="13573" xr:uid="{00000000-0005-0000-0000-00000A360000}"/>
    <cellStyle name="Вывод 3 3 4 3 2" xfId="13574" xr:uid="{00000000-0005-0000-0000-00000B360000}"/>
    <cellStyle name="Вывод 3 3 4 3 2 2" xfId="13575" xr:uid="{00000000-0005-0000-0000-00000C360000}"/>
    <cellStyle name="Вывод 3 3 4 3 2 2 2" xfId="13576" xr:uid="{00000000-0005-0000-0000-00000D360000}"/>
    <cellStyle name="Вывод 3 3 4 3 2 3" xfId="13577" xr:uid="{00000000-0005-0000-0000-00000E360000}"/>
    <cellStyle name="Вывод 3 3 4 3 3" xfId="13578" xr:uid="{00000000-0005-0000-0000-00000F360000}"/>
    <cellStyle name="Вывод 3 3 4 3 3 2" xfId="13579" xr:uid="{00000000-0005-0000-0000-000010360000}"/>
    <cellStyle name="Вывод 3 3 4 3 3 2 2" xfId="13580" xr:uid="{00000000-0005-0000-0000-000011360000}"/>
    <cellStyle name="Вывод 3 3 4 3 3 3" xfId="13581" xr:uid="{00000000-0005-0000-0000-000012360000}"/>
    <cellStyle name="Вывод 3 3 4 3 4" xfId="13582" xr:uid="{00000000-0005-0000-0000-000013360000}"/>
    <cellStyle name="Вывод 3 3 4 3 4 2" xfId="13583" xr:uid="{00000000-0005-0000-0000-000014360000}"/>
    <cellStyle name="Вывод 3 3 4 3 4 2 2" xfId="13584" xr:uid="{00000000-0005-0000-0000-000015360000}"/>
    <cellStyle name="Вывод 3 3 4 3 4 3" xfId="13585" xr:uid="{00000000-0005-0000-0000-000016360000}"/>
    <cellStyle name="Вывод 3 3 4 3 5" xfId="13586" xr:uid="{00000000-0005-0000-0000-000017360000}"/>
    <cellStyle name="Вывод 3 3 4 3 5 2" xfId="13587" xr:uid="{00000000-0005-0000-0000-000018360000}"/>
    <cellStyle name="Вывод 3 3 4 3 6" xfId="13588" xr:uid="{00000000-0005-0000-0000-000019360000}"/>
    <cellStyle name="Вывод 3 3 4 4" xfId="13589" xr:uid="{00000000-0005-0000-0000-00001A360000}"/>
    <cellStyle name="Вывод 3 3 4 4 2" xfId="13590" xr:uid="{00000000-0005-0000-0000-00001B360000}"/>
    <cellStyle name="Вывод 3 3 4 4 2 2" xfId="13591" xr:uid="{00000000-0005-0000-0000-00001C360000}"/>
    <cellStyle name="Вывод 3 3 4 4 2 2 2" xfId="13592" xr:uid="{00000000-0005-0000-0000-00001D360000}"/>
    <cellStyle name="Вывод 3 3 4 4 2 3" xfId="13593" xr:uid="{00000000-0005-0000-0000-00001E360000}"/>
    <cellStyle name="Вывод 3 3 4 4 3" xfId="13594" xr:uid="{00000000-0005-0000-0000-00001F360000}"/>
    <cellStyle name="Вывод 3 3 4 4 3 2" xfId="13595" xr:uid="{00000000-0005-0000-0000-000020360000}"/>
    <cellStyle name="Вывод 3 3 4 4 3 2 2" xfId="13596" xr:uid="{00000000-0005-0000-0000-000021360000}"/>
    <cellStyle name="Вывод 3 3 4 4 3 3" xfId="13597" xr:uid="{00000000-0005-0000-0000-000022360000}"/>
    <cellStyle name="Вывод 3 3 4 4 4" xfId="13598" xr:uid="{00000000-0005-0000-0000-000023360000}"/>
    <cellStyle name="Вывод 3 3 4 4 4 2" xfId="13599" xr:uid="{00000000-0005-0000-0000-000024360000}"/>
    <cellStyle name="Вывод 3 3 4 4 4 2 2" xfId="13600" xr:uid="{00000000-0005-0000-0000-000025360000}"/>
    <cellStyle name="Вывод 3 3 4 4 4 3" xfId="13601" xr:uid="{00000000-0005-0000-0000-000026360000}"/>
    <cellStyle name="Вывод 3 3 4 4 5" xfId="13602" xr:uid="{00000000-0005-0000-0000-000027360000}"/>
    <cellStyle name="Вывод 3 3 4 4 5 2" xfId="13603" xr:uid="{00000000-0005-0000-0000-000028360000}"/>
    <cellStyle name="Вывод 3 3 4 4 6" xfId="13604" xr:uid="{00000000-0005-0000-0000-000029360000}"/>
    <cellStyle name="Вывод 3 3 4 5" xfId="13605" xr:uid="{00000000-0005-0000-0000-00002A360000}"/>
    <cellStyle name="Вывод 3 3 4 5 2" xfId="13606" xr:uid="{00000000-0005-0000-0000-00002B360000}"/>
    <cellStyle name="Вывод 3 3 4 5 2 2" xfId="13607" xr:uid="{00000000-0005-0000-0000-00002C360000}"/>
    <cellStyle name="Вывод 3 3 4 5 2 2 2" xfId="13608" xr:uid="{00000000-0005-0000-0000-00002D360000}"/>
    <cellStyle name="Вывод 3 3 4 5 2 3" xfId="13609" xr:uid="{00000000-0005-0000-0000-00002E360000}"/>
    <cellStyle name="Вывод 3 3 4 5 3" xfId="13610" xr:uid="{00000000-0005-0000-0000-00002F360000}"/>
    <cellStyle name="Вывод 3 3 4 5 3 2" xfId="13611" xr:uid="{00000000-0005-0000-0000-000030360000}"/>
    <cellStyle name="Вывод 3 3 4 5 3 2 2" xfId="13612" xr:uid="{00000000-0005-0000-0000-000031360000}"/>
    <cellStyle name="Вывод 3 3 4 5 3 3" xfId="13613" xr:uid="{00000000-0005-0000-0000-000032360000}"/>
    <cellStyle name="Вывод 3 3 4 5 4" xfId="13614" xr:uid="{00000000-0005-0000-0000-000033360000}"/>
    <cellStyle name="Вывод 3 3 4 5 4 2" xfId="13615" xr:uid="{00000000-0005-0000-0000-000034360000}"/>
    <cellStyle name="Вывод 3 3 4 5 4 2 2" xfId="13616" xr:uid="{00000000-0005-0000-0000-000035360000}"/>
    <cellStyle name="Вывод 3 3 4 5 4 3" xfId="13617" xr:uid="{00000000-0005-0000-0000-000036360000}"/>
    <cellStyle name="Вывод 3 3 4 5 5" xfId="13618" xr:uid="{00000000-0005-0000-0000-000037360000}"/>
    <cellStyle name="Вывод 3 3 4 5 5 2" xfId="13619" xr:uid="{00000000-0005-0000-0000-000038360000}"/>
    <cellStyle name="Вывод 3 3 4 5 6" xfId="13620" xr:uid="{00000000-0005-0000-0000-000039360000}"/>
    <cellStyle name="Вывод 3 3 4 6" xfId="13621" xr:uid="{00000000-0005-0000-0000-00003A360000}"/>
    <cellStyle name="Вывод 3 3 4 6 2" xfId="13622" xr:uid="{00000000-0005-0000-0000-00003B360000}"/>
    <cellStyle name="Вывод 3 3 4 6 2 2" xfId="13623" xr:uid="{00000000-0005-0000-0000-00003C360000}"/>
    <cellStyle name="Вывод 3 3 4 6 3" xfId="13624" xr:uid="{00000000-0005-0000-0000-00003D360000}"/>
    <cellStyle name="Вывод 3 3 4 7" xfId="13625" xr:uid="{00000000-0005-0000-0000-00003E360000}"/>
    <cellStyle name="Вывод 3 3 4 7 2" xfId="13626" xr:uid="{00000000-0005-0000-0000-00003F360000}"/>
    <cellStyle name="Вывод 3 3 4 8" xfId="13627" xr:uid="{00000000-0005-0000-0000-000040360000}"/>
    <cellStyle name="Вывод 3 3 5" xfId="13628" xr:uid="{00000000-0005-0000-0000-000041360000}"/>
    <cellStyle name="Вывод 3 3 5 2" xfId="13629" xr:uid="{00000000-0005-0000-0000-000042360000}"/>
    <cellStyle name="Вывод 3 3 5 2 2" xfId="13630" xr:uid="{00000000-0005-0000-0000-000043360000}"/>
    <cellStyle name="Вывод 3 3 5 2 2 2" xfId="13631" xr:uid="{00000000-0005-0000-0000-000044360000}"/>
    <cellStyle name="Вывод 3 3 5 2 2 2 2" xfId="13632" xr:uid="{00000000-0005-0000-0000-000045360000}"/>
    <cellStyle name="Вывод 3 3 5 2 2 3" xfId="13633" xr:uid="{00000000-0005-0000-0000-000046360000}"/>
    <cellStyle name="Вывод 3 3 5 2 3" xfId="13634" xr:uid="{00000000-0005-0000-0000-000047360000}"/>
    <cellStyle name="Вывод 3 3 5 2 3 2" xfId="13635" xr:uid="{00000000-0005-0000-0000-000048360000}"/>
    <cellStyle name="Вывод 3 3 5 2 3 2 2" xfId="13636" xr:uid="{00000000-0005-0000-0000-000049360000}"/>
    <cellStyle name="Вывод 3 3 5 2 3 3" xfId="13637" xr:uid="{00000000-0005-0000-0000-00004A360000}"/>
    <cellStyle name="Вывод 3 3 5 2 4" xfId="13638" xr:uid="{00000000-0005-0000-0000-00004B360000}"/>
    <cellStyle name="Вывод 3 3 5 2 4 2" xfId="13639" xr:uid="{00000000-0005-0000-0000-00004C360000}"/>
    <cellStyle name="Вывод 3 3 5 2 4 2 2" xfId="13640" xr:uid="{00000000-0005-0000-0000-00004D360000}"/>
    <cellStyle name="Вывод 3 3 5 2 4 3" xfId="13641" xr:uid="{00000000-0005-0000-0000-00004E360000}"/>
    <cellStyle name="Вывод 3 3 5 2 5" xfId="13642" xr:uid="{00000000-0005-0000-0000-00004F360000}"/>
    <cellStyle name="Вывод 3 3 5 2 5 2" xfId="13643" xr:uid="{00000000-0005-0000-0000-000050360000}"/>
    <cellStyle name="Вывод 3 3 5 2 6" xfId="13644" xr:uid="{00000000-0005-0000-0000-000051360000}"/>
    <cellStyle name="Вывод 3 3 5 3" xfId="13645" xr:uid="{00000000-0005-0000-0000-000052360000}"/>
    <cellStyle name="Вывод 3 3 5 3 2" xfId="13646" xr:uid="{00000000-0005-0000-0000-000053360000}"/>
    <cellStyle name="Вывод 3 3 5 3 2 2" xfId="13647" xr:uid="{00000000-0005-0000-0000-000054360000}"/>
    <cellStyle name="Вывод 3 3 5 3 2 2 2" xfId="13648" xr:uid="{00000000-0005-0000-0000-000055360000}"/>
    <cellStyle name="Вывод 3 3 5 3 2 3" xfId="13649" xr:uid="{00000000-0005-0000-0000-000056360000}"/>
    <cellStyle name="Вывод 3 3 5 3 3" xfId="13650" xr:uid="{00000000-0005-0000-0000-000057360000}"/>
    <cellStyle name="Вывод 3 3 5 3 3 2" xfId="13651" xr:uid="{00000000-0005-0000-0000-000058360000}"/>
    <cellStyle name="Вывод 3 3 5 3 3 2 2" xfId="13652" xr:uid="{00000000-0005-0000-0000-000059360000}"/>
    <cellStyle name="Вывод 3 3 5 3 3 3" xfId="13653" xr:uid="{00000000-0005-0000-0000-00005A360000}"/>
    <cellStyle name="Вывод 3 3 5 3 4" xfId="13654" xr:uid="{00000000-0005-0000-0000-00005B360000}"/>
    <cellStyle name="Вывод 3 3 5 3 4 2" xfId="13655" xr:uid="{00000000-0005-0000-0000-00005C360000}"/>
    <cellStyle name="Вывод 3 3 5 3 4 2 2" xfId="13656" xr:uid="{00000000-0005-0000-0000-00005D360000}"/>
    <cellStyle name="Вывод 3 3 5 3 4 3" xfId="13657" xr:uid="{00000000-0005-0000-0000-00005E360000}"/>
    <cellStyle name="Вывод 3 3 5 3 5" xfId="13658" xr:uid="{00000000-0005-0000-0000-00005F360000}"/>
    <cellStyle name="Вывод 3 3 5 3 5 2" xfId="13659" xr:uid="{00000000-0005-0000-0000-000060360000}"/>
    <cellStyle name="Вывод 3 3 5 3 6" xfId="13660" xr:uid="{00000000-0005-0000-0000-000061360000}"/>
    <cellStyle name="Вывод 3 3 5 4" xfId="13661" xr:uid="{00000000-0005-0000-0000-000062360000}"/>
    <cellStyle name="Вывод 3 3 5 4 2" xfId="13662" xr:uid="{00000000-0005-0000-0000-000063360000}"/>
    <cellStyle name="Вывод 3 3 5 4 2 2" xfId="13663" xr:uid="{00000000-0005-0000-0000-000064360000}"/>
    <cellStyle name="Вывод 3 3 5 4 2 2 2" xfId="13664" xr:uid="{00000000-0005-0000-0000-000065360000}"/>
    <cellStyle name="Вывод 3 3 5 4 2 3" xfId="13665" xr:uid="{00000000-0005-0000-0000-000066360000}"/>
    <cellStyle name="Вывод 3 3 5 4 3" xfId="13666" xr:uid="{00000000-0005-0000-0000-000067360000}"/>
    <cellStyle name="Вывод 3 3 5 4 3 2" xfId="13667" xr:uid="{00000000-0005-0000-0000-000068360000}"/>
    <cellStyle name="Вывод 3 3 5 4 3 2 2" xfId="13668" xr:uid="{00000000-0005-0000-0000-000069360000}"/>
    <cellStyle name="Вывод 3 3 5 4 3 3" xfId="13669" xr:uid="{00000000-0005-0000-0000-00006A360000}"/>
    <cellStyle name="Вывод 3 3 5 4 4" xfId="13670" xr:uid="{00000000-0005-0000-0000-00006B360000}"/>
    <cellStyle name="Вывод 3 3 5 4 4 2" xfId="13671" xr:uid="{00000000-0005-0000-0000-00006C360000}"/>
    <cellStyle name="Вывод 3 3 5 4 4 2 2" xfId="13672" xr:uid="{00000000-0005-0000-0000-00006D360000}"/>
    <cellStyle name="Вывод 3 3 5 4 4 3" xfId="13673" xr:uid="{00000000-0005-0000-0000-00006E360000}"/>
    <cellStyle name="Вывод 3 3 5 4 5" xfId="13674" xr:uid="{00000000-0005-0000-0000-00006F360000}"/>
    <cellStyle name="Вывод 3 3 5 4 5 2" xfId="13675" xr:uid="{00000000-0005-0000-0000-000070360000}"/>
    <cellStyle name="Вывод 3 3 5 4 6" xfId="13676" xr:uid="{00000000-0005-0000-0000-000071360000}"/>
    <cellStyle name="Вывод 3 3 5 5" xfId="13677" xr:uid="{00000000-0005-0000-0000-000072360000}"/>
    <cellStyle name="Вывод 3 3 5 5 2" xfId="13678" xr:uid="{00000000-0005-0000-0000-000073360000}"/>
    <cellStyle name="Вывод 3 3 5 5 2 2" xfId="13679" xr:uid="{00000000-0005-0000-0000-000074360000}"/>
    <cellStyle name="Вывод 3 3 5 5 2 2 2" xfId="13680" xr:uid="{00000000-0005-0000-0000-000075360000}"/>
    <cellStyle name="Вывод 3 3 5 5 2 3" xfId="13681" xr:uid="{00000000-0005-0000-0000-000076360000}"/>
    <cellStyle name="Вывод 3 3 5 5 3" xfId="13682" xr:uid="{00000000-0005-0000-0000-000077360000}"/>
    <cellStyle name="Вывод 3 3 5 5 3 2" xfId="13683" xr:uid="{00000000-0005-0000-0000-000078360000}"/>
    <cellStyle name="Вывод 3 3 5 5 3 2 2" xfId="13684" xr:uid="{00000000-0005-0000-0000-000079360000}"/>
    <cellStyle name="Вывод 3 3 5 5 3 3" xfId="13685" xr:uid="{00000000-0005-0000-0000-00007A360000}"/>
    <cellStyle name="Вывод 3 3 5 5 4" xfId="13686" xr:uid="{00000000-0005-0000-0000-00007B360000}"/>
    <cellStyle name="Вывод 3 3 5 5 4 2" xfId="13687" xr:uid="{00000000-0005-0000-0000-00007C360000}"/>
    <cellStyle name="Вывод 3 3 5 5 4 2 2" xfId="13688" xr:uid="{00000000-0005-0000-0000-00007D360000}"/>
    <cellStyle name="Вывод 3 3 5 5 4 3" xfId="13689" xr:uid="{00000000-0005-0000-0000-00007E360000}"/>
    <cellStyle name="Вывод 3 3 5 5 5" xfId="13690" xr:uid="{00000000-0005-0000-0000-00007F360000}"/>
    <cellStyle name="Вывод 3 3 5 5 5 2" xfId="13691" xr:uid="{00000000-0005-0000-0000-000080360000}"/>
    <cellStyle name="Вывод 3 3 5 5 6" xfId="13692" xr:uid="{00000000-0005-0000-0000-000081360000}"/>
    <cellStyle name="Вывод 3 3 5 6" xfId="13693" xr:uid="{00000000-0005-0000-0000-000082360000}"/>
    <cellStyle name="Вывод 3 3 5 6 2" xfId="13694" xr:uid="{00000000-0005-0000-0000-000083360000}"/>
    <cellStyle name="Вывод 3 3 5 6 2 2" xfId="13695" xr:uid="{00000000-0005-0000-0000-000084360000}"/>
    <cellStyle name="Вывод 3 3 5 6 3" xfId="13696" xr:uid="{00000000-0005-0000-0000-000085360000}"/>
    <cellStyle name="Вывод 3 3 5 7" xfId="13697" xr:uid="{00000000-0005-0000-0000-000086360000}"/>
    <cellStyle name="Вывод 3 3 5 7 2" xfId="13698" xr:uid="{00000000-0005-0000-0000-000087360000}"/>
    <cellStyle name="Вывод 3 3 5 8" xfId="13699" xr:uid="{00000000-0005-0000-0000-000088360000}"/>
    <cellStyle name="Вывод 3 3 6" xfId="13700" xr:uid="{00000000-0005-0000-0000-000089360000}"/>
    <cellStyle name="Вывод 3 3 6 2" xfId="13701" xr:uid="{00000000-0005-0000-0000-00008A360000}"/>
    <cellStyle name="Вывод 3 3 6 2 2" xfId="13702" xr:uid="{00000000-0005-0000-0000-00008B360000}"/>
    <cellStyle name="Вывод 3 3 6 2 2 2" xfId="13703" xr:uid="{00000000-0005-0000-0000-00008C360000}"/>
    <cellStyle name="Вывод 3 3 6 2 3" xfId="13704" xr:uid="{00000000-0005-0000-0000-00008D360000}"/>
    <cellStyle name="Вывод 3 3 6 3" xfId="13705" xr:uid="{00000000-0005-0000-0000-00008E360000}"/>
    <cellStyle name="Вывод 3 3 6 3 2" xfId="13706" xr:uid="{00000000-0005-0000-0000-00008F360000}"/>
    <cellStyle name="Вывод 3 3 6 4" xfId="13707" xr:uid="{00000000-0005-0000-0000-000090360000}"/>
    <cellStyle name="Вывод 3 3 7" xfId="13708" xr:uid="{00000000-0005-0000-0000-000091360000}"/>
    <cellStyle name="Вывод 3 3 7 2" xfId="13709" xr:uid="{00000000-0005-0000-0000-000092360000}"/>
    <cellStyle name="Вывод 3 3 7 2 2" xfId="13710" xr:uid="{00000000-0005-0000-0000-000093360000}"/>
    <cellStyle name="Вывод 3 3 7 3" xfId="13711" xr:uid="{00000000-0005-0000-0000-000094360000}"/>
    <cellStyle name="Вывод 3 3 8" xfId="13712" xr:uid="{00000000-0005-0000-0000-000095360000}"/>
    <cellStyle name="Вывод 3 3 8 2" xfId="13713" xr:uid="{00000000-0005-0000-0000-000096360000}"/>
    <cellStyle name="Вывод 3 3 9" xfId="13714" xr:uid="{00000000-0005-0000-0000-000097360000}"/>
    <cellStyle name="Вывод 3 4" xfId="13715" xr:uid="{00000000-0005-0000-0000-000098360000}"/>
    <cellStyle name="Вывод 3 4 10" xfId="13716" xr:uid="{00000000-0005-0000-0000-000099360000}"/>
    <cellStyle name="Вывод 3 4 2" xfId="13717" xr:uid="{00000000-0005-0000-0000-00009A360000}"/>
    <cellStyle name="Вывод 3 4 2 2" xfId="13718" xr:uid="{00000000-0005-0000-0000-00009B360000}"/>
    <cellStyle name="Вывод 3 4 2 2 2" xfId="13719" xr:uid="{00000000-0005-0000-0000-00009C360000}"/>
    <cellStyle name="Вывод 3 4 2 2 2 2" xfId="13720" xr:uid="{00000000-0005-0000-0000-00009D360000}"/>
    <cellStyle name="Вывод 3 4 2 2 2 2 2" xfId="13721" xr:uid="{00000000-0005-0000-0000-00009E360000}"/>
    <cellStyle name="Вывод 3 4 2 2 2 3" xfId="13722" xr:uid="{00000000-0005-0000-0000-00009F360000}"/>
    <cellStyle name="Вывод 3 4 2 2 3" xfId="13723" xr:uid="{00000000-0005-0000-0000-0000A0360000}"/>
    <cellStyle name="Вывод 3 4 2 2 3 2" xfId="13724" xr:uid="{00000000-0005-0000-0000-0000A1360000}"/>
    <cellStyle name="Вывод 3 4 2 2 3 2 2" xfId="13725" xr:uid="{00000000-0005-0000-0000-0000A2360000}"/>
    <cellStyle name="Вывод 3 4 2 2 3 3" xfId="13726" xr:uid="{00000000-0005-0000-0000-0000A3360000}"/>
    <cellStyle name="Вывод 3 4 2 2 4" xfId="13727" xr:uid="{00000000-0005-0000-0000-0000A4360000}"/>
    <cellStyle name="Вывод 3 4 2 2 4 2" xfId="13728" xr:uid="{00000000-0005-0000-0000-0000A5360000}"/>
    <cellStyle name="Вывод 3 4 2 2 4 2 2" xfId="13729" xr:uid="{00000000-0005-0000-0000-0000A6360000}"/>
    <cellStyle name="Вывод 3 4 2 2 4 3" xfId="13730" xr:uid="{00000000-0005-0000-0000-0000A7360000}"/>
    <cellStyle name="Вывод 3 4 2 2 5" xfId="13731" xr:uid="{00000000-0005-0000-0000-0000A8360000}"/>
    <cellStyle name="Вывод 3 4 2 2 5 2" xfId="13732" xr:uid="{00000000-0005-0000-0000-0000A9360000}"/>
    <cellStyle name="Вывод 3 4 2 2 6" xfId="13733" xr:uid="{00000000-0005-0000-0000-0000AA360000}"/>
    <cellStyle name="Вывод 3 4 2 3" xfId="13734" xr:uid="{00000000-0005-0000-0000-0000AB360000}"/>
    <cellStyle name="Вывод 3 4 2 3 2" xfId="13735" xr:uid="{00000000-0005-0000-0000-0000AC360000}"/>
    <cellStyle name="Вывод 3 4 2 3 2 2" xfId="13736" xr:uid="{00000000-0005-0000-0000-0000AD360000}"/>
    <cellStyle name="Вывод 3 4 2 3 2 2 2" xfId="13737" xr:uid="{00000000-0005-0000-0000-0000AE360000}"/>
    <cellStyle name="Вывод 3 4 2 3 2 3" xfId="13738" xr:uid="{00000000-0005-0000-0000-0000AF360000}"/>
    <cellStyle name="Вывод 3 4 2 3 3" xfId="13739" xr:uid="{00000000-0005-0000-0000-0000B0360000}"/>
    <cellStyle name="Вывод 3 4 2 3 3 2" xfId="13740" xr:uid="{00000000-0005-0000-0000-0000B1360000}"/>
    <cellStyle name="Вывод 3 4 2 3 3 2 2" xfId="13741" xr:uid="{00000000-0005-0000-0000-0000B2360000}"/>
    <cellStyle name="Вывод 3 4 2 3 3 3" xfId="13742" xr:uid="{00000000-0005-0000-0000-0000B3360000}"/>
    <cellStyle name="Вывод 3 4 2 3 4" xfId="13743" xr:uid="{00000000-0005-0000-0000-0000B4360000}"/>
    <cellStyle name="Вывод 3 4 2 3 4 2" xfId="13744" xr:uid="{00000000-0005-0000-0000-0000B5360000}"/>
    <cellStyle name="Вывод 3 4 2 3 4 2 2" xfId="13745" xr:uid="{00000000-0005-0000-0000-0000B6360000}"/>
    <cellStyle name="Вывод 3 4 2 3 4 3" xfId="13746" xr:uid="{00000000-0005-0000-0000-0000B7360000}"/>
    <cellStyle name="Вывод 3 4 2 3 5" xfId="13747" xr:uid="{00000000-0005-0000-0000-0000B8360000}"/>
    <cellStyle name="Вывод 3 4 2 3 5 2" xfId="13748" xr:uid="{00000000-0005-0000-0000-0000B9360000}"/>
    <cellStyle name="Вывод 3 4 2 3 6" xfId="13749" xr:uid="{00000000-0005-0000-0000-0000BA360000}"/>
    <cellStyle name="Вывод 3 4 2 4" xfId="13750" xr:uid="{00000000-0005-0000-0000-0000BB360000}"/>
    <cellStyle name="Вывод 3 4 2 4 2" xfId="13751" xr:uid="{00000000-0005-0000-0000-0000BC360000}"/>
    <cellStyle name="Вывод 3 4 2 4 2 2" xfId="13752" xr:uid="{00000000-0005-0000-0000-0000BD360000}"/>
    <cellStyle name="Вывод 3 4 2 4 2 2 2" xfId="13753" xr:uid="{00000000-0005-0000-0000-0000BE360000}"/>
    <cellStyle name="Вывод 3 4 2 4 2 3" xfId="13754" xr:uid="{00000000-0005-0000-0000-0000BF360000}"/>
    <cellStyle name="Вывод 3 4 2 4 3" xfId="13755" xr:uid="{00000000-0005-0000-0000-0000C0360000}"/>
    <cellStyle name="Вывод 3 4 2 4 3 2" xfId="13756" xr:uid="{00000000-0005-0000-0000-0000C1360000}"/>
    <cellStyle name="Вывод 3 4 2 4 3 2 2" xfId="13757" xr:uid="{00000000-0005-0000-0000-0000C2360000}"/>
    <cellStyle name="Вывод 3 4 2 4 3 3" xfId="13758" xr:uid="{00000000-0005-0000-0000-0000C3360000}"/>
    <cellStyle name="Вывод 3 4 2 4 4" xfId="13759" xr:uid="{00000000-0005-0000-0000-0000C4360000}"/>
    <cellStyle name="Вывод 3 4 2 4 4 2" xfId="13760" xr:uid="{00000000-0005-0000-0000-0000C5360000}"/>
    <cellStyle name="Вывод 3 4 2 4 4 2 2" xfId="13761" xr:uid="{00000000-0005-0000-0000-0000C6360000}"/>
    <cellStyle name="Вывод 3 4 2 4 4 3" xfId="13762" xr:uid="{00000000-0005-0000-0000-0000C7360000}"/>
    <cellStyle name="Вывод 3 4 2 4 5" xfId="13763" xr:uid="{00000000-0005-0000-0000-0000C8360000}"/>
    <cellStyle name="Вывод 3 4 2 4 5 2" xfId="13764" xr:uid="{00000000-0005-0000-0000-0000C9360000}"/>
    <cellStyle name="Вывод 3 4 2 4 6" xfId="13765" xr:uid="{00000000-0005-0000-0000-0000CA360000}"/>
    <cellStyle name="Вывод 3 4 2 5" xfId="13766" xr:uid="{00000000-0005-0000-0000-0000CB360000}"/>
    <cellStyle name="Вывод 3 4 2 5 2" xfId="13767" xr:uid="{00000000-0005-0000-0000-0000CC360000}"/>
    <cellStyle name="Вывод 3 4 2 5 2 2" xfId="13768" xr:uid="{00000000-0005-0000-0000-0000CD360000}"/>
    <cellStyle name="Вывод 3 4 2 5 2 2 2" xfId="13769" xr:uid="{00000000-0005-0000-0000-0000CE360000}"/>
    <cellStyle name="Вывод 3 4 2 5 2 3" xfId="13770" xr:uid="{00000000-0005-0000-0000-0000CF360000}"/>
    <cellStyle name="Вывод 3 4 2 5 3" xfId="13771" xr:uid="{00000000-0005-0000-0000-0000D0360000}"/>
    <cellStyle name="Вывод 3 4 2 5 3 2" xfId="13772" xr:uid="{00000000-0005-0000-0000-0000D1360000}"/>
    <cellStyle name="Вывод 3 4 2 5 3 2 2" xfId="13773" xr:uid="{00000000-0005-0000-0000-0000D2360000}"/>
    <cellStyle name="Вывод 3 4 2 5 3 3" xfId="13774" xr:uid="{00000000-0005-0000-0000-0000D3360000}"/>
    <cellStyle name="Вывод 3 4 2 5 4" xfId="13775" xr:uid="{00000000-0005-0000-0000-0000D4360000}"/>
    <cellStyle name="Вывод 3 4 2 5 4 2" xfId="13776" xr:uid="{00000000-0005-0000-0000-0000D5360000}"/>
    <cellStyle name="Вывод 3 4 2 5 4 2 2" xfId="13777" xr:uid="{00000000-0005-0000-0000-0000D6360000}"/>
    <cellStyle name="Вывод 3 4 2 5 4 3" xfId="13778" xr:uid="{00000000-0005-0000-0000-0000D7360000}"/>
    <cellStyle name="Вывод 3 4 2 5 5" xfId="13779" xr:uid="{00000000-0005-0000-0000-0000D8360000}"/>
    <cellStyle name="Вывод 3 4 2 5 5 2" xfId="13780" xr:uid="{00000000-0005-0000-0000-0000D9360000}"/>
    <cellStyle name="Вывод 3 4 2 5 6" xfId="13781" xr:uid="{00000000-0005-0000-0000-0000DA360000}"/>
    <cellStyle name="Вывод 3 4 2 6" xfId="13782" xr:uid="{00000000-0005-0000-0000-0000DB360000}"/>
    <cellStyle name="Вывод 3 4 2 6 2" xfId="13783" xr:uid="{00000000-0005-0000-0000-0000DC360000}"/>
    <cellStyle name="Вывод 3 4 2 6 2 2" xfId="13784" xr:uid="{00000000-0005-0000-0000-0000DD360000}"/>
    <cellStyle name="Вывод 3 4 2 6 2 2 2" xfId="13785" xr:uid="{00000000-0005-0000-0000-0000DE360000}"/>
    <cellStyle name="Вывод 3 4 2 6 2 3" xfId="13786" xr:uid="{00000000-0005-0000-0000-0000DF360000}"/>
    <cellStyle name="Вывод 3 4 2 6 3" xfId="13787" xr:uid="{00000000-0005-0000-0000-0000E0360000}"/>
    <cellStyle name="Вывод 3 4 2 6 3 2" xfId="13788" xr:uid="{00000000-0005-0000-0000-0000E1360000}"/>
    <cellStyle name="Вывод 3 4 2 6 3 2 2" xfId="13789" xr:uid="{00000000-0005-0000-0000-0000E2360000}"/>
    <cellStyle name="Вывод 3 4 2 6 3 3" xfId="13790" xr:uid="{00000000-0005-0000-0000-0000E3360000}"/>
    <cellStyle name="Вывод 3 4 2 6 4" xfId="13791" xr:uid="{00000000-0005-0000-0000-0000E4360000}"/>
    <cellStyle name="Вывод 3 4 2 6 4 2" xfId="13792" xr:uid="{00000000-0005-0000-0000-0000E5360000}"/>
    <cellStyle name="Вывод 3 4 2 6 4 2 2" xfId="13793" xr:uid="{00000000-0005-0000-0000-0000E6360000}"/>
    <cellStyle name="Вывод 3 4 2 6 4 3" xfId="13794" xr:uid="{00000000-0005-0000-0000-0000E7360000}"/>
    <cellStyle name="Вывод 3 4 2 6 5" xfId="13795" xr:uid="{00000000-0005-0000-0000-0000E8360000}"/>
    <cellStyle name="Вывод 3 4 2 6 5 2" xfId="13796" xr:uid="{00000000-0005-0000-0000-0000E9360000}"/>
    <cellStyle name="Вывод 3 4 2 6 6" xfId="13797" xr:uid="{00000000-0005-0000-0000-0000EA360000}"/>
    <cellStyle name="Вывод 3 4 2 7" xfId="13798" xr:uid="{00000000-0005-0000-0000-0000EB360000}"/>
    <cellStyle name="Вывод 3 4 2 7 2" xfId="13799" xr:uid="{00000000-0005-0000-0000-0000EC360000}"/>
    <cellStyle name="Вывод 3 4 2 7 2 2" xfId="13800" xr:uid="{00000000-0005-0000-0000-0000ED360000}"/>
    <cellStyle name="Вывод 3 4 2 7 3" xfId="13801" xr:uid="{00000000-0005-0000-0000-0000EE360000}"/>
    <cellStyle name="Вывод 3 4 2 8" xfId="13802" xr:uid="{00000000-0005-0000-0000-0000EF360000}"/>
    <cellStyle name="Вывод 3 4 2 8 2" xfId="13803" xr:uid="{00000000-0005-0000-0000-0000F0360000}"/>
    <cellStyle name="Вывод 3 4 2 9" xfId="13804" xr:uid="{00000000-0005-0000-0000-0000F1360000}"/>
    <cellStyle name="Вывод 3 4 3" xfId="13805" xr:uid="{00000000-0005-0000-0000-0000F2360000}"/>
    <cellStyle name="Вывод 3 4 3 2" xfId="13806" xr:uid="{00000000-0005-0000-0000-0000F3360000}"/>
    <cellStyle name="Вывод 3 4 3 2 2" xfId="13807" xr:uid="{00000000-0005-0000-0000-0000F4360000}"/>
    <cellStyle name="Вывод 3 4 3 2 2 2" xfId="13808" xr:uid="{00000000-0005-0000-0000-0000F5360000}"/>
    <cellStyle name="Вывод 3 4 3 2 2 2 2" xfId="13809" xr:uid="{00000000-0005-0000-0000-0000F6360000}"/>
    <cellStyle name="Вывод 3 4 3 2 2 3" xfId="13810" xr:uid="{00000000-0005-0000-0000-0000F7360000}"/>
    <cellStyle name="Вывод 3 4 3 2 3" xfId="13811" xr:uid="{00000000-0005-0000-0000-0000F8360000}"/>
    <cellStyle name="Вывод 3 4 3 2 3 2" xfId="13812" xr:uid="{00000000-0005-0000-0000-0000F9360000}"/>
    <cellStyle name="Вывод 3 4 3 2 3 2 2" xfId="13813" xr:uid="{00000000-0005-0000-0000-0000FA360000}"/>
    <cellStyle name="Вывод 3 4 3 2 3 3" xfId="13814" xr:uid="{00000000-0005-0000-0000-0000FB360000}"/>
    <cellStyle name="Вывод 3 4 3 2 4" xfId="13815" xr:uid="{00000000-0005-0000-0000-0000FC360000}"/>
    <cellStyle name="Вывод 3 4 3 2 4 2" xfId="13816" xr:uid="{00000000-0005-0000-0000-0000FD360000}"/>
    <cellStyle name="Вывод 3 4 3 2 4 2 2" xfId="13817" xr:uid="{00000000-0005-0000-0000-0000FE360000}"/>
    <cellStyle name="Вывод 3 4 3 2 4 3" xfId="13818" xr:uid="{00000000-0005-0000-0000-0000FF360000}"/>
    <cellStyle name="Вывод 3 4 3 2 5" xfId="13819" xr:uid="{00000000-0005-0000-0000-000000370000}"/>
    <cellStyle name="Вывод 3 4 3 2 5 2" xfId="13820" xr:uid="{00000000-0005-0000-0000-000001370000}"/>
    <cellStyle name="Вывод 3 4 3 2 6" xfId="13821" xr:uid="{00000000-0005-0000-0000-000002370000}"/>
    <cellStyle name="Вывод 3 4 3 3" xfId="13822" xr:uid="{00000000-0005-0000-0000-000003370000}"/>
    <cellStyle name="Вывод 3 4 3 3 2" xfId="13823" xr:uid="{00000000-0005-0000-0000-000004370000}"/>
    <cellStyle name="Вывод 3 4 3 3 2 2" xfId="13824" xr:uid="{00000000-0005-0000-0000-000005370000}"/>
    <cellStyle name="Вывод 3 4 3 3 2 2 2" xfId="13825" xr:uid="{00000000-0005-0000-0000-000006370000}"/>
    <cellStyle name="Вывод 3 4 3 3 2 3" xfId="13826" xr:uid="{00000000-0005-0000-0000-000007370000}"/>
    <cellStyle name="Вывод 3 4 3 3 3" xfId="13827" xr:uid="{00000000-0005-0000-0000-000008370000}"/>
    <cellStyle name="Вывод 3 4 3 3 3 2" xfId="13828" xr:uid="{00000000-0005-0000-0000-000009370000}"/>
    <cellStyle name="Вывод 3 4 3 3 3 2 2" xfId="13829" xr:uid="{00000000-0005-0000-0000-00000A370000}"/>
    <cellStyle name="Вывод 3 4 3 3 3 3" xfId="13830" xr:uid="{00000000-0005-0000-0000-00000B370000}"/>
    <cellStyle name="Вывод 3 4 3 3 4" xfId="13831" xr:uid="{00000000-0005-0000-0000-00000C370000}"/>
    <cellStyle name="Вывод 3 4 3 3 4 2" xfId="13832" xr:uid="{00000000-0005-0000-0000-00000D370000}"/>
    <cellStyle name="Вывод 3 4 3 3 4 2 2" xfId="13833" xr:uid="{00000000-0005-0000-0000-00000E370000}"/>
    <cellStyle name="Вывод 3 4 3 3 4 3" xfId="13834" xr:uid="{00000000-0005-0000-0000-00000F370000}"/>
    <cellStyle name="Вывод 3 4 3 3 5" xfId="13835" xr:uid="{00000000-0005-0000-0000-000010370000}"/>
    <cellStyle name="Вывод 3 4 3 3 5 2" xfId="13836" xr:uid="{00000000-0005-0000-0000-000011370000}"/>
    <cellStyle name="Вывод 3 4 3 3 6" xfId="13837" xr:uid="{00000000-0005-0000-0000-000012370000}"/>
    <cellStyle name="Вывод 3 4 3 4" xfId="13838" xr:uid="{00000000-0005-0000-0000-000013370000}"/>
    <cellStyle name="Вывод 3 4 3 4 2" xfId="13839" xr:uid="{00000000-0005-0000-0000-000014370000}"/>
    <cellStyle name="Вывод 3 4 3 4 2 2" xfId="13840" xr:uid="{00000000-0005-0000-0000-000015370000}"/>
    <cellStyle name="Вывод 3 4 3 4 2 2 2" xfId="13841" xr:uid="{00000000-0005-0000-0000-000016370000}"/>
    <cellStyle name="Вывод 3 4 3 4 2 3" xfId="13842" xr:uid="{00000000-0005-0000-0000-000017370000}"/>
    <cellStyle name="Вывод 3 4 3 4 3" xfId="13843" xr:uid="{00000000-0005-0000-0000-000018370000}"/>
    <cellStyle name="Вывод 3 4 3 4 3 2" xfId="13844" xr:uid="{00000000-0005-0000-0000-000019370000}"/>
    <cellStyle name="Вывод 3 4 3 4 3 2 2" xfId="13845" xr:uid="{00000000-0005-0000-0000-00001A370000}"/>
    <cellStyle name="Вывод 3 4 3 4 3 3" xfId="13846" xr:uid="{00000000-0005-0000-0000-00001B370000}"/>
    <cellStyle name="Вывод 3 4 3 4 4" xfId="13847" xr:uid="{00000000-0005-0000-0000-00001C370000}"/>
    <cellStyle name="Вывод 3 4 3 4 4 2" xfId="13848" xr:uid="{00000000-0005-0000-0000-00001D370000}"/>
    <cellStyle name="Вывод 3 4 3 4 4 2 2" xfId="13849" xr:uid="{00000000-0005-0000-0000-00001E370000}"/>
    <cellStyle name="Вывод 3 4 3 4 4 3" xfId="13850" xr:uid="{00000000-0005-0000-0000-00001F370000}"/>
    <cellStyle name="Вывод 3 4 3 4 5" xfId="13851" xr:uid="{00000000-0005-0000-0000-000020370000}"/>
    <cellStyle name="Вывод 3 4 3 4 5 2" xfId="13852" xr:uid="{00000000-0005-0000-0000-000021370000}"/>
    <cellStyle name="Вывод 3 4 3 4 6" xfId="13853" xr:uid="{00000000-0005-0000-0000-000022370000}"/>
    <cellStyle name="Вывод 3 4 3 5" xfId="13854" xr:uid="{00000000-0005-0000-0000-000023370000}"/>
    <cellStyle name="Вывод 3 4 3 5 2" xfId="13855" xr:uid="{00000000-0005-0000-0000-000024370000}"/>
    <cellStyle name="Вывод 3 4 3 5 2 2" xfId="13856" xr:uid="{00000000-0005-0000-0000-000025370000}"/>
    <cellStyle name="Вывод 3 4 3 5 2 2 2" xfId="13857" xr:uid="{00000000-0005-0000-0000-000026370000}"/>
    <cellStyle name="Вывод 3 4 3 5 2 3" xfId="13858" xr:uid="{00000000-0005-0000-0000-000027370000}"/>
    <cellStyle name="Вывод 3 4 3 5 3" xfId="13859" xr:uid="{00000000-0005-0000-0000-000028370000}"/>
    <cellStyle name="Вывод 3 4 3 5 3 2" xfId="13860" xr:uid="{00000000-0005-0000-0000-000029370000}"/>
    <cellStyle name="Вывод 3 4 3 5 3 2 2" xfId="13861" xr:uid="{00000000-0005-0000-0000-00002A370000}"/>
    <cellStyle name="Вывод 3 4 3 5 3 3" xfId="13862" xr:uid="{00000000-0005-0000-0000-00002B370000}"/>
    <cellStyle name="Вывод 3 4 3 5 4" xfId="13863" xr:uid="{00000000-0005-0000-0000-00002C370000}"/>
    <cellStyle name="Вывод 3 4 3 5 4 2" xfId="13864" xr:uid="{00000000-0005-0000-0000-00002D370000}"/>
    <cellStyle name="Вывод 3 4 3 5 4 2 2" xfId="13865" xr:uid="{00000000-0005-0000-0000-00002E370000}"/>
    <cellStyle name="Вывод 3 4 3 5 4 3" xfId="13866" xr:uid="{00000000-0005-0000-0000-00002F370000}"/>
    <cellStyle name="Вывод 3 4 3 5 5" xfId="13867" xr:uid="{00000000-0005-0000-0000-000030370000}"/>
    <cellStyle name="Вывод 3 4 3 5 5 2" xfId="13868" xr:uid="{00000000-0005-0000-0000-000031370000}"/>
    <cellStyle name="Вывод 3 4 3 5 6" xfId="13869" xr:uid="{00000000-0005-0000-0000-000032370000}"/>
    <cellStyle name="Вывод 3 4 3 6" xfId="13870" xr:uid="{00000000-0005-0000-0000-000033370000}"/>
    <cellStyle name="Вывод 3 4 3 6 2" xfId="13871" xr:uid="{00000000-0005-0000-0000-000034370000}"/>
    <cellStyle name="Вывод 3 4 3 6 2 2" xfId="13872" xr:uid="{00000000-0005-0000-0000-000035370000}"/>
    <cellStyle name="Вывод 3 4 3 6 3" xfId="13873" xr:uid="{00000000-0005-0000-0000-000036370000}"/>
    <cellStyle name="Вывод 3 4 3 7" xfId="13874" xr:uid="{00000000-0005-0000-0000-000037370000}"/>
    <cellStyle name="Вывод 3 4 3 7 2" xfId="13875" xr:uid="{00000000-0005-0000-0000-000038370000}"/>
    <cellStyle name="Вывод 3 4 3 8" xfId="13876" xr:uid="{00000000-0005-0000-0000-000039370000}"/>
    <cellStyle name="Вывод 3 4 4" xfId="13877" xr:uid="{00000000-0005-0000-0000-00003A370000}"/>
    <cellStyle name="Вывод 3 4 4 2" xfId="13878" xr:uid="{00000000-0005-0000-0000-00003B370000}"/>
    <cellStyle name="Вывод 3 4 4 2 2" xfId="13879" xr:uid="{00000000-0005-0000-0000-00003C370000}"/>
    <cellStyle name="Вывод 3 4 4 2 2 2" xfId="13880" xr:uid="{00000000-0005-0000-0000-00003D370000}"/>
    <cellStyle name="Вывод 3 4 4 2 3" xfId="13881" xr:uid="{00000000-0005-0000-0000-00003E370000}"/>
    <cellStyle name="Вывод 3 4 4 3" xfId="13882" xr:uid="{00000000-0005-0000-0000-00003F370000}"/>
    <cellStyle name="Вывод 3 4 4 3 2" xfId="13883" xr:uid="{00000000-0005-0000-0000-000040370000}"/>
    <cellStyle name="Вывод 3 4 4 3 2 2" xfId="13884" xr:uid="{00000000-0005-0000-0000-000041370000}"/>
    <cellStyle name="Вывод 3 4 4 3 3" xfId="13885" xr:uid="{00000000-0005-0000-0000-000042370000}"/>
    <cellStyle name="Вывод 3 4 4 4" xfId="13886" xr:uid="{00000000-0005-0000-0000-000043370000}"/>
    <cellStyle name="Вывод 3 4 4 4 2" xfId="13887" xr:uid="{00000000-0005-0000-0000-000044370000}"/>
    <cellStyle name="Вывод 3 4 4 4 2 2" xfId="13888" xr:uid="{00000000-0005-0000-0000-000045370000}"/>
    <cellStyle name="Вывод 3 4 4 4 3" xfId="13889" xr:uid="{00000000-0005-0000-0000-000046370000}"/>
    <cellStyle name="Вывод 3 4 4 5" xfId="13890" xr:uid="{00000000-0005-0000-0000-000047370000}"/>
    <cellStyle name="Вывод 3 4 4 5 2" xfId="13891" xr:uid="{00000000-0005-0000-0000-000048370000}"/>
    <cellStyle name="Вывод 3 4 4 6" xfId="13892" xr:uid="{00000000-0005-0000-0000-000049370000}"/>
    <cellStyle name="Вывод 3 4 5" xfId="13893" xr:uid="{00000000-0005-0000-0000-00004A370000}"/>
    <cellStyle name="Вывод 3 4 5 2" xfId="13894" xr:uid="{00000000-0005-0000-0000-00004B370000}"/>
    <cellStyle name="Вывод 3 4 5 2 2" xfId="13895" xr:uid="{00000000-0005-0000-0000-00004C370000}"/>
    <cellStyle name="Вывод 3 4 5 2 2 2" xfId="13896" xr:uid="{00000000-0005-0000-0000-00004D370000}"/>
    <cellStyle name="Вывод 3 4 5 2 3" xfId="13897" xr:uid="{00000000-0005-0000-0000-00004E370000}"/>
    <cellStyle name="Вывод 3 4 5 3" xfId="13898" xr:uid="{00000000-0005-0000-0000-00004F370000}"/>
    <cellStyle name="Вывод 3 4 5 3 2" xfId="13899" xr:uid="{00000000-0005-0000-0000-000050370000}"/>
    <cellStyle name="Вывод 3 4 5 3 2 2" xfId="13900" xr:uid="{00000000-0005-0000-0000-000051370000}"/>
    <cellStyle name="Вывод 3 4 5 3 3" xfId="13901" xr:uid="{00000000-0005-0000-0000-000052370000}"/>
    <cellStyle name="Вывод 3 4 5 4" xfId="13902" xr:uid="{00000000-0005-0000-0000-000053370000}"/>
    <cellStyle name="Вывод 3 4 5 4 2" xfId="13903" xr:uid="{00000000-0005-0000-0000-000054370000}"/>
    <cellStyle name="Вывод 3 4 5 4 2 2" xfId="13904" xr:uid="{00000000-0005-0000-0000-000055370000}"/>
    <cellStyle name="Вывод 3 4 5 4 3" xfId="13905" xr:uid="{00000000-0005-0000-0000-000056370000}"/>
    <cellStyle name="Вывод 3 4 5 5" xfId="13906" xr:uid="{00000000-0005-0000-0000-000057370000}"/>
    <cellStyle name="Вывод 3 4 5 5 2" xfId="13907" xr:uid="{00000000-0005-0000-0000-000058370000}"/>
    <cellStyle name="Вывод 3 4 5 6" xfId="13908" xr:uid="{00000000-0005-0000-0000-000059370000}"/>
    <cellStyle name="Вывод 3 4 6" xfId="13909" xr:uid="{00000000-0005-0000-0000-00005A370000}"/>
    <cellStyle name="Вывод 3 4 6 2" xfId="13910" xr:uid="{00000000-0005-0000-0000-00005B370000}"/>
    <cellStyle name="Вывод 3 4 6 2 2" xfId="13911" xr:uid="{00000000-0005-0000-0000-00005C370000}"/>
    <cellStyle name="Вывод 3 4 6 2 2 2" xfId="13912" xr:uid="{00000000-0005-0000-0000-00005D370000}"/>
    <cellStyle name="Вывод 3 4 6 2 3" xfId="13913" xr:uid="{00000000-0005-0000-0000-00005E370000}"/>
    <cellStyle name="Вывод 3 4 6 3" xfId="13914" xr:uid="{00000000-0005-0000-0000-00005F370000}"/>
    <cellStyle name="Вывод 3 4 6 3 2" xfId="13915" xr:uid="{00000000-0005-0000-0000-000060370000}"/>
    <cellStyle name="Вывод 3 4 6 3 2 2" xfId="13916" xr:uid="{00000000-0005-0000-0000-000061370000}"/>
    <cellStyle name="Вывод 3 4 6 3 3" xfId="13917" xr:uid="{00000000-0005-0000-0000-000062370000}"/>
    <cellStyle name="Вывод 3 4 6 4" xfId="13918" xr:uid="{00000000-0005-0000-0000-000063370000}"/>
    <cellStyle name="Вывод 3 4 6 4 2" xfId="13919" xr:uid="{00000000-0005-0000-0000-000064370000}"/>
    <cellStyle name="Вывод 3 4 6 4 2 2" xfId="13920" xr:uid="{00000000-0005-0000-0000-000065370000}"/>
    <cellStyle name="Вывод 3 4 6 4 3" xfId="13921" xr:uid="{00000000-0005-0000-0000-000066370000}"/>
    <cellStyle name="Вывод 3 4 6 5" xfId="13922" xr:uid="{00000000-0005-0000-0000-000067370000}"/>
    <cellStyle name="Вывод 3 4 6 5 2" xfId="13923" xr:uid="{00000000-0005-0000-0000-000068370000}"/>
    <cellStyle name="Вывод 3 4 6 6" xfId="13924" xr:uid="{00000000-0005-0000-0000-000069370000}"/>
    <cellStyle name="Вывод 3 4 7" xfId="13925" xr:uid="{00000000-0005-0000-0000-00006A370000}"/>
    <cellStyle name="Вывод 3 4 7 2" xfId="13926" xr:uid="{00000000-0005-0000-0000-00006B370000}"/>
    <cellStyle name="Вывод 3 4 7 2 2" xfId="13927" xr:uid="{00000000-0005-0000-0000-00006C370000}"/>
    <cellStyle name="Вывод 3 4 7 2 2 2" xfId="13928" xr:uid="{00000000-0005-0000-0000-00006D370000}"/>
    <cellStyle name="Вывод 3 4 7 2 3" xfId="13929" xr:uid="{00000000-0005-0000-0000-00006E370000}"/>
    <cellStyle name="Вывод 3 4 7 3" xfId="13930" xr:uid="{00000000-0005-0000-0000-00006F370000}"/>
    <cellStyle name="Вывод 3 4 7 3 2" xfId="13931" xr:uid="{00000000-0005-0000-0000-000070370000}"/>
    <cellStyle name="Вывод 3 4 7 3 2 2" xfId="13932" xr:uid="{00000000-0005-0000-0000-000071370000}"/>
    <cellStyle name="Вывод 3 4 7 3 3" xfId="13933" xr:uid="{00000000-0005-0000-0000-000072370000}"/>
    <cellStyle name="Вывод 3 4 7 4" xfId="13934" xr:uid="{00000000-0005-0000-0000-000073370000}"/>
    <cellStyle name="Вывод 3 4 7 4 2" xfId="13935" xr:uid="{00000000-0005-0000-0000-000074370000}"/>
    <cellStyle name="Вывод 3 4 7 4 2 2" xfId="13936" xr:uid="{00000000-0005-0000-0000-000075370000}"/>
    <cellStyle name="Вывод 3 4 7 4 3" xfId="13937" xr:uid="{00000000-0005-0000-0000-000076370000}"/>
    <cellStyle name="Вывод 3 4 7 5" xfId="13938" xr:uid="{00000000-0005-0000-0000-000077370000}"/>
    <cellStyle name="Вывод 3 4 7 5 2" xfId="13939" xr:uid="{00000000-0005-0000-0000-000078370000}"/>
    <cellStyle name="Вывод 3 4 7 6" xfId="13940" xr:uid="{00000000-0005-0000-0000-000079370000}"/>
    <cellStyle name="Вывод 3 4 8" xfId="13941" xr:uid="{00000000-0005-0000-0000-00007A370000}"/>
    <cellStyle name="Вывод 3 4 8 2" xfId="13942" xr:uid="{00000000-0005-0000-0000-00007B370000}"/>
    <cellStyle name="Вывод 3 4 8 2 2" xfId="13943" xr:uid="{00000000-0005-0000-0000-00007C370000}"/>
    <cellStyle name="Вывод 3 4 8 3" xfId="13944" xr:uid="{00000000-0005-0000-0000-00007D370000}"/>
    <cellStyle name="Вывод 3 4 9" xfId="13945" xr:uid="{00000000-0005-0000-0000-00007E370000}"/>
    <cellStyle name="Вывод 3 4 9 2" xfId="13946" xr:uid="{00000000-0005-0000-0000-00007F370000}"/>
    <cellStyle name="Вывод 3 5" xfId="13947" xr:uid="{00000000-0005-0000-0000-000080370000}"/>
    <cellStyle name="Вывод 3 5 2" xfId="13948" xr:uid="{00000000-0005-0000-0000-000081370000}"/>
    <cellStyle name="Вывод 3 5 2 2" xfId="13949" xr:uid="{00000000-0005-0000-0000-000082370000}"/>
    <cellStyle name="Вывод 3 5 2 2 2" xfId="13950" xr:uid="{00000000-0005-0000-0000-000083370000}"/>
    <cellStyle name="Вывод 3 5 2 2 2 2" xfId="13951" xr:uid="{00000000-0005-0000-0000-000084370000}"/>
    <cellStyle name="Вывод 3 5 2 2 3" xfId="13952" xr:uid="{00000000-0005-0000-0000-000085370000}"/>
    <cellStyle name="Вывод 3 5 2 3" xfId="13953" xr:uid="{00000000-0005-0000-0000-000086370000}"/>
    <cellStyle name="Вывод 3 5 2 3 2" xfId="13954" xr:uid="{00000000-0005-0000-0000-000087370000}"/>
    <cellStyle name="Вывод 3 5 2 3 2 2" xfId="13955" xr:uid="{00000000-0005-0000-0000-000088370000}"/>
    <cellStyle name="Вывод 3 5 2 3 3" xfId="13956" xr:uid="{00000000-0005-0000-0000-000089370000}"/>
    <cellStyle name="Вывод 3 5 2 4" xfId="13957" xr:uid="{00000000-0005-0000-0000-00008A370000}"/>
    <cellStyle name="Вывод 3 5 2 4 2" xfId="13958" xr:uid="{00000000-0005-0000-0000-00008B370000}"/>
    <cellStyle name="Вывод 3 5 2 4 2 2" xfId="13959" xr:uid="{00000000-0005-0000-0000-00008C370000}"/>
    <cellStyle name="Вывод 3 5 2 4 3" xfId="13960" xr:uid="{00000000-0005-0000-0000-00008D370000}"/>
    <cellStyle name="Вывод 3 5 2 5" xfId="13961" xr:uid="{00000000-0005-0000-0000-00008E370000}"/>
    <cellStyle name="Вывод 3 5 2 5 2" xfId="13962" xr:uid="{00000000-0005-0000-0000-00008F370000}"/>
    <cellStyle name="Вывод 3 5 2 6" xfId="13963" xr:uid="{00000000-0005-0000-0000-000090370000}"/>
    <cellStyle name="Вывод 3 5 3" xfId="13964" xr:uid="{00000000-0005-0000-0000-000091370000}"/>
    <cellStyle name="Вывод 3 5 3 2" xfId="13965" xr:uid="{00000000-0005-0000-0000-000092370000}"/>
    <cellStyle name="Вывод 3 5 3 2 2" xfId="13966" xr:uid="{00000000-0005-0000-0000-000093370000}"/>
    <cellStyle name="Вывод 3 5 3 2 2 2" xfId="13967" xr:uid="{00000000-0005-0000-0000-000094370000}"/>
    <cellStyle name="Вывод 3 5 3 2 3" xfId="13968" xr:uid="{00000000-0005-0000-0000-000095370000}"/>
    <cellStyle name="Вывод 3 5 3 3" xfId="13969" xr:uid="{00000000-0005-0000-0000-000096370000}"/>
    <cellStyle name="Вывод 3 5 3 3 2" xfId="13970" xr:uid="{00000000-0005-0000-0000-000097370000}"/>
    <cellStyle name="Вывод 3 5 3 3 2 2" xfId="13971" xr:uid="{00000000-0005-0000-0000-000098370000}"/>
    <cellStyle name="Вывод 3 5 3 3 3" xfId="13972" xr:uid="{00000000-0005-0000-0000-000099370000}"/>
    <cellStyle name="Вывод 3 5 3 4" xfId="13973" xr:uid="{00000000-0005-0000-0000-00009A370000}"/>
    <cellStyle name="Вывод 3 5 3 4 2" xfId="13974" xr:uid="{00000000-0005-0000-0000-00009B370000}"/>
    <cellStyle name="Вывод 3 5 3 4 2 2" xfId="13975" xr:uid="{00000000-0005-0000-0000-00009C370000}"/>
    <cellStyle name="Вывод 3 5 3 4 3" xfId="13976" xr:uid="{00000000-0005-0000-0000-00009D370000}"/>
    <cellStyle name="Вывод 3 5 3 5" xfId="13977" xr:uid="{00000000-0005-0000-0000-00009E370000}"/>
    <cellStyle name="Вывод 3 5 3 5 2" xfId="13978" xr:uid="{00000000-0005-0000-0000-00009F370000}"/>
    <cellStyle name="Вывод 3 5 3 6" xfId="13979" xr:uid="{00000000-0005-0000-0000-0000A0370000}"/>
    <cellStyle name="Вывод 3 5 4" xfId="13980" xr:uid="{00000000-0005-0000-0000-0000A1370000}"/>
    <cellStyle name="Вывод 3 5 4 2" xfId="13981" xr:uid="{00000000-0005-0000-0000-0000A2370000}"/>
    <cellStyle name="Вывод 3 5 4 2 2" xfId="13982" xr:uid="{00000000-0005-0000-0000-0000A3370000}"/>
    <cellStyle name="Вывод 3 5 4 2 2 2" xfId="13983" xr:uid="{00000000-0005-0000-0000-0000A4370000}"/>
    <cellStyle name="Вывод 3 5 4 2 3" xfId="13984" xr:uid="{00000000-0005-0000-0000-0000A5370000}"/>
    <cellStyle name="Вывод 3 5 4 3" xfId="13985" xr:uid="{00000000-0005-0000-0000-0000A6370000}"/>
    <cellStyle name="Вывод 3 5 4 3 2" xfId="13986" xr:uid="{00000000-0005-0000-0000-0000A7370000}"/>
    <cellStyle name="Вывод 3 5 4 3 2 2" xfId="13987" xr:uid="{00000000-0005-0000-0000-0000A8370000}"/>
    <cellStyle name="Вывод 3 5 4 3 3" xfId="13988" xr:uid="{00000000-0005-0000-0000-0000A9370000}"/>
    <cellStyle name="Вывод 3 5 4 4" xfId="13989" xr:uid="{00000000-0005-0000-0000-0000AA370000}"/>
    <cellStyle name="Вывод 3 5 4 4 2" xfId="13990" xr:uid="{00000000-0005-0000-0000-0000AB370000}"/>
    <cellStyle name="Вывод 3 5 4 4 2 2" xfId="13991" xr:uid="{00000000-0005-0000-0000-0000AC370000}"/>
    <cellStyle name="Вывод 3 5 4 4 3" xfId="13992" xr:uid="{00000000-0005-0000-0000-0000AD370000}"/>
    <cellStyle name="Вывод 3 5 4 5" xfId="13993" xr:uid="{00000000-0005-0000-0000-0000AE370000}"/>
    <cellStyle name="Вывод 3 5 4 5 2" xfId="13994" xr:uid="{00000000-0005-0000-0000-0000AF370000}"/>
    <cellStyle name="Вывод 3 5 4 6" xfId="13995" xr:uid="{00000000-0005-0000-0000-0000B0370000}"/>
    <cellStyle name="Вывод 3 5 5" xfId="13996" xr:uid="{00000000-0005-0000-0000-0000B1370000}"/>
    <cellStyle name="Вывод 3 5 5 2" xfId="13997" xr:uid="{00000000-0005-0000-0000-0000B2370000}"/>
    <cellStyle name="Вывод 3 5 5 2 2" xfId="13998" xr:uid="{00000000-0005-0000-0000-0000B3370000}"/>
    <cellStyle name="Вывод 3 5 5 2 2 2" xfId="13999" xr:uid="{00000000-0005-0000-0000-0000B4370000}"/>
    <cellStyle name="Вывод 3 5 5 2 3" xfId="14000" xr:uid="{00000000-0005-0000-0000-0000B5370000}"/>
    <cellStyle name="Вывод 3 5 5 3" xfId="14001" xr:uid="{00000000-0005-0000-0000-0000B6370000}"/>
    <cellStyle name="Вывод 3 5 5 3 2" xfId="14002" xr:uid="{00000000-0005-0000-0000-0000B7370000}"/>
    <cellStyle name="Вывод 3 5 5 3 2 2" xfId="14003" xr:uid="{00000000-0005-0000-0000-0000B8370000}"/>
    <cellStyle name="Вывод 3 5 5 3 3" xfId="14004" xr:uid="{00000000-0005-0000-0000-0000B9370000}"/>
    <cellStyle name="Вывод 3 5 5 4" xfId="14005" xr:uid="{00000000-0005-0000-0000-0000BA370000}"/>
    <cellStyle name="Вывод 3 5 5 4 2" xfId="14006" xr:uid="{00000000-0005-0000-0000-0000BB370000}"/>
    <cellStyle name="Вывод 3 5 5 4 2 2" xfId="14007" xr:uid="{00000000-0005-0000-0000-0000BC370000}"/>
    <cellStyle name="Вывод 3 5 5 4 3" xfId="14008" xr:uid="{00000000-0005-0000-0000-0000BD370000}"/>
    <cellStyle name="Вывод 3 5 5 5" xfId="14009" xr:uid="{00000000-0005-0000-0000-0000BE370000}"/>
    <cellStyle name="Вывод 3 5 5 5 2" xfId="14010" xr:uid="{00000000-0005-0000-0000-0000BF370000}"/>
    <cellStyle name="Вывод 3 5 5 6" xfId="14011" xr:uid="{00000000-0005-0000-0000-0000C0370000}"/>
    <cellStyle name="Вывод 3 5 6" xfId="14012" xr:uid="{00000000-0005-0000-0000-0000C1370000}"/>
    <cellStyle name="Вывод 3 5 6 2" xfId="14013" xr:uid="{00000000-0005-0000-0000-0000C2370000}"/>
    <cellStyle name="Вывод 3 5 6 2 2" xfId="14014" xr:uid="{00000000-0005-0000-0000-0000C3370000}"/>
    <cellStyle name="Вывод 3 5 6 2 2 2" xfId="14015" xr:uid="{00000000-0005-0000-0000-0000C4370000}"/>
    <cellStyle name="Вывод 3 5 6 2 3" xfId="14016" xr:uid="{00000000-0005-0000-0000-0000C5370000}"/>
    <cellStyle name="Вывод 3 5 6 3" xfId="14017" xr:uid="{00000000-0005-0000-0000-0000C6370000}"/>
    <cellStyle name="Вывод 3 5 6 3 2" xfId="14018" xr:uid="{00000000-0005-0000-0000-0000C7370000}"/>
    <cellStyle name="Вывод 3 5 6 3 2 2" xfId="14019" xr:uid="{00000000-0005-0000-0000-0000C8370000}"/>
    <cellStyle name="Вывод 3 5 6 3 3" xfId="14020" xr:uid="{00000000-0005-0000-0000-0000C9370000}"/>
    <cellStyle name="Вывод 3 5 6 4" xfId="14021" xr:uid="{00000000-0005-0000-0000-0000CA370000}"/>
    <cellStyle name="Вывод 3 5 6 4 2" xfId="14022" xr:uid="{00000000-0005-0000-0000-0000CB370000}"/>
    <cellStyle name="Вывод 3 5 6 4 2 2" xfId="14023" xr:uid="{00000000-0005-0000-0000-0000CC370000}"/>
    <cellStyle name="Вывод 3 5 6 4 3" xfId="14024" xr:uid="{00000000-0005-0000-0000-0000CD370000}"/>
    <cellStyle name="Вывод 3 5 6 5" xfId="14025" xr:uid="{00000000-0005-0000-0000-0000CE370000}"/>
    <cellStyle name="Вывод 3 5 6 5 2" xfId="14026" xr:uid="{00000000-0005-0000-0000-0000CF370000}"/>
    <cellStyle name="Вывод 3 5 6 6" xfId="14027" xr:uid="{00000000-0005-0000-0000-0000D0370000}"/>
    <cellStyle name="Вывод 3 5 7" xfId="14028" xr:uid="{00000000-0005-0000-0000-0000D1370000}"/>
    <cellStyle name="Вывод 3 5 7 2" xfId="14029" xr:uid="{00000000-0005-0000-0000-0000D2370000}"/>
    <cellStyle name="Вывод 3 5 7 2 2" xfId="14030" xr:uid="{00000000-0005-0000-0000-0000D3370000}"/>
    <cellStyle name="Вывод 3 5 7 3" xfId="14031" xr:uid="{00000000-0005-0000-0000-0000D4370000}"/>
    <cellStyle name="Вывод 3 5 8" xfId="14032" xr:uid="{00000000-0005-0000-0000-0000D5370000}"/>
    <cellStyle name="Вывод 3 5 8 2" xfId="14033" xr:uid="{00000000-0005-0000-0000-0000D6370000}"/>
    <cellStyle name="Вывод 3 5 9" xfId="14034" xr:uid="{00000000-0005-0000-0000-0000D7370000}"/>
    <cellStyle name="Вывод 3 6" xfId="14035" xr:uid="{00000000-0005-0000-0000-0000D8370000}"/>
    <cellStyle name="Вывод 3 6 2" xfId="14036" xr:uid="{00000000-0005-0000-0000-0000D9370000}"/>
    <cellStyle name="Вывод 3 6 2 2" xfId="14037" xr:uid="{00000000-0005-0000-0000-0000DA370000}"/>
    <cellStyle name="Вывод 3 6 2 2 2" xfId="14038" xr:uid="{00000000-0005-0000-0000-0000DB370000}"/>
    <cellStyle name="Вывод 3 6 2 2 2 2" xfId="14039" xr:uid="{00000000-0005-0000-0000-0000DC370000}"/>
    <cellStyle name="Вывод 3 6 2 2 3" xfId="14040" xr:uid="{00000000-0005-0000-0000-0000DD370000}"/>
    <cellStyle name="Вывод 3 6 2 3" xfId="14041" xr:uid="{00000000-0005-0000-0000-0000DE370000}"/>
    <cellStyle name="Вывод 3 6 2 3 2" xfId="14042" xr:uid="{00000000-0005-0000-0000-0000DF370000}"/>
    <cellStyle name="Вывод 3 6 2 3 2 2" xfId="14043" xr:uid="{00000000-0005-0000-0000-0000E0370000}"/>
    <cellStyle name="Вывод 3 6 2 3 3" xfId="14044" xr:uid="{00000000-0005-0000-0000-0000E1370000}"/>
    <cellStyle name="Вывод 3 6 2 4" xfId="14045" xr:uid="{00000000-0005-0000-0000-0000E2370000}"/>
    <cellStyle name="Вывод 3 6 2 4 2" xfId="14046" xr:uid="{00000000-0005-0000-0000-0000E3370000}"/>
    <cellStyle name="Вывод 3 6 2 4 2 2" xfId="14047" xr:uid="{00000000-0005-0000-0000-0000E4370000}"/>
    <cellStyle name="Вывод 3 6 2 4 3" xfId="14048" xr:uid="{00000000-0005-0000-0000-0000E5370000}"/>
    <cellStyle name="Вывод 3 6 2 5" xfId="14049" xr:uid="{00000000-0005-0000-0000-0000E6370000}"/>
    <cellStyle name="Вывод 3 6 2 5 2" xfId="14050" xr:uid="{00000000-0005-0000-0000-0000E7370000}"/>
    <cellStyle name="Вывод 3 6 2 6" xfId="14051" xr:uid="{00000000-0005-0000-0000-0000E8370000}"/>
    <cellStyle name="Вывод 3 6 3" xfId="14052" xr:uid="{00000000-0005-0000-0000-0000E9370000}"/>
    <cellStyle name="Вывод 3 6 3 2" xfId="14053" xr:uid="{00000000-0005-0000-0000-0000EA370000}"/>
    <cellStyle name="Вывод 3 6 3 2 2" xfId="14054" xr:uid="{00000000-0005-0000-0000-0000EB370000}"/>
    <cellStyle name="Вывод 3 6 3 2 2 2" xfId="14055" xr:uid="{00000000-0005-0000-0000-0000EC370000}"/>
    <cellStyle name="Вывод 3 6 3 2 3" xfId="14056" xr:uid="{00000000-0005-0000-0000-0000ED370000}"/>
    <cellStyle name="Вывод 3 6 3 3" xfId="14057" xr:uid="{00000000-0005-0000-0000-0000EE370000}"/>
    <cellStyle name="Вывод 3 6 3 3 2" xfId="14058" xr:uid="{00000000-0005-0000-0000-0000EF370000}"/>
    <cellStyle name="Вывод 3 6 3 3 2 2" xfId="14059" xr:uid="{00000000-0005-0000-0000-0000F0370000}"/>
    <cellStyle name="Вывод 3 6 3 3 3" xfId="14060" xr:uid="{00000000-0005-0000-0000-0000F1370000}"/>
    <cellStyle name="Вывод 3 6 3 4" xfId="14061" xr:uid="{00000000-0005-0000-0000-0000F2370000}"/>
    <cellStyle name="Вывод 3 6 3 4 2" xfId="14062" xr:uid="{00000000-0005-0000-0000-0000F3370000}"/>
    <cellStyle name="Вывод 3 6 3 4 2 2" xfId="14063" xr:uid="{00000000-0005-0000-0000-0000F4370000}"/>
    <cellStyle name="Вывод 3 6 3 4 3" xfId="14064" xr:uid="{00000000-0005-0000-0000-0000F5370000}"/>
    <cellStyle name="Вывод 3 6 3 5" xfId="14065" xr:uid="{00000000-0005-0000-0000-0000F6370000}"/>
    <cellStyle name="Вывод 3 6 3 5 2" xfId="14066" xr:uid="{00000000-0005-0000-0000-0000F7370000}"/>
    <cellStyle name="Вывод 3 6 3 6" xfId="14067" xr:uid="{00000000-0005-0000-0000-0000F8370000}"/>
    <cellStyle name="Вывод 3 6 4" xfId="14068" xr:uid="{00000000-0005-0000-0000-0000F9370000}"/>
    <cellStyle name="Вывод 3 6 4 2" xfId="14069" xr:uid="{00000000-0005-0000-0000-0000FA370000}"/>
    <cellStyle name="Вывод 3 6 4 2 2" xfId="14070" xr:uid="{00000000-0005-0000-0000-0000FB370000}"/>
    <cellStyle name="Вывод 3 6 4 2 2 2" xfId="14071" xr:uid="{00000000-0005-0000-0000-0000FC370000}"/>
    <cellStyle name="Вывод 3 6 4 2 3" xfId="14072" xr:uid="{00000000-0005-0000-0000-0000FD370000}"/>
    <cellStyle name="Вывод 3 6 4 3" xfId="14073" xr:uid="{00000000-0005-0000-0000-0000FE370000}"/>
    <cellStyle name="Вывод 3 6 4 3 2" xfId="14074" xr:uid="{00000000-0005-0000-0000-0000FF370000}"/>
    <cellStyle name="Вывод 3 6 4 3 2 2" xfId="14075" xr:uid="{00000000-0005-0000-0000-000000380000}"/>
    <cellStyle name="Вывод 3 6 4 3 3" xfId="14076" xr:uid="{00000000-0005-0000-0000-000001380000}"/>
    <cellStyle name="Вывод 3 6 4 4" xfId="14077" xr:uid="{00000000-0005-0000-0000-000002380000}"/>
    <cellStyle name="Вывод 3 6 4 4 2" xfId="14078" xr:uid="{00000000-0005-0000-0000-000003380000}"/>
    <cellStyle name="Вывод 3 6 4 4 2 2" xfId="14079" xr:uid="{00000000-0005-0000-0000-000004380000}"/>
    <cellStyle name="Вывод 3 6 4 4 3" xfId="14080" xr:uid="{00000000-0005-0000-0000-000005380000}"/>
    <cellStyle name="Вывод 3 6 4 5" xfId="14081" xr:uid="{00000000-0005-0000-0000-000006380000}"/>
    <cellStyle name="Вывод 3 6 4 5 2" xfId="14082" xr:uid="{00000000-0005-0000-0000-000007380000}"/>
    <cellStyle name="Вывод 3 6 4 6" xfId="14083" xr:uid="{00000000-0005-0000-0000-000008380000}"/>
    <cellStyle name="Вывод 3 6 5" xfId="14084" xr:uid="{00000000-0005-0000-0000-000009380000}"/>
    <cellStyle name="Вывод 3 6 5 2" xfId="14085" xr:uid="{00000000-0005-0000-0000-00000A380000}"/>
    <cellStyle name="Вывод 3 6 5 2 2" xfId="14086" xr:uid="{00000000-0005-0000-0000-00000B380000}"/>
    <cellStyle name="Вывод 3 6 5 2 2 2" xfId="14087" xr:uid="{00000000-0005-0000-0000-00000C380000}"/>
    <cellStyle name="Вывод 3 6 5 2 3" xfId="14088" xr:uid="{00000000-0005-0000-0000-00000D380000}"/>
    <cellStyle name="Вывод 3 6 5 3" xfId="14089" xr:uid="{00000000-0005-0000-0000-00000E380000}"/>
    <cellStyle name="Вывод 3 6 5 3 2" xfId="14090" xr:uid="{00000000-0005-0000-0000-00000F380000}"/>
    <cellStyle name="Вывод 3 6 5 3 2 2" xfId="14091" xr:uid="{00000000-0005-0000-0000-000010380000}"/>
    <cellStyle name="Вывод 3 6 5 3 3" xfId="14092" xr:uid="{00000000-0005-0000-0000-000011380000}"/>
    <cellStyle name="Вывод 3 6 5 4" xfId="14093" xr:uid="{00000000-0005-0000-0000-000012380000}"/>
    <cellStyle name="Вывод 3 6 5 4 2" xfId="14094" xr:uid="{00000000-0005-0000-0000-000013380000}"/>
    <cellStyle name="Вывод 3 6 5 4 2 2" xfId="14095" xr:uid="{00000000-0005-0000-0000-000014380000}"/>
    <cellStyle name="Вывод 3 6 5 4 3" xfId="14096" xr:uid="{00000000-0005-0000-0000-000015380000}"/>
    <cellStyle name="Вывод 3 6 5 5" xfId="14097" xr:uid="{00000000-0005-0000-0000-000016380000}"/>
    <cellStyle name="Вывод 3 6 5 5 2" xfId="14098" xr:uid="{00000000-0005-0000-0000-000017380000}"/>
    <cellStyle name="Вывод 3 6 5 6" xfId="14099" xr:uid="{00000000-0005-0000-0000-000018380000}"/>
    <cellStyle name="Вывод 3 6 6" xfId="14100" xr:uid="{00000000-0005-0000-0000-000019380000}"/>
    <cellStyle name="Вывод 3 6 6 2" xfId="14101" xr:uid="{00000000-0005-0000-0000-00001A380000}"/>
    <cellStyle name="Вывод 3 6 6 2 2" xfId="14102" xr:uid="{00000000-0005-0000-0000-00001B380000}"/>
    <cellStyle name="Вывод 3 6 6 3" xfId="14103" xr:uid="{00000000-0005-0000-0000-00001C380000}"/>
    <cellStyle name="Вывод 3 6 7" xfId="14104" xr:uid="{00000000-0005-0000-0000-00001D380000}"/>
    <cellStyle name="Вывод 3 6 7 2" xfId="14105" xr:uid="{00000000-0005-0000-0000-00001E380000}"/>
    <cellStyle name="Вывод 3 6 8" xfId="14106" xr:uid="{00000000-0005-0000-0000-00001F380000}"/>
    <cellStyle name="Вывод 3 7" xfId="14107" xr:uid="{00000000-0005-0000-0000-000020380000}"/>
    <cellStyle name="Вывод 3 7 2" xfId="14108" xr:uid="{00000000-0005-0000-0000-000021380000}"/>
    <cellStyle name="Вывод 3 7 2 2" xfId="14109" xr:uid="{00000000-0005-0000-0000-000022380000}"/>
    <cellStyle name="Вывод 3 7 2 2 2" xfId="14110" xr:uid="{00000000-0005-0000-0000-000023380000}"/>
    <cellStyle name="Вывод 3 7 2 2 2 2" xfId="14111" xr:uid="{00000000-0005-0000-0000-000024380000}"/>
    <cellStyle name="Вывод 3 7 2 2 3" xfId="14112" xr:uid="{00000000-0005-0000-0000-000025380000}"/>
    <cellStyle name="Вывод 3 7 2 3" xfId="14113" xr:uid="{00000000-0005-0000-0000-000026380000}"/>
    <cellStyle name="Вывод 3 7 2 3 2" xfId="14114" xr:uid="{00000000-0005-0000-0000-000027380000}"/>
    <cellStyle name="Вывод 3 7 2 3 2 2" xfId="14115" xr:uid="{00000000-0005-0000-0000-000028380000}"/>
    <cellStyle name="Вывод 3 7 2 3 3" xfId="14116" xr:uid="{00000000-0005-0000-0000-000029380000}"/>
    <cellStyle name="Вывод 3 7 2 4" xfId="14117" xr:uid="{00000000-0005-0000-0000-00002A380000}"/>
    <cellStyle name="Вывод 3 7 2 4 2" xfId="14118" xr:uid="{00000000-0005-0000-0000-00002B380000}"/>
    <cellStyle name="Вывод 3 7 2 4 2 2" xfId="14119" xr:uid="{00000000-0005-0000-0000-00002C380000}"/>
    <cellStyle name="Вывод 3 7 2 4 3" xfId="14120" xr:uid="{00000000-0005-0000-0000-00002D380000}"/>
    <cellStyle name="Вывод 3 7 2 5" xfId="14121" xr:uid="{00000000-0005-0000-0000-00002E380000}"/>
    <cellStyle name="Вывод 3 7 2 5 2" xfId="14122" xr:uid="{00000000-0005-0000-0000-00002F380000}"/>
    <cellStyle name="Вывод 3 7 2 6" xfId="14123" xr:uid="{00000000-0005-0000-0000-000030380000}"/>
    <cellStyle name="Вывод 3 7 3" xfId="14124" xr:uid="{00000000-0005-0000-0000-000031380000}"/>
    <cellStyle name="Вывод 3 7 3 2" xfId="14125" xr:uid="{00000000-0005-0000-0000-000032380000}"/>
    <cellStyle name="Вывод 3 7 3 2 2" xfId="14126" xr:uid="{00000000-0005-0000-0000-000033380000}"/>
    <cellStyle name="Вывод 3 7 3 2 2 2" xfId="14127" xr:uid="{00000000-0005-0000-0000-000034380000}"/>
    <cellStyle name="Вывод 3 7 3 2 3" xfId="14128" xr:uid="{00000000-0005-0000-0000-000035380000}"/>
    <cellStyle name="Вывод 3 7 3 3" xfId="14129" xr:uid="{00000000-0005-0000-0000-000036380000}"/>
    <cellStyle name="Вывод 3 7 3 3 2" xfId="14130" xr:uid="{00000000-0005-0000-0000-000037380000}"/>
    <cellStyle name="Вывод 3 7 3 3 2 2" xfId="14131" xr:uid="{00000000-0005-0000-0000-000038380000}"/>
    <cellStyle name="Вывод 3 7 3 3 3" xfId="14132" xr:uid="{00000000-0005-0000-0000-000039380000}"/>
    <cellStyle name="Вывод 3 7 3 4" xfId="14133" xr:uid="{00000000-0005-0000-0000-00003A380000}"/>
    <cellStyle name="Вывод 3 7 3 4 2" xfId="14134" xr:uid="{00000000-0005-0000-0000-00003B380000}"/>
    <cellStyle name="Вывод 3 7 3 4 2 2" xfId="14135" xr:uid="{00000000-0005-0000-0000-00003C380000}"/>
    <cellStyle name="Вывод 3 7 3 4 3" xfId="14136" xr:uid="{00000000-0005-0000-0000-00003D380000}"/>
    <cellStyle name="Вывод 3 7 3 5" xfId="14137" xr:uid="{00000000-0005-0000-0000-00003E380000}"/>
    <cellStyle name="Вывод 3 7 3 5 2" xfId="14138" xr:uid="{00000000-0005-0000-0000-00003F380000}"/>
    <cellStyle name="Вывод 3 7 3 6" xfId="14139" xr:uid="{00000000-0005-0000-0000-000040380000}"/>
    <cellStyle name="Вывод 3 7 4" xfId="14140" xr:uid="{00000000-0005-0000-0000-000041380000}"/>
    <cellStyle name="Вывод 3 7 4 2" xfId="14141" xr:uid="{00000000-0005-0000-0000-000042380000}"/>
    <cellStyle name="Вывод 3 7 4 2 2" xfId="14142" xr:uid="{00000000-0005-0000-0000-000043380000}"/>
    <cellStyle name="Вывод 3 7 4 2 2 2" xfId="14143" xr:uid="{00000000-0005-0000-0000-000044380000}"/>
    <cellStyle name="Вывод 3 7 4 2 3" xfId="14144" xr:uid="{00000000-0005-0000-0000-000045380000}"/>
    <cellStyle name="Вывод 3 7 4 3" xfId="14145" xr:uid="{00000000-0005-0000-0000-000046380000}"/>
    <cellStyle name="Вывод 3 7 4 3 2" xfId="14146" xr:uid="{00000000-0005-0000-0000-000047380000}"/>
    <cellStyle name="Вывод 3 7 4 3 2 2" xfId="14147" xr:uid="{00000000-0005-0000-0000-000048380000}"/>
    <cellStyle name="Вывод 3 7 4 3 3" xfId="14148" xr:uid="{00000000-0005-0000-0000-000049380000}"/>
    <cellStyle name="Вывод 3 7 4 4" xfId="14149" xr:uid="{00000000-0005-0000-0000-00004A380000}"/>
    <cellStyle name="Вывод 3 7 4 4 2" xfId="14150" xr:uid="{00000000-0005-0000-0000-00004B380000}"/>
    <cellStyle name="Вывод 3 7 4 4 2 2" xfId="14151" xr:uid="{00000000-0005-0000-0000-00004C380000}"/>
    <cellStyle name="Вывод 3 7 4 4 3" xfId="14152" xr:uid="{00000000-0005-0000-0000-00004D380000}"/>
    <cellStyle name="Вывод 3 7 4 5" xfId="14153" xr:uid="{00000000-0005-0000-0000-00004E380000}"/>
    <cellStyle name="Вывод 3 7 4 5 2" xfId="14154" xr:uid="{00000000-0005-0000-0000-00004F380000}"/>
    <cellStyle name="Вывод 3 7 4 6" xfId="14155" xr:uid="{00000000-0005-0000-0000-000050380000}"/>
    <cellStyle name="Вывод 3 7 5" xfId="14156" xr:uid="{00000000-0005-0000-0000-000051380000}"/>
    <cellStyle name="Вывод 3 7 5 2" xfId="14157" xr:uid="{00000000-0005-0000-0000-000052380000}"/>
    <cellStyle name="Вывод 3 7 5 2 2" xfId="14158" xr:uid="{00000000-0005-0000-0000-000053380000}"/>
    <cellStyle name="Вывод 3 7 5 2 2 2" xfId="14159" xr:uid="{00000000-0005-0000-0000-000054380000}"/>
    <cellStyle name="Вывод 3 7 5 2 3" xfId="14160" xr:uid="{00000000-0005-0000-0000-000055380000}"/>
    <cellStyle name="Вывод 3 7 5 3" xfId="14161" xr:uid="{00000000-0005-0000-0000-000056380000}"/>
    <cellStyle name="Вывод 3 7 5 3 2" xfId="14162" xr:uid="{00000000-0005-0000-0000-000057380000}"/>
    <cellStyle name="Вывод 3 7 5 3 2 2" xfId="14163" xr:uid="{00000000-0005-0000-0000-000058380000}"/>
    <cellStyle name="Вывод 3 7 5 3 3" xfId="14164" xr:uid="{00000000-0005-0000-0000-000059380000}"/>
    <cellStyle name="Вывод 3 7 5 4" xfId="14165" xr:uid="{00000000-0005-0000-0000-00005A380000}"/>
    <cellStyle name="Вывод 3 7 5 4 2" xfId="14166" xr:uid="{00000000-0005-0000-0000-00005B380000}"/>
    <cellStyle name="Вывод 3 7 5 4 2 2" xfId="14167" xr:uid="{00000000-0005-0000-0000-00005C380000}"/>
    <cellStyle name="Вывод 3 7 5 4 3" xfId="14168" xr:uid="{00000000-0005-0000-0000-00005D380000}"/>
    <cellStyle name="Вывод 3 7 5 5" xfId="14169" xr:uid="{00000000-0005-0000-0000-00005E380000}"/>
    <cellStyle name="Вывод 3 7 5 5 2" xfId="14170" xr:uid="{00000000-0005-0000-0000-00005F380000}"/>
    <cellStyle name="Вывод 3 7 5 6" xfId="14171" xr:uid="{00000000-0005-0000-0000-000060380000}"/>
    <cellStyle name="Вывод 3 7 6" xfId="14172" xr:uid="{00000000-0005-0000-0000-000061380000}"/>
    <cellStyle name="Вывод 3 7 6 2" xfId="14173" xr:uid="{00000000-0005-0000-0000-000062380000}"/>
    <cellStyle name="Вывод 3 7 6 2 2" xfId="14174" xr:uid="{00000000-0005-0000-0000-000063380000}"/>
    <cellStyle name="Вывод 3 7 6 3" xfId="14175" xr:uid="{00000000-0005-0000-0000-000064380000}"/>
    <cellStyle name="Вывод 3 7 7" xfId="14176" xr:uid="{00000000-0005-0000-0000-000065380000}"/>
    <cellStyle name="Вывод 3 7 7 2" xfId="14177" xr:uid="{00000000-0005-0000-0000-000066380000}"/>
    <cellStyle name="Вывод 3 7 8" xfId="14178" xr:uid="{00000000-0005-0000-0000-000067380000}"/>
    <cellStyle name="Вывод 3 8" xfId="14179" xr:uid="{00000000-0005-0000-0000-000068380000}"/>
    <cellStyle name="Вывод 3 8 2" xfId="14180" xr:uid="{00000000-0005-0000-0000-000069380000}"/>
    <cellStyle name="Вывод 3 8 2 2" xfId="14181" xr:uid="{00000000-0005-0000-0000-00006A380000}"/>
    <cellStyle name="Вывод 3 8 2 2 2" xfId="14182" xr:uid="{00000000-0005-0000-0000-00006B380000}"/>
    <cellStyle name="Вывод 3 8 2 3" xfId="14183" xr:uid="{00000000-0005-0000-0000-00006C380000}"/>
    <cellStyle name="Вывод 3 8 3" xfId="14184" xr:uid="{00000000-0005-0000-0000-00006D380000}"/>
    <cellStyle name="Вывод 3 8 3 2" xfId="14185" xr:uid="{00000000-0005-0000-0000-00006E380000}"/>
    <cellStyle name="Вывод 3 8 4" xfId="14186" xr:uid="{00000000-0005-0000-0000-00006F380000}"/>
    <cellStyle name="Вывод 3 9" xfId="14187" xr:uid="{00000000-0005-0000-0000-000070380000}"/>
    <cellStyle name="Вывод 3 9 2" xfId="14188" xr:uid="{00000000-0005-0000-0000-000071380000}"/>
    <cellStyle name="Вывод 3 9 2 2" xfId="14189" xr:uid="{00000000-0005-0000-0000-000072380000}"/>
    <cellStyle name="Вывод 3 9 3" xfId="14190" xr:uid="{00000000-0005-0000-0000-000073380000}"/>
    <cellStyle name="Вывод 4" xfId="261" xr:uid="{00000000-0005-0000-0000-000074380000}"/>
    <cellStyle name="Вывод 4 10" xfId="14191" xr:uid="{00000000-0005-0000-0000-000075380000}"/>
    <cellStyle name="Вывод 4 10 2" xfId="14192" xr:uid="{00000000-0005-0000-0000-000076380000}"/>
    <cellStyle name="Вывод 4 11" xfId="14193" xr:uid="{00000000-0005-0000-0000-000077380000}"/>
    <cellStyle name="Вывод 4 12" xfId="14194" xr:uid="{00000000-0005-0000-0000-000078380000}"/>
    <cellStyle name="Вывод 4 2" xfId="262" xr:uid="{00000000-0005-0000-0000-000079380000}"/>
    <cellStyle name="Вывод 4 2 2" xfId="14195" xr:uid="{00000000-0005-0000-0000-00007A380000}"/>
    <cellStyle name="Вывод 4 2 2 10" xfId="14196" xr:uid="{00000000-0005-0000-0000-00007B380000}"/>
    <cellStyle name="Вывод 4 2 2 2" xfId="14197" xr:uid="{00000000-0005-0000-0000-00007C380000}"/>
    <cellStyle name="Вывод 4 2 2 2 2" xfId="14198" xr:uid="{00000000-0005-0000-0000-00007D380000}"/>
    <cellStyle name="Вывод 4 2 2 2 2 2" xfId="14199" xr:uid="{00000000-0005-0000-0000-00007E380000}"/>
    <cellStyle name="Вывод 4 2 2 2 2 2 2" xfId="14200" xr:uid="{00000000-0005-0000-0000-00007F380000}"/>
    <cellStyle name="Вывод 4 2 2 2 2 2 2 2" xfId="14201" xr:uid="{00000000-0005-0000-0000-000080380000}"/>
    <cellStyle name="Вывод 4 2 2 2 2 2 3" xfId="14202" xr:uid="{00000000-0005-0000-0000-000081380000}"/>
    <cellStyle name="Вывод 4 2 2 2 2 3" xfId="14203" xr:uid="{00000000-0005-0000-0000-000082380000}"/>
    <cellStyle name="Вывод 4 2 2 2 2 3 2" xfId="14204" xr:uid="{00000000-0005-0000-0000-000083380000}"/>
    <cellStyle name="Вывод 4 2 2 2 2 3 2 2" xfId="14205" xr:uid="{00000000-0005-0000-0000-000084380000}"/>
    <cellStyle name="Вывод 4 2 2 2 2 3 3" xfId="14206" xr:uid="{00000000-0005-0000-0000-000085380000}"/>
    <cellStyle name="Вывод 4 2 2 2 2 4" xfId="14207" xr:uid="{00000000-0005-0000-0000-000086380000}"/>
    <cellStyle name="Вывод 4 2 2 2 2 4 2" xfId="14208" xr:uid="{00000000-0005-0000-0000-000087380000}"/>
    <cellStyle name="Вывод 4 2 2 2 2 4 2 2" xfId="14209" xr:uid="{00000000-0005-0000-0000-000088380000}"/>
    <cellStyle name="Вывод 4 2 2 2 2 4 3" xfId="14210" xr:uid="{00000000-0005-0000-0000-000089380000}"/>
    <cellStyle name="Вывод 4 2 2 2 2 5" xfId="14211" xr:uid="{00000000-0005-0000-0000-00008A380000}"/>
    <cellStyle name="Вывод 4 2 2 2 2 5 2" xfId="14212" xr:uid="{00000000-0005-0000-0000-00008B380000}"/>
    <cellStyle name="Вывод 4 2 2 2 2 6" xfId="14213" xr:uid="{00000000-0005-0000-0000-00008C380000}"/>
    <cellStyle name="Вывод 4 2 2 2 3" xfId="14214" xr:uid="{00000000-0005-0000-0000-00008D380000}"/>
    <cellStyle name="Вывод 4 2 2 2 3 2" xfId="14215" xr:uid="{00000000-0005-0000-0000-00008E380000}"/>
    <cellStyle name="Вывод 4 2 2 2 3 2 2" xfId="14216" xr:uid="{00000000-0005-0000-0000-00008F380000}"/>
    <cellStyle name="Вывод 4 2 2 2 3 2 2 2" xfId="14217" xr:uid="{00000000-0005-0000-0000-000090380000}"/>
    <cellStyle name="Вывод 4 2 2 2 3 2 3" xfId="14218" xr:uid="{00000000-0005-0000-0000-000091380000}"/>
    <cellStyle name="Вывод 4 2 2 2 3 3" xfId="14219" xr:uid="{00000000-0005-0000-0000-000092380000}"/>
    <cellStyle name="Вывод 4 2 2 2 3 3 2" xfId="14220" xr:uid="{00000000-0005-0000-0000-000093380000}"/>
    <cellStyle name="Вывод 4 2 2 2 3 3 2 2" xfId="14221" xr:uid="{00000000-0005-0000-0000-000094380000}"/>
    <cellStyle name="Вывод 4 2 2 2 3 3 3" xfId="14222" xr:uid="{00000000-0005-0000-0000-000095380000}"/>
    <cellStyle name="Вывод 4 2 2 2 3 4" xfId="14223" xr:uid="{00000000-0005-0000-0000-000096380000}"/>
    <cellStyle name="Вывод 4 2 2 2 3 4 2" xfId="14224" xr:uid="{00000000-0005-0000-0000-000097380000}"/>
    <cellStyle name="Вывод 4 2 2 2 3 4 2 2" xfId="14225" xr:uid="{00000000-0005-0000-0000-000098380000}"/>
    <cellStyle name="Вывод 4 2 2 2 3 4 3" xfId="14226" xr:uid="{00000000-0005-0000-0000-000099380000}"/>
    <cellStyle name="Вывод 4 2 2 2 3 5" xfId="14227" xr:uid="{00000000-0005-0000-0000-00009A380000}"/>
    <cellStyle name="Вывод 4 2 2 2 3 5 2" xfId="14228" xr:uid="{00000000-0005-0000-0000-00009B380000}"/>
    <cellStyle name="Вывод 4 2 2 2 3 6" xfId="14229" xr:uid="{00000000-0005-0000-0000-00009C380000}"/>
    <cellStyle name="Вывод 4 2 2 2 4" xfId="14230" xr:uid="{00000000-0005-0000-0000-00009D380000}"/>
    <cellStyle name="Вывод 4 2 2 2 4 2" xfId="14231" xr:uid="{00000000-0005-0000-0000-00009E380000}"/>
    <cellStyle name="Вывод 4 2 2 2 4 2 2" xfId="14232" xr:uid="{00000000-0005-0000-0000-00009F380000}"/>
    <cellStyle name="Вывод 4 2 2 2 4 2 2 2" xfId="14233" xr:uid="{00000000-0005-0000-0000-0000A0380000}"/>
    <cellStyle name="Вывод 4 2 2 2 4 2 3" xfId="14234" xr:uid="{00000000-0005-0000-0000-0000A1380000}"/>
    <cellStyle name="Вывод 4 2 2 2 4 3" xfId="14235" xr:uid="{00000000-0005-0000-0000-0000A2380000}"/>
    <cellStyle name="Вывод 4 2 2 2 4 3 2" xfId="14236" xr:uid="{00000000-0005-0000-0000-0000A3380000}"/>
    <cellStyle name="Вывод 4 2 2 2 4 3 2 2" xfId="14237" xr:uid="{00000000-0005-0000-0000-0000A4380000}"/>
    <cellStyle name="Вывод 4 2 2 2 4 3 3" xfId="14238" xr:uid="{00000000-0005-0000-0000-0000A5380000}"/>
    <cellStyle name="Вывод 4 2 2 2 4 4" xfId="14239" xr:uid="{00000000-0005-0000-0000-0000A6380000}"/>
    <cellStyle name="Вывод 4 2 2 2 4 4 2" xfId="14240" xr:uid="{00000000-0005-0000-0000-0000A7380000}"/>
    <cellStyle name="Вывод 4 2 2 2 4 4 2 2" xfId="14241" xr:uid="{00000000-0005-0000-0000-0000A8380000}"/>
    <cellStyle name="Вывод 4 2 2 2 4 4 3" xfId="14242" xr:uid="{00000000-0005-0000-0000-0000A9380000}"/>
    <cellStyle name="Вывод 4 2 2 2 4 5" xfId="14243" xr:uid="{00000000-0005-0000-0000-0000AA380000}"/>
    <cellStyle name="Вывод 4 2 2 2 4 5 2" xfId="14244" xr:uid="{00000000-0005-0000-0000-0000AB380000}"/>
    <cellStyle name="Вывод 4 2 2 2 4 6" xfId="14245" xr:uid="{00000000-0005-0000-0000-0000AC380000}"/>
    <cellStyle name="Вывод 4 2 2 2 5" xfId="14246" xr:uid="{00000000-0005-0000-0000-0000AD380000}"/>
    <cellStyle name="Вывод 4 2 2 2 5 2" xfId="14247" xr:uid="{00000000-0005-0000-0000-0000AE380000}"/>
    <cellStyle name="Вывод 4 2 2 2 5 2 2" xfId="14248" xr:uid="{00000000-0005-0000-0000-0000AF380000}"/>
    <cellStyle name="Вывод 4 2 2 2 5 2 2 2" xfId="14249" xr:uid="{00000000-0005-0000-0000-0000B0380000}"/>
    <cellStyle name="Вывод 4 2 2 2 5 2 3" xfId="14250" xr:uid="{00000000-0005-0000-0000-0000B1380000}"/>
    <cellStyle name="Вывод 4 2 2 2 5 3" xfId="14251" xr:uid="{00000000-0005-0000-0000-0000B2380000}"/>
    <cellStyle name="Вывод 4 2 2 2 5 3 2" xfId="14252" xr:uid="{00000000-0005-0000-0000-0000B3380000}"/>
    <cellStyle name="Вывод 4 2 2 2 5 3 2 2" xfId="14253" xr:uid="{00000000-0005-0000-0000-0000B4380000}"/>
    <cellStyle name="Вывод 4 2 2 2 5 3 3" xfId="14254" xr:uid="{00000000-0005-0000-0000-0000B5380000}"/>
    <cellStyle name="Вывод 4 2 2 2 5 4" xfId="14255" xr:uid="{00000000-0005-0000-0000-0000B6380000}"/>
    <cellStyle name="Вывод 4 2 2 2 5 4 2" xfId="14256" xr:uid="{00000000-0005-0000-0000-0000B7380000}"/>
    <cellStyle name="Вывод 4 2 2 2 5 4 2 2" xfId="14257" xr:uid="{00000000-0005-0000-0000-0000B8380000}"/>
    <cellStyle name="Вывод 4 2 2 2 5 4 3" xfId="14258" xr:uid="{00000000-0005-0000-0000-0000B9380000}"/>
    <cellStyle name="Вывод 4 2 2 2 5 5" xfId="14259" xr:uid="{00000000-0005-0000-0000-0000BA380000}"/>
    <cellStyle name="Вывод 4 2 2 2 5 5 2" xfId="14260" xr:uid="{00000000-0005-0000-0000-0000BB380000}"/>
    <cellStyle name="Вывод 4 2 2 2 5 6" xfId="14261" xr:uid="{00000000-0005-0000-0000-0000BC380000}"/>
    <cellStyle name="Вывод 4 2 2 2 6" xfId="14262" xr:uid="{00000000-0005-0000-0000-0000BD380000}"/>
    <cellStyle name="Вывод 4 2 2 2 6 2" xfId="14263" xr:uid="{00000000-0005-0000-0000-0000BE380000}"/>
    <cellStyle name="Вывод 4 2 2 2 6 2 2" xfId="14264" xr:uid="{00000000-0005-0000-0000-0000BF380000}"/>
    <cellStyle name="Вывод 4 2 2 2 6 2 2 2" xfId="14265" xr:uid="{00000000-0005-0000-0000-0000C0380000}"/>
    <cellStyle name="Вывод 4 2 2 2 6 2 3" xfId="14266" xr:uid="{00000000-0005-0000-0000-0000C1380000}"/>
    <cellStyle name="Вывод 4 2 2 2 6 3" xfId="14267" xr:uid="{00000000-0005-0000-0000-0000C2380000}"/>
    <cellStyle name="Вывод 4 2 2 2 6 3 2" xfId="14268" xr:uid="{00000000-0005-0000-0000-0000C3380000}"/>
    <cellStyle name="Вывод 4 2 2 2 6 3 2 2" xfId="14269" xr:uid="{00000000-0005-0000-0000-0000C4380000}"/>
    <cellStyle name="Вывод 4 2 2 2 6 3 3" xfId="14270" xr:uid="{00000000-0005-0000-0000-0000C5380000}"/>
    <cellStyle name="Вывод 4 2 2 2 6 4" xfId="14271" xr:uid="{00000000-0005-0000-0000-0000C6380000}"/>
    <cellStyle name="Вывод 4 2 2 2 6 4 2" xfId="14272" xr:uid="{00000000-0005-0000-0000-0000C7380000}"/>
    <cellStyle name="Вывод 4 2 2 2 6 4 2 2" xfId="14273" xr:uid="{00000000-0005-0000-0000-0000C8380000}"/>
    <cellStyle name="Вывод 4 2 2 2 6 4 3" xfId="14274" xr:uid="{00000000-0005-0000-0000-0000C9380000}"/>
    <cellStyle name="Вывод 4 2 2 2 6 5" xfId="14275" xr:uid="{00000000-0005-0000-0000-0000CA380000}"/>
    <cellStyle name="Вывод 4 2 2 2 6 5 2" xfId="14276" xr:uid="{00000000-0005-0000-0000-0000CB380000}"/>
    <cellStyle name="Вывод 4 2 2 2 6 6" xfId="14277" xr:uid="{00000000-0005-0000-0000-0000CC380000}"/>
    <cellStyle name="Вывод 4 2 2 2 7" xfId="14278" xr:uid="{00000000-0005-0000-0000-0000CD380000}"/>
    <cellStyle name="Вывод 4 2 2 2 7 2" xfId="14279" xr:uid="{00000000-0005-0000-0000-0000CE380000}"/>
    <cellStyle name="Вывод 4 2 2 2 7 2 2" xfId="14280" xr:uid="{00000000-0005-0000-0000-0000CF380000}"/>
    <cellStyle name="Вывод 4 2 2 2 7 3" xfId="14281" xr:uid="{00000000-0005-0000-0000-0000D0380000}"/>
    <cellStyle name="Вывод 4 2 2 2 8" xfId="14282" xr:uid="{00000000-0005-0000-0000-0000D1380000}"/>
    <cellStyle name="Вывод 4 2 2 2 8 2" xfId="14283" xr:uid="{00000000-0005-0000-0000-0000D2380000}"/>
    <cellStyle name="Вывод 4 2 2 2 9" xfId="14284" xr:uid="{00000000-0005-0000-0000-0000D3380000}"/>
    <cellStyle name="Вывод 4 2 2 3" xfId="14285" xr:uid="{00000000-0005-0000-0000-0000D4380000}"/>
    <cellStyle name="Вывод 4 2 2 3 2" xfId="14286" xr:uid="{00000000-0005-0000-0000-0000D5380000}"/>
    <cellStyle name="Вывод 4 2 2 3 2 2" xfId="14287" xr:uid="{00000000-0005-0000-0000-0000D6380000}"/>
    <cellStyle name="Вывод 4 2 2 3 2 2 2" xfId="14288" xr:uid="{00000000-0005-0000-0000-0000D7380000}"/>
    <cellStyle name="Вывод 4 2 2 3 2 2 2 2" xfId="14289" xr:uid="{00000000-0005-0000-0000-0000D8380000}"/>
    <cellStyle name="Вывод 4 2 2 3 2 2 3" xfId="14290" xr:uid="{00000000-0005-0000-0000-0000D9380000}"/>
    <cellStyle name="Вывод 4 2 2 3 2 3" xfId="14291" xr:uid="{00000000-0005-0000-0000-0000DA380000}"/>
    <cellStyle name="Вывод 4 2 2 3 2 3 2" xfId="14292" xr:uid="{00000000-0005-0000-0000-0000DB380000}"/>
    <cellStyle name="Вывод 4 2 2 3 2 3 2 2" xfId="14293" xr:uid="{00000000-0005-0000-0000-0000DC380000}"/>
    <cellStyle name="Вывод 4 2 2 3 2 3 3" xfId="14294" xr:uid="{00000000-0005-0000-0000-0000DD380000}"/>
    <cellStyle name="Вывод 4 2 2 3 2 4" xfId="14295" xr:uid="{00000000-0005-0000-0000-0000DE380000}"/>
    <cellStyle name="Вывод 4 2 2 3 2 4 2" xfId="14296" xr:uid="{00000000-0005-0000-0000-0000DF380000}"/>
    <cellStyle name="Вывод 4 2 2 3 2 4 2 2" xfId="14297" xr:uid="{00000000-0005-0000-0000-0000E0380000}"/>
    <cellStyle name="Вывод 4 2 2 3 2 4 3" xfId="14298" xr:uid="{00000000-0005-0000-0000-0000E1380000}"/>
    <cellStyle name="Вывод 4 2 2 3 2 5" xfId="14299" xr:uid="{00000000-0005-0000-0000-0000E2380000}"/>
    <cellStyle name="Вывод 4 2 2 3 2 5 2" xfId="14300" xr:uid="{00000000-0005-0000-0000-0000E3380000}"/>
    <cellStyle name="Вывод 4 2 2 3 2 6" xfId="14301" xr:uid="{00000000-0005-0000-0000-0000E4380000}"/>
    <cellStyle name="Вывод 4 2 2 3 3" xfId="14302" xr:uid="{00000000-0005-0000-0000-0000E5380000}"/>
    <cellStyle name="Вывод 4 2 2 3 3 2" xfId="14303" xr:uid="{00000000-0005-0000-0000-0000E6380000}"/>
    <cellStyle name="Вывод 4 2 2 3 3 2 2" xfId="14304" xr:uid="{00000000-0005-0000-0000-0000E7380000}"/>
    <cellStyle name="Вывод 4 2 2 3 3 2 2 2" xfId="14305" xr:uid="{00000000-0005-0000-0000-0000E8380000}"/>
    <cellStyle name="Вывод 4 2 2 3 3 2 3" xfId="14306" xr:uid="{00000000-0005-0000-0000-0000E9380000}"/>
    <cellStyle name="Вывод 4 2 2 3 3 3" xfId="14307" xr:uid="{00000000-0005-0000-0000-0000EA380000}"/>
    <cellStyle name="Вывод 4 2 2 3 3 3 2" xfId="14308" xr:uid="{00000000-0005-0000-0000-0000EB380000}"/>
    <cellStyle name="Вывод 4 2 2 3 3 3 2 2" xfId="14309" xr:uid="{00000000-0005-0000-0000-0000EC380000}"/>
    <cellStyle name="Вывод 4 2 2 3 3 3 3" xfId="14310" xr:uid="{00000000-0005-0000-0000-0000ED380000}"/>
    <cellStyle name="Вывод 4 2 2 3 3 4" xfId="14311" xr:uid="{00000000-0005-0000-0000-0000EE380000}"/>
    <cellStyle name="Вывод 4 2 2 3 3 4 2" xfId="14312" xr:uid="{00000000-0005-0000-0000-0000EF380000}"/>
    <cellStyle name="Вывод 4 2 2 3 3 4 2 2" xfId="14313" xr:uid="{00000000-0005-0000-0000-0000F0380000}"/>
    <cellStyle name="Вывод 4 2 2 3 3 4 3" xfId="14314" xr:uid="{00000000-0005-0000-0000-0000F1380000}"/>
    <cellStyle name="Вывод 4 2 2 3 3 5" xfId="14315" xr:uid="{00000000-0005-0000-0000-0000F2380000}"/>
    <cellStyle name="Вывод 4 2 2 3 3 5 2" xfId="14316" xr:uid="{00000000-0005-0000-0000-0000F3380000}"/>
    <cellStyle name="Вывод 4 2 2 3 3 6" xfId="14317" xr:uid="{00000000-0005-0000-0000-0000F4380000}"/>
    <cellStyle name="Вывод 4 2 2 3 4" xfId="14318" xr:uid="{00000000-0005-0000-0000-0000F5380000}"/>
    <cellStyle name="Вывод 4 2 2 3 4 2" xfId="14319" xr:uid="{00000000-0005-0000-0000-0000F6380000}"/>
    <cellStyle name="Вывод 4 2 2 3 4 2 2" xfId="14320" xr:uid="{00000000-0005-0000-0000-0000F7380000}"/>
    <cellStyle name="Вывод 4 2 2 3 4 2 2 2" xfId="14321" xr:uid="{00000000-0005-0000-0000-0000F8380000}"/>
    <cellStyle name="Вывод 4 2 2 3 4 2 3" xfId="14322" xr:uid="{00000000-0005-0000-0000-0000F9380000}"/>
    <cellStyle name="Вывод 4 2 2 3 4 3" xfId="14323" xr:uid="{00000000-0005-0000-0000-0000FA380000}"/>
    <cellStyle name="Вывод 4 2 2 3 4 3 2" xfId="14324" xr:uid="{00000000-0005-0000-0000-0000FB380000}"/>
    <cellStyle name="Вывод 4 2 2 3 4 3 2 2" xfId="14325" xr:uid="{00000000-0005-0000-0000-0000FC380000}"/>
    <cellStyle name="Вывод 4 2 2 3 4 3 3" xfId="14326" xr:uid="{00000000-0005-0000-0000-0000FD380000}"/>
    <cellStyle name="Вывод 4 2 2 3 4 4" xfId="14327" xr:uid="{00000000-0005-0000-0000-0000FE380000}"/>
    <cellStyle name="Вывод 4 2 2 3 4 4 2" xfId="14328" xr:uid="{00000000-0005-0000-0000-0000FF380000}"/>
    <cellStyle name="Вывод 4 2 2 3 4 4 2 2" xfId="14329" xr:uid="{00000000-0005-0000-0000-000000390000}"/>
    <cellStyle name="Вывод 4 2 2 3 4 4 3" xfId="14330" xr:uid="{00000000-0005-0000-0000-000001390000}"/>
    <cellStyle name="Вывод 4 2 2 3 4 5" xfId="14331" xr:uid="{00000000-0005-0000-0000-000002390000}"/>
    <cellStyle name="Вывод 4 2 2 3 4 5 2" xfId="14332" xr:uid="{00000000-0005-0000-0000-000003390000}"/>
    <cellStyle name="Вывод 4 2 2 3 4 6" xfId="14333" xr:uid="{00000000-0005-0000-0000-000004390000}"/>
    <cellStyle name="Вывод 4 2 2 3 5" xfId="14334" xr:uid="{00000000-0005-0000-0000-000005390000}"/>
    <cellStyle name="Вывод 4 2 2 3 5 2" xfId="14335" xr:uid="{00000000-0005-0000-0000-000006390000}"/>
    <cellStyle name="Вывод 4 2 2 3 5 2 2" xfId="14336" xr:uid="{00000000-0005-0000-0000-000007390000}"/>
    <cellStyle name="Вывод 4 2 2 3 5 2 2 2" xfId="14337" xr:uid="{00000000-0005-0000-0000-000008390000}"/>
    <cellStyle name="Вывод 4 2 2 3 5 2 3" xfId="14338" xr:uid="{00000000-0005-0000-0000-000009390000}"/>
    <cellStyle name="Вывод 4 2 2 3 5 3" xfId="14339" xr:uid="{00000000-0005-0000-0000-00000A390000}"/>
    <cellStyle name="Вывод 4 2 2 3 5 3 2" xfId="14340" xr:uid="{00000000-0005-0000-0000-00000B390000}"/>
    <cellStyle name="Вывод 4 2 2 3 5 3 2 2" xfId="14341" xr:uid="{00000000-0005-0000-0000-00000C390000}"/>
    <cellStyle name="Вывод 4 2 2 3 5 3 3" xfId="14342" xr:uid="{00000000-0005-0000-0000-00000D390000}"/>
    <cellStyle name="Вывод 4 2 2 3 5 4" xfId="14343" xr:uid="{00000000-0005-0000-0000-00000E390000}"/>
    <cellStyle name="Вывод 4 2 2 3 5 4 2" xfId="14344" xr:uid="{00000000-0005-0000-0000-00000F390000}"/>
    <cellStyle name="Вывод 4 2 2 3 5 4 2 2" xfId="14345" xr:uid="{00000000-0005-0000-0000-000010390000}"/>
    <cellStyle name="Вывод 4 2 2 3 5 4 3" xfId="14346" xr:uid="{00000000-0005-0000-0000-000011390000}"/>
    <cellStyle name="Вывод 4 2 2 3 5 5" xfId="14347" xr:uid="{00000000-0005-0000-0000-000012390000}"/>
    <cellStyle name="Вывод 4 2 2 3 5 5 2" xfId="14348" xr:uid="{00000000-0005-0000-0000-000013390000}"/>
    <cellStyle name="Вывод 4 2 2 3 5 6" xfId="14349" xr:uid="{00000000-0005-0000-0000-000014390000}"/>
    <cellStyle name="Вывод 4 2 2 3 6" xfId="14350" xr:uid="{00000000-0005-0000-0000-000015390000}"/>
    <cellStyle name="Вывод 4 2 2 3 6 2" xfId="14351" xr:uid="{00000000-0005-0000-0000-000016390000}"/>
    <cellStyle name="Вывод 4 2 2 3 6 2 2" xfId="14352" xr:uid="{00000000-0005-0000-0000-000017390000}"/>
    <cellStyle name="Вывод 4 2 2 3 6 3" xfId="14353" xr:uid="{00000000-0005-0000-0000-000018390000}"/>
    <cellStyle name="Вывод 4 2 2 3 7" xfId="14354" xr:uid="{00000000-0005-0000-0000-000019390000}"/>
    <cellStyle name="Вывод 4 2 2 3 7 2" xfId="14355" xr:uid="{00000000-0005-0000-0000-00001A390000}"/>
    <cellStyle name="Вывод 4 2 2 3 8" xfId="14356" xr:uid="{00000000-0005-0000-0000-00001B390000}"/>
    <cellStyle name="Вывод 4 2 2 4" xfId="14357" xr:uid="{00000000-0005-0000-0000-00001C390000}"/>
    <cellStyle name="Вывод 4 2 2 4 2" xfId="14358" xr:uid="{00000000-0005-0000-0000-00001D390000}"/>
    <cellStyle name="Вывод 4 2 2 4 2 2" xfId="14359" xr:uid="{00000000-0005-0000-0000-00001E390000}"/>
    <cellStyle name="Вывод 4 2 2 4 2 2 2" xfId="14360" xr:uid="{00000000-0005-0000-0000-00001F390000}"/>
    <cellStyle name="Вывод 4 2 2 4 2 3" xfId="14361" xr:uid="{00000000-0005-0000-0000-000020390000}"/>
    <cellStyle name="Вывод 4 2 2 4 3" xfId="14362" xr:uid="{00000000-0005-0000-0000-000021390000}"/>
    <cellStyle name="Вывод 4 2 2 4 3 2" xfId="14363" xr:uid="{00000000-0005-0000-0000-000022390000}"/>
    <cellStyle name="Вывод 4 2 2 4 3 2 2" xfId="14364" xr:uid="{00000000-0005-0000-0000-000023390000}"/>
    <cellStyle name="Вывод 4 2 2 4 3 3" xfId="14365" xr:uid="{00000000-0005-0000-0000-000024390000}"/>
    <cellStyle name="Вывод 4 2 2 4 4" xfId="14366" xr:uid="{00000000-0005-0000-0000-000025390000}"/>
    <cellStyle name="Вывод 4 2 2 4 4 2" xfId="14367" xr:uid="{00000000-0005-0000-0000-000026390000}"/>
    <cellStyle name="Вывод 4 2 2 4 4 2 2" xfId="14368" xr:uid="{00000000-0005-0000-0000-000027390000}"/>
    <cellStyle name="Вывод 4 2 2 4 4 3" xfId="14369" xr:uid="{00000000-0005-0000-0000-000028390000}"/>
    <cellStyle name="Вывод 4 2 2 4 5" xfId="14370" xr:uid="{00000000-0005-0000-0000-000029390000}"/>
    <cellStyle name="Вывод 4 2 2 4 5 2" xfId="14371" xr:uid="{00000000-0005-0000-0000-00002A390000}"/>
    <cellStyle name="Вывод 4 2 2 4 6" xfId="14372" xr:uid="{00000000-0005-0000-0000-00002B390000}"/>
    <cellStyle name="Вывод 4 2 2 5" xfId="14373" xr:uid="{00000000-0005-0000-0000-00002C390000}"/>
    <cellStyle name="Вывод 4 2 2 5 2" xfId="14374" xr:uid="{00000000-0005-0000-0000-00002D390000}"/>
    <cellStyle name="Вывод 4 2 2 5 2 2" xfId="14375" xr:uid="{00000000-0005-0000-0000-00002E390000}"/>
    <cellStyle name="Вывод 4 2 2 5 2 2 2" xfId="14376" xr:uid="{00000000-0005-0000-0000-00002F390000}"/>
    <cellStyle name="Вывод 4 2 2 5 2 3" xfId="14377" xr:uid="{00000000-0005-0000-0000-000030390000}"/>
    <cellStyle name="Вывод 4 2 2 5 3" xfId="14378" xr:uid="{00000000-0005-0000-0000-000031390000}"/>
    <cellStyle name="Вывод 4 2 2 5 3 2" xfId="14379" xr:uid="{00000000-0005-0000-0000-000032390000}"/>
    <cellStyle name="Вывод 4 2 2 5 3 2 2" xfId="14380" xr:uid="{00000000-0005-0000-0000-000033390000}"/>
    <cellStyle name="Вывод 4 2 2 5 3 3" xfId="14381" xr:uid="{00000000-0005-0000-0000-000034390000}"/>
    <cellStyle name="Вывод 4 2 2 5 4" xfId="14382" xr:uid="{00000000-0005-0000-0000-000035390000}"/>
    <cellStyle name="Вывод 4 2 2 5 4 2" xfId="14383" xr:uid="{00000000-0005-0000-0000-000036390000}"/>
    <cellStyle name="Вывод 4 2 2 5 4 2 2" xfId="14384" xr:uid="{00000000-0005-0000-0000-000037390000}"/>
    <cellStyle name="Вывод 4 2 2 5 4 3" xfId="14385" xr:uid="{00000000-0005-0000-0000-000038390000}"/>
    <cellStyle name="Вывод 4 2 2 5 5" xfId="14386" xr:uid="{00000000-0005-0000-0000-000039390000}"/>
    <cellStyle name="Вывод 4 2 2 5 5 2" xfId="14387" xr:uid="{00000000-0005-0000-0000-00003A390000}"/>
    <cellStyle name="Вывод 4 2 2 5 6" xfId="14388" xr:uid="{00000000-0005-0000-0000-00003B390000}"/>
    <cellStyle name="Вывод 4 2 2 6" xfId="14389" xr:uid="{00000000-0005-0000-0000-00003C390000}"/>
    <cellStyle name="Вывод 4 2 2 6 2" xfId="14390" xr:uid="{00000000-0005-0000-0000-00003D390000}"/>
    <cellStyle name="Вывод 4 2 2 6 2 2" xfId="14391" xr:uid="{00000000-0005-0000-0000-00003E390000}"/>
    <cellStyle name="Вывод 4 2 2 6 2 2 2" xfId="14392" xr:uid="{00000000-0005-0000-0000-00003F390000}"/>
    <cellStyle name="Вывод 4 2 2 6 2 3" xfId="14393" xr:uid="{00000000-0005-0000-0000-000040390000}"/>
    <cellStyle name="Вывод 4 2 2 6 3" xfId="14394" xr:uid="{00000000-0005-0000-0000-000041390000}"/>
    <cellStyle name="Вывод 4 2 2 6 3 2" xfId="14395" xr:uid="{00000000-0005-0000-0000-000042390000}"/>
    <cellStyle name="Вывод 4 2 2 6 3 2 2" xfId="14396" xr:uid="{00000000-0005-0000-0000-000043390000}"/>
    <cellStyle name="Вывод 4 2 2 6 3 3" xfId="14397" xr:uid="{00000000-0005-0000-0000-000044390000}"/>
    <cellStyle name="Вывод 4 2 2 6 4" xfId="14398" xr:uid="{00000000-0005-0000-0000-000045390000}"/>
    <cellStyle name="Вывод 4 2 2 6 4 2" xfId="14399" xr:uid="{00000000-0005-0000-0000-000046390000}"/>
    <cellStyle name="Вывод 4 2 2 6 4 2 2" xfId="14400" xr:uid="{00000000-0005-0000-0000-000047390000}"/>
    <cellStyle name="Вывод 4 2 2 6 4 3" xfId="14401" xr:uid="{00000000-0005-0000-0000-000048390000}"/>
    <cellStyle name="Вывод 4 2 2 6 5" xfId="14402" xr:uid="{00000000-0005-0000-0000-000049390000}"/>
    <cellStyle name="Вывод 4 2 2 6 5 2" xfId="14403" xr:uid="{00000000-0005-0000-0000-00004A390000}"/>
    <cellStyle name="Вывод 4 2 2 6 6" xfId="14404" xr:uid="{00000000-0005-0000-0000-00004B390000}"/>
    <cellStyle name="Вывод 4 2 2 7" xfId="14405" xr:uid="{00000000-0005-0000-0000-00004C390000}"/>
    <cellStyle name="Вывод 4 2 2 7 2" xfId="14406" xr:uid="{00000000-0005-0000-0000-00004D390000}"/>
    <cellStyle name="Вывод 4 2 2 7 2 2" xfId="14407" xr:uid="{00000000-0005-0000-0000-00004E390000}"/>
    <cellStyle name="Вывод 4 2 2 7 2 2 2" xfId="14408" xr:uid="{00000000-0005-0000-0000-00004F390000}"/>
    <cellStyle name="Вывод 4 2 2 7 2 3" xfId="14409" xr:uid="{00000000-0005-0000-0000-000050390000}"/>
    <cellStyle name="Вывод 4 2 2 7 3" xfId="14410" xr:uid="{00000000-0005-0000-0000-000051390000}"/>
    <cellStyle name="Вывод 4 2 2 7 3 2" xfId="14411" xr:uid="{00000000-0005-0000-0000-000052390000}"/>
    <cellStyle name="Вывод 4 2 2 7 3 2 2" xfId="14412" xr:uid="{00000000-0005-0000-0000-000053390000}"/>
    <cellStyle name="Вывод 4 2 2 7 3 3" xfId="14413" xr:uid="{00000000-0005-0000-0000-000054390000}"/>
    <cellStyle name="Вывод 4 2 2 7 4" xfId="14414" xr:uid="{00000000-0005-0000-0000-000055390000}"/>
    <cellStyle name="Вывод 4 2 2 7 4 2" xfId="14415" xr:uid="{00000000-0005-0000-0000-000056390000}"/>
    <cellStyle name="Вывод 4 2 2 7 4 2 2" xfId="14416" xr:uid="{00000000-0005-0000-0000-000057390000}"/>
    <cellStyle name="Вывод 4 2 2 7 4 3" xfId="14417" xr:uid="{00000000-0005-0000-0000-000058390000}"/>
    <cellStyle name="Вывод 4 2 2 7 5" xfId="14418" xr:uid="{00000000-0005-0000-0000-000059390000}"/>
    <cellStyle name="Вывод 4 2 2 7 5 2" xfId="14419" xr:uid="{00000000-0005-0000-0000-00005A390000}"/>
    <cellStyle name="Вывод 4 2 2 7 6" xfId="14420" xr:uid="{00000000-0005-0000-0000-00005B390000}"/>
    <cellStyle name="Вывод 4 2 2 8" xfId="14421" xr:uid="{00000000-0005-0000-0000-00005C390000}"/>
    <cellStyle name="Вывод 4 2 2 8 2" xfId="14422" xr:uid="{00000000-0005-0000-0000-00005D390000}"/>
    <cellStyle name="Вывод 4 2 2 8 2 2" xfId="14423" xr:uid="{00000000-0005-0000-0000-00005E390000}"/>
    <cellStyle name="Вывод 4 2 2 8 3" xfId="14424" xr:uid="{00000000-0005-0000-0000-00005F390000}"/>
    <cellStyle name="Вывод 4 2 2 9" xfId="14425" xr:uid="{00000000-0005-0000-0000-000060390000}"/>
    <cellStyle name="Вывод 4 2 2 9 2" xfId="14426" xr:uid="{00000000-0005-0000-0000-000061390000}"/>
    <cellStyle name="Вывод 4 2 3" xfId="14427" xr:uid="{00000000-0005-0000-0000-000062390000}"/>
    <cellStyle name="Вывод 4 2 3 2" xfId="14428" xr:uid="{00000000-0005-0000-0000-000063390000}"/>
    <cellStyle name="Вывод 4 2 3 2 2" xfId="14429" xr:uid="{00000000-0005-0000-0000-000064390000}"/>
    <cellStyle name="Вывод 4 2 3 2 2 2" xfId="14430" xr:uid="{00000000-0005-0000-0000-000065390000}"/>
    <cellStyle name="Вывод 4 2 3 2 2 2 2" xfId="14431" xr:uid="{00000000-0005-0000-0000-000066390000}"/>
    <cellStyle name="Вывод 4 2 3 2 2 3" xfId="14432" xr:uid="{00000000-0005-0000-0000-000067390000}"/>
    <cellStyle name="Вывод 4 2 3 2 3" xfId="14433" xr:uid="{00000000-0005-0000-0000-000068390000}"/>
    <cellStyle name="Вывод 4 2 3 2 3 2" xfId="14434" xr:uid="{00000000-0005-0000-0000-000069390000}"/>
    <cellStyle name="Вывод 4 2 3 2 3 2 2" xfId="14435" xr:uid="{00000000-0005-0000-0000-00006A390000}"/>
    <cellStyle name="Вывод 4 2 3 2 3 3" xfId="14436" xr:uid="{00000000-0005-0000-0000-00006B390000}"/>
    <cellStyle name="Вывод 4 2 3 2 4" xfId="14437" xr:uid="{00000000-0005-0000-0000-00006C390000}"/>
    <cellStyle name="Вывод 4 2 3 2 4 2" xfId="14438" xr:uid="{00000000-0005-0000-0000-00006D390000}"/>
    <cellStyle name="Вывод 4 2 3 2 4 2 2" xfId="14439" xr:uid="{00000000-0005-0000-0000-00006E390000}"/>
    <cellStyle name="Вывод 4 2 3 2 4 3" xfId="14440" xr:uid="{00000000-0005-0000-0000-00006F390000}"/>
    <cellStyle name="Вывод 4 2 3 2 5" xfId="14441" xr:uid="{00000000-0005-0000-0000-000070390000}"/>
    <cellStyle name="Вывод 4 2 3 2 5 2" xfId="14442" xr:uid="{00000000-0005-0000-0000-000071390000}"/>
    <cellStyle name="Вывод 4 2 3 2 6" xfId="14443" xr:uid="{00000000-0005-0000-0000-000072390000}"/>
    <cellStyle name="Вывод 4 2 3 3" xfId="14444" xr:uid="{00000000-0005-0000-0000-000073390000}"/>
    <cellStyle name="Вывод 4 2 3 3 2" xfId="14445" xr:uid="{00000000-0005-0000-0000-000074390000}"/>
    <cellStyle name="Вывод 4 2 3 3 2 2" xfId="14446" xr:uid="{00000000-0005-0000-0000-000075390000}"/>
    <cellStyle name="Вывод 4 2 3 3 2 2 2" xfId="14447" xr:uid="{00000000-0005-0000-0000-000076390000}"/>
    <cellStyle name="Вывод 4 2 3 3 2 3" xfId="14448" xr:uid="{00000000-0005-0000-0000-000077390000}"/>
    <cellStyle name="Вывод 4 2 3 3 3" xfId="14449" xr:uid="{00000000-0005-0000-0000-000078390000}"/>
    <cellStyle name="Вывод 4 2 3 3 3 2" xfId="14450" xr:uid="{00000000-0005-0000-0000-000079390000}"/>
    <cellStyle name="Вывод 4 2 3 3 3 2 2" xfId="14451" xr:uid="{00000000-0005-0000-0000-00007A390000}"/>
    <cellStyle name="Вывод 4 2 3 3 3 3" xfId="14452" xr:uid="{00000000-0005-0000-0000-00007B390000}"/>
    <cellStyle name="Вывод 4 2 3 3 4" xfId="14453" xr:uid="{00000000-0005-0000-0000-00007C390000}"/>
    <cellStyle name="Вывод 4 2 3 3 4 2" xfId="14454" xr:uid="{00000000-0005-0000-0000-00007D390000}"/>
    <cellStyle name="Вывод 4 2 3 3 4 2 2" xfId="14455" xr:uid="{00000000-0005-0000-0000-00007E390000}"/>
    <cellStyle name="Вывод 4 2 3 3 4 3" xfId="14456" xr:uid="{00000000-0005-0000-0000-00007F390000}"/>
    <cellStyle name="Вывод 4 2 3 3 5" xfId="14457" xr:uid="{00000000-0005-0000-0000-000080390000}"/>
    <cellStyle name="Вывод 4 2 3 3 5 2" xfId="14458" xr:uid="{00000000-0005-0000-0000-000081390000}"/>
    <cellStyle name="Вывод 4 2 3 3 6" xfId="14459" xr:uid="{00000000-0005-0000-0000-000082390000}"/>
    <cellStyle name="Вывод 4 2 3 4" xfId="14460" xr:uid="{00000000-0005-0000-0000-000083390000}"/>
    <cellStyle name="Вывод 4 2 3 4 2" xfId="14461" xr:uid="{00000000-0005-0000-0000-000084390000}"/>
    <cellStyle name="Вывод 4 2 3 4 2 2" xfId="14462" xr:uid="{00000000-0005-0000-0000-000085390000}"/>
    <cellStyle name="Вывод 4 2 3 4 2 2 2" xfId="14463" xr:uid="{00000000-0005-0000-0000-000086390000}"/>
    <cellStyle name="Вывод 4 2 3 4 2 3" xfId="14464" xr:uid="{00000000-0005-0000-0000-000087390000}"/>
    <cellStyle name="Вывод 4 2 3 4 3" xfId="14465" xr:uid="{00000000-0005-0000-0000-000088390000}"/>
    <cellStyle name="Вывод 4 2 3 4 3 2" xfId="14466" xr:uid="{00000000-0005-0000-0000-000089390000}"/>
    <cellStyle name="Вывод 4 2 3 4 3 2 2" xfId="14467" xr:uid="{00000000-0005-0000-0000-00008A390000}"/>
    <cellStyle name="Вывод 4 2 3 4 3 3" xfId="14468" xr:uid="{00000000-0005-0000-0000-00008B390000}"/>
    <cellStyle name="Вывод 4 2 3 4 4" xfId="14469" xr:uid="{00000000-0005-0000-0000-00008C390000}"/>
    <cellStyle name="Вывод 4 2 3 4 4 2" xfId="14470" xr:uid="{00000000-0005-0000-0000-00008D390000}"/>
    <cellStyle name="Вывод 4 2 3 4 4 2 2" xfId="14471" xr:uid="{00000000-0005-0000-0000-00008E390000}"/>
    <cellStyle name="Вывод 4 2 3 4 4 3" xfId="14472" xr:uid="{00000000-0005-0000-0000-00008F390000}"/>
    <cellStyle name="Вывод 4 2 3 4 5" xfId="14473" xr:uid="{00000000-0005-0000-0000-000090390000}"/>
    <cellStyle name="Вывод 4 2 3 4 5 2" xfId="14474" xr:uid="{00000000-0005-0000-0000-000091390000}"/>
    <cellStyle name="Вывод 4 2 3 4 6" xfId="14475" xr:uid="{00000000-0005-0000-0000-000092390000}"/>
    <cellStyle name="Вывод 4 2 3 5" xfId="14476" xr:uid="{00000000-0005-0000-0000-000093390000}"/>
    <cellStyle name="Вывод 4 2 3 5 2" xfId="14477" xr:uid="{00000000-0005-0000-0000-000094390000}"/>
    <cellStyle name="Вывод 4 2 3 5 2 2" xfId="14478" xr:uid="{00000000-0005-0000-0000-000095390000}"/>
    <cellStyle name="Вывод 4 2 3 5 2 2 2" xfId="14479" xr:uid="{00000000-0005-0000-0000-000096390000}"/>
    <cellStyle name="Вывод 4 2 3 5 2 3" xfId="14480" xr:uid="{00000000-0005-0000-0000-000097390000}"/>
    <cellStyle name="Вывод 4 2 3 5 3" xfId="14481" xr:uid="{00000000-0005-0000-0000-000098390000}"/>
    <cellStyle name="Вывод 4 2 3 5 3 2" xfId="14482" xr:uid="{00000000-0005-0000-0000-000099390000}"/>
    <cellStyle name="Вывод 4 2 3 5 3 2 2" xfId="14483" xr:uid="{00000000-0005-0000-0000-00009A390000}"/>
    <cellStyle name="Вывод 4 2 3 5 3 3" xfId="14484" xr:uid="{00000000-0005-0000-0000-00009B390000}"/>
    <cellStyle name="Вывод 4 2 3 5 4" xfId="14485" xr:uid="{00000000-0005-0000-0000-00009C390000}"/>
    <cellStyle name="Вывод 4 2 3 5 4 2" xfId="14486" xr:uid="{00000000-0005-0000-0000-00009D390000}"/>
    <cellStyle name="Вывод 4 2 3 5 4 2 2" xfId="14487" xr:uid="{00000000-0005-0000-0000-00009E390000}"/>
    <cellStyle name="Вывод 4 2 3 5 4 3" xfId="14488" xr:uid="{00000000-0005-0000-0000-00009F390000}"/>
    <cellStyle name="Вывод 4 2 3 5 5" xfId="14489" xr:uid="{00000000-0005-0000-0000-0000A0390000}"/>
    <cellStyle name="Вывод 4 2 3 5 5 2" xfId="14490" xr:uid="{00000000-0005-0000-0000-0000A1390000}"/>
    <cellStyle name="Вывод 4 2 3 5 6" xfId="14491" xr:uid="{00000000-0005-0000-0000-0000A2390000}"/>
    <cellStyle name="Вывод 4 2 3 6" xfId="14492" xr:uid="{00000000-0005-0000-0000-0000A3390000}"/>
    <cellStyle name="Вывод 4 2 3 6 2" xfId="14493" xr:uid="{00000000-0005-0000-0000-0000A4390000}"/>
    <cellStyle name="Вывод 4 2 3 6 2 2" xfId="14494" xr:uid="{00000000-0005-0000-0000-0000A5390000}"/>
    <cellStyle name="Вывод 4 2 3 6 2 2 2" xfId="14495" xr:uid="{00000000-0005-0000-0000-0000A6390000}"/>
    <cellStyle name="Вывод 4 2 3 6 2 3" xfId="14496" xr:uid="{00000000-0005-0000-0000-0000A7390000}"/>
    <cellStyle name="Вывод 4 2 3 6 3" xfId="14497" xr:uid="{00000000-0005-0000-0000-0000A8390000}"/>
    <cellStyle name="Вывод 4 2 3 6 3 2" xfId="14498" xr:uid="{00000000-0005-0000-0000-0000A9390000}"/>
    <cellStyle name="Вывод 4 2 3 6 3 2 2" xfId="14499" xr:uid="{00000000-0005-0000-0000-0000AA390000}"/>
    <cellStyle name="Вывод 4 2 3 6 3 3" xfId="14500" xr:uid="{00000000-0005-0000-0000-0000AB390000}"/>
    <cellStyle name="Вывод 4 2 3 6 4" xfId="14501" xr:uid="{00000000-0005-0000-0000-0000AC390000}"/>
    <cellStyle name="Вывод 4 2 3 6 4 2" xfId="14502" xr:uid="{00000000-0005-0000-0000-0000AD390000}"/>
    <cellStyle name="Вывод 4 2 3 6 4 2 2" xfId="14503" xr:uid="{00000000-0005-0000-0000-0000AE390000}"/>
    <cellStyle name="Вывод 4 2 3 6 4 3" xfId="14504" xr:uid="{00000000-0005-0000-0000-0000AF390000}"/>
    <cellStyle name="Вывод 4 2 3 6 5" xfId="14505" xr:uid="{00000000-0005-0000-0000-0000B0390000}"/>
    <cellStyle name="Вывод 4 2 3 6 5 2" xfId="14506" xr:uid="{00000000-0005-0000-0000-0000B1390000}"/>
    <cellStyle name="Вывод 4 2 3 6 6" xfId="14507" xr:uid="{00000000-0005-0000-0000-0000B2390000}"/>
    <cellStyle name="Вывод 4 2 3 7" xfId="14508" xr:uid="{00000000-0005-0000-0000-0000B3390000}"/>
    <cellStyle name="Вывод 4 2 3 7 2" xfId="14509" xr:uid="{00000000-0005-0000-0000-0000B4390000}"/>
    <cellStyle name="Вывод 4 2 3 7 2 2" xfId="14510" xr:uid="{00000000-0005-0000-0000-0000B5390000}"/>
    <cellStyle name="Вывод 4 2 3 7 3" xfId="14511" xr:uid="{00000000-0005-0000-0000-0000B6390000}"/>
    <cellStyle name="Вывод 4 2 3 8" xfId="14512" xr:uid="{00000000-0005-0000-0000-0000B7390000}"/>
    <cellStyle name="Вывод 4 2 3 8 2" xfId="14513" xr:uid="{00000000-0005-0000-0000-0000B8390000}"/>
    <cellStyle name="Вывод 4 2 3 9" xfId="14514" xr:uid="{00000000-0005-0000-0000-0000B9390000}"/>
    <cellStyle name="Вывод 4 2 4" xfId="14515" xr:uid="{00000000-0005-0000-0000-0000BA390000}"/>
    <cellStyle name="Вывод 4 2 4 2" xfId="14516" xr:uid="{00000000-0005-0000-0000-0000BB390000}"/>
    <cellStyle name="Вывод 4 2 4 2 2" xfId="14517" xr:uid="{00000000-0005-0000-0000-0000BC390000}"/>
    <cellStyle name="Вывод 4 2 4 2 2 2" xfId="14518" xr:uid="{00000000-0005-0000-0000-0000BD390000}"/>
    <cellStyle name="Вывод 4 2 4 2 2 2 2" xfId="14519" xr:uid="{00000000-0005-0000-0000-0000BE390000}"/>
    <cellStyle name="Вывод 4 2 4 2 2 3" xfId="14520" xr:uid="{00000000-0005-0000-0000-0000BF390000}"/>
    <cellStyle name="Вывод 4 2 4 2 3" xfId="14521" xr:uid="{00000000-0005-0000-0000-0000C0390000}"/>
    <cellStyle name="Вывод 4 2 4 2 3 2" xfId="14522" xr:uid="{00000000-0005-0000-0000-0000C1390000}"/>
    <cellStyle name="Вывод 4 2 4 2 3 2 2" xfId="14523" xr:uid="{00000000-0005-0000-0000-0000C2390000}"/>
    <cellStyle name="Вывод 4 2 4 2 3 3" xfId="14524" xr:uid="{00000000-0005-0000-0000-0000C3390000}"/>
    <cellStyle name="Вывод 4 2 4 2 4" xfId="14525" xr:uid="{00000000-0005-0000-0000-0000C4390000}"/>
    <cellStyle name="Вывод 4 2 4 2 4 2" xfId="14526" xr:uid="{00000000-0005-0000-0000-0000C5390000}"/>
    <cellStyle name="Вывод 4 2 4 2 4 2 2" xfId="14527" xr:uid="{00000000-0005-0000-0000-0000C6390000}"/>
    <cellStyle name="Вывод 4 2 4 2 4 3" xfId="14528" xr:uid="{00000000-0005-0000-0000-0000C7390000}"/>
    <cellStyle name="Вывод 4 2 4 2 5" xfId="14529" xr:uid="{00000000-0005-0000-0000-0000C8390000}"/>
    <cellStyle name="Вывод 4 2 4 2 5 2" xfId="14530" xr:uid="{00000000-0005-0000-0000-0000C9390000}"/>
    <cellStyle name="Вывод 4 2 4 2 6" xfId="14531" xr:uid="{00000000-0005-0000-0000-0000CA390000}"/>
    <cellStyle name="Вывод 4 2 4 3" xfId="14532" xr:uid="{00000000-0005-0000-0000-0000CB390000}"/>
    <cellStyle name="Вывод 4 2 4 3 2" xfId="14533" xr:uid="{00000000-0005-0000-0000-0000CC390000}"/>
    <cellStyle name="Вывод 4 2 4 3 2 2" xfId="14534" xr:uid="{00000000-0005-0000-0000-0000CD390000}"/>
    <cellStyle name="Вывод 4 2 4 3 2 2 2" xfId="14535" xr:uid="{00000000-0005-0000-0000-0000CE390000}"/>
    <cellStyle name="Вывод 4 2 4 3 2 3" xfId="14536" xr:uid="{00000000-0005-0000-0000-0000CF390000}"/>
    <cellStyle name="Вывод 4 2 4 3 3" xfId="14537" xr:uid="{00000000-0005-0000-0000-0000D0390000}"/>
    <cellStyle name="Вывод 4 2 4 3 3 2" xfId="14538" xr:uid="{00000000-0005-0000-0000-0000D1390000}"/>
    <cellStyle name="Вывод 4 2 4 3 3 2 2" xfId="14539" xr:uid="{00000000-0005-0000-0000-0000D2390000}"/>
    <cellStyle name="Вывод 4 2 4 3 3 3" xfId="14540" xr:uid="{00000000-0005-0000-0000-0000D3390000}"/>
    <cellStyle name="Вывод 4 2 4 3 4" xfId="14541" xr:uid="{00000000-0005-0000-0000-0000D4390000}"/>
    <cellStyle name="Вывод 4 2 4 3 4 2" xfId="14542" xr:uid="{00000000-0005-0000-0000-0000D5390000}"/>
    <cellStyle name="Вывод 4 2 4 3 4 2 2" xfId="14543" xr:uid="{00000000-0005-0000-0000-0000D6390000}"/>
    <cellStyle name="Вывод 4 2 4 3 4 3" xfId="14544" xr:uid="{00000000-0005-0000-0000-0000D7390000}"/>
    <cellStyle name="Вывод 4 2 4 3 5" xfId="14545" xr:uid="{00000000-0005-0000-0000-0000D8390000}"/>
    <cellStyle name="Вывод 4 2 4 3 5 2" xfId="14546" xr:uid="{00000000-0005-0000-0000-0000D9390000}"/>
    <cellStyle name="Вывод 4 2 4 3 6" xfId="14547" xr:uid="{00000000-0005-0000-0000-0000DA390000}"/>
    <cellStyle name="Вывод 4 2 4 4" xfId="14548" xr:uid="{00000000-0005-0000-0000-0000DB390000}"/>
    <cellStyle name="Вывод 4 2 4 4 2" xfId="14549" xr:uid="{00000000-0005-0000-0000-0000DC390000}"/>
    <cellStyle name="Вывод 4 2 4 4 2 2" xfId="14550" xr:uid="{00000000-0005-0000-0000-0000DD390000}"/>
    <cellStyle name="Вывод 4 2 4 4 2 2 2" xfId="14551" xr:uid="{00000000-0005-0000-0000-0000DE390000}"/>
    <cellStyle name="Вывод 4 2 4 4 2 3" xfId="14552" xr:uid="{00000000-0005-0000-0000-0000DF390000}"/>
    <cellStyle name="Вывод 4 2 4 4 3" xfId="14553" xr:uid="{00000000-0005-0000-0000-0000E0390000}"/>
    <cellStyle name="Вывод 4 2 4 4 3 2" xfId="14554" xr:uid="{00000000-0005-0000-0000-0000E1390000}"/>
    <cellStyle name="Вывод 4 2 4 4 3 2 2" xfId="14555" xr:uid="{00000000-0005-0000-0000-0000E2390000}"/>
    <cellStyle name="Вывод 4 2 4 4 3 3" xfId="14556" xr:uid="{00000000-0005-0000-0000-0000E3390000}"/>
    <cellStyle name="Вывод 4 2 4 4 4" xfId="14557" xr:uid="{00000000-0005-0000-0000-0000E4390000}"/>
    <cellStyle name="Вывод 4 2 4 4 4 2" xfId="14558" xr:uid="{00000000-0005-0000-0000-0000E5390000}"/>
    <cellStyle name="Вывод 4 2 4 4 4 2 2" xfId="14559" xr:uid="{00000000-0005-0000-0000-0000E6390000}"/>
    <cellStyle name="Вывод 4 2 4 4 4 3" xfId="14560" xr:uid="{00000000-0005-0000-0000-0000E7390000}"/>
    <cellStyle name="Вывод 4 2 4 4 5" xfId="14561" xr:uid="{00000000-0005-0000-0000-0000E8390000}"/>
    <cellStyle name="Вывод 4 2 4 4 5 2" xfId="14562" xr:uid="{00000000-0005-0000-0000-0000E9390000}"/>
    <cellStyle name="Вывод 4 2 4 4 6" xfId="14563" xr:uid="{00000000-0005-0000-0000-0000EA390000}"/>
    <cellStyle name="Вывод 4 2 4 5" xfId="14564" xr:uid="{00000000-0005-0000-0000-0000EB390000}"/>
    <cellStyle name="Вывод 4 2 4 5 2" xfId="14565" xr:uid="{00000000-0005-0000-0000-0000EC390000}"/>
    <cellStyle name="Вывод 4 2 4 5 2 2" xfId="14566" xr:uid="{00000000-0005-0000-0000-0000ED390000}"/>
    <cellStyle name="Вывод 4 2 4 5 2 2 2" xfId="14567" xr:uid="{00000000-0005-0000-0000-0000EE390000}"/>
    <cellStyle name="Вывод 4 2 4 5 2 3" xfId="14568" xr:uid="{00000000-0005-0000-0000-0000EF390000}"/>
    <cellStyle name="Вывод 4 2 4 5 3" xfId="14569" xr:uid="{00000000-0005-0000-0000-0000F0390000}"/>
    <cellStyle name="Вывод 4 2 4 5 3 2" xfId="14570" xr:uid="{00000000-0005-0000-0000-0000F1390000}"/>
    <cellStyle name="Вывод 4 2 4 5 3 2 2" xfId="14571" xr:uid="{00000000-0005-0000-0000-0000F2390000}"/>
    <cellStyle name="Вывод 4 2 4 5 3 3" xfId="14572" xr:uid="{00000000-0005-0000-0000-0000F3390000}"/>
    <cellStyle name="Вывод 4 2 4 5 4" xfId="14573" xr:uid="{00000000-0005-0000-0000-0000F4390000}"/>
    <cellStyle name="Вывод 4 2 4 5 4 2" xfId="14574" xr:uid="{00000000-0005-0000-0000-0000F5390000}"/>
    <cellStyle name="Вывод 4 2 4 5 4 2 2" xfId="14575" xr:uid="{00000000-0005-0000-0000-0000F6390000}"/>
    <cellStyle name="Вывод 4 2 4 5 4 3" xfId="14576" xr:uid="{00000000-0005-0000-0000-0000F7390000}"/>
    <cellStyle name="Вывод 4 2 4 5 5" xfId="14577" xr:uid="{00000000-0005-0000-0000-0000F8390000}"/>
    <cellStyle name="Вывод 4 2 4 5 5 2" xfId="14578" xr:uid="{00000000-0005-0000-0000-0000F9390000}"/>
    <cellStyle name="Вывод 4 2 4 5 6" xfId="14579" xr:uid="{00000000-0005-0000-0000-0000FA390000}"/>
    <cellStyle name="Вывод 4 2 4 6" xfId="14580" xr:uid="{00000000-0005-0000-0000-0000FB390000}"/>
    <cellStyle name="Вывод 4 2 4 6 2" xfId="14581" xr:uid="{00000000-0005-0000-0000-0000FC390000}"/>
    <cellStyle name="Вывод 4 2 4 6 2 2" xfId="14582" xr:uid="{00000000-0005-0000-0000-0000FD390000}"/>
    <cellStyle name="Вывод 4 2 4 6 3" xfId="14583" xr:uid="{00000000-0005-0000-0000-0000FE390000}"/>
    <cellStyle name="Вывод 4 2 4 7" xfId="14584" xr:uid="{00000000-0005-0000-0000-0000FF390000}"/>
    <cellStyle name="Вывод 4 2 4 7 2" xfId="14585" xr:uid="{00000000-0005-0000-0000-0000003A0000}"/>
    <cellStyle name="Вывод 4 2 4 8" xfId="14586" xr:uid="{00000000-0005-0000-0000-0000013A0000}"/>
    <cellStyle name="Вывод 4 2 5" xfId="14587" xr:uid="{00000000-0005-0000-0000-0000023A0000}"/>
    <cellStyle name="Вывод 4 2 5 2" xfId="14588" xr:uid="{00000000-0005-0000-0000-0000033A0000}"/>
    <cellStyle name="Вывод 4 2 5 2 2" xfId="14589" xr:uid="{00000000-0005-0000-0000-0000043A0000}"/>
    <cellStyle name="Вывод 4 2 5 2 2 2" xfId="14590" xr:uid="{00000000-0005-0000-0000-0000053A0000}"/>
    <cellStyle name="Вывод 4 2 5 2 2 2 2" xfId="14591" xr:uid="{00000000-0005-0000-0000-0000063A0000}"/>
    <cellStyle name="Вывод 4 2 5 2 2 3" xfId="14592" xr:uid="{00000000-0005-0000-0000-0000073A0000}"/>
    <cellStyle name="Вывод 4 2 5 2 3" xfId="14593" xr:uid="{00000000-0005-0000-0000-0000083A0000}"/>
    <cellStyle name="Вывод 4 2 5 2 3 2" xfId="14594" xr:uid="{00000000-0005-0000-0000-0000093A0000}"/>
    <cellStyle name="Вывод 4 2 5 2 3 2 2" xfId="14595" xr:uid="{00000000-0005-0000-0000-00000A3A0000}"/>
    <cellStyle name="Вывод 4 2 5 2 3 3" xfId="14596" xr:uid="{00000000-0005-0000-0000-00000B3A0000}"/>
    <cellStyle name="Вывод 4 2 5 2 4" xfId="14597" xr:uid="{00000000-0005-0000-0000-00000C3A0000}"/>
    <cellStyle name="Вывод 4 2 5 2 4 2" xfId="14598" xr:uid="{00000000-0005-0000-0000-00000D3A0000}"/>
    <cellStyle name="Вывод 4 2 5 2 4 2 2" xfId="14599" xr:uid="{00000000-0005-0000-0000-00000E3A0000}"/>
    <cellStyle name="Вывод 4 2 5 2 4 3" xfId="14600" xr:uid="{00000000-0005-0000-0000-00000F3A0000}"/>
    <cellStyle name="Вывод 4 2 5 2 5" xfId="14601" xr:uid="{00000000-0005-0000-0000-0000103A0000}"/>
    <cellStyle name="Вывод 4 2 5 2 5 2" xfId="14602" xr:uid="{00000000-0005-0000-0000-0000113A0000}"/>
    <cellStyle name="Вывод 4 2 5 2 6" xfId="14603" xr:uid="{00000000-0005-0000-0000-0000123A0000}"/>
    <cellStyle name="Вывод 4 2 5 3" xfId="14604" xr:uid="{00000000-0005-0000-0000-0000133A0000}"/>
    <cellStyle name="Вывод 4 2 5 3 2" xfId="14605" xr:uid="{00000000-0005-0000-0000-0000143A0000}"/>
    <cellStyle name="Вывод 4 2 5 3 2 2" xfId="14606" xr:uid="{00000000-0005-0000-0000-0000153A0000}"/>
    <cellStyle name="Вывод 4 2 5 3 2 2 2" xfId="14607" xr:uid="{00000000-0005-0000-0000-0000163A0000}"/>
    <cellStyle name="Вывод 4 2 5 3 2 3" xfId="14608" xr:uid="{00000000-0005-0000-0000-0000173A0000}"/>
    <cellStyle name="Вывод 4 2 5 3 3" xfId="14609" xr:uid="{00000000-0005-0000-0000-0000183A0000}"/>
    <cellStyle name="Вывод 4 2 5 3 3 2" xfId="14610" xr:uid="{00000000-0005-0000-0000-0000193A0000}"/>
    <cellStyle name="Вывод 4 2 5 3 3 2 2" xfId="14611" xr:uid="{00000000-0005-0000-0000-00001A3A0000}"/>
    <cellStyle name="Вывод 4 2 5 3 3 3" xfId="14612" xr:uid="{00000000-0005-0000-0000-00001B3A0000}"/>
    <cellStyle name="Вывод 4 2 5 3 4" xfId="14613" xr:uid="{00000000-0005-0000-0000-00001C3A0000}"/>
    <cellStyle name="Вывод 4 2 5 3 4 2" xfId="14614" xr:uid="{00000000-0005-0000-0000-00001D3A0000}"/>
    <cellStyle name="Вывод 4 2 5 3 4 2 2" xfId="14615" xr:uid="{00000000-0005-0000-0000-00001E3A0000}"/>
    <cellStyle name="Вывод 4 2 5 3 4 3" xfId="14616" xr:uid="{00000000-0005-0000-0000-00001F3A0000}"/>
    <cellStyle name="Вывод 4 2 5 3 5" xfId="14617" xr:uid="{00000000-0005-0000-0000-0000203A0000}"/>
    <cellStyle name="Вывод 4 2 5 3 5 2" xfId="14618" xr:uid="{00000000-0005-0000-0000-0000213A0000}"/>
    <cellStyle name="Вывод 4 2 5 3 6" xfId="14619" xr:uid="{00000000-0005-0000-0000-0000223A0000}"/>
    <cellStyle name="Вывод 4 2 5 4" xfId="14620" xr:uid="{00000000-0005-0000-0000-0000233A0000}"/>
    <cellStyle name="Вывод 4 2 5 4 2" xfId="14621" xr:uid="{00000000-0005-0000-0000-0000243A0000}"/>
    <cellStyle name="Вывод 4 2 5 4 2 2" xfId="14622" xr:uid="{00000000-0005-0000-0000-0000253A0000}"/>
    <cellStyle name="Вывод 4 2 5 4 2 2 2" xfId="14623" xr:uid="{00000000-0005-0000-0000-0000263A0000}"/>
    <cellStyle name="Вывод 4 2 5 4 2 3" xfId="14624" xr:uid="{00000000-0005-0000-0000-0000273A0000}"/>
    <cellStyle name="Вывод 4 2 5 4 3" xfId="14625" xr:uid="{00000000-0005-0000-0000-0000283A0000}"/>
    <cellStyle name="Вывод 4 2 5 4 3 2" xfId="14626" xr:uid="{00000000-0005-0000-0000-0000293A0000}"/>
    <cellStyle name="Вывод 4 2 5 4 3 2 2" xfId="14627" xr:uid="{00000000-0005-0000-0000-00002A3A0000}"/>
    <cellStyle name="Вывод 4 2 5 4 3 3" xfId="14628" xr:uid="{00000000-0005-0000-0000-00002B3A0000}"/>
    <cellStyle name="Вывод 4 2 5 4 4" xfId="14629" xr:uid="{00000000-0005-0000-0000-00002C3A0000}"/>
    <cellStyle name="Вывод 4 2 5 4 4 2" xfId="14630" xr:uid="{00000000-0005-0000-0000-00002D3A0000}"/>
    <cellStyle name="Вывод 4 2 5 4 4 2 2" xfId="14631" xr:uid="{00000000-0005-0000-0000-00002E3A0000}"/>
    <cellStyle name="Вывод 4 2 5 4 4 3" xfId="14632" xr:uid="{00000000-0005-0000-0000-00002F3A0000}"/>
    <cellStyle name="Вывод 4 2 5 4 5" xfId="14633" xr:uid="{00000000-0005-0000-0000-0000303A0000}"/>
    <cellStyle name="Вывод 4 2 5 4 5 2" xfId="14634" xr:uid="{00000000-0005-0000-0000-0000313A0000}"/>
    <cellStyle name="Вывод 4 2 5 4 6" xfId="14635" xr:uid="{00000000-0005-0000-0000-0000323A0000}"/>
    <cellStyle name="Вывод 4 2 5 5" xfId="14636" xr:uid="{00000000-0005-0000-0000-0000333A0000}"/>
    <cellStyle name="Вывод 4 2 5 5 2" xfId="14637" xr:uid="{00000000-0005-0000-0000-0000343A0000}"/>
    <cellStyle name="Вывод 4 2 5 5 2 2" xfId="14638" xr:uid="{00000000-0005-0000-0000-0000353A0000}"/>
    <cellStyle name="Вывод 4 2 5 5 2 2 2" xfId="14639" xr:uid="{00000000-0005-0000-0000-0000363A0000}"/>
    <cellStyle name="Вывод 4 2 5 5 2 3" xfId="14640" xr:uid="{00000000-0005-0000-0000-0000373A0000}"/>
    <cellStyle name="Вывод 4 2 5 5 3" xfId="14641" xr:uid="{00000000-0005-0000-0000-0000383A0000}"/>
    <cellStyle name="Вывод 4 2 5 5 3 2" xfId="14642" xr:uid="{00000000-0005-0000-0000-0000393A0000}"/>
    <cellStyle name="Вывод 4 2 5 5 3 2 2" xfId="14643" xr:uid="{00000000-0005-0000-0000-00003A3A0000}"/>
    <cellStyle name="Вывод 4 2 5 5 3 3" xfId="14644" xr:uid="{00000000-0005-0000-0000-00003B3A0000}"/>
    <cellStyle name="Вывод 4 2 5 5 4" xfId="14645" xr:uid="{00000000-0005-0000-0000-00003C3A0000}"/>
    <cellStyle name="Вывод 4 2 5 5 4 2" xfId="14646" xr:uid="{00000000-0005-0000-0000-00003D3A0000}"/>
    <cellStyle name="Вывод 4 2 5 5 4 2 2" xfId="14647" xr:uid="{00000000-0005-0000-0000-00003E3A0000}"/>
    <cellStyle name="Вывод 4 2 5 5 4 3" xfId="14648" xr:uid="{00000000-0005-0000-0000-00003F3A0000}"/>
    <cellStyle name="Вывод 4 2 5 5 5" xfId="14649" xr:uid="{00000000-0005-0000-0000-0000403A0000}"/>
    <cellStyle name="Вывод 4 2 5 5 5 2" xfId="14650" xr:uid="{00000000-0005-0000-0000-0000413A0000}"/>
    <cellStyle name="Вывод 4 2 5 5 6" xfId="14651" xr:uid="{00000000-0005-0000-0000-0000423A0000}"/>
    <cellStyle name="Вывод 4 2 5 6" xfId="14652" xr:uid="{00000000-0005-0000-0000-0000433A0000}"/>
    <cellStyle name="Вывод 4 2 5 6 2" xfId="14653" xr:uid="{00000000-0005-0000-0000-0000443A0000}"/>
    <cellStyle name="Вывод 4 2 5 6 2 2" xfId="14654" xr:uid="{00000000-0005-0000-0000-0000453A0000}"/>
    <cellStyle name="Вывод 4 2 5 6 3" xfId="14655" xr:uid="{00000000-0005-0000-0000-0000463A0000}"/>
    <cellStyle name="Вывод 4 2 5 7" xfId="14656" xr:uid="{00000000-0005-0000-0000-0000473A0000}"/>
    <cellStyle name="Вывод 4 2 5 7 2" xfId="14657" xr:uid="{00000000-0005-0000-0000-0000483A0000}"/>
    <cellStyle name="Вывод 4 2 5 8" xfId="14658" xr:uid="{00000000-0005-0000-0000-0000493A0000}"/>
    <cellStyle name="Вывод 4 2 6" xfId="14659" xr:uid="{00000000-0005-0000-0000-00004A3A0000}"/>
    <cellStyle name="Вывод 4 2 6 2" xfId="14660" xr:uid="{00000000-0005-0000-0000-00004B3A0000}"/>
    <cellStyle name="Вывод 4 2 6 2 2" xfId="14661" xr:uid="{00000000-0005-0000-0000-00004C3A0000}"/>
    <cellStyle name="Вывод 4 2 6 2 2 2" xfId="14662" xr:uid="{00000000-0005-0000-0000-00004D3A0000}"/>
    <cellStyle name="Вывод 4 2 6 2 3" xfId="14663" xr:uid="{00000000-0005-0000-0000-00004E3A0000}"/>
    <cellStyle name="Вывод 4 2 6 3" xfId="14664" xr:uid="{00000000-0005-0000-0000-00004F3A0000}"/>
    <cellStyle name="Вывод 4 2 6 3 2" xfId="14665" xr:uid="{00000000-0005-0000-0000-0000503A0000}"/>
    <cellStyle name="Вывод 4 2 6 4" xfId="14666" xr:uid="{00000000-0005-0000-0000-0000513A0000}"/>
    <cellStyle name="Вывод 4 2 7" xfId="14667" xr:uid="{00000000-0005-0000-0000-0000523A0000}"/>
    <cellStyle name="Вывод 4 2 7 2" xfId="14668" xr:uid="{00000000-0005-0000-0000-0000533A0000}"/>
    <cellStyle name="Вывод 4 2 7 2 2" xfId="14669" xr:uid="{00000000-0005-0000-0000-0000543A0000}"/>
    <cellStyle name="Вывод 4 2 7 3" xfId="14670" xr:uid="{00000000-0005-0000-0000-0000553A0000}"/>
    <cellStyle name="Вывод 4 2 8" xfId="14671" xr:uid="{00000000-0005-0000-0000-0000563A0000}"/>
    <cellStyle name="Вывод 4 2 8 2" xfId="14672" xr:uid="{00000000-0005-0000-0000-0000573A0000}"/>
    <cellStyle name="Вывод 4 2 9" xfId="14673" xr:uid="{00000000-0005-0000-0000-0000583A0000}"/>
    <cellStyle name="Вывод 4 3" xfId="263" xr:uid="{00000000-0005-0000-0000-0000593A0000}"/>
    <cellStyle name="Вывод 4 3 2" xfId="14674" xr:uid="{00000000-0005-0000-0000-00005A3A0000}"/>
    <cellStyle name="Вывод 4 3 2 10" xfId="14675" xr:uid="{00000000-0005-0000-0000-00005B3A0000}"/>
    <cellStyle name="Вывод 4 3 2 2" xfId="14676" xr:uid="{00000000-0005-0000-0000-00005C3A0000}"/>
    <cellStyle name="Вывод 4 3 2 2 2" xfId="14677" xr:uid="{00000000-0005-0000-0000-00005D3A0000}"/>
    <cellStyle name="Вывод 4 3 2 2 2 2" xfId="14678" xr:uid="{00000000-0005-0000-0000-00005E3A0000}"/>
    <cellStyle name="Вывод 4 3 2 2 2 2 2" xfId="14679" xr:uid="{00000000-0005-0000-0000-00005F3A0000}"/>
    <cellStyle name="Вывод 4 3 2 2 2 2 2 2" xfId="14680" xr:uid="{00000000-0005-0000-0000-0000603A0000}"/>
    <cellStyle name="Вывод 4 3 2 2 2 2 3" xfId="14681" xr:uid="{00000000-0005-0000-0000-0000613A0000}"/>
    <cellStyle name="Вывод 4 3 2 2 2 3" xfId="14682" xr:uid="{00000000-0005-0000-0000-0000623A0000}"/>
    <cellStyle name="Вывод 4 3 2 2 2 3 2" xfId="14683" xr:uid="{00000000-0005-0000-0000-0000633A0000}"/>
    <cellStyle name="Вывод 4 3 2 2 2 3 2 2" xfId="14684" xr:uid="{00000000-0005-0000-0000-0000643A0000}"/>
    <cellStyle name="Вывод 4 3 2 2 2 3 3" xfId="14685" xr:uid="{00000000-0005-0000-0000-0000653A0000}"/>
    <cellStyle name="Вывод 4 3 2 2 2 4" xfId="14686" xr:uid="{00000000-0005-0000-0000-0000663A0000}"/>
    <cellStyle name="Вывод 4 3 2 2 2 4 2" xfId="14687" xr:uid="{00000000-0005-0000-0000-0000673A0000}"/>
    <cellStyle name="Вывод 4 3 2 2 2 4 2 2" xfId="14688" xr:uid="{00000000-0005-0000-0000-0000683A0000}"/>
    <cellStyle name="Вывод 4 3 2 2 2 4 3" xfId="14689" xr:uid="{00000000-0005-0000-0000-0000693A0000}"/>
    <cellStyle name="Вывод 4 3 2 2 2 5" xfId="14690" xr:uid="{00000000-0005-0000-0000-00006A3A0000}"/>
    <cellStyle name="Вывод 4 3 2 2 2 5 2" xfId="14691" xr:uid="{00000000-0005-0000-0000-00006B3A0000}"/>
    <cellStyle name="Вывод 4 3 2 2 2 6" xfId="14692" xr:uid="{00000000-0005-0000-0000-00006C3A0000}"/>
    <cellStyle name="Вывод 4 3 2 2 3" xfId="14693" xr:uid="{00000000-0005-0000-0000-00006D3A0000}"/>
    <cellStyle name="Вывод 4 3 2 2 3 2" xfId="14694" xr:uid="{00000000-0005-0000-0000-00006E3A0000}"/>
    <cellStyle name="Вывод 4 3 2 2 3 2 2" xfId="14695" xr:uid="{00000000-0005-0000-0000-00006F3A0000}"/>
    <cellStyle name="Вывод 4 3 2 2 3 2 2 2" xfId="14696" xr:uid="{00000000-0005-0000-0000-0000703A0000}"/>
    <cellStyle name="Вывод 4 3 2 2 3 2 3" xfId="14697" xr:uid="{00000000-0005-0000-0000-0000713A0000}"/>
    <cellStyle name="Вывод 4 3 2 2 3 3" xfId="14698" xr:uid="{00000000-0005-0000-0000-0000723A0000}"/>
    <cellStyle name="Вывод 4 3 2 2 3 3 2" xfId="14699" xr:uid="{00000000-0005-0000-0000-0000733A0000}"/>
    <cellStyle name="Вывод 4 3 2 2 3 3 2 2" xfId="14700" xr:uid="{00000000-0005-0000-0000-0000743A0000}"/>
    <cellStyle name="Вывод 4 3 2 2 3 3 3" xfId="14701" xr:uid="{00000000-0005-0000-0000-0000753A0000}"/>
    <cellStyle name="Вывод 4 3 2 2 3 4" xfId="14702" xr:uid="{00000000-0005-0000-0000-0000763A0000}"/>
    <cellStyle name="Вывод 4 3 2 2 3 4 2" xfId="14703" xr:uid="{00000000-0005-0000-0000-0000773A0000}"/>
    <cellStyle name="Вывод 4 3 2 2 3 4 2 2" xfId="14704" xr:uid="{00000000-0005-0000-0000-0000783A0000}"/>
    <cellStyle name="Вывод 4 3 2 2 3 4 3" xfId="14705" xr:uid="{00000000-0005-0000-0000-0000793A0000}"/>
    <cellStyle name="Вывод 4 3 2 2 3 5" xfId="14706" xr:uid="{00000000-0005-0000-0000-00007A3A0000}"/>
    <cellStyle name="Вывод 4 3 2 2 3 5 2" xfId="14707" xr:uid="{00000000-0005-0000-0000-00007B3A0000}"/>
    <cellStyle name="Вывод 4 3 2 2 3 6" xfId="14708" xr:uid="{00000000-0005-0000-0000-00007C3A0000}"/>
    <cellStyle name="Вывод 4 3 2 2 4" xfId="14709" xr:uid="{00000000-0005-0000-0000-00007D3A0000}"/>
    <cellStyle name="Вывод 4 3 2 2 4 2" xfId="14710" xr:uid="{00000000-0005-0000-0000-00007E3A0000}"/>
    <cellStyle name="Вывод 4 3 2 2 4 2 2" xfId="14711" xr:uid="{00000000-0005-0000-0000-00007F3A0000}"/>
    <cellStyle name="Вывод 4 3 2 2 4 2 2 2" xfId="14712" xr:uid="{00000000-0005-0000-0000-0000803A0000}"/>
    <cellStyle name="Вывод 4 3 2 2 4 2 3" xfId="14713" xr:uid="{00000000-0005-0000-0000-0000813A0000}"/>
    <cellStyle name="Вывод 4 3 2 2 4 3" xfId="14714" xr:uid="{00000000-0005-0000-0000-0000823A0000}"/>
    <cellStyle name="Вывод 4 3 2 2 4 3 2" xfId="14715" xr:uid="{00000000-0005-0000-0000-0000833A0000}"/>
    <cellStyle name="Вывод 4 3 2 2 4 3 2 2" xfId="14716" xr:uid="{00000000-0005-0000-0000-0000843A0000}"/>
    <cellStyle name="Вывод 4 3 2 2 4 3 3" xfId="14717" xr:uid="{00000000-0005-0000-0000-0000853A0000}"/>
    <cellStyle name="Вывод 4 3 2 2 4 4" xfId="14718" xr:uid="{00000000-0005-0000-0000-0000863A0000}"/>
    <cellStyle name="Вывод 4 3 2 2 4 4 2" xfId="14719" xr:uid="{00000000-0005-0000-0000-0000873A0000}"/>
    <cellStyle name="Вывод 4 3 2 2 4 4 2 2" xfId="14720" xr:uid="{00000000-0005-0000-0000-0000883A0000}"/>
    <cellStyle name="Вывод 4 3 2 2 4 4 3" xfId="14721" xr:uid="{00000000-0005-0000-0000-0000893A0000}"/>
    <cellStyle name="Вывод 4 3 2 2 4 5" xfId="14722" xr:uid="{00000000-0005-0000-0000-00008A3A0000}"/>
    <cellStyle name="Вывод 4 3 2 2 4 5 2" xfId="14723" xr:uid="{00000000-0005-0000-0000-00008B3A0000}"/>
    <cellStyle name="Вывод 4 3 2 2 4 6" xfId="14724" xr:uid="{00000000-0005-0000-0000-00008C3A0000}"/>
    <cellStyle name="Вывод 4 3 2 2 5" xfId="14725" xr:uid="{00000000-0005-0000-0000-00008D3A0000}"/>
    <cellStyle name="Вывод 4 3 2 2 5 2" xfId="14726" xr:uid="{00000000-0005-0000-0000-00008E3A0000}"/>
    <cellStyle name="Вывод 4 3 2 2 5 2 2" xfId="14727" xr:uid="{00000000-0005-0000-0000-00008F3A0000}"/>
    <cellStyle name="Вывод 4 3 2 2 5 2 2 2" xfId="14728" xr:uid="{00000000-0005-0000-0000-0000903A0000}"/>
    <cellStyle name="Вывод 4 3 2 2 5 2 3" xfId="14729" xr:uid="{00000000-0005-0000-0000-0000913A0000}"/>
    <cellStyle name="Вывод 4 3 2 2 5 3" xfId="14730" xr:uid="{00000000-0005-0000-0000-0000923A0000}"/>
    <cellStyle name="Вывод 4 3 2 2 5 3 2" xfId="14731" xr:uid="{00000000-0005-0000-0000-0000933A0000}"/>
    <cellStyle name="Вывод 4 3 2 2 5 3 2 2" xfId="14732" xr:uid="{00000000-0005-0000-0000-0000943A0000}"/>
    <cellStyle name="Вывод 4 3 2 2 5 3 3" xfId="14733" xr:uid="{00000000-0005-0000-0000-0000953A0000}"/>
    <cellStyle name="Вывод 4 3 2 2 5 4" xfId="14734" xr:uid="{00000000-0005-0000-0000-0000963A0000}"/>
    <cellStyle name="Вывод 4 3 2 2 5 4 2" xfId="14735" xr:uid="{00000000-0005-0000-0000-0000973A0000}"/>
    <cellStyle name="Вывод 4 3 2 2 5 4 2 2" xfId="14736" xr:uid="{00000000-0005-0000-0000-0000983A0000}"/>
    <cellStyle name="Вывод 4 3 2 2 5 4 3" xfId="14737" xr:uid="{00000000-0005-0000-0000-0000993A0000}"/>
    <cellStyle name="Вывод 4 3 2 2 5 5" xfId="14738" xr:uid="{00000000-0005-0000-0000-00009A3A0000}"/>
    <cellStyle name="Вывод 4 3 2 2 5 5 2" xfId="14739" xr:uid="{00000000-0005-0000-0000-00009B3A0000}"/>
    <cellStyle name="Вывод 4 3 2 2 5 6" xfId="14740" xr:uid="{00000000-0005-0000-0000-00009C3A0000}"/>
    <cellStyle name="Вывод 4 3 2 2 6" xfId="14741" xr:uid="{00000000-0005-0000-0000-00009D3A0000}"/>
    <cellStyle name="Вывод 4 3 2 2 6 2" xfId="14742" xr:uid="{00000000-0005-0000-0000-00009E3A0000}"/>
    <cellStyle name="Вывод 4 3 2 2 6 2 2" xfId="14743" xr:uid="{00000000-0005-0000-0000-00009F3A0000}"/>
    <cellStyle name="Вывод 4 3 2 2 6 2 2 2" xfId="14744" xr:uid="{00000000-0005-0000-0000-0000A03A0000}"/>
    <cellStyle name="Вывод 4 3 2 2 6 2 3" xfId="14745" xr:uid="{00000000-0005-0000-0000-0000A13A0000}"/>
    <cellStyle name="Вывод 4 3 2 2 6 3" xfId="14746" xr:uid="{00000000-0005-0000-0000-0000A23A0000}"/>
    <cellStyle name="Вывод 4 3 2 2 6 3 2" xfId="14747" xr:uid="{00000000-0005-0000-0000-0000A33A0000}"/>
    <cellStyle name="Вывод 4 3 2 2 6 3 2 2" xfId="14748" xr:uid="{00000000-0005-0000-0000-0000A43A0000}"/>
    <cellStyle name="Вывод 4 3 2 2 6 3 3" xfId="14749" xr:uid="{00000000-0005-0000-0000-0000A53A0000}"/>
    <cellStyle name="Вывод 4 3 2 2 6 4" xfId="14750" xr:uid="{00000000-0005-0000-0000-0000A63A0000}"/>
    <cellStyle name="Вывод 4 3 2 2 6 4 2" xfId="14751" xr:uid="{00000000-0005-0000-0000-0000A73A0000}"/>
    <cellStyle name="Вывод 4 3 2 2 6 4 2 2" xfId="14752" xr:uid="{00000000-0005-0000-0000-0000A83A0000}"/>
    <cellStyle name="Вывод 4 3 2 2 6 4 3" xfId="14753" xr:uid="{00000000-0005-0000-0000-0000A93A0000}"/>
    <cellStyle name="Вывод 4 3 2 2 6 5" xfId="14754" xr:uid="{00000000-0005-0000-0000-0000AA3A0000}"/>
    <cellStyle name="Вывод 4 3 2 2 6 5 2" xfId="14755" xr:uid="{00000000-0005-0000-0000-0000AB3A0000}"/>
    <cellStyle name="Вывод 4 3 2 2 6 6" xfId="14756" xr:uid="{00000000-0005-0000-0000-0000AC3A0000}"/>
    <cellStyle name="Вывод 4 3 2 2 7" xfId="14757" xr:uid="{00000000-0005-0000-0000-0000AD3A0000}"/>
    <cellStyle name="Вывод 4 3 2 2 7 2" xfId="14758" xr:uid="{00000000-0005-0000-0000-0000AE3A0000}"/>
    <cellStyle name="Вывод 4 3 2 2 7 2 2" xfId="14759" xr:uid="{00000000-0005-0000-0000-0000AF3A0000}"/>
    <cellStyle name="Вывод 4 3 2 2 7 3" xfId="14760" xr:uid="{00000000-0005-0000-0000-0000B03A0000}"/>
    <cellStyle name="Вывод 4 3 2 2 8" xfId="14761" xr:uid="{00000000-0005-0000-0000-0000B13A0000}"/>
    <cellStyle name="Вывод 4 3 2 2 8 2" xfId="14762" xr:uid="{00000000-0005-0000-0000-0000B23A0000}"/>
    <cellStyle name="Вывод 4 3 2 2 9" xfId="14763" xr:uid="{00000000-0005-0000-0000-0000B33A0000}"/>
    <cellStyle name="Вывод 4 3 2 3" xfId="14764" xr:uid="{00000000-0005-0000-0000-0000B43A0000}"/>
    <cellStyle name="Вывод 4 3 2 3 2" xfId="14765" xr:uid="{00000000-0005-0000-0000-0000B53A0000}"/>
    <cellStyle name="Вывод 4 3 2 3 2 2" xfId="14766" xr:uid="{00000000-0005-0000-0000-0000B63A0000}"/>
    <cellStyle name="Вывод 4 3 2 3 2 2 2" xfId="14767" xr:uid="{00000000-0005-0000-0000-0000B73A0000}"/>
    <cellStyle name="Вывод 4 3 2 3 2 2 2 2" xfId="14768" xr:uid="{00000000-0005-0000-0000-0000B83A0000}"/>
    <cellStyle name="Вывод 4 3 2 3 2 2 3" xfId="14769" xr:uid="{00000000-0005-0000-0000-0000B93A0000}"/>
    <cellStyle name="Вывод 4 3 2 3 2 3" xfId="14770" xr:uid="{00000000-0005-0000-0000-0000BA3A0000}"/>
    <cellStyle name="Вывод 4 3 2 3 2 3 2" xfId="14771" xr:uid="{00000000-0005-0000-0000-0000BB3A0000}"/>
    <cellStyle name="Вывод 4 3 2 3 2 3 2 2" xfId="14772" xr:uid="{00000000-0005-0000-0000-0000BC3A0000}"/>
    <cellStyle name="Вывод 4 3 2 3 2 3 3" xfId="14773" xr:uid="{00000000-0005-0000-0000-0000BD3A0000}"/>
    <cellStyle name="Вывод 4 3 2 3 2 4" xfId="14774" xr:uid="{00000000-0005-0000-0000-0000BE3A0000}"/>
    <cellStyle name="Вывод 4 3 2 3 2 4 2" xfId="14775" xr:uid="{00000000-0005-0000-0000-0000BF3A0000}"/>
    <cellStyle name="Вывод 4 3 2 3 2 4 2 2" xfId="14776" xr:uid="{00000000-0005-0000-0000-0000C03A0000}"/>
    <cellStyle name="Вывод 4 3 2 3 2 4 3" xfId="14777" xr:uid="{00000000-0005-0000-0000-0000C13A0000}"/>
    <cellStyle name="Вывод 4 3 2 3 2 5" xfId="14778" xr:uid="{00000000-0005-0000-0000-0000C23A0000}"/>
    <cellStyle name="Вывод 4 3 2 3 2 5 2" xfId="14779" xr:uid="{00000000-0005-0000-0000-0000C33A0000}"/>
    <cellStyle name="Вывод 4 3 2 3 2 6" xfId="14780" xr:uid="{00000000-0005-0000-0000-0000C43A0000}"/>
    <cellStyle name="Вывод 4 3 2 3 3" xfId="14781" xr:uid="{00000000-0005-0000-0000-0000C53A0000}"/>
    <cellStyle name="Вывод 4 3 2 3 3 2" xfId="14782" xr:uid="{00000000-0005-0000-0000-0000C63A0000}"/>
    <cellStyle name="Вывод 4 3 2 3 3 2 2" xfId="14783" xr:uid="{00000000-0005-0000-0000-0000C73A0000}"/>
    <cellStyle name="Вывод 4 3 2 3 3 2 2 2" xfId="14784" xr:uid="{00000000-0005-0000-0000-0000C83A0000}"/>
    <cellStyle name="Вывод 4 3 2 3 3 2 3" xfId="14785" xr:uid="{00000000-0005-0000-0000-0000C93A0000}"/>
    <cellStyle name="Вывод 4 3 2 3 3 3" xfId="14786" xr:uid="{00000000-0005-0000-0000-0000CA3A0000}"/>
    <cellStyle name="Вывод 4 3 2 3 3 3 2" xfId="14787" xr:uid="{00000000-0005-0000-0000-0000CB3A0000}"/>
    <cellStyle name="Вывод 4 3 2 3 3 3 2 2" xfId="14788" xr:uid="{00000000-0005-0000-0000-0000CC3A0000}"/>
    <cellStyle name="Вывод 4 3 2 3 3 3 3" xfId="14789" xr:uid="{00000000-0005-0000-0000-0000CD3A0000}"/>
    <cellStyle name="Вывод 4 3 2 3 3 4" xfId="14790" xr:uid="{00000000-0005-0000-0000-0000CE3A0000}"/>
    <cellStyle name="Вывод 4 3 2 3 3 4 2" xfId="14791" xr:uid="{00000000-0005-0000-0000-0000CF3A0000}"/>
    <cellStyle name="Вывод 4 3 2 3 3 4 2 2" xfId="14792" xr:uid="{00000000-0005-0000-0000-0000D03A0000}"/>
    <cellStyle name="Вывод 4 3 2 3 3 4 3" xfId="14793" xr:uid="{00000000-0005-0000-0000-0000D13A0000}"/>
    <cellStyle name="Вывод 4 3 2 3 3 5" xfId="14794" xr:uid="{00000000-0005-0000-0000-0000D23A0000}"/>
    <cellStyle name="Вывод 4 3 2 3 3 5 2" xfId="14795" xr:uid="{00000000-0005-0000-0000-0000D33A0000}"/>
    <cellStyle name="Вывод 4 3 2 3 3 6" xfId="14796" xr:uid="{00000000-0005-0000-0000-0000D43A0000}"/>
    <cellStyle name="Вывод 4 3 2 3 4" xfId="14797" xr:uid="{00000000-0005-0000-0000-0000D53A0000}"/>
    <cellStyle name="Вывод 4 3 2 3 4 2" xfId="14798" xr:uid="{00000000-0005-0000-0000-0000D63A0000}"/>
    <cellStyle name="Вывод 4 3 2 3 4 2 2" xfId="14799" xr:uid="{00000000-0005-0000-0000-0000D73A0000}"/>
    <cellStyle name="Вывод 4 3 2 3 4 2 2 2" xfId="14800" xr:uid="{00000000-0005-0000-0000-0000D83A0000}"/>
    <cellStyle name="Вывод 4 3 2 3 4 2 3" xfId="14801" xr:uid="{00000000-0005-0000-0000-0000D93A0000}"/>
    <cellStyle name="Вывод 4 3 2 3 4 3" xfId="14802" xr:uid="{00000000-0005-0000-0000-0000DA3A0000}"/>
    <cellStyle name="Вывод 4 3 2 3 4 3 2" xfId="14803" xr:uid="{00000000-0005-0000-0000-0000DB3A0000}"/>
    <cellStyle name="Вывод 4 3 2 3 4 3 2 2" xfId="14804" xr:uid="{00000000-0005-0000-0000-0000DC3A0000}"/>
    <cellStyle name="Вывод 4 3 2 3 4 3 3" xfId="14805" xr:uid="{00000000-0005-0000-0000-0000DD3A0000}"/>
    <cellStyle name="Вывод 4 3 2 3 4 4" xfId="14806" xr:uid="{00000000-0005-0000-0000-0000DE3A0000}"/>
    <cellStyle name="Вывод 4 3 2 3 4 4 2" xfId="14807" xr:uid="{00000000-0005-0000-0000-0000DF3A0000}"/>
    <cellStyle name="Вывод 4 3 2 3 4 4 2 2" xfId="14808" xr:uid="{00000000-0005-0000-0000-0000E03A0000}"/>
    <cellStyle name="Вывод 4 3 2 3 4 4 3" xfId="14809" xr:uid="{00000000-0005-0000-0000-0000E13A0000}"/>
    <cellStyle name="Вывод 4 3 2 3 4 5" xfId="14810" xr:uid="{00000000-0005-0000-0000-0000E23A0000}"/>
    <cellStyle name="Вывод 4 3 2 3 4 5 2" xfId="14811" xr:uid="{00000000-0005-0000-0000-0000E33A0000}"/>
    <cellStyle name="Вывод 4 3 2 3 4 6" xfId="14812" xr:uid="{00000000-0005-0000-0000-0000E43A0000}"/>
    <cellStyle name="Вывод 4 3 2 3 5" xfId="14813" xr:uid="{00000000-0005-0000-0000-0000E53A0000}"/>
    <cellStyle name="Вывод 4 3 2 3 5 2" xfId="14814" xr:uid="{00000000-0005-0000-0000-0000E63A0000}"/>
    <cellStyle name="Вывод 4 3 2 3 5 2 2" xfId="14815" xr:uid="{00000000-0005-0000-0000-0000E73A0000}"/>
    <cellStyle name="Вывод 4 3 2 3 5 2 2 2" xfId="14816" xr:uid="{00000000-0005-0000-0000-0000E83A0000}"/>
    <cellStyle name="Вывод 4 3 2 3 5 2 3" xfId="14817" xr:uid="{00000000-0005-0000-0000-0000E93A0000}"/>
    <cellStyle name="Вывод 4 3 2 3 5 3" xfId="14818" xr:uid="{00000000-0005-0000-0000-0000EA3A0000}"/>
    <cellStyle name="Вывод 4 3 2 3 5 3 2" xfId="14819" xr:uid="{00000000-0005-0000-0000-0000EB3A0000}"/>
    <cellStyle name="Вывод 4 3 2 3 5 3 2 2" xfId="14820" xr:uid="{00000000-0005-0000-0000-0000EC3A0000}"/>
    <cellStyle name="Вывод 4 3 2 3 5 3 3" xfId="14821" xr:uid="{00000000-0005-0000-0000-0000ED3A0000}"/>
    <cellStyle name="Вывод 4 3 2 3 5 4" xfId="14822" xr:uid="{00000000-0005-0000-0000-0000EE3A0000}"/>
    <cellStyle name="Вывод 4 3 2 3 5 4 2" xfId="14823" xr:uid="{00000000-0005-0000-0000-0000EF3A0000}"/>
    <cellStyle name="Вывод 4 3 2 3 5 4 2 2" xfId="14824" xr:uid="{00000000-0005-0000-0000-0000F03A0000}"/>
    <cellStyle name="Вывод 4 3 2 3 5 4 3" xfId="14825" xr:uid="{00000000-0005-0000-0000-0000F13A0000}"/>
    <cellStyle name="Вывод 4 3 2 3 5 5" xfId="14826" xr:uid="{00000000-0005-0000-0000-0000F23A0000}"/>
    <cellStyle name="Вывод 4 3 2 3 5 5 2" xfId="14827" xr:uid="{00000000-0005-0000-0000-0000F33A0000}"/>
    <cellStyle name="Вывод 4 3 2 3 5 6" xfId="14828" xr:uid="{00000000-0005-0000-0000-0000F43A0000}"/>
    <cellStyle name="Вывод 4 3 2 3 6" xfId="14829" xr:uid="{00000000-0005-0000-0000-0000F53A0000}"/>
    <cellStyle name="Вывод 4 3 2 3 6 2" xfId="14830" xr:uid="{00000000-0005-0000-0000-0000F63A0000}"/>
    <cellStyle name="Вывод 4 3 2 3 6 2 2" xfId="14831" xr:uid="{00000000-0005-0000-0000-0000F73A0000}"/>
    <cellStyle name="Вывод 4 3 2 3 6 3" xfId="14832" xr:uid="{00000000-0005-0000-0000-0000F83A0000}"/>
    <cellStyle name="Вывод 4 3 2 3 7" xfId="14833" xr:uid="{00000000-0005-0000-0000-0000F93A0000}"/>
    <cellStyle name="Вывод 4 3 2 3 7 2" xfId="14834" xr:uid="{00000000-0005-0000-0000-0000FA3A0000}"/>
    <cellStyle name="Вывод 4 3 2 3 8" xfId="14835" xr:uid="{00000000-0005-0000-0000-0000FB3A0000}"/>
    <cellStyle name="Вывод 4 3 2 4" xfId="14836" xr:uid="{00000000-0005-0000-0000-0000FC3A0000}"/>
    <cellStyle name="Вывод 4 3 2 4 2" xfId="14837" xr:uid="{00000000-0005-0000-0000-0000FD3A0000}"/>
    <cellStyle name="Вывод 4 3 2 4 2 2" xfId="14838" xr:uid="{00000000-0005-0000-0000-0000FE3A0000}"/>
    <cellStyle name="Вывод 4 3 2 4 2 2 2" xfId="14839" xr:uid="{00000000-0005-0000-0000-0000FF3A0000}"/>
    <cellStyle name="Вывод 4 3 2 4 2 3" xfId="14840" xr:uid="{00000000-0005-0000-0000-0000003B0000}"/>
    <cellStyle name="Вывод 4 3 2 4 3" xfId="14841" xr:uid="{00000000-0005-0000-0000-0000013B0000}"/>
    <cellStyle name="Вывод 4 3 2 4 3 2" xfId="14842" xr:uid="{00000000-0005-0000-0000-0000023B0000}"/>
    <cellStyle name="Вывод 4 3 2 4 3 2 2" xfId="14843" xr:uid="{00000000-0005-0000-0000-0000033B0000}"/>
    <cellStyle name="Вывод 4 3 2 4 3 3" xfId="14844" xr:uid="{00000000-0005-0000-0000-0000043B0000}"/>
    <cellStyle name="Вывод 4 3 2 4 4" xfId="14845" xr:uid="{00000000-0005-0000-0000-0000053B0000}"/>
    <cellStyle name="Вывод 4 3 2 4 4 2" xfId="14846" xr:uid="{00000000-0005-0000-0000-0000063B0000}"/>
    <cellStyle name="Вывод 4 3 2 4 4 2 2" xfId="14847" xr:uid="{00000000-0005-0000-0000-0000073B0000}"/>
    <cellStyle name="Вывод 4 3 2 4 4 3" xfId="14848" xr:uid="{00000000-0005-0000-0000-0000083B0000}"/>
    <cellStyle name="Вывод 4 3 2 4 5" xfId="14849" xr:uid="{00000000-0005-0000-0000-0000093B0000}"/>
    <cellStyle name="Вывод 4 3 2 4 5 2" xfId="14850" xr:uid="{00000000-0005-0000-0000-00000A3B0000}"/>
    <cellStyle name="Вывод 4 3 2 4 6" xfId="14851" xr:uid="{00000000-0005-0000-0000-00000B3B0000}"/>
    <cellStyle name="Вывод 4 3 2 5" xfId="14852" xr:uid="{00000000-0005-0000-0000-00000C3B0000}"/>
    <cellStyle name="Вывод 4 3 2 5 2" xfId="14853" xr:uid="{00000000-0005-0000-0000-00000D3B0000}"/>
    <cellStyle name="Вывод 4 3 2 5 2 2" xfId="14854" xr:uid="{00000000-0005-0000-0000-00000E3B0000}"/>
    <cellStyle name="Вывод 4 3 2 5 2 2 2" xfId="14855" xr:uid="{00000000-0005-0000-0000-00000F3B0000}"/>
    <cellStyle name="Вывод 4 3 2 5 2 3" xfId="14856" xr:uid="{00000000-0005-0000-0000-0000103B0000}"/>
    <cellStyle name="Вывод 4 3 2 5 3" xfId="14857" xr:uid="{00000000-0005-0000-0000-0000113B0000}"/>
    <cellStyle name="Вывод 4 3 2 5 3 2" xfId="14858" xr:uid="{00000000-0005-0000-0000-0000123B0000}"/>
    <cellStyle name="Вывод 4 3 2 5 3 2 2" xfId="14859" xr:uid="{00000000-0005-0000-0000-0000133B0000}"/>
    <cellStyle name="Вывод 4 3 2 5 3 3" xfId="14860" xr:uid="{00000000-0005-0000-0000-0000143B0000}"/>
    <cellStyle name="Вывод 4 3 2 5 4" xfId="14861" xr:uid="{00000000-0005-0000-0000-0000153B0000}"/>
    <cellStyle name="Вывод 4 3 2 5 4 2" xfId="14862" xr:uid="{00000000-0005-0000-0000-0000163B0000}"/>
    <cellStyle name="Вывод 4 3 2 5 4 2 2" xfId="14863" xr:uid="{00000000-0005-0000-0000-0000173B0000}"/>
    <cellStyle name="Вывод 4 3 2 5 4 3" xfId="14864" xr:uid="{00000000-0005-0000-0000-0000183B0000}"/>
    <cellStyle name="Вывод 4 3 2 5 5" xfId="14865" xr:uid="{00000000-0005-0000-0000-0000193B0000}"/>
    <cellStyle name="Вывод 4 3 2 5 5 2" xfId="14866" xr:uid="{00000000-0005-0000-0000-00001A3B0000}"/>
    <cellStyle name="Вывод 4 3 2 5 6" xfId="14867" xr:uid="{00000000-0005-0000-0000-00001B3B0000}"/>
    <cellStyle name="Вывод 4 3 2 6" xfId="14868" xr:uid="{00000000-0005-0000-0000-00001C3B0000}"/>
    <cellStyle name="Вывод 4 3 2 6 2" xfId="14869" xr:uid="{00000000-0005-0000-0000-00001D3B0000}"/>
    <cellStyle name="Вывод 4 3 2 6 2 2" xfId="14870" xr:uid="{00000000-0005-0000-0000-00001E3B0000}"/>
    <cellStyle name="Вывод 4 3 2 6 2 2 2" xfId="14871" xr:uid="{00000000-0005-0000-0000-00001F3B0000}"/>
    <cellStyle name="Вывод 4 3 2 6 2 3" xfId="14872" xr:uid="{00000000-0005-0000-0000-0000203B0000}"/>
    <cellStyle name="Вывод 4 3 2 6 3" xfId="14873" xr:uid="{00000000-0005-0000-0000-0000213B0000}"/>
    <cellStyle name="Вывод 4 3 2 6 3 2" xfId="14874" xr:uid="{00000000-0005-0000-0000-0000223B0000}"/>
    <cellStyle name="Вывод 4 3 2 6 3 2 2" xfId="14875" xr:uid="{00000000-0005-0000-0000-0000233B0000}"/>
    <cellStyle name="Вывод 4 3 2 6 3 3" xfId="14876" xr:uid="{00000000-0005-0000-0000-0000243B0000}"/>
    <cellStyle name="Вывод 4 3 2 6 4" xfId="14877" xr:uid="{00000000-0005-0000-0000-0000253B0000}"/>
    <cellStyle name="Вывод 4 3 2 6 4 2" xfId="14878" xr:uid="{00000000-0005-0000-0000-0000263B0000}"/>
    <cellStyle name="Вывод 4 3 2 6 4 2 2" xfId="14879" xr:uid="{00000000-0005-0000-0000-0000273B0000}"/>
    <cellStyle name="Вывод 4 3 2 6 4 3" xfId="14880" xr:uid="{00000000-0005-0000-0000-0000283B0000}"/>
    <cellStyle name="Вывод 4 3 2 6 5" xfId="14881" xr:uid="{00000000-0005-0000-0000-0000293B0000}"/>
    <cellStyle name="Вывод 4 3 2 6 5 2" xfId="14882" xr:uid="{00000000-0005-0000-0000-00002A3B0000}"/>
    <cellStyle name="Вывод 4 3 2 6 6" xfId="14883" xr:uid="{00000000-0005-0000-0000-00002B3B0000}"/>
    <cellStyle name="Вывод 4 3 2 7" xfId="14884" xr:uid="{00000000-0005-0000-0000-00002C3B0000}"/>
    <cellStyle name="Вывод 4 3 2 7 2" xfId="14885" xr:uid="{00000000-0005-0000-0000-00002D3B0000}"/>
    <cellStyle name="Вывод 4 3 2 7 2 2" xfId="14886" xr:uid="{00000000-0005-0000-0000-00002E3B0000}"/>
    <cellStyle name="Вывод 4 3 2 7 2 2 2" xfId="14887" xr:uid="{00000000-0005-0000-0000-00002F3B0000}"/>
    <cellStyle name="Вывод 4 3 2 7 2 3" xfId="14888" xr:uid="{00000000-0005-0000-0000-0000303B0000}"/>
    <cellStyle name="Вывод 4 3 2 7 3" xfId="14889" xr:uid="{00000000-0005-0000-0000-0000313B0000}"/>
    <cellStyle name="Вывод 4 3 2 7 3 2" xfId="14890" xr:uid="{00000000-0005-0000-0000-0000323B0000}"/>
    <cellStyle name="Вывод 4 3 2 7 3 2 2" xfId="14891" xr:uid="{00000000-0005-0000-0000-0000333B0000}"/>
    <cellStyle name="Вывод 4 3 2 7 3 3" xfId="14892" xr:uid="{00000000-0005-0000-0000-0000343B0000}"/>
    <cellStyle name="Вывод 4 3 2 7 4" xfId="14893" xr:uid="{00000000-0005-0000-0000-0000353B0000}"/>
    <cellStyle name="Вывод 4 3 2 7 4 2" xfId="14894" xr:uid="{00000000-0005-0000-0000-0000363B0000}"/>
    <cellStyle name="Вывод 4 3 2 7 4 2 2" xfId="14895" xr:uid="{00000000-0005-0000-0000-0000373B0000}"/>
    <cellStyle name="Вывод 4 3 2 7 4 3" xfId="14896" xr:uid="{00000000-0005-0000-0000-0000383B0000}"/>
    <cellStyle name="Вывод 4 3 2 7 5" xfId="14897" xr:uid="{00000000-0005-0000-0000-0000393B0000}"/>
    <cellStyle name="Вывод 4 3 2 7 5 2" xfId="14898" xr:uid="{00000000-0005-0000-0000-00003A3B0000}"/>
    <cellStyle name="Вывод 4 3 2 7 6" xfId="14899" xr:uid="{00000000-0005-0000-0000-00003B3B0000}"/>
    <cellStyle name="Вывод 4 3 2 8" xfId="14900" xr:uid="{00000000-0005-0000-0000-00003C3B0000}"/>
    <cellStyle name="Вывод 4 3 2 8 2" xfId="14901" xr:uid="{00000000-0005-0000-0000-00003D3B0000}"/>
    <cellStyle name="Вывод 4 3 2 8 2 2" xfId="14902" xr:uid="{00000000-0005-0000-0000-00003E3B0000}"/>
    <cellStyle name="Вывод 4 3 2 8 3" xfId="14903" xr:uid="{00000000-0005-0000-0000-00003F3B0000}"/>
    <cellStyle name="Вывод 4 3 2 9" xfId="14904" xr:uid="{00000000-0005-0000-0000-0000403B0000}"/>
    <cellStyle name="Вывод 4 3 2 9 2" xfId="14905" xr:uid="{00000000-0005-0000-0000-0000413B0000}"/>
    <cellStyle name="Вывод 4 3 3" xfId="14906" xr:uid="{00000000-0005-0000-0000-0000423B0000}"/>
    <cellStyle name="Вывод 4 3 3 2" xfId="14907" xr:uid="{00000000-0005-0000-0000-0000433B0000}"/>
    <cellStyle name="Вывод 4 3 3 2 2" xfId="14908" xr:uid="{00000000-0005-0000-0000-0000443B0000}"/>
    <cellStyle name="Вывод 4 3 3 2 2 2" xfId="14909" xr:uid="{00000000-0005-0000-0000-0000453B0000}"/>
    <cellStyle name="Вывод 4 3 3 2 2 2 2" xfId="14910" xr:uid="{00000000-0005-0000-0000-0000463B0000}"/>
    <cellStyle name="Вывод 4 3 3 2 2 3" xfId="14911" xr:uid="{00000000-0005-0000-0000-0000473B0000}"/>
    <cellStyle name="Вывод 4 3 3 2 3" xfId="14912" xr:uid="{00000000-0005-0000-0000-0000483B0000}"/>
    <cellStyle name="Вывод 4 3 3 2 3 2" xfId="14913" xr:uid="{00000000-0005-0000-0000-0000493B0000}"/>
    <cellStyle name="Вывод 4 3 3 2 3 2 2" xfId="14914" xr:uid="{00000000-0005-0000-0000-00004A3B0000}"/>
    <cellStyle name="Вывод 4 3 3 2 3 3" xfId="14915" xr:uid="{00000000-0005-0000-0000-00004B3B0000}"/>
    <cellStyle name="Вывод 4 3 3 2 4" xfId="14916" xr:uid="{00000000-0005-0000-0000-00004C3B0000}"/>
    <cellStyle name="Вывод 4 3 3 2 4 2" xfId="14917" xr:uid="{00000000-0005-0000-0000-00004D3B0000}"/>
    <cellStyle name="Вывод 4 3 3 2 4 2 2" xfId="14918" xr:uid="{00000000-0005-0000-0000-00004E3B0000}"/>
    <cellStyle name="Вывод 4 3 3 2 4 3" xfId="14919" xr:uid="{00000000-0005-0000-0000-00004F3B0000}"/>
    <cellStyle name="Вывод 4 3 3 2 5" xfId="14920" xr:uid="{00000000-0005-0000-0000-0000503B0000}"/>
    <cellStyle name="Вывод 4 3 3 2 5 2" xfId="14921" xr:uid="{00000000-0005-0000-0000-0000513B0000}"/>
    <cellStyle name="Вывод 4 3 3 2 6" xfId="14922" xr:uid="{00000000-0005-0000-0000-0000523B0000}"/>
    <cellStyle name="Вывод 4 3 3 3" xfId="14923" xr:uid="{00000000-0005-0000-0000-0000533B0000}"/>
    <cellStyle name="Вывод 4 3 3 3 2" xfId="14924" xr:uid="{00000000-0005-0000-0000-0000543B0000}"/>
    <cellStyle name="Вывод 4 3 3 3 2 2" xfId="14925" xr:uid="{00000000-0005-0000-0000-0000553B0000}"/>
    <cellStyle name="Вывод 4 3 3 3 2 2 2" xfId="14926" xr:uid="{00000000-0005-0000-0000-0000563B0000}"/>
    <cellStyle name="Вывод 4 3 3 3 2 3" xfId="14927" xr:uid="{00000000-0005-0000-0000-0000573B0000}"/>
    <cellStyle name="Вывод 4 3 3 3 3" xfId="14928" xr:uid="{00000000-0005-0000-0000-0000583B0000}"/>
    <cellStyle name="Вывод 4 3 3 3 3 2" xfId="14929" xr:uid="{00000000-0005-0000-0000-0000593B0000}"/>
    <cellStyle name="Вывод 4 3 3 3 3 2 2" xfId="14930" xr:uid="{00000000-0005-0000-0000-00005A3B0000}"/>
    <cellStyle name="Вывод 4 3 3 3 3 3" xfId="14931" xr:uid="{00000000-0005-0000-0000-00005B3B0000}"/>
    <cellStyle name="Вывод 4 3 3 3 4" xfId="14932" xr:uid="{00000000-0005-0000-0000-00005C3B0000}"/>
    <cellStyle name="Вывод 4 3 3 3 4 2" xfId="14933" xr:uid="{00000000-0005-0000-0000-00005D3B0000}"/>
    <cellStyle name="Вывод 4 3 3 3 4 2 2" xfId="14934" xr:uid="{00000000-0005-0000-0000-00005E3B0000}"/>
    <cellStyle name="Вывод 4 3 3 3 4 3" xfId="14935" xr:uid="{00000000-0005-0000-0000-00005F3B0000}"/>
    <cellStyle name="Вывод 4 3 3 3 5" xfId="14936" xr:uid="{00000000-0005-0000-0000-0000603B0000}"/>
    <cellStyle name="Вывод 4 3 3 3 5 2" xfId="14937" xr:uid="{00000000-0005-0000-0000-0000613B0000}"/>
    <cellStyle name="Вывод 4 3 3 3 6" xfId="14938" xr:uid="{00000000-0005-0000-0000-0000623B0000}"/>
    <cellStyle name="Вывод 4 3 3 4" xfId="14939" xr:uid="{00000000-0005-0000-0000-0000633B0000}"/>
    <cellStyle name="Вывод 4 3 3 4 2" xfId="14940" xr:uid="{00000000-0005-0000-0000-0000643B0000}"/>
    <cellStyle name="Вывод 4 3 3 4 2 2" xfId="14941" xr:uid="{00000000-0005-0000-0000-0000653B0000}"/>
    <cellStyle name="Вывод 4 3 3 4 2 2 2" xfId="14942" xr:uid="{00000000-0005-0000-0000-0000663B0000}"/>
    <cellStyle name="Вывод 4 3 3 4 2 3" xfId="14943" xr:uid="{00000000-0005-0000-0000-0000673B0000}"/>
    <cellStyle name="Вывод 4 3 3 4 3" xfId="14944" xr:uid="{00000000-0005-0000-0000-0000683B0000}"/>
    <cellStyle name="Вывод 4 3 3 4 3 2" xfId="14945" xr:uid="{00000000-0005-0000-0000-0000693B0000}"/>
    <cellStyle name="Вывод 4 3 3 4 3 2 2" xfId="14946" xr:uid="{00000000-0005-0000-0000-00006A3B0000}"/>
    <cellStyle name="Вывод 4 3 3 4 3 3" xfId="14947" xr:uid="{00000000-0005-0000-0000-00006B3B0000}"/>
    <cellStyle name="Вывод 4 3 3 4 4" xfId="14948" xr:uid="{00000000-0005-0000-0000-00006C3B0000}"/>
    <cellStyle name="Вывод 4 3 3 4 4 2" xfId="14949" xr:uid="{00000000-0005-0000-0000-00006D3B0000}"/>
    <cellStyle name="Вывод 4 3 3 4 4 2 2" xfId="14950" xr:uid="{00000000-0005-0000-0000-00006E3B0000}"/>
    <cellStyle name="Вывод 4 3 3 4 4 3" xfId="14951" xr:uid="{00000000-0005-0000-0000-00006F3B0000}"/>
    <cellStyle name="Вывод 4 3 3 4 5" xfId="14952" xr:uid="{00000000-0005-0000-0000-0000703B0000}"/>
    <cellStyle name="Вывод 4 3 3 4 5 2" xfId="14953" xr:uid="{00000000-0005-0000-0000-0000713B0000}"/>
    <cellStyle name="Вывод 4 3 3 4 6" xfId="14954" xr:uid="{00000000-0005-0000-0000-0000723B0000}"/>
    <cellStyle name="Вывод 4 3 3 5" xfId="14955" xr:uid="{00000000-0005-0000-0000-0000733B0000}"/>
    <cellStyle name="Вывод 4 3 3 5 2" xfId="14956" xr:uid="{00000000-0005-0000-0000-0000743B0000}"/>
    <cellStyle name="Вывод 4 3 3 5 2 2" xfId="14957" xr:uid="{00000000-0005-0000-0000-0000753B0000}"/>
    <cellStyle name="Вывод 4 3 3 5 2 2 2" xfId="14958" xr:uid="{00000000-0005-0000-0000-0000763B0000}"/>
    <cellStyle name="Вывод 4 3 3 5 2 3" xfId="14959" xr:uid="{00000000-0005-0000-0000-0000773B0000}"/>
    <cellStyle name="Вывод 4 3 3 5 3" xfId="14960" xr:uid="{00000000-0005-0000-0000-0000783B0000}"/>
    <cellStyle name="Вывод 4 3 3 5 3 2" xfId="14961" xr:uid="{00000000-0005-0000-0000-0000793B0000}"/>
    <cellStyle name="Вывод 4 3 3 5 3 2 2" xfId="14962" xr:uid="{00000000-0005-0000-0000-00007A3B0000}"/>
    <cellStyle name="Вывод 4 3 3 5 3 3" xfId="14963" xr:uid="{00000000-0005-0000-0000-00007B3B0000}"/>
    <cellStyle name="Вывод 4 3 3 5 4" xfId="14964" xr:uid="{00000000-0005-0000-0000-00007C3B0000}"/>
    <cellStyle name="Вывод 4 3 3 5 4 2" xfId="14965" xr:uid="{00000000-0005-0000-0000-00007D3B0000}"/>
    <cellStyle name="Вывод 4 3 3 5 4 2 2" xfId="14966" xr:uid="{00000000-0005-0000-0000-00007E3B0000}"/>
    <cellStyle name="Вывод 4 3 3 5 4 3" xfId="14967" xr:uid="{00000000-0005-0000-0000-00007F3B0000}"/>
    <cellStyle name="Вывод 4 3 3 5 5" xfId="14968" xr:uid="{00000000-0005-0000-0000-0000803B0000}"/>
    <cellStyle name="Вывод 4 3 3 5 5 2" xfId="14969" xr:uid="{00000000-0005-0000-0000-0000813B0000}"/>
    <cellStyle name="Вывод 4 3 3 5 6" xfId="14970" xr:uid="{00000000-0005-0000-0000-0000823B0000}"/>
    <cellStyle name="Вывод 4 3 3 6" xfId="14971" xr:uid="{00000000-0005-0000-0000-0000833B0000}"/>
    <cellStyle name="Вывод 4 3 3 6 2" xfId="14972" xr:uid="{00000000-0005-0000-0000-0000843B0000}"/>
    <cellStyle name="Вывод 4 3 3 6 2 2" xfId="14973" xr:uid="{00000000-0005-0000-0000-0000853B0000}"/>
    <cellStyle name="Вывод 4 3 3 6 2 2 2" xfId="14974" xr:uid="{00000000-0005-0000-0000-0000863B0000}"/>
    <cellStyle name="Вывод 4 3 3 6 2 3" xfId="14975" xr:uid="{00000000-0005-0000-0000-0000873B0000}"/>
    <cellStyle name="Вывод 4 3 3 6 3" xfId="14976" xr:uid="{00000000-0005-0000-0000-0000883B0000}"/>
    <cellStyle name="Вывод 4 3 3 6 3 2" xfId="14977" xr:uid="{00000000-0005-0000-0000-0000893B0000}"/>
    <cellStyle name="Вывод 4 3 3 6 3 2 2" xfId="14978" xr:uid="{00000000-0005-0000-0000-00008A3B0000}"/>
    <cellStyle name="Вывод 4 3 3 6 3 3" xfId="14979" xr:uid="{00000000-0005-0000-0000-00008B3B0000}"/>
    <cellStyle name="Вывод 4 3 3 6 4" xfId="14980" xr:uid="{00000000-0005-0000-0000-00008C3B0000}"/>
    <cellStyle name="Вывод 4 3 3 6 4 2" xfId="14981" xr:uid="{00000000-0005-0000-0000-00008D3B0000}"/>
    <cellStyle name="Вывод 4 3 3 6 4 2 2" xfId="14982" xr:uid="{00000000-0005-0000-0000-00008E3B0000}"/>
    <cellStyle name="Вывод 4 3 3 6 4 3" xfId="14983" xr:uid="{00000000-0005-0000-0000-00008F3B0000}"/>
    <cellStyle name="Вывод 4 3 3 6 5" xfId="14984" xr:uid="{00000000-0005-0000-0000-0000903B0000}"/>
    <cellStyle name="Вывод 4 3 3 6 5 2" xfId="14985" xr:uid="{00000000-0005-0000-0000-0000913B0000}"/>
    <cellStyle name="Вывод 4 3 3 6 6" xfId="14986" xr:uid="{00000000-0005-0000-0000-0000923B0000}"/>
    <cellStyle name="Вывод 4 3 3 7" xfId="14987" xr:uid="{00000000-0005-0000-0000-0000933B0000}"/>
    <cellStyle name="Вывод 4 3 3 7 2" xfId="14988" xr:uid="{00000000-0005-0000-0000-0000943B0000}"/>
    <cellStyle name="Вывод 4 3 3 7 2 2" xfId="14989" xr:uid="{00000000-0005-0000-0000-0000953B0000}"/>
    <cellStyle name="Вывод 4 3 3 7 3" xfId="14990" xr:uid="{00000000-0005-0000-0000-0000963B0000}"/>
    <cellStyle name="Вывод 4 3 3 8" xfId="14991" xr:uid="{00000000-0005-0000-0000-0000973B0000}"/>
    <cellStyle name="Вывод 4 3 3 8 2" xfId="14992" xr:uid="{00000000-0005-0000-0000-0000983B0000}"/>
    <cellStyle name="Вывод 4 3 3 9" xfId="14993" xr:uid="{00000000-0005-0000-0000-0000993B0000}"/>
    <cellStyle name="Вывод 4 3 4" xfId="14994" xr:uid="{00000000-0005-0000-0000-00009A3B0000}"/>
    <cellStyle name="Вывод 4 3 4 2" xfId="14995" xr:uid="{00000000-0005-0000-0000-00009B3B0000}"/>
    <cellStyle name="Вывод 4 3 4 2 2" xfId="14996" xr:uid="{00000000-0005-0000-0000-00009C3B0000}"/>
    <cellStyle name="Вывод 4 3 4 2 2 2" xfId="14997" xr:uid="{00000000-0005-0000-0000-00009D3B0000}"/>
    <cellStyle name="Вывод 4 3 4 2 2 2 2" xfId="14998" xr:uid="{00000000-0005-0000-0000-00009E3B0000}"/>
    <cellStyle name="Вывод 4 3 4 2 2 3" xfId="14999" xr:uid="{00000000-0005-0000-0000-00009F3B0000}"/>
    <cellStyle name="Вывод 4 3 4 2 3" xfId="15000" xr:uid="{00000000-0005-0000-0000-0000A03B0000}"/>
    <cellStyle name="Вывод 4 3 4 2 3 2" xfId="15001" xr:uid="{00000000-0005-0000-0000-0000A13B0000}"/>
    <cellStyle name="Вывод 4 3 4 2 3 2 2" xfId="15002" xr:uid="{00000000-0005-0000-0000-0000A23B0000}"/>
    <cellStyle name="Вывод 4 3 4 2 3 3" xfId="15003" xr:uid="{00000000-0005-0000-0000-0000A33B0000}"/>
    <cellStyle name="Вывод 4 3 4 2 4" xfId="15004" xr:uid="{00000000-0005-0000-0000-0000A43B0000}"/>
    <cellStyle name="Вывод 4 3 4 2 4 2" xfId="15005" xr:uid="{00000000-0005-0000-0000-0000A53B0000}"/>
    <cellStyle name="Вывод 4 3 4 2 4 2 2" xfId="15006" xr:uid="{00000000-0005-0000-0000-0000A63B0000}"/>
    <cellStyle name="Вывод 4 3 4 2 4 3" xfId="15007" xr:uid="{00000000-0005-0000-0000-0000A73B0000}"/>
    <cellStyle name="Вывод 4 3 4 2 5" xfId="15008" xr:uid="{00000000-0005-0000-0000-0000A83B0000}"/>
    <cellStyle name="Вывод 4 3 4 2 5 2" xfId="15009" xr:uid="{00000000-0005-0000-0000-0000A93B0000}"/>
    <cellStyle name="Вывод 4 3 4 2 6" xfId="15010" xr:uid="{00000000-0005-0000-0000-0000AA3B0000}"/>
    <cellStyle name="Вывод 4 3 4 3" xfId="15011" xr:uid="{00000000-0005-0000-0000-0000AB3B0000}"/>
    <cellStyle name="Вывод 4 3 4 3 2" xfId="15012" xr:uid="{00000000-0005-0000-0000-0000AC3B0000}"/>
    <cellStyle name="Вывод 4 3 4 3 2 2" xfId="15013" xr:uid="{00000000-0005-0000-0000-0000AD3B0000}"/>
    <cellStyle name="Вывод 4 3 4 3 2 2 2" xfId="15014" xr:uid="{00000000-0005-0000-0000-0000AE3B0000}"/>
    <cellStyle name="Вывод 4 3 4 3 2 3" xfId="15015" xr:uid="{00000000-0005-0000-0000-0000AF3B0000}"/>
    <cellStyle name="Вывод 4 3 4 3 3" xfId="15016" xr:uid="{00000000-0005-0000-0000-0000B03B0000}"/>
    <cellStyle name="Вывод 4 3 4 3 3 2" xfId="15017" xr:uid="{00000000-0005-0000-0000-0000B13B0000}"/>
    <cellStyle name="Вывод 4 3 4 3 3 2 2" xfId="15018" xr:uid="{00000000-0005-0000-0000-0000B23B0000}"/>
    <cellStyle name="Вывод 4 3 4 3 3 3" xfId="15019" xr:uid="{00000000-0005-0000-0000-0000B33B0000}"/>
    <cellStyle name="Вывод 4 3 4 3 4" xfId="15020" xr:uid="{00000000-0005-0000-0000-0000B43B0000}"/>
    <cellStyle name="Вывод 4 3 4 3 4 2" xfId="15021" xr:uid="{00000000-0005-0000-0000-0000B53B0000}"/>
    <cellStyle name="Вывод 4 3 4 3 4 2 2" xfId="15022" xr:uid="{00000000-0005-0000-0000-0000B63B0000}"/>
    <cellStyle name="Вывод 4 3 4 3 4 3" xfId="15023" xr:uid="{00000000-0005-0000-0000-0000B73B0000}"/>
    <cellStyle name="Вывод 4 3 4 3 5" xfId="15024" xr:uid="{00000000-0005-0000-0000-0000B83B0000}"/>
    <cellStyle name="Вывод 4 3 4 3 5 2" xfId="15025" xr:uid="{00000000-0005-0000-0000-0000B93B0000}"/>
    <cellStyle name="Вывод 4 3 4 3 6" xfId="15026" xr:uid="{00000000-0005-0000-0000-0000BA3B0000}"/>
    <cellStyle name="Вывод 4 3 4 4" xfId="15027" xr:uid="{00000000-0005-0000-0000-0000BB3B0000}"/>
    <cellStyle name="Вывод 4 3 4 4 2" xfId="15028" xr:uid="{00000000-0005-0000-0000-0000BC3B0000}"/>
    <cellStyle name="Вывод 4 3 4 4 2 2" xfId="15029" xr:uid="{00000000-0005-0000-0000-0000BD3B0000}"/>
    <cellStyle name="Вывод 4 3 4 4 2 2 2" xfId="15030" xr:uid="{00000000-0005-0000-0000-0000BE3B0000}"/>
    <cellStyle name="Вывод 4 3 4 4 2 3" xfId="15031" xr:uid="{00000000-0005-0000-0000-0000BF3B0000}"/>
    <cellStyle name="Вывод 4 3 4 4 3" xfId="15032" xr:uid="{00000000-0005-0000-0000-0000C03B0000}"/>
    <cellStyle name="Вывод 4 3 4 4 3 2" xfId="15033" xr:uid="{00000000-0005-0000-0000-0000C13B0000}"/>
    <cellStyle name="Вывод 4 3 4 4 3 2 2" xfId="15034" xr:uid="{00000000-0005-0000-0000-0000C23B0000}"/>
    <cellStyle name="Вывод 4 3 4 4 3 3" xfId="15035" xr:uid="{00000000-0005-0000-0000-0000C33B0000}"/>
    <cellStyle name="Вывод 4 3 4 4 4" xfId="15036" xr:uid="{00000000-0005-0000-0000-0000C43B0000}"/>
    <cellStyle name="Вывод 4 3 4 4 4 2" xfId="15037" xr:uid="{00000000-0005-0000-0000-0000C53B0000}"/>
    <cellStyle name="Вывод 4 3 4 4 4 2 2" xfId="15038" xr:uid="{00000000-0005-0000-0000-0000C63B0000}"/>
    <cellStyle name="Вывод 4 3 4 4 4 3" xfId="15039" xr:uid="{00000000-0005-0000-0000-0000C73B0000}"/>
    <cellStyle name="Вывод 4 3 4 4 5" xfId="15040" xr:uid="{00000000-0005-0000-0000-0000C83B0000}"/>
    <cellStyle name="Вывод 4 3 4 4 5 2" xfId="15041" xr:uid="{00000000-0005-0000-0000-0000C93B0000}"/>
    <cellStyle name="Вывод 4 3 4 4 6" xfId="15042" xr:uid="{00000000-0005-0000-0000-0000CA3B0000}"/>
    <cellStyle name="Вывод 4 3 4 5" xfId="15043" xr:uid="{00000000-0005-0000-0000-0000CB3B0000}"/>
    <cellStyle name="Вывод 4 3 4 5 2" xfId="15044" xr:uid="{00000000-0005-0000-0000-0000CC3B0000}"/>
    <cellStyle name="Вывод 4 3 4 5 2 2" xfId="15045" xr:uid="{00000000-0005-0000-0000-0000CD3B0000}"/>
    <cellStyle name="Вывод 4 3 4 5 2 2 2" xfId="15046" xr:uid="{00000000-0005-0000-0000-0000CE3B0000}"/>
    <cellStyle name="Вывод 4 3 4 5 2 3" xfId="15047" xr:uid="{00000000-0005-0000-0000-0000CF3B0000}"/>
    <cellStyle name="Вывод 4 3 4 5 3" xfId="15048" xr:uid="{00000000-0005-0000-0000-0000D03B0000}"/>
    <cellStyle name="Вывод 4 3 4 5 3 2" xfId="15049" xr:uid="{00000000-0005-0000-0000-0000D13B0000}"/>
    <cellStyle name="Вывод 4 3 4 5 3 2 2" xfId="15050" xr:uid="{00000000-0005-0000-0000-0000D23B0000}"/>
    <cellStyle name="Вывод 4 3 4 5 3 3" xfId="15051" xr:uid="{00000000-0005-0000-0000-0000D33B0000}"/>
    <cellStyle name="Вывод 4 3 4 5 4" xfId="15052" xr:uid="{00000000-0005-0000-0000-0000D43B0000}"/>
    <cellStyle name="Вывод 4 3 4 5 4 2" xfId="15053" xr:uid="{00000000-0005-0000-0000-0000D53B0000}"/>
    <cellStyle name="Вывод 4 3 4 5 4 2 2" xfId="15054" xr:uid="{00000000-0005-0000-0000-0000D63B0000}"/>
    <cellStyle name="Вывод 4 3 4 5 4 3" xfId="15055" xr:uid="{00000000-0005-0000-0000-0000D73B0000}"/>
    <cellStyle name="Вывод 4 3 4 5 5" xfId="15056" xr:uid="{00000000-0005-0000-0000-0000D83B0000}"/>
    <cellStyle name="Вывод 4 3 4 5 5 2" xfId="15057" xr:uid="{00000000-0005-0000-0000-0000D93B0000}"/>
    <cellStyle name="Вывод 4 3 4 5 6" xfId="15058" xr:uid="{00000000-0005-0000-0000-0000DA3B0000}"/>
    <cellStyle name="Вывод 4 3 4 6" xfId="15059" xr:uid="{00000000-0005-0000-0000-0000DB3B0000}"/>
    <cellStyle name="Вывод 4 3 4 6 2" xfId="15060" xr:uid="{00000000-0005-0000-0000-0000DC3B0000}"/>
    <cellStyle name="Вывод 4 3 4 6 2 2" xfId="15061" xr:uid="{00000000-0005-0000-0000-0000DD3B0000}"/>
    <cellStyle name="Вывод 4 3 4 6 3" xfId="15062" xr:uid="{00000000-0005-0000-0000-0000DE3B0000}"/>
    <cellStyle name="Вывод 4 3 4 7" xfId="15063" xr:uid="{00000000-0005-0000-0000-0000DF3B0000}"/>
    <cellStyle name="Вывод 4 3 4 7 2" xfId="15064" xr:uid="{00000000-0005-0000-0000-0000E03B0000}"/>
    <cellStyle name="Вывод 4 3 4 8" xfId="15065" xr:uid="{00000000-0005-0000-0000-0000E13B0000}"/>
    <cellStyle name="Вывод 4 3 5" xfId="15066" xr:uid="{00000000-0005-0000-0000-0000E23B0000}"/>
    <cellStyle name="Вывод 4 3 5 2" xfId="15067" xr:uid="{00000000-0005-0000-0000-0000E33B0000}"/>
    <cellStyle name="Вывод 4 3 5 2 2" xfId="15068" xr:uid="{00000000-0005-0000-0000-0000E43B0000}"/>
    <cellStyle name="Вывод 4 3 5 2 2 2" xfId="15069" xr:uid="{00000000-0005-0000-0000-0000E53B0000}"/>
    <cellStyle name="Вывод 4 3 5 2 2 2 2" xfId="15070" xr:uid="{00000000-0005-0000-0000-0000E63B0000}"/>
    <cellStyle name="Вывод 4 3 5 2 2 3" xfId="15071" xr:uid="{00000000-0005-0000-0000-0000E73B0000}"/>
    <cellStyle name="Вывод 4 3 5 2 3" xfId="15072" xr:uid="{00000000-0005-0000-0000-0000E83B0000}"/>
    <cellStyle name="Вывод 4 3 5 2 3 2" xfId="15073" xr:uid="{00000000-0005-0000-0000-0000E93B0000}"/>
    <cellStyle name="Вывод 4 3 5 2 3 2 2" xfId="15074" xr:uid="{00000000-0005-0000-0000-0000EA3B0000}"/>
    <cellStyle name="Вывод 4 3 5 2 3 3" xfId="15075" xr:uid="{00000000-0005-0000-0000-0000EB3B0000}"/>
    <cellStyle name="Вывод 4 3 5 2 4" xfId="15076" xr:uid="{00000000-0005-0000-0000-0000EC3B0000}"/>
    <cellStyle name="Вывод 4 3 5 2 4 2" xfId="15077" xr:uid="{00000000-0005-0000-0000-0000ED3B0000}"/>
    <cellStyle name="Вывод 4 3 5 2 4 2 2" xfId="15078" xr:uid="{00000000-0005-0000-0000-0000EE3B0000}"/>
    <cellStyle name="Вывод 4 3 5 2 4 3" xfId="15079" xr:uid="{00000000-0005-0000-0000-0000EF3B0000}"/>
    <cellStyle name="Вывод 4 3 5 2 5" xfId="15080" xr:uid="{00000000-0005-0000-0000-0000F03B0000}"/>
    <cellStyle name="Вывод 4 3 5 2 5 2" xfId="15081" xr:uid="{00000000-0005-0000-0000-0000F13B0000}"/>
    <cellStyle name="Вывод 4 3 5 2 6" xfId="15082" xr:uid="{00000000-0005-0000-0000-0000F23B0000}"/>
    <cellStyle name="Вывод 4 3 5 3" xfId="15083" xr:uid="{00000000-0005-0000-0000-0000F33B0000}"/>
    <cellStyle name="Вывод 4 3 5 3 2" xfId="15084" xr:uid="{00000000-0005-0000-0000-0000F43B0000}"/>
    <cellStyle name="Вывод 4 3 5 3 2 2" xfId="15085" xr:uid="{00000000-0005-0000-0000-0000F53B0000}"/>
    <cellStyle name="Вывод 4 3 5 3 2 2 2" xfId="15086" xr:uid="{00000000-0005-0000-0000-0000F63B0000}"/>
    <cellStyle name="Вывод 4 3 5 3 2 3" xfId="15087" xr:uid="{00000000-0005-0000-0000-0000F73B0000}"/>
    <cellStyle name="Вывод 4 3 5 3 3" xfId="15088" xr:uid="{00000000-0005-0000-0000-0000F83B0000}"/>
    <cellStyle name="Вывод 4 3 5 3 3 2" xfId="15089" xr:uid="{00000000-0005-0000-0000-0000F93B0000}"/>
    <cellStyle name="Вывод 4 3 5 3 3 2 2" xfId="15090" xr:uid="{00000000-0005-0000-0000-0000FA3B0000}"/>
    <cellStyle name="Вывод 4 3 5 3 3 3" xfId="15091" xr:uid="{00000000-0005-0000-0000-0000FB3B0000}"/>
    <cellStyle name="Вывод 4 3 5 3 4" xfId="15092" xr:uid="{00000000-0005-0000-0000-0000FC3B0000}"/>
    <cellStyle name="Вывод 4 3 5 3 4 2" xfId="15093" xr:uid="{00000000-0005-0000-0000-0000FD3B0000}"/>
    <cellStyle name="Вывод 4 3 5 3 4 2 2" xfId="15094" xr:uid="{00000000-0005-0000-0000-0000FE3B0000}"/>
    <cellStyle name="Вывод 4 3 5 3 4 3" xfId="15095" xr:uid="{00000000-0005-0000-0000-0000FF3B0000}"/>
    <cellStyle name="Вывод 4 3 5 3 5" xfId="15096" xr:uid="{00000000-0005-0000-0000-0000003C0000}"/>
    <cellStyle name="Вывод 4 3 5 3 5 2" xfId="15097" xr:uid="{00000000-0005-0000-0000-0000013C0000}"/>
    <cellStyle name="Вывод 4 3 5 3 6" xfId="15098" xr:uid="{00000000-0005-0000-0000-0000023C0000}"/>
    <cellStyle name="Вывод 4 3 5 4" xfId="15099" xr:uid="{00000000-0005-0000-0000-0000033C0000}"/>
    <cellStyle name="Вывод 4 3 5 4 2" xfId="15100" xr:uid="{00000000-0005-0000-0000-0000043C0000}"/>
    <cellStyle name="Вывод 4 3 5 4 2 2" xfId="15101" xr:uid="{00000000-0005-0000-0000-0000053C0000}"/>
    <cellStyle name="Вывод 4 3 5 4 2 2 2" xfId="15102" xr:uid="{00000000-0005-0000-0000-0000063C0000}"/>
    <cellStyle name="Вывод 4 3 5 4 2 3" xfId="15103" xr:uid="{00000000-0005-0000-0000-0000073C0000}"/>
    <cellStyle name="Вывод 4 3 5 4 3" xfId="15104" xr:uid="{00000000-0005-0000-0000-0000083C0000}"/>
    <cellStyle name="Вывод 4 3 5 4 3 2" xfId="15105" xr:uid="{00000000-0005-0000-0000-0000093C0000}"/>
    <cellStyle name="Вывод 4 3 5 4 3 2 2" xfId="15106" xr:uid="{00000000-0005-0000-0000-00000A3C0000}"/>
    <cellStyle name="Вывод 4 3 5 4 3 3" xfId="15107" xr:uid="{00000000-0005-0000-0000-00000B3C0000}"/>
    <cellStyle name="Вывод 4 3 5 4 4" xfId="15108" xr:uid="{00000000-0005-0000-0000-00000C3C0000}"/>
    <cellStyle name="Вывод 4 3 5 4 4 2" xfId="15109" xr:uid="{00000000-0005-0000-0000-00000D3C0000}"/>
    <cellStyle name="Вывод 4 3 5 4 4 2 2" xfId="15110" xr:uid="{00000000-0005-0000-0000-00000E3C0000}"/>
    <cellStyle name="Вывод 4 3 5 4 4 3" xfId="15111" xr:uid="{00000000-0005-0000-0000-00000F3C0000}"/>
    <cellStyle name="Вывод 4 3 5 4 5" xfId="15112" xr:uid="{00000000-0005-0000-0000-0000103C0000}"/>
    <cellStyle name="Вывод 4 3 5 4 5 2" xfId="15113" xr:uid="{00000000-0005-0000-0000-0000113C0000}"/>
    <cellStyle name="Вывод 4 3 5 4 6" xfId="15114" xr:uid="{00000000-0005-0000-0000-0000123C0000}"/>
    <cellStyle name="Вывод 4 3 5 5" xfId="15115" xr:uid="{00000000-0005-0000-0000-0000133C0000}"/>
    <cellStyle name="Вывод 4 3 5 5 2" xfId="15116" xr:uid="{00000000-0005-0000-0000-0000143C0000}"/>
    <cellStyle name="Вывод 4 3 5 5 2 2" xfId="15117" xr:uid="{00000000-0005-0000-0000-0000153C0000}"/>
    <cellStyle name="Вывод 4 3 5 5 2 2 2" xfId="15118" xr:uid="{00000000-0005-0000-0000-0000163C0000}"/>
    <cellStyle name="Вывод 4 3 5 5 2 3" xfId="15119" xr:uid="{00000000-0005-0000-0000-0000173C0000}"/>
    <cellStyle name="Вывод 4 3 5 5 3" xfId="15120" xr:uid="{00000000-0005-0000-0000-0000183C0000}"/>
    <cellStyle name="Вывод 4 3 5 5 3 2" xfId="15121" xr:uid="{00000000-0005-0000-0000-0000193C0000}"/>
    <cellStyle name="Вывод 4 3 5 5 3 2 2" xfId="15122" xr:uid="{00000000-0005-0000-0000-00001A3C0000}"/>
    <cellStyle name="Вывод 4 3 5 5 3 3" xfId="15123" xr:uid="{00000000-0005-0000-0000-00001B3C0000}"/>
    <cellStyle name="Вывод 4 3 5 5 4" xfId="15124" xr:uid="{00000000-0005-0000-0000-00001C3C0000}"/>
    <cellStyle name="Вывод 4 3 5 5 4 2" xfId="15125" xr:uid="{00000000-0005-0000-0000-00001D3C0000}"/>
    <cellStyle name="Вывод 4 3 5 5 4 2 2" xfId="15126" xr:uid="{00000000-0005-0000-0000-00001E3C0000}"/>
    <cellStyle name="Вывод 4 3 5 5 4 3" xfId="15127" xr:uid="{00000000-0005-0000-0000-00001F3C0000}"/>
    <cellStyle name="Вывод 4 3 5 5 5" xfId="15128" xr:uid="{00000000-0005-0000-0000-0000203C0000}"/>
    <cellStyle name="Вывод 4 3 5 5 5 2" xfId="15129" xr:uid="{00000000-0005-0000-0000-0000213C0000}"/>
    <cellStyle name="Вывод 4 3 5 5 6" xfId="15130" xr:uid="{00000000-0005-0000-0000-0000223C0000}"/>
    <cellStyle name="Вывод 4 3 5 6" xfId="15131" xr:uid="{00000000-0005-0000-0000-0000233C0000}"/>
    <cellStyle name="Вывод 4 3 5 6 2" xfId="15132" xr:uid="{00000000-0005-0000-0000-0000243C0000}"/>
    <cellStyle name="Вывод 4 3 5 6 2 2" xfId="15133" xr:uid="{00000000-0005-0000-0000-0000253C0000}"/>
    <cellStyle name="Вывод 4 3 5 6 3" xfId="15134" xr:uid="{00000000-0005-0000-0000-0000263C0000}"/>
    <cellStyle name="Вывод 4 3 5 7" xfId="15135" xr:uid="{00000000-0005-0000-0000-0000273C0000}"/>
    <cellStyle name="Вывод 4 3 5 7 2" xfId="15136" xr:uid="{00000000-0005-0000-0000-0000283C0000}"/>
    <cellStyle name="Вывод 4 3 5 8" xfId="15137" xr:uid="{00000000-0005-0000-0000-0000293C0000}"/>
    <cellStyle name="Вывод 4 3 6" xfId="15138" xr:uid="{00000000-0005-0000-0000-00002A3C0000}"/>
    <cellStyle name="Вывод 4 3 6 2" xfId="15139" xr:uid="{00000000-0005-0000-0000-00002B3C0000}"/>
    <cellStyle name="Вывод 4 3 6 2 2" xfId="15140" xr:uid="{00000000-0005-0000-0000-00002C3C0000}"/>
    <cellStyle name="Вывод 4 3 6 2 2 2" xfId="15141" xr:uid="{00000000-0005-0000-0000-00002D3C0000}"/>
    <cellStyle name="Вывод 4 3 6 2 3" xfId="15142" xr:uid="{00000000-0005-0000-0000-00002E3C0000}"/>
    <cellStyle name="Вывод 4 3 6 3" xfId="15143" xr:uid="{00000000-0005-0000-0000-00002F3C0000}"/>
    <cellStyle name="Вывод 4 3 6 3 2" xfId="15144" xr:uid="{00000000-0005-0000-0000-0000303C0000}"/>
    <cellStyle name="Вывод 4 3 6 4" xfId="15145" xr:uid="{00000000-0005-0000-0000-0000313C0000}"/>
    <cellStyle name="Вывод 4 3 7" xfId="15146" xr:uid="{00000000-0005-0000-0000-0000323C0000}"/>
    <cellStyle name="Вывод 4 3 7 2" xfId="15147" xr:uid="{00000000-0005-0000-0000-0000333C0000}"/>
    <cellStyle name="Вывод 4 3 7 2 2" xfId="15148" xr:uid="{00000000-0005-0000-0000-0000343C0000}"/>
    <cellStyle name="Вывод 4 3 7 3" xfId="15149" xr:uid="{00000000-0005-0000-0000-0000353C0000}"/>
    <cellStyle name="Вывод 4 3 8" xfId="15150" xr:uid="{00000000-0005-0000-0000-0000363C0000}"/>
    <cellStyle name="Вывод 4 3 8 2" xfId="15151" xr:uid="{00000000-0005-0000-0000-0000373C0000}"/>
    <cellStyle name="Вывод 4 3 9" xfId="15152" xr:uid="{00000000-0005-0000-0000-0000383C0000}"/>
    <cellStyle name="Вывод 4 4" xfId="15153" xr:uid="{00000000-0005-0000-0000-0000393C0000}"/>
    <cellStyle name="Вывод 4 4 10" xfId="15154" xr:uid="{00000000-0005-0000-0000-00003A3C0000}"/>
    <cellStyle name="Вывод 4 4 2" xfId="15155" xr:uid="{00000000-0005-0000-0000-00003B3C0000}"/>
    <cellStyle name="Вывод 4 4 2 2" xfId="15156" xr:uid="{00000000-0005-0000-0000-00003C3C0000}"/>
    <cellStyle name="Вывод 4 4 2 2 2" xfId="15157" xr:uid="{00000000-0005-0000-0000-00003D3C0000}"/>
    <cellStyle name="Вывод 4 4 2 2 2 2" xfId="15158" xr:uid="{00000000-0005-0000-0000-00003E3C0000}"/>
    <cellStyle name="Вывод 4 4 2 2 2 2 2" xfId="15159" xr:uid="{00000000-0005-0000-0000-00003F3C0000}"/>
    <cellStyle name="Вывод 4 4 2 2 2 3" xfId="15160" xr:uid="{00000000-0005-0000-0000-0000403C0000}"/>
    <cellStyle name="Вывод 4 4 2 2 3" xfId="15161" xr:uid="{00000000-0005-0000-0000-0000413C0000}"/>
    <cellStyle name="Вывод 4 4 2 2 3 2" xfId="15162" xr:uid="{00000000-0005-0000-0000-0000423C0000}"/>
    <cellStyle name="Вывод 4 4 2 2 3 2 2" xfId="15163" xr:uid="{00000000-0005-0000-0000-0000433C0000}"/>
    <cellStyle name="Вывод 4 4 2 2 3 3" xfId="15164" xr:uid="{00000000-0005-0000-0000-0000443C0000}"/>
    <cellStyle name="Вывод 4 4 2 2 4" xfId="15165" xr:uid="{00000000-0005-0000-0000-0000453C0000}"/>
    <cellStyle name="Вывод 4 4 2 2 4 2" xfId="15166" xr:uid="{00000000-0005-0000-0000-0000463C0000}"/>
    <cellStyle name="Вывод 4 4 2 2 4 2 2" xfId="15167" xr:uid="{00000000-0005-0000-0000-0000473C0000}"/>
    <cellStyle name="Вывод 4 4 2 2 4 3" xfId="15168" xr:uid="{00000000-0005-0000-0000-0000483C0000}"/>
    <cellStyle name="Вывод 4 4 2 2 5" xfId="15169" xr:uid="{00000000-0005-0000-0000-0000493C0000}"/>
    <cellStyle name="Вывод 4 4 2 2 5 2" xfId="15170" xr:uid="{00000000-0005-0000-0000-00004A3C0000}"/>
    <cellStyle name="Вывод 4 4 2 2 6" xfId="15171" xr:uid="{00000000-0005-0000-0000-00004B3C0000}"/>
    <cellStyle name="Вывод 4 4 2 3" xfId="15172" xr:uid="{00000000-0005-0000-0000-00004C3C0000}"/>
    <cellStyle name="Вывод 4 4 2 3 2" xfId="15173" xr:uid="{00000000-0005-0000-0000-00004D3C0000}"/>
    <cellStyle name="Вывод 4 4 2 3 2 2" xfId="15174" xr:uid="{00000000-0005-0000-0000-00004E3C0000}"/>
    <cellStyle name="Вывод 4 4 2 3 2 2 2" xfId="15175" xr:uid="{00000000-0005-0000-0000-00004F3C0000}"/>
    <cellStyle name="Вывод 4 4 2 3 2 3" xfId="15176" xr:uid="{00000000-0005-0000-0000-0000503C0000}"/>
    <cellStyle name="Вывод 4 4 2 3 3" xfId="15177" xr:uid="{00000000-0005-0000-0000-0000513C0000}"/>
    <cellStyle name="Вывод 4 4 2 3 3 2" xfId="15178" xr:uid="{00000000-0005-0000-0000-0000523C0000}"/>
    <cellStyle name="Вывод 4 4 2 3 3 2 2" xfId="15179" xr:uid="{00000000-0005-0000-0000-0000533C0000}"/>
    <cellStyle name="Вывод 4 4 2 3 3 3" xfId="15180" xr:uid="{00000000-0005-0000-0000-0000543C0000}"/>
    <cellStyle name="Вывод 4 4 2 3 4" xfId="15181" xr:uid="{00000000-0005-0000-0000-0000553C0000}"/>
    <cellStyle name="Вывод 4 4 2 3 4 2" xfId="15182" xr:uid="{00000000-0005-0000-0000-0000563C0000}"/>
    <cellStyle name="Вывод 4 4 2 3 4 2 2" xfId="15183" xr:uid="{00000000-0005-0000-0000-0000573C0000}"/>
    <cellStyle name="Вывод 4 4 2 3 4 3" xfId="15184" xr:uid="{00000000-0005-0000-0000-0000583C0000}"/>
    <cellStyle name="Вывод 4 4 2 3 5" xfId="15185" xr:uid="{00000000-0005-0000-0000-0000593C0000}"/>
    <cellStyle name="Вывод 4 4 2 3 5 2" xfId="15186" xr:uid="{00000000-0005-0000-0000-00005A3C0000}"/>
    <cellStyle name="Вывод 4 4 2 3 6" xfId="15187" xr:uid="{00000000-0005-0000-0000-00005B3C0000}"/>
    <cellStyle name="Вывод 4 4 2 4" xfId="15188" xr:uid="{00000000-0005-0000-0000-00005C3C0000}"/>
    <cellStyle name="Вывод 4 4 2 4 2" xfId="15189" xr:uid="{00000000-0005-0000-0000-00005D3C0000}"/>
    <cellStyle name="Вывод 4 4 2 4 2 2" xfId="15190" xr:uid="{00000000-0005-0000-0000-00005E3C0000}"/>
    <cellStyle name="Вывод 4 4 2 4 2 2 2" xfId="15191" xr:uid="{00000000-0005-0000-0000-00005F3C0000}"/>
    <cellStyle name="Вывод 4 4 2 4 2 3" xfId="15192" xr:uid="{00000000-0005-0000-0000-0000603C0000}"/>
    <cellStyle name="Вывод 4 4 2 4 3" xfId="15193" xr:uid="{00000000-0005-0000-0000-0000613C0000}"/>
    <cellStyle name="Вывод 4 4 2 4 3 2" xfId="15194" xr:uid="{00000000-0005-0000-0000-0000623C0000}"/>
    <cellStyle name="Вывод 4 4 2 4 3 2 2" xfId="15195" xr:uid="{00000000-0005-0000-0000-0000633C0000}"/>
    <cellStyle name="Вывод 4 4 2 4 3 3" xfId="15196" xr:uid="{00000000-0005-0000-0000-0000643C0000}"/>
    <cellStyle name="Вывод 4 4 2 4 4" xfId="15197" xr:uid="{00000000-0005-0000-0000-0000653C0000}"/>
    <cellStyle name="Вывод 4 4 2 4 4 2" xfId="15198" xr:uid="{00000000-0005-0000-0000-0000663C0000}"/>
    <cellStyle name="Вывод 4 4 2 4 4 2 2" xfId="15199" xr:uid="{00000000-0005-0000-0000-0000673C0000}"/>
    <cellStyle name="Вывод 4 4 2 4 4 3" xfId="15200" xr:uid="{00000000-0005-0000-0000-0000683C0000}"/>
    <cellStyle name="Вывод 4 4 2 4 5" xfId="15201" xr:uid="{00000000-0005-0000-0000-0000693C0000}"/>
    <cellStyle name="Вывод 4 4 2 4 5 2" xfId="15202" xr:uid="{00000000-0005-0000-0000-00006A3C0000}"/>
    <cellStyle name="Вывод 4 4 2 4 6" xfId="15203" xr:uid="{00000000-0005-0000-0000-00006B3C0000}"/>
    <cellStyle name="Вывод 4 4 2 5" xfId="15204" xr:uid="{00000000-0005-0000-0000-00006C3C0000}"/>
    <cellStyle name="Вывод 4 4 2 5 2" xfId="15205" xr:uid="{00000000-0005-0000-0000-00006D3C0000}"/>
    <cellStyle name="Вывод 4 4 2 5 2 2" xfId="15206" xr:uid="{00000000-0005-0000-0000-00006E3C0000}"/>
    <cellStyle name="Вывод 4 4 2 5 2 2 2" xfId="15207" xr:uid="{00000000-0005-0000-0000-00006F3C0000}"/>
    <cellStyle name="Вывод 4 4 2 5 2 3" xfId="15208" xr:uid="{00000000-0005-0000-0000-0000703C0000}"/>
    <cellStyle name="Вывод 4 4 2 5 3" xfId="15209" xr:uid="{00000000-0005-0000-0000-0000713C0000}"/>
    <cellStyle name="Вывод 4 4 2 5 3 2" xfId="15210" xr:uid="{00000000-0005-0000-0000-0000723C0000}"/>
    <cellStyle name="Вывод 4 4 2 5 3 2 2" xfId="15211" xr:uid="{00000000-0005-0000-0000-0000733C0000}"/>
    <cellStyle name="Вывод 4 4 2 5 3 3" xfId="15212" xr:uid="{00000000-0005-0000-0000-0000743C0000}"/>
    <cellStyle name="Вывод 4 4 2 5 4" xfId="15213" xr:uid="{00000000-0005-0000-0000-0000753C0000}"/>
    <cellStyle name="Вывод 4 4 2 5 4 2" xfId="15214" xr:uid="{00000000-0005-0000-0000-0000763C0000}"/>
    <cellStyle name="Вывод 4 4 2 5 4 2 2" xfId="15215" xr:uid="{00000000-0005-0000-0000-0000773C0000}"/>
    <cellStyle name="Вывод 4 4 2 5 4 3" xfId="15216" xr:uid="{00000000-0005-0000-0000-0000783C0000}"/>
    <cellStyle name="Вывод 4 4 2 5 5" xfId="15217" xr:uid="{00000000-0005-0000-0000-0000793C0000}"/>
    <cellStyle name="Вывод 4 4 2 5 5 2" xfId="15218" xr:uid="{00000000-0005-0000-0000-00007A3C0000}"/>
    <cellStyle name="Вывод 4 4 2 5 6" xfId="15219" xr:uid="{00000000-0005-0000-0000-00007B3C0000}"/>
    <cellStyle name="Вывод 4 4 2 6" xfId="15220" xr:uid="{00000000-0005-0000-0000-00007C3C0000}"/>
    <cellStyle name="Вывод 4 4 2 6 2" xfId="15221" xr:uid="{00000000-0005-0000-0000-00007D3C0000}"/>
    <cellStyle name="Вывод 4 4 2 6 2 2" xfId="15222" xr:uid="{00000000-0005-0000-0000-00007E3C0000}"/>
    <cellStyle name="Вывод 4 4 2 6 2 2 2" xfId="15223" xr:uid="{00000000-0005-0000-0000-00007F3C0000}"/>
    <cellStyle name="Вывод 4 4 2 6 2 3" xfId="15224" xr:uid="{00000000-0005-0000-0000-0000803C0000}"/>
    <cellStyle name="Вывод 4 4 2 6 3" xfId="15225" xr:uid="{00000000-0005-0000-0000-0000813C0000}"/>
    <cellStyle name="Вывод 4 4 2 6 3 2" xfId="15226" xr:uid="{00000000-0005-0000-0000-0000823C0000}"/>
    <cellStyle name="Вывод 4 4 2 6 3 2 2" xfId="15227" xr:uid="{00000000-0005-0000-0000-0000833C0000}"/>
    <cellStyle name="Вывод 4 4 2 6 3 3" xfId="15228" xr:uid="{00000000-0005-0000-0000-0000843C0000}"/>
    <cellStyle name="Вывод 4 4 2 6 4" xfId="15229" xr:uid="{00000000-0005-0000-0000-0000853C0000}"/>
    <cellStyle name="Вывод 4 4 2 6 4 2" xfId="15230" xr:uid="{00000000-0005-0000-0000-0000863C0000}"/>
    <cellStyle name="Вывод 4 4 2 6 4 2 2" xfId="15231" xr:uid="{00000000-0005-0000-0000-0000873C0000}"/>
    <cellStyle name="Вывод 4 4 2 6 4 3" xfId="15232" xr:uid="{00000000-0005-0000-0000-0000883C0000}"/>
    <cellStyle name="Вывод 4 4 2 6 5" xfId="15233" xr:uid="{00000000-0005-0000-0000-0000893C0000}"/>
    <cellStyle name="Вывод 4 4 2 6 5 2" xfId="15234" xr:uid="{00000000-0005-0000-0000-00008A3C0000}"/>
    <cellStyle name="Вывод 4 4 2 6 6" xfId="15235" xr:uid="{00000000-0005-0000-0000-00008B3C0000}"/>
    <cellStyle name="Вывод 4 4 2 7" xfId="15236" xr:uid="{00000000-0005-0000-0000-00008C3C0000}"/>
    <cellStyle name="Вывод 4 4 2 7 2" xfId="15237" xr:uid="{00000000-0005-0000-0000-00008D3C0000}"/>
    <cellStyle name="Вывод 4 4 2 7 2 2" xfId="15238" xr:uid="{00000000-0005-0000-0000-00008E3C0000}"/>
    <cellStyle name="Вывод 4 4 2 7 3" xfId="15239" xr:uid="{00000000-0005-0000-0000-00008F3C0000}"/>
    <cellStyle name="Вывод 4 4 2 8" xfId="15240" xr:uid="{00000000-0005-0000-0000-0000903C0000}"/>
    <cellStyle name="Вывод 4 4 2 8 2" xfId="15241" xr:uid="{00000000-0005-0000-0000-0000913C0000}"/>
    <cellStyle name="Вывод 4 4 2 9" xfId="15242" xr:uid="{00000000-0005-0000-0000-0000923C0000}"/>
    <cellStyle name="Вывод 4 4 3" xfId="15243" xr:uid="{00000000-0005-0000-0000-0000933C0000}"/>
    <cellStyle name="Вывод 4 4 3 2" xfId="15244" xr:uid="{00000000-0005-0000-0000-0000943C0000}"/>
    <cellStyle name="Вывод 4 4 3 2 2" xfId="15245" xr:uid="{00000000-0005-0000-0000-0000953C0000}"/>
    <cellStyle name="Вывод 4 4 3 2 2 2" xfId="15246" xr:uid="{00000000-0005-0000-0000-0000963C0000}"/>
    <cellStyle name="Вывод 4 4 3 2 2 2 2" xfId="15247" xr:uid="{00000000-0005-0000-0000-0000973C0000}"/>
    <cellStyle name="Вывод 4 4 3 2 2 3" xfId="15248" xr:uid="{00000000-0005-0000-0000-0000983C0000}"/>
    <cellStyle name="Вывод 4 4 3 2 3" xfId="15249" xr:uid="{00000000-0005-0000-0000-0000993C0000}"/>
    <cellStyle name="Вывод 4 4 3 2 3 2" xfId="15250" xr:uid="{00000000-0005-0000-0000-00009A3C0000}"/>
    <cellStyle name="Вывод 4 4 3 2 3 2 2" xfId="15251" xr:uid="{00000000-0005-0000-0000-00009B3C0000}"/>
    <cellStyle name="Вывод 4 4 3 2 3 3" xfId="15252" xr:uid="{00000000-0005-0000-0000-00009C3C0000}"/>
    <cellStyle name="Вывод 4 4 3 2 4" xfId="15253" xr:uid="{00000000-0005-0000-0000-00009D3C0000}"/>
    <cellStyle name="Вывод 4 4 3 2 4 2" xfId="15254" xr:uid="{00000000-0005-0000-0000-00009E3C0000}"/>
    <cellStyle name="Вывод 4 4 3 2 4 2 2" xfId="15255" xr:uid="{00000000-0005-0000-0000-00009F3C0000}"/>
    <cellStyle name="Вывод 4 4 3 2 4 3" xfId="15256" xr:uid="{00000000-0005-0000-0000-0000A03C0000}"/>
    <cellStyle name="Вывод 4 4 3 2 5" xfId="15257" xr:uid="{00000000-0005-0000-0000-0000A13C0000}"/>
    <cellStyle name="Вывод 4 4 3 2 5 2" xfId="15258" xr:uid="{00000000-0005-0000-0000-0000A23C0000}"/>
    <cellStyle name="Вывод 4 4 3 2 6" xfId="15259" xr:uid="{00000000-0005-0000-0000-0000A33C0000}"/>
    <cellStyle name="Вывод 4 4 3 3" xfId="15260" xr:uid="{00000000-0005-0000-0000-0000A43C0000}"/>
    <cellStyle name="Вывод 4 4 3 3 2" xfId="15261" xr:uid="{00000000-0005-0000-0000-0000A53C0000}"/>
    <cellStyle name="Вывод 4 4 3 3 2 2" xfId="15262" xr:uid="{00000000-0005-0000-0000-0000A63C0000}"/>
    <cellStyle name="Вывод 4 4 3 3 2 2 2" xfId="15263" xr:uid="{00000000-0005-0000-0000-0000A73C0000}"/>
    <cellStyle name="Вывод 4 4 3 3 2 3" xfId="15264" xr:uid="{00000000-0005-0000-0000-0000A83C0000}"/>
    <cellStyle name="Вывод 4 4 3 3 3" xfId="15265" xr:uid="{00000000-0005-0000-0000-0000A93C0000}"/>
    <cellStyle name="Вывод 4 4 3 3 3 2" xfId="15266" xr:uid="{00000000-0005-0000-0000-0000AA3C0000}"/>
    <cellStyle name="Вывод 4 4 3 3 3 2 2" xfId="15267" xr:uid="{00000000-0005-0000-0000-0000AB3C0000}"/>
    <cellStyle name="Вывод 4 4 3 3 3 3" xfId="15268" xr:uid="{00000000-0005-0000-0000-0000AC3C0000}"/>
    <cellStyle name="Вывод 4 4 3 3 4" xfId="15269" xr:uid="{00000000-0005-0000-0000-0000AD3C0000}"/>
    <cellStyle name="Вывод 4 4 3 3 4 2" xfId="15270" xr:uid="{00000000-0005-0000-0000-0000AE3C0000}"/>
    <cellStyle name="Вывод 4 4 3 3 4 2 2" xfId="15271" xr:uid="{00000000-0005-0000-0000-0000AF3C0000}"/>
    <cellStyle name="Вывод 4 4 3 3 4 3" xfId="15272" xr:uid="{00000000-0005-0000-0000-0000B03C0000}"/>
    <cellStyle name="Вывод 4 4 3 3 5" xfId="15273" xr:uid="{00000000-0005-0000-0000-0000B13C0000}"/>
    <cellStyle name="Вывод 4 4 3 3 5 2" xfId="15274" xr:uid="{00000000-0005-0000-0000-0000B23C0000}"/>
    <cellStyle name="Вывод 4 4 3 3 6" xfId="15275" xr:uid="{00000000-0005-0000-0000-0000B33C0000}"/>
    <cellStyle name="Вывод 4 4 3 4" xfId="15276" xr:uid="{00000000-0005-0000-0000-0000B43C0000}"/>
    <cellStyle name="Вывод 4 4 3 4 2" xfId="15277" xr:uid="{00000000-0005-0000-0000-0000B53C0000}"/>
    <cellStyle name="Вывод 4 4 3 4 2 2" xfId="15278" xr:uid="{00000000-0005-0000-0000-0000B63C0000}"/>
    <cellStyle name="Вывод 4 4 3 4 2 2 2" xfId="15279" xr:uid="{00000000-0005-0000-0000-0000B73C0000}"/>
    <cellStyle name="Вывод 4 4 3 4 2 3" xfId="15280" xr:uid="{00000000-0005-0000-0000-0000B83C0000}"/>
    <cellStyle name="Вывод 4 4 3 4 3" xfId="15281" xr:uid="{00000000-0005-0000-0000-0000B93C0000}"/>
    <cellStyle name="Вывод 4 4 3 4 3 2" xfId="15282" xr:uid="{00000000-0005-0000-0000-0000BA3C0000}"/>
    <cellStyle name="Вывод 4 4 3 4 3 2 2" xfId="15283" xr:uid="{00000000-0005-0000-0000-0000BB3C0000}"/>
    <cellStyle name="Вывод 4 4 3 4 3 3" xfId="15284" xr:uid="{00000000-0005-0000-0000-0000BC3C0000}"/>
    <cellStyle name="Вывод 4 4 3 4 4" xfId="15285" xr:uid="{00000000-0005-0000-0000-0000BD3C0000}"/>
    <cellStyle name="Вывод 4 4 3 4 4 2" xfId="15286" xr:uid="{00000000-0005-0000-0000-0000BE3C0000}"/>
    <cellStyle name="Вывод 4 4 3 4 4 2 2" xfId="15287" xr:uid="{00000000-0005-0000-0000-0000BF3C0000}"/>
    <cellStyle name="Вывод 4 4 3 4 4 3" xfId="15288" xr:uid="{00000000-0005-0000-0000-0000C03C0000}"/>
    <cellStyle name="Вывод 4 4 3 4 5" xfId="15289" xr:uid="{00000000-0005-0000-0000-0000C13C0000}"/>
    <cellStyle name="Вывод 4 4 3 4 5 2" xfId="15290" xr:uid="{00000000-0005-0000-0000-0000C23C0000}"/>
    <cellStyle name="Вывод 4 4 3 4 6" xfId="15291" xr:uid="{00000000-0005-0000-0000-0000C33C0000}"/>
    <cellStyle name="Вывод 4 4 3 5" xfId="15292" xr:uid="{00000000-0005-0000-0000-0000C43C0000}"/>
    <cellStyle name="Вывод 4 4 3 5 2" xfId="15293" xr:uid="{00000000-0005-0000-0000-0000C53C0000}"/>
    <cellStyle name="Вывод 4 4 3 5 2 2" xfId="15294" xr:uid="{00000000-0005-0000-0000-0000C63C0000}"/>
    <cellStyle name="Вывод 4 4 3 5 2 2 2" xfId="15295" xr:uid="{00000000-0005-0000-0000-0000C73C0000}"/>
    <cellStyle name="Вывод 4 4 3 5 2 3" xfId="15296" xr:uid="{00000000-0005-0000-0000-0000C83C0000}"/>
    <cellStyle name="Вывод 4 4 3 5 3" xfId="15297" xr:uid="{00000000-0005-0000-0000-0000C93C0000}"/>
    <cellStyle name="Вывод 4 4 3 5 3 2" xfId="15298" xr:uid="{00000000-0005-0000-0000-0000CA3C0000}"/>
    <cellStyle name="Вывод 4 4 3 5 3 2 2" xfId="15299" xr:uid="{00000000-0005-0000-0000-0000CB3C0000}"/>
    <cellStyle name="Вывод 4 4 3 5 3 3" xfId="15300" xr:uid="{00000000-0005-0000-0000-0000CC3C0000}"/>
    <cellStyle name="Вывод 4 4 3 5 4" xfId="15301" xr:uid="{00000000-0005-0000-0000-0000CD3C0000}"/>
    <cellStyle name="Вывод 4 4 3 5 4 2" xfId="15302" xr:uid="{00000000-0005-0000-0000-0000CE3C0000}"/>
    <cellStyle name="Вывод 4 4 3 5 4 2 2" xfId="15303" xr:uid="{00000000-0005-0000-0000-0000CF3C0000}"/>
    <cellStyle name="Вывод 4 4 3 5 4 3" xfId="15304" xr:uid="{00000000-0005-0000-0000-0000D03C0000}"/>
    <cellStyle name="Вывод 4 4 3 5 5" xfId="15305" xr:uid="{00000000-0005-0000-0000-0000D13C0000}"/>
    <cellStyle name="Вывод 4 4 3 5 5 2" xfId="15306" xr:uid="{00000000-0005-0000-0000-0000D23C0000}"/>
    <cellStyle name="Вывод 4 4 3 5 6" xfId="15307" xr:uid="{00000000-0005-0000-0000-0000D33C0000}"/>
    <cellStyle name="Вывод 4 4 3 6" xfId="15308" xr:uid="{00000000-0005-0000-0000-0000D43C0000}"/>
    <cellStyle name="Вывод 4 4 3 6 2" xfId="15309" xr:uid="{00000000-0005-0000-0000-0000D53C0000}"/>
    <cellStyle name="Вывод 4 4 3 6 2 2" xfId="15310" xr:uid="{00000000-0005-0000-0000-0000D63C0000}"/>
    <cellStyle name="Вывод 4 4 3 6 3" xfId="15311" xr:uid="{00000000-0005-0000-0000-0000D73C0000}"/>
    <cellStyle name="Вывод 4 4 3 7" xfId="15312" xr:uid="{00000000-0005-0000-0000-0000D83C0000}"/>
    <cellStyle name="Вывод 4 4 3 7 2" xfId="15313" xr:uid="{00000000-0005-0000-0000-0000D93C0000}"/>
    <cellStyle name="Вывод 4 4 3 8" xfId="15314" xr:uid="{00000000-0005-0000-0000-0000DA3C0000}"/>
    <cellStyle name="Вывод 4 4 4" xfId="15315" xr:uid="{00000000-0005-0000-0000-0000DB3C0000}"/>
    <cellStyle name="Вывод 4 4 4 2" xfId="15316" xr:uid="{00000000-0005-0000-0000-0000DC3C0000}"/>
    <cellStyle name="Вывод 4 4 4 2 2" xfId="15317" xr:uid="{00000000-0005-0000-0000-0000DD3C0000}"/>
    <cellStyle name="Вывод 4 4 4 2 2 2" xfId="15318" xr:uid="{00000000-0005-0000-0000-0000DE3C0000}"/>
    <cellStyle name="Вывод 4 4 4 2 3" xfId="15319" xr:uid="{00000000-0005-0000-0000-0000DF3C0000}"/>
    <cellStyle name="Вывод 4 4 4 3" xfId="15320" xr:uid="{00000000-0005-0000-0000-0000E03C0000}"/>
    <cellStyle name="Вывод 4 4 4 3 2" xfId="15321" xr:uid="{00000000-0005-0000-0000-0000E13C0000}"/>
    <cellStyle name="Вывод 4 4 4 3 2 2" xfId="15322" xr:uid="{00000000-0005-0000-0000-0000E23C0000}"/>
    <cellStyle name="Вывод 4 4 4 3 3" xfId="15323" xr:uid="{00000000-0005-0000-0000-0000E33C0000}"/>
    <cellStyle name="Вывод 4 4 4 4" xfId="15324" xr:uid="{00000000-0005-0000-0000-0000E43C0000}"/>
    <cellStyle name="Вывод 4 4 4 4 2" xfId="15325" xr:uid="{00000000-0005-0000-0000-0000E53C0000}"/>
    <cellStyle name="Вывод 4 4 4 4 2 2" xfId="15326" xr:uid="{00000000-0005-0000-0000-0000E63C0000}"/>
    <cellStyle name="Вывод 4 4 4 4 3" xfId="15327" xr:uid="{00000000-0005-0000-0000-0000E73C0000}"/>
    <cellStyle name="Вывод 4 4 4 5" xfId="15328" xr:uid="{00000000-0005-0000-0000-0000E83C0000}"/>
    <cellStyle name="Вывод 4 4 4 5 2" xfId="15329" xr:uid="{00000000-0005-0000-0000-0000E93C0000}"/>
    <cellStyle name="Вывод 4 4 4 6" xfId="15330" xr:uid="{00000000-0005-0000-0000-0000EA3C0000}"/>
    <cellStyle name="Вывод 4 4 5" xfId="15331" xr:uid="{00000000-0005-0000-0000-0000EB3C0000}"/>
    <cellStyle name="Вывод 4 4 5 2" xfId="15332" xr:uid="{00000000-0005-0000-0000-0000EC3C0000}"/>
    <cellStyle name="Вывод 4 4 5 2 2" xfId="15333" xr:uid="{00000000-0005-0000-0000-0000ED3C0000}"/>
    <cellStyle name="Вывод 4 4 5 2 2 2" xfId="15334" xr:uid="{00000000-0005-0000-0000-0000EE3C0000}"/>
    <cellStyle name="Вывод 4 4 5 2 3" xfId="15335" xr:uid="{00000000-0005-0000-0000-0000EF3C0000}"/>
    <cellStyle name="Вывод 4 4 5 3" xfId="15336" xr:uid="{00000000-0005-0000-0000-0000F03C0000}"/>
    <cellStyle name="Вывод 4 4 5 3 2" xfId="15337" xr:uid="{00000000-0005-0000-0000-0000F13C0000}"/>
    <cellStyle name="Вывод 4 4 5 3 2 2" xfId="15338" xr:uid="{00000000-0005-0000-0000-0000F23C0000}"/>
    <cellStyle name="Вывод 4 4 5 3 3" xfId="15339" xr:uid="{00000000-0005-0000-0000-0000F33C0000}"/>
    <cellStyle name="Вывод 4 4 5 4" xfId="15340" xr:uid="{00000000-0005-0000-0000-0000F43C0000}"/>
    <cellStyle name="Вывод 4 4 5 4 2" xfId="15341" xr:uid="{00000000-0005-0000-0000-0000F53C0000}"/>
    <cellStyle name="Вывод 4 4 5 4 2 2" xfId="15342" xr:uid="{00000000-0005-0000-0000-0000F63C0000}"/>
    <cellStyle name="Вывод 4 4 5 4 3" xfId="15343" xr:uid="{00000000-0005-0000-0000-0000F73C0000}"/>
    <cellStyle name="Вывод 4 4 5 5" xfId="15344" xr:uid="{00000000-0005-0000-0000-0000F83C0000}"/>
    <cellStyle name="Вывод 4 4 5 5 2" xfId="15345" xr:uid="{00000000-0005-0000-0000-0000F93C0000}"/>
    <cellStyle name="Вывод 4 4 5 6" xfId="15346" xr:uid="{00000000-0005-0000-0000-0000FA3C0000}"/>
    <cellStyle name="Вывод 4 4 6" xfId="15347" xr:uid="{00000000-0005-0000-0000-0000FB3C0000}"/>
    <cellStyle name="Вывод 4 4 6 2" xfId="15348" xr:uid="{00000000-0005-0000-0000-0000FC3C0000}"/>
    <cellStyle name="Вывод 4 4 6 2 2" xfId="15349" xr:uid="{00000000-0005-0000-0000-0000FD3C0000}"/>
    <cellStyle name="Вывод 4 4 6 2 2 2" xfId="15350" xr:uid="{00000000-0005-0000-0000-0000FE3C0000}"/>
    <cellStyle name="Вывод 4 4 6 2 3" xfId="15351" xr:uid="{00000000-0005-0000-0000-0000FF3C0000}"/>
    <cellStyle name="Вывод 4 4 6 3" xfId="15352" xr:uid="{00000000-0005-0000-0000-0000003D0000}"/>
    <cellStyle name="Вывод 4 4 6 3 2" xfId="15353" xr:uid="{00000000-0005-0000-0000-0000013D0000}"/>
    <cellStyle name="Вывод 4 4 6 3 2 2" xfId="15354" xr:uid="{00000000-0005-0000-0000-0000023D0000}"/>
    <cellStyle name="Вывод 4 4 6 3 3" xfId="15355" xr:uid="{00000000-0005-0000-0000-0000033D0000}"/>
    <cellStyle name="Вывод 4 4 6 4" xfId="15356" xr:uid="{00000000-0005-0000-0000-0000043D0000}"/>
    <cellStyle name="Вывод 4 4 6 4 2" xfId="15357" xr:uid="{00000000-0005-0000-0000-0000053D0000}"/>
    <cellStyle name="Вывод 4 4 6 4 2 2" xfId="15358" xr:uid="{00000000-0005-0000-0000-0000063D0000}"/>
    <cellStyle name="Вывод 4 4 6 4 3" xfId="15359" xr:uid="{00000000-0005-0000-0000-0000073D0000}"/>
    <cellStyle name="Вывод 4 4 6 5" xfId="15360" xr:uid="{00000000-0005-0000-0000-0000083D0000}"/>
    <cellStyle name="Вывод 4 4 6 5 2" xfId="15361" xr:uid="{00000000-0005-0000-0000-0000093D0000}"/>
    <cellStyle name="Вывод 4 4 6 6" xfId="15362" xr:uid="{00000000-0005-0000-0000-00000A3D0000}"/>
    <cellStyle name="Вывод 4 4 7" xfId="15363" xr:uid="{00000000-0005-0000-0000-00000B3D0000}"/>
    <cellStyle name="Вывод 4 4 7 2" xfId="15364" xr:uid="{00000000-0005-0000-0000-00000C3D0000}"/>
    <cellStyle name="Вывод 4 4 7 2 2" xfId="15365" xr:uid="{00000000-0005-0000-0000-00000D3D0000}"/>
    <cellStyle name="Вывод 4 4 7 2 2 2" xfId="15366" xr:uid="{00000000-0005-0000-0000-00000E3D0000}"/>
    <cellStyle name="Вывод 4 4 7 2 3" xfId="15367" xr:uid="{00000000-0005-0000-0000-00000F3D0000}"/>
    <cellStyle name="Вывод 4 4 7 3" xfId="15368" xr:uid="{00000000-0005-0000-0000-0000103D0000}"/>
    <cellStyle name="Вывод 4 4 7 3 2" xfId="15369" xr:uid="{00000000-0005-0000-0000-0000113D0000}"/>
    <cellStyle name="Вывод 4 4 7 3 2 2" xfId="15370" xr:uid="{00000000-0005-0000-0000-0000123D0000}"/>
    <cellStyle name="Вывод 4 4 7 3 3" xfId="15371" xr:uid="{00000000-0005-0000-0000-0000133D0000}"/>
    <cellStyle name="Вывод 4 4 7 4" xfId="15372" xr:uid="{00000000-0005-0000-0000-0000143D0000}"/>
    <cellStyle name="Вывод 4 4 7 4 2" xfId="15373" xr:uid="{00000000-0005-0000-0000-0000153D0000}"/>
    <cellStyle name="Вывод 4 4 7 4 2 2" xfId="15374" xr:uid="{00000000-0005-0000-0000-0000163D0000}"/>
    <cellStyle name="Вывод 4 4 7 4 3" xfId="15375" xr:uid="{00000000-0005-0000-0000-0000173D0000}"/>
    <cellStyle name="Вывод 4 4 7 5" xfId="15376" xr:uid="{00000000-0005-0000-0000-0000183D0000}"/>
    <cellStyle name="Вывод 4 4 7 5 2" xfId="15377" xr:uid="{00000000-0005-0000-0000-0000193D0000}"/>
    <cellStyle name="Вывод 4 4 7 6" xfId="15378" xr:uid="{00000000-0005-0000-0000-00001A3D0000}"/>
    <cellStyle name="Вывод 4 4 8" xfId="15379" xr:uid="{00000000-0005-0000-0000-00001B3D0000}"/>
    <cellStyle name="Вывод 4 4 8 2" xfId="15380" xr:uid="{00000000-0005-0000-0000-00001C3D0000}"/>
    <cellStyle name="Вывод 4 4 8 2 2" xfId="15381" xr:uid="{00000000-0005-0000-0000-00001D3D0000}"/>
    <cellStyle name="Вывод 4 4 8 3" xfId="15382" xr:uid="{00000000-0005-0000-0000-00001E3D0000}"/>
    <cellStyle name="Вывод 4 4 9" xfId="15383" xr:uid="{00000000-0005-0000-0000-00001F3D0000}"/>
    <cellStyle name="Вывод 4 4 9 2" xfId="15384" xr:uid="{00000000-0005-0000-0000-0000203D0000}"/>
    <cellStyle name="Вывод 4 5" xfId="15385" xr:uid="{00000000-0005-0000-0000-0000213D0000}"/>
    <cellStyle name="Вывод 4 5 2" xfId="15386" xr:uid="{00000000-0005-0000-0000-0000223D0000}"/>
    <cellStyle name="Вывод 4 5 2 2" xfId="15387" xr:uid="{00000000-0005-0000-0000-0000233D0000}"/>
    <cellStyle name="Вывод 4 5 2 2 2" xfId="15388" xr:uid="{00000000-0005-0000-0000-0000243D0000}"/>
    <cellStyle name="Вывод 4 5 2 2 2 2" xfId="15389" xr:uid="{00000000-0005-0000-0000-0000253D0000}"/>
    <cellStyle name="Вывод 4 5 2 2 3" xfId="15390" xr:uid="{00000000-0005-0000-0000-0000263D0000}"/>
    <cellStyle name="Вывод 4 5 2 3" xfId="15391" xr:uid="{00000000-0005-0000-0000-0000273D0000}"/>
    <cellStyle name="Вывод 4 5 2 3 2" xfId="15392" xr:uid="{00000000-0005-0000-0000-0000283D0000}"/>
    <cellStyle name="Вывод 4 5 2 3 2 2" xfId="15393" xr:uid="{00000000-0005-0000-0000-0000293D0000}"/>
    <cellStyle name="Вывод 4 5 2 3 3" xfId="15394" xr:uid="{00000000-0005-0000-0000-00002A3D0000}"/>
    <cellStyle name="Вывод 4 5 2 4" xfId="15395" xr:uid="{00000000-0005-0000-0000-00002B3D0000}"/>
    <cellStyle name="Вывод 4 5 2 4 2" xfId="15396" xr:uid="{00000000-0005-0000-0000-00002C3D0000}"/>
    <cellStyle name="Вывод 4 5 2 4 2 2" xfId="15397" xr:uid="{00000000-0005-0000-0000-00002D3D0000}"/>
    <cellStyle name="Вывод 4 5 2 4 3" xfId="15398" xr:uid="{00000000-0005-0000-0000-00002E3D0000}"/>
    <cellStyle name="Вывод 4 5 2 5" xfId="15399" xr:uid="{00000000-0005-0000-0000-00002F3D0000}"/>
    <cellStyle name="Вывод 4 5 2 5 2" xfId="15400" xr:uid="{00000000-0005-0000-0000-0000303D0000}"/>
    <cellStyle name="Вывод 4 5 2 6" xfId="15401" xr:uid="{00000000-0005-0000-0000-0000313D0000}"/>
    <cellStyle name="Вывод 4 5 3" xfId="15402" xr:uid="{00000000-0005-0000-0000-0000323D0000}"/>
    <cellStyle name="Вывод 4 5 3 2" xfId="15403" xr:uid="{00000000-0005-0000-0000-0000333D0000}"/>
    <cellStyle name="Вывод 4 5 3 2 2" xfId="15404" xr:uid="{00000000-0005-0000-0000-0000343D0000}"/>
    <cellStyle name="Вывод 4 5 3 2 2 2" xfId="15405" xr:uid="{00000000-0005-0000-0000-0000353D0000}"/>
    <cellStyle name="Вывод 4 5 3 2 3" xfId="15406" xr:uid="{00000000-0005-0000-0000-0000363D0000}"/>
    <cellStyle name="Вывод 4 5 3 3" xfId="15407" xr:uid="{00000000-0005-0000-0000-0000373D0000}"/>
    <cellStyle name="Вывод 4 5 3 3 2" xfId="15408" xr:uid="{00000000-0005-0000-0000-0000383D0000}"/>
    <cellStyle name="Вывод 4 5 3 3 2 2" xfId="15409" xr:uid="{00000000-0005-0000-0000-0000393D0000}"/>
    <cellStyle name="Вывод 4 5 3 3 3" xfId="15410" xr:uid="{00000000-0005-0000-0000-00003A3D0000}"/>
    <cellStyle name="Вывод 4 5 3 4" xfId="15411" xr:uid="{00000000-0005-0000-0000-00003B3D0000}"/>
    <cellStyle name="Вывод 4 5 3 4 2" xfId="15412" xr:uid="{00000000-0005-0000-0000-00003C3D0000}"/>
    <cellStyle name="Вывод 4 5 3 4 2 2" xfId="15413" xr:uid="{00000000-0005-0000-0000-00003D3D0000}"/>
    <cellStyle name="Вывод 4 5 3 4 3" xfId="15414" xr:uid="{00000000-0005-0000-0000-00003E3D0000}"/>
    <cellStyle name="Вывод 4 5 3 5" xfId="15415" xr:uid="{00000000-0005-0000-0000-00003F3D0000}"/>
    <cellStyle name="Вывод 4 5 3 5 2" xfId="15416" xr:uid="{00000000-0005-0000-0000-0000403D0000}"/>
    <cellStyle name="Вывод 4 5 3 6" xfId="15417" xr:uid="{00000000-0005-0000-0000-0000413D0000}"/>
    <cellStyle name="Вывод 4 5 4" xfId="15418" xr:uid="{00000000-0005-0000-0000-0000423D0000}"/>
    <cellStyle name="Вывод 4 5 4 2" xfId="15419" xr:uid="{00000000-0005-0000-0000-0000433D0000}"/>
    <cellStyle name="Вывод 4 5 4 2 2" xfId="15420" xr:uid="{00000000-0005-0000-0000-0000443D0000}"/>
    <cellStyle name="Вывод 4 5 4 2 2 2" xfId="15421" xr:uid="{00000000-0005-0000-0000-0000453D0000}"/>
    <cellStyle name="Вывод 4 5 4 2 3" xfId="15422" xr:uid="{00000000-0005-0000-0000-0000463D0000}"/>
    <cellStyle name="Вывод 4 5 4 3" xfId="15423" xr:uid="{00000000-0005-0000-0000-0000473D0000}"/>
    <cellStyle name="Вывод 4 5 4 3 2" xfId="15424" xr:uid="{00000000-0005-0000-0000-0000483D0000}"/>
    <cellStyle name="Вывод 4 5 4 3 2 2" xfId="15425" xr:uid="{00000000-0005-0000-0000-0000493D0000}"/>
    <cellStyle name="Вывод 4 5 4 3 3" xfId="15426" xr:uid="{00000000-0005-0000-0000-00004A3D0000}"/>
    <cellStyle name="Вывод 4 5 4 4" xfId="15427" xr:uid="{00000000-0005-0000-0000-00004B3D0000}"/>
    <cellStyle name="Вывод 4 5 4 4 2" xfId="15428" xr:uid="{00000000-0005-0000-0000-00004C3D0000}"/>
    <cellStyle name="Вывод 4 5 4 4 2 2" xfId="15429" xr:uid="{00000000-0005-0000-0000-00004D3D0000}"/>
    <cellStyle name="Вывод 4 5 4 4 3" xfId="15430" xr:uid="{00000000-0005-0000-0000-00004E3D0000}"/>
    <cellStyle name="Вывод 4 5 4 5" xfId="15431" xr:uid="{00000000-0005-0000-0000-00004F3D0000}"/>
    <cellStyle name="Вывод 4 5 4 5 2" xfId="15432" xr:uid="{00000000-0005-0000-0000-0000503D0000}"/>
    <cellStyle name="Вывод 4 5 4 6" xfId="15433" xr:uid="{00000000-0005-0000-0000-0000513D0000}"/>
    <cellStyle name="Вывод 4 5 5" xfId="15434" xr:uid="{00000000-0005-0000-0000-0000523D0000}"/>
    <cellStyle name="Вывод 4 5 5 2" xfId="15435" xr:uid="{00000000-0005-0000-0000-0000533D0000}"/>
    <cellStyle name="Вывод 4 5 5 2 2" xfId="15436" xr:uid="{00000000-0005-0000-0000-0000543D0000}"/>
    <cellStyle name="Вывод 4 5 5 2 2 2" xfId="15437" xr:uid="{00000000-0005-0000-0000-0000553D0000}"/>
    <cellStyle name="Вывод 4 5 5 2 3" xfId="15438" xr:uid="{00000000-0005-0000-0000-0000563D0000}"/>
    <cellStyle name="Вывод 4 5 5 3" xfId="15439" xr:uid="{00000000-0005-0000-0000-0000573D0000}"/>
    <cellStyle name="Вывод 4 5 5 3 2" xfId="15440" xr:uid="{00000000-0005-0000-0000-0000583D0000}"/>
    <cellStyle name="Вывод 4 5 5 3 2 2" xfId="15441" xr:uid="{00000000-0005-0000-0000-0000593D0000}"/>
    <cellStyle name="Вывод 4 5 5 3 3" xfId="15442" xr:uid="{00000000-0005-0000-0000-00005A3D0000}"/>
    <cellStyle name="Вывод 4 5 5 4" xfId="15443" xr:uid="{00000000-0005-0000-0000-00005B3D0000}"/>
    <cellStyle name="Вывод 4 5 5 4 2" xfId="15444" xr:uid="{00000000-0005-0000-0000-00005C3D0000}"/>
    <cellStyle name="Вывод 4 5 5 4 2 2" xfId="15445" xr:uid="{00000000-0005-0000-0000-00005D3D0000}"/>
    <cellStyle name="Вывод 4 5 5 4 3" xfId="15446" xr:uid="{00000000-0005-0000-0000-00005E3D0000}"/>
    <cellStyle name="Вывод 4 5 5 5" xfId="15447" xr:uid="{00000000-0005-0000-0000-00005F3D0000}"/>
    <cellStyle name="Вывод 4 5 5 5 2" xfId="15448" xr:uid="{00000000-0005-0000-0000-0000603D0000}"/>
    <cellStyle name="Вывод 4 5 5 6" xfId="15449" xr:uid="{00000000-0005-0000-0000-0000613D0000}"/>
    <cellStyle name="Вывод 4 5 6" xfId="15450" xr:uid="{00000000-0005-0000-0000-0000623D0000}"/>
    <cellStyle name="Вывод 4 5 6 2" xfId="15451" xr:uid="{00000000-0005-0000-0000-0000633D0000}"/>
    <cellStyle name="Вывод 4 5 6 2 2" xfId="15452" xr:uid="{00000000-0005-0000-0000-0000643D0000}"/>
    <cellStyle name="Вывод 4 5 6 2 2 2" xfId="15453" xr:uid="{00000000-0005-0000-0000-0000653D0000}"/>
    <cellStyle name="Вывод 4 5 6 2 3" xfId="15454" xr:uid="{00000000-0005-0000-0000-0000663D0000}"/>
    <cellStyle name="Вывод 4 5 6 3" xfId="15455" xr:uid="{00000000-0005-0000-0000-0000673D0000}"/>
    <cellStyle name="Вывод 4 5 6 3 2" xfId="15456" xr:uid="{00000000-0005-0000-0000-0000683D0000}"/>
    <cellStyle name="Вывод 4 5 6 3 2 2" xfId="15457" xr:uid="{00000000-0005-0000-0000-0000693D0000}"/>
    <cellStyle name="Вывод 4 5 6 3 3" xfId="15458" xr:uid="{00000000-0005-0000-0000-00006A3D0000}"/>
    <cellStyle name="Вывод 4 5 6 4" xfId="15459" xr:uid="{00000000-0005-0000-0000-00006B3D0000}"/>
    <cellStyle name="Вывод 4 5 6 4 2" xfId="15460" xr:uid="{00000000-0005-0000-0000-00006C3D0000}"/>
    <cellStyle name="Вывод 4 5 6 4 2 2" xfId="15461" xr:uid="{00000000-0005-0000-0000-00006D3D0000}"/>
    <cellStyle name="Вывод 4 5 6 4 3" xfId="15462" xr:uid="{00000000-0005-0000-0000-00006E3D0000}"/>
    <cellStyle name="Вывод 4 5 6 5" xfId="15463" xr:uid="{00000000-0005-0000-0000-00006F3D0000}"/>
    <cellStyle name="Вывод 4 5 6 5 2" xfId="15464" xr:uid="{00000000-0005-0000-0000-0000703D0000}"/>
    <cellStyle name="Вывод 4 5 6 6" xfId="15465" xr:uid="{00000000-0005-0000-0000-0000713D0000}"/>
    <cellStyle name="Вывод 4 5 7" xfId="15466" xr:uid="{00000000-0005-0000-0000-0000723D0000}"/>
    <cellStyle name="Вывод 4 5 7 2" xfId="15467" xr:uid="{00000000-0005-0000-0000-0000733D0000}"/>
    <cellStyle name="Вывод 4 5 7 2 2" xfId="15468" xr:uid="{00000000-0005-0000-0000-0000743D0000}"/>
    <cellStyle name="Вывод 4 5 7 3" xfId="15469" xr:uid="{00000000-0005-0000-0000-0000753D0000}"/>
    <cellStyle name="Вывод 4 5 8" xfId="15470" xr:uid="{00000000-0005-0000-0000-0000763D0000}"/>
    <cellStyle name="Вывод 4 5 8 2" xfId="15471" xr:uid="{00000000-0005-0000-0000-0000773D0000}"/>
    <cellStyle name="Вывод 4 5 9" xfId="15472" xr:uid="{00000000-0005-0000-0000-0000783D0000}"/>
    <cellStyle name="Вывод 4 6" xfId="15473" xr:uid="{00000000-0005-0000-0000-0000793D0000}"/>
    <cellStyle name="Вывод 4 6 2" xfId="15474" xr:uid="{00000000-0005-0000-0000-00007A3D0000}"/>
    <cellStyle name="Вывод 4 6 2 2" xfId="15475" xr:uid="{00000000-0005-0000-0000-00007B3D0000}"/>
    <cellStyle name="Вывод 4 6 2 2 2" xfId="15476" xr:uid="{00000000-0005-0000-0000-00007C3D0000}"/>
    <cellStyle name="Вывод 4 6 2 2 2 2" xfId="15477" xr:uid="{00000000-0005-0000-0000-00007D3D0000}"/>
    <cellStyle name="Вывод 4 6 2 2 3" xfId="15478" xr:uid="{00000000-0005-0000-0000-00007E3D0000}"/>
    <cellStyle name="Вывод 4 6 2 3" xfId="15479" xr:uid="{00000000-0005-0000-0000-00007F3D0000}"/>
    <cellStyle name="Вывод 4 6 2 3 2" xfId="15480" xr:uid="{00000000-0005-0000-0000-0000803D0000}"/>
    <cellStyle name="Вывод 4 6 2 3 2 2" xfId="15481" xr:uid="{00000000-0005-0000-0000-0000813D0000}"/>
    <cellStyle name="Вывод 4 6 2 3 3" xfId="15482" xr:uid="{00000000-0005-0000-0000-0000823D0000}"/>
    <cellStyle name="Вывод 4 6 2 4" xfId="15483" xr:uid="{00000000-0005-0000-0000-0000833D0000}"/>
    <cellStyle name="Вывод 4 6 2 4 2" xfId="15484" xr:uid="{00000000-0005-0000-0000-0000843D0000}"/>
    <cellStyle name="Вывод 4 6 2 4 2 2" xfId="15485" xr:uid="{00000000-0005-0000-0000-0000853D0000}"/>
    <cellStyle name="Вывод 4 6 2 4 3" xfId="15486" xr:uid="{00000000-0005-0000-0000-0000863D0000}"/>
    <cellStyle name="Вывод 4 6 2 5" xfId="15487" xr:uid="{00000000-0005-0000-0000-0000873D0000}"/>
    <cellStyle name="Вывод 4 6 2 5 2" xfId="15488" xr:uid="{00000000-0005-0000-0000-0000883D0000}"/>
    <cellStyle name="Вывод 4 6 2 6" xfId="15489" xr:uid="{00000000-0005-0000-0000-0000893D0000}"/>
    <cellStyle name="Вывод 4 6 3" xfId="15490" xr:uid="{00000000-0005-0000-0000-00008A3D0000}"/>
    <cellStyle name="Вывод 4 6 3 2" xfId="15491" xr:uid="{00000000-0005-0000-0000-00008B3D0000}"/>
    <cellStyle name="Вывод 4 6 3 2 2" xfId="15492" xr:uid="{00000000-0005-0000-0000-00008C3D0000}"/>
    <cellStyle name="Вывод 4 6 3 2 2 2" xfId="15493" xr:uid="{00000000-0005-0000-0000-00008D3D0000}"/>
    <cellStyle name="Вывод 4 6 3 2 3" xfId="15494" xr:uid="{00000000-0005-0000-0000-00008E3D0000}"/>
    <cellStyle name="Вывод 4 6 3 3" xfId="15495" xr:uid="{00000000-0005-0000-0000-00008F3D0000}"/>
    <cellStyle name="Вывод 4 6 3 3 2" xfId="15496" xr:uid="{00000000-0005-0000-0000-0000903D0000}"/>
    <cellStyle name="Вывод 4 6 3 3 2 2" xfId="15497" xr:uid="{00000000-0005-0000-0000-0000913D0000}"/>
    <cellStyle name="Вывод 4 6 3 3 3" xfId="15498" xr:uid="{00000000-0005-0000-0000-0000923D0000}"/>
    <cellStyle name="Вывод 4 6 3 4" xfId="15499" xr:uid="{00000000-0005-0000-0000-0000933D0000}"/>
    <cellStyle name="Вывод 4 6 3 4 2" xfId="15500" xr:uid="{00000000-0005-0000-0000-0000943D0000}"/>
    <cellStyle name="Вывод 4 6 3 4 2 2" xfId="15501" xr:uid="{00000000-0005-0000-0000-0000953D0000}"/>
    <cellStyle name="Вывод 4 6 3 4 3" xfId="15502" xr:uid="{00000000-0005-0000-0000-0000963D0000}"/>
    <cellStyle name="Вывод 4 6 3 5" xfId="15503" xr:uid="{00000000-0005-0000-0000-0000973D0000}"/>
    <cellStyle name="Вывод 4 6 3 5 2" xfId="15504" xr:uid="{00000000-0005-0000-0000-0000983D0000}"/>
    <cellStyle name="Вывод 4 6 3 6" xfId="15505" xr:uid="{00000000-0005-0000-0000-0000993D0000}"/>
    <cellStyle name="Вывод 4 6 4" xfId="15506" xr:uid="{00000000-0005-0000-0000-00009A3D0000}"/>
    <cellStyle name="Вывод 4 6 4 2" xfId="15507" xr:uid="{00000000-0005-0000-0000-00009B3D0000}"/>
    <cellStyle name="Вывод 4 6 4 2 2" xfId="15508" xr:uid="{00000000-0005-0000-0000-00009C3D0000}"/>
    <cellStyle name="Вывод 4 6 4 2 2 2" xfId="15509" xr:uid="{00000000-0005-0000-0000-00009D3D0000}"/>
    <cellStyle name="Вывод 4 6 4 2 3" xfId="15510" xr:uid="{00000000-0005-0000-0000-00009E3D0000}"/>
    <cellStyle name="Вывод 4 6 4 3" xfId="15511" xr:uid="{00000000-0005-0000-0000-00009F3D0000}"/>
    <cellStyle name="Вывод 4 6 4 3 2" xfId="15512" xr:uid="{00000000-0005-0000-0000-0000A03D0000}"/>
    <cellStyle name="Вывод 4 6 4 3 2 2" xfId="15513" xr:uid="{00000000-0005-0000-0000-0000A13D0000}"/>
    <cellStyle name="Вывод 4 6 4 3 3" xfId="15514" xr:uid="{00000000-0005-0000-0000-0000A23D0000}"/>
    <cellStyle name="Вывод 4 6 4 4" xfId="15515" xr:uid="{00000000-0005-0000-0000-0000A33D0000}"/>
    <cellStyle name="Вывод 4 6 4 4 2" xfId="15516" xr:uid="{00000000-0005-0000-0000-0000A43D0000}"/>
    <cellStyle name="Вывод 4 6 4 4 2 2" xfId="15517" xr:uid="{00000000-0005-0000-0000-0000A53D0000}"/>
    <cellStyle name="Вывод 4 6 4 4 3" xfId="15518" xr:uid="{00000000-0005-0000-0000-0000A63D0000}"/>
    <cellStyle name="Вывод 4 6 4 5" xfId="15519" xr:uid="{00000000-0005-0000-0000-0000A73D0000}"/>
    <cellStyle name="Вывод 4 6 4 5 2" xfId="15520" xr:uid="{00000000-0005-0000-0000-0000A83D0000}"/>
    <cellStyle name="Вывод 4 6 4 6" xfId="15521" xr:uid="{00000000-0005-0000-0000-0000A93D0000}"/>
    <cellStyle name="Вывод 4 6 5" xfId="15522" xr:uid="{00000000-0005-0000-0000-0000AA3D0000}"/>
    <cellStyle name="Вывод 4 6 5 2" xfId="15523" xr:uid="{00000000-0005-0000-0000-0000AB3D0000}"/>
    <cellStyle name="Вывод 4 6 5 2 2" xfId="15524" xr:uid="{00000000-0005-0000-0000-0000AC3D0000}"/>
    <cellStyle name="Вывод 4 6 5 2 2 2" xfId="15525" xr:uid="{00000000-0005-0000-0000-0000AD3D0000}"/>
    <cellStyle name="Вывод 4 6 5 2 3" xfId="15526" xr:uid="{00000000-0005-0000-0000-0000AE3D0000}"/>
    <cellStyle name="Вывод 4 6 5 3" xfId="15527" xr:uid="{00000000-0005-0000-0000-0000AF3D0000}"/>
    <cellStyle name="Вывод 4 6 5 3 2" xfId="15528" xr:uid="{00000000-0005-0000-0000-0000B03D0000}"/>
    <cellStyle name="Вывод 4 6 5 3 2 2" xfId="15529" xr:uid="{00000000-0005-0000-0000-0000B13D0000}"/>
    <cellStyle name="Вывод 4 6 5 3 3" xfId="15530" xr:uid="{00000000-0005-0000-0000-0000B23D0000}"/>
    <cellStyle name="Вывод 4 6 5 4" xfId="15531" xr:uid="{00000000-0005-0000-0000-0000B33D0000}"/>
    <cellStyle name="Вывод 4 6 5 4 2" xfId="15532" xr:uid="{00000000-0005-0000-0000-0000B43D0000}"/>
    <cellStyle name="Вывод 4 6 5 4 2 2" xfId="15533" xr:uid="{00000000-0005-0000-0000-0000B53D0000}"/>
    <cellStyle name="Вывод 4 6 5 4 3" xfId="15534" xr:uid="{00000000-0005-0000-0000-0000B63D0000}"/>
    <cellStyle name="Вывод 4 6 5 5" xfId="15535" xr:uid="{00000000-0005-0000-0000-0000B73D0000}"/>
    <cellStyle name="Вывод 4 6 5 5 2" xfId="15536" xr:uid="{00000000-0005-0000-0000-0000B83D0000}"/>
    <cellStyle name="Вывод 4 6 5 6" xfId="15537" xr:uid="{00000000-0005-0000-0000-0000B93D0000}"/>
    <cellStyle name="Вывод 4 6 6" xfId="15538" xr:uid="{00000000-0005-0000-0000-0000BA3D0000}"/>
    <cellStyle name="Вывод 4 6 6 2" xfId="15539" xr:uid="{00000000-0005-0000-0000-0000BB3D0000}"/>
    <cellStyle name="Вывод 4 6 6 2 2" xfId="15540" xr:uid="{00000000-0005-0000-0000-0000BC3D0000}"/>
    <cellStyle name="Вывод 4 6 6 3" xfId="15541" xr:uid="{00000000-0005-0000-0000-0000BD3D0000}"/>
    <cellStyle name="Вывод 4 6 7" xfId="15542" xr:uid="{00000000-0005-0000-0000-0000BE3D0000}"/>
    <cellStyle name="Вывод 4 6 7 2" xfId="15543" xr:uid="{00000000-0005-0000-0000-0000BF3D0000}"/>
    <cellStyle name="Вывод 4 6 8" xfId="15544" xr:uid="{00000000-0005-0000-0000-0000C03D0000}"/>
    <cellStyle name="Вывод 4 7" xfId="15545" xr:uid="{00000000-0005-0000-0000-0000C13D0000}"/>
    <cellStyle name="Вывод 4 7 2" xfId="15546" xr:uid="{00000000-0005-0000-0000-0000C23D0000}"/>
    <cellStyle name="Вывод 4 7 2 2" xfId="15547" xr:uid="{00000000-0005-0000-0000-0000C33D0000}"/>
    <cellStyle name="Вывод 4 7 2 2 2" xfId="15548" xr:uid="{00000000-0005-0000-0000-0000C43D0000}"/>
    <cellStyle name="Вывод 4 7 2 2 2 2" xfId="15549" xr:uid="{00000000-0005-0000-0000-0000C53D0000}"/>
    <cellStyle name="Вывод 4 7 2 2 3" xfId="15550" xr:uid="{00000000-0005-0000-0000-0000C63D0000}"/>
    <cellStyle name="Вывод 4 7 2 3" xfId="15551" xr:uid="{00000000-0005-0000-0000-0000C73D0000}"/>
    <cellStyle name="Вывод 4 7 2 3 2" xfId="15552" xr:uid="{00000000-0005-0000-0000-0000C83D0000}"/>
    <cellStyle name="Вывод 4 7 2 3 2 2" xfId="15553" xr:uid="{00000000-0005-0000-0000-0000C93D0000}"/>
    <cellStyle name="Вывод 4 7 2 3 3" xfId="15554" xr:uid="{00000000-0005-0000-0000-0000CA3D0000}"/>
    <cellStyle name="Вывод 4 7 2 4" xfId="15555" xr:uid="{00000000-0005-0000-0000-0000CB3D0000}"/>
    <cellStyle name="Вывод 4 7 2 4 2" xfId="15556" xr:uid="{00000000-0005-0000-0000-0000CC3D0000}"/>
    <cellStyle name="Вывод 4 7 2 4 2 2" xfId="15557" xr:uid="{00000000-0005-0000-0000-0000CD3D0000}"/>
    <cellStyle name="Вывод 4 7 2 4 3" xfId="15558" xr:uid="{00000000-0005-0000-0000-0000CE3D0000}"/>
    <cellStyle name="Вывод 4 7 2 5" xfId="15559" xr:uid="{00000000-0005-0000-0000-0000CF3D0000}"/>
    <cellStyle name="Вывод 4 7 2 5 2" xfId="15560" xr:uid="{00000000-0005-0000-0000-0000D03D0000}"/>
    <cellStyle name="Вывод 4 7 2 6" xfId="15561" xr:uid="{00000000-0005-0000-0000-0000D13D0000}"/>
    <cellStyle name="Вывод 4 7 3" xfId="15562" xr:uid="{00000000-0005-0000-0000-0000D23D0000}"/>
    <cellStyle name="Вывод 4 7 3 2" xfId="15563" xr:uid="{00000000-0005-0000-0000-0000D33D0000}"/>
    <cellStyle name="Вывод 4 7 3 2 2" xfId="15564" xr:uid="{00000000-0005-0000-0000-0000D43D0000}"/>
    <cellStyle name="Вывод 4 7 3 2 2 2" xfId="15565" xr:uid="{00000000-0005-0000-0000-0000D53D0000}"/>
    <cellStyle name="Вывод 4 7 3 2 3" xfId="15566" xr:uid="{00000000-0005-0000-0000-0000D63D0000}"/>
    <cellStyle name="Вывод 4 7 3 3" xfId="15567" xr:uid="{00000000-0005-0000-0000-0000D73D0000}"/>
    <cellStyle name="Вывод 4 7 3 3 2" xfId="15568" xr:uid="{00000000-0005-0000-0000-0000D83D0000}"/>
    <cellStyle name="Вывод 4 7 3 3 2 2" xfId="15569" xr:uid="{00000000-0005-0000-0000-0000D93D0000}"/>
    <cellStyle name="Вывод 4 7 3 3 3" xfId="15570" xr:uid="{00000000-0005-0000-0000-0000DA3D0000}"/>
    <cellStyle name="Вывод 4 7 3 4" xfId="15571" xr:uid="{00000000-0005-0000-0000-0000DB3D0000}"/>
    <cellStyle name="Вывод 4 7 3 4 2" xfId="15572" xr:uid="{00000000-0005-0000-0000-0000DC3D0000}"/>
    <cellStyle name="Вывод 4 7 3 4 2 2" xfId="15573" xr:uid="{00000000-0005-0000-0000-0000DD3D0000}"/>
    <cellStyle name="Вывод 4 7 3 4 3" xfId="15574" xr:uid="{00000000-0005-0000-0000-0000DE3D0000}"/>
    <cellStyle name="Вывод 4 7 3 5" xfId="15575" xr:uid="{00000000-0005-0000-0000-0000DF3D0000}"/>
    <cellStyle name="Вывод 4 7 3 5 2" xfId="15576" xr:uid="{00000000-0005-0000-0000-0000E03D0000}"/>
    <cellStyle name="Вывод 4 7 3 6" xfId="15577" xr:uid="{00000000-0005-0000-0000-0000E13D0000}"/>
    <cellStyle name="Вывод 4 7 4" xfId="15578" xr:uid="{00000000-0005-0000-0000-0000E23D0000}"/>
    <cellStyle name="Вывод 4 7 4 2" xfId="15579" xr:uid="{00000000-0005-0000-0000-0000E33D0000}"/>
    <cellStyle name="Вывод 4 7 4 2 2" xfId="15580" xr:uid="{00000000-0005-0000-0000-0000E43D0000}"/>
    <cellStyle name="Вывод 4 7 4 2 2 2" xfId="15581" xr:uid="{00000000-0005-0000-0000-0000E53D0000}"/>
    <cellStyle name="Вывод 4 7 4 2 3" xfId="15582" xr:uid="{00000000-0005-0000-0000-0000E63D0000}"/>
    <cellStyle name="Вывод 4 7 4 3" xfId="15583" xr:uid="{00000000-0005-0000-0000-0000E73D0000}"/>
    <cellStyle name="Вывод 4 7 4 3 2" xfId="15584" xr:uid="{00000000-0005-0000-0000-0000E83D0000}"/>
    <cellStyle name="Вывод 4 7 4 3 2 2" xfId="15585" xr:uid="{00000000-0005-0000-0000-0000E93D0000}"/>
    <cellStyle name="Вывод 4 7 4 3 3" xfId="15586" xr:uid="{00000000-0005-0000-0000-0000EA3D0000}"/>
    <cellStyle name="Вывод 4 7 4 4" xfId="15587" xr:uid="{00000000-0005-0000-0000-0000EB3D0000}"/>
    <cellStyle name="Вывод 4 7 4 4 2" xfId="15588" xr:uid="{00000000-0005-0000-0000-0000EC3D0000}"/>
    <cellStyle name="Вывод 4 7 4 4 2 2" xfId="15589" xr:uid="{00000000-0005-0000-0000-0000ED3D0000}"/>
    <cellStyle name="Вывод 4 7 4 4 3" xfId="15590" xr:uid="{00000000-0005-0000-0000-0000EE3D0000}"/>
    <cellStyle name="Вывод 4 7 4 5" xfId="15591" xr:uid="{00000000-0005-0000-0000-0000EF3D0000}"/>
    <cellStyle name="Вывод 4 7 4 5 2" xfId="15592" xr:uid="{00000000-0005-0000-0000-0000F03D0000}"/>
    <cellStyle name="Вывод 4 7 4 6" xfId="15593" xr:uid="{00000000-0005-0000-0000-0000F13D0000}"/>
    <cellStyle name="Вывод 4 7 5" xfId="15594" xr:uid="{00000000-0005-0000-0000-0000F23D0000}"/>
    <cellStyle name="Вывод 4 7 5 2" xfId="15595" xr:uid="{00000000-0005-0000-0000-0000F33D0000}"/>
    <cellStyle name="Вывод 4 7 5 2 2" xfId="15596" xr:uid="{00000000-0005-0000-0000-0000F43D0000}"/>
    <cellStyle name="Вывод 4 7 5 2 2 2" xfId="15597" xr:uid="{00000000-0005-0000-0000-0000F53D0000}"/>
    <cellStyle name="Вывод 4 7 5 2 3" xfId="15598" xr:uid="{00000000-0005-0000-0000-0000F63D0000}"/>
    <cellStyle name="Вывод 4 7 5 3" xfId="15599" xr:uid="{00000000-0005-0000-0000-0000F73D0000}"/>
    <cellStyle name="Вывод 4 7 5 3 2" xfId="15600" xr:uid="{00000000-0005-0000-0000-0000F83D0000}"/>
    <cellStyle name="Вывод 4 7 5 3 2 2" xfId="15601" xr:uid="{00000000-0005-0000-0000-0000F93D0000}"/>
    <cellStyle name="Вывод 4 7 5 3 3" xfId="15602" xr:uid="{00000000-0005-0000-0000-0000FA3D0000}"/>
    <cellStyle name="Вывод 4 7 5 4" xfId="15603" xr:uid="{00000000-0005-0000-0000-0000FB3D0000}"/>
    <cellStyle name="Вывод 4 7 5 4 2" xfId="15604" xr:uid="{00000000-0005-0000-0000-0000FC3D0000}"/>
    <cellStyle name="Вывод 4 7 5 4 2 2" xfId="15605" xr:uid="{00000000-0005-0000-0000-0000FD3D0000}"/>
    <cellStyle name="Вывод 4 7 5 4 3" xfId="15606" xr:uid="{00000000-0005-0000-0000-0000FE3D0000}"/>
    <cellStyle name="Вывод 4 7 5 5" xfId="15607" xr:uid="{00000000-0005-0000-0000-0000FF3D0000}"/>
    <cellStyle name="Вывод 4 7 5 5 2" xfId="15608" xr:uid="{00000000-0005-0000-0000-0000003E0000}"/>
    <cellStyle name="Вывод 4 7 5 6" xfId="15609" xr:uid="{00000000-0005-0000-0000-0000013E0000}"/>
    <cellStyle name="Вывод 4 7 6" xfId="15610" xr:uid="{00000000-0005-0000-0000-0000023E0000}"/>
    <cellStyle name="Вывод 4 7 6 2" xfId="15611" xr:uid="{00000000-0005-0000-0000-0000033E0000}"/>
    <cellStyle name="Вывод 4 7 6 2 2" xfId="15612" xr:uid="{00000000-0005-0000-0000-0000043E0000}"/>
    <cellStyle name="Вывод 4 7 6 3" xfId="15613" xr:uid="{00000000-0005-0000-0000-0000053E0000}"/>
    <cellStyle name="Вывод 4 7 7" xfId="15614" xr:uid="{00000000-0005-0000-0000-0000063E0000}"/>
    <cellStyle name="Вывод 4 7 7 2" xfId="15615" xr:uid="{00000000-0005-0000-0000-0000073E0000}"/>
    <cellStyle name="Вывод 4 7 8" xfId="15616" xr:uid="{00000000-0005-0000-0000-0000083E0000}"/>
    <cellStyle name="Вывод 4 8" xfId="15617" xr:uid="{00000000-0005-0000-0000-0000093E0000}"/>
    <cellStyle name="Вывод 4 8 2" xfId="15618" xr:uid="{00000000-0005-0000-0000-00000A3E0000}"/>
    <cellStyle name="Вывод 4 8 2 2" xfId="15619" xr:uid="{00000000-0005-0000-0000-00000B3E0000}"/>
    <cellStyle name="Вывод 4 8 2 2 2" xfId="15620" xr:uid="{00000000-0005-0000-0000-00000C3E0000}"/>
    <cellStyle name="Вывод 4 8 2 3" xfId="15621" xr:uid="{00000000-0005-0000-0000-00000D3E0000}"/>
    <cellStyle name="Вывод 4 8 3" xfId="15622" xr:uid="{00000000-0005-0000-0000-00000E3E0000}"/>
    <cellStyle name="Вывод 4 8 3 2" xfId="15623" xr:uid="{00000000-0005-0000-0000-00000F3E0000}"/>
    <cellStyle name="Вывод 4 8 4" xfId="15624" xr:uid="{00000000-0005-0000-0000-0000103E0000}"/>
    <cellStyle name="Вывод 4 9" xfId="15625" xr:uid="{00000000-0005-0000-0000-0000113E0000}"/>
    <cellStyle name="Вывод 4 9 2" xfId="15626" xr:uid="{00000000-0005-0000-0000-0000123E0000}"/>
    <cellStyle name="Вывод 4 9 2 2" xfId="15627" xr:uid="{00000000-0005-0000-0000-0000133E0000}"/>
    <cellStyle name="Вывод 4 9 3" xfId="15628" xr:uid="{00000000-0005-0000-0000-0000143E0000}"/>
    <cellStyle name="Вывод 5" xfId="15629" xr:uid="{00000000-0005-0000-0000-0000153E0000}"/>
    <cellStyle name="Вывод 5 2" xfId="15630" xr:uid="{00000000-0005-0000-0000-0000163E0000}"/>
    <cellStyle name="Вывод 5 2 2" xfId="15631" xr:uid="{00000000-0005-0000-0000-0000173E0000}"/>
    <cellStyle name="Вывод 5 3" xfId="15632" xr:uid="{00000000-0005-0000-0000-0000183E0000}"/>
    <cellStyle name="Вывод 6" xfId="15633" xr:uid="{00000000-0005-0000-0000-0000193E0000}"/>
    <cellStyle name="Вывод 6 2" xfId="15634" xr:uid="{00000000-0005-0000-0000-00001A3E0000}"/>
    <cellStyle name="Вывод 6 2 2" xfId="15635" xr:uid="{00000000-0005-0000-0000-00001B3E0000}"/>
    <cellStyle name="Вывод 6 3" xfId="15636" xr:uid="{00000000-0005-0000-0000-00001C3E0000}"/>
    <cellStyle name="Вычисление 2" xfId="264" xr:uid="{00000000-0005-0000-0000-00001D3E0000}"/>
    <cellStyle name="Вычисление 2 10" xfId="15637" xr:uid="{00000000-0005-0000-0000-00001E3E0000}"/>
    <cellStyle name="Вычисление 2 10 2" xfId="15638" xr:uid="{00000000-0005-0000-0000-00001F3E0000}"/>
    <cellStyle name="Вычисление 2 10 2 2" xfId="15639" xr:uid="{00000000-0005-0000-0000-0000203E0000}"/>
    <cellStyle name="Вычисление 2 10 3" xfId="15640" xr:uid="{00000000-0005-0000-0000-0000213E0000}"/>
    <cellStyle name="Вычисление 2 11" xfId="15641" xr:uid="{00000000-0005-0000-0000-0000223E0000}"/>
    <cellStyle name="Вычисление 2 11 2" xfId="15642" xr:uid="{00000000-0005-0000-0000-0000233E0000}"/>
    <cellStyle name="Вычисление 2 12" xfId="15643" xr:uid="{00000000-0005-0000-0000-0000243E0000}"/>
    <cellStyle name="Вычисление 2 13" xfId="15644" xr:uid="{00000000-0005-0000-0000-0000253E0000}"/>
    <cellStyle name="Вычисление 2 2" xfId="265" xr:uid="{00000000-0005-0000-0000-0000263E0000}"/>
    <cellStyle name="Вычисление 2 2 10" xfId="15645" xr:uid="{00000000-0005-0000-0000-0000273E0000}"/>
    <cellStyle name="Вычисление 2 2 2" xfId="15646" xr:uid="{00000000-0005-0000-0000-0000283E0000}"/>
    <cellStyle name="Вычисление 2 2 2 10" xfId="15647" xr:uid="{00000000-0005-0000-0000-0000293E0000}"/>
    <cellStyle name="Вычисление 2 2 2 10 2" xfId="15648" xr:uid="{00000000-0005-0000-0000-00002A3E0000}"/>
    <cellStyle name="Вычисление 2 2 2 11" xfId="15649" xr:uid="{00000000-0005-0000-0000-00002B3E0000}"/>
    <cellStyle name="Вычисление 2 2 2 2" xfId="15650" xr:uid="{00000000-0005-0000-0000-00002C3E0000}"/>
    <cellStyle name="Вычисление 2 2 2 2 2" xfId="15651" xr:uid="{00000000-0005-0000-0000-00002D3E0000}"/>
    <cellStyle name="Вычисление 2 2 2 2 2 2" xfId="15652" xr:uid="{00000000-0005-0000-0000-00002E3E0000}"/>
    <cellStyle name="Вычисление 2 2 2 2 2 2 2" xfId="15653" xr:uid="{00000000-0005-0000-0000-00002F3E0000}"/>
    <cellStyle name="Вычисление 2 2 2 2 2 2 2 2" xfId="15654" xr:uid="{00000000-0005-0000-0000-0000303E0000}"/>
    <cellStyle name="Вычисление 2 2 2 2 2 2 2 2 2" xfId="15655" xr:uid="{00000000-0005-0000-0000-0000313E0000}"/>
    <cellStyle name="Вычисление 2 2 2 2 2 2 2 3" xfId="15656" xr:uid="{00000000-0005-0000-0000-0000323E0000}"/>
    <cellStyle name="Вычисление 2 2 2 2 2 2 3" xfId="15657" xr:uid="{00000000-0005-0000-0000-0000333E0000}"/>
    <cellStyle name="Вычисление 2 2 2 2 2 2 3 2" xfId="15658" xr:uid="{00000000-0005-0000-0000-0000343E0000}"/>
    <cellStyle name="Вычисление 2 2 2 2 2 2 3 2 2" xfId="15659" xr:uid="{00000000-0005-0000-0000-0000353E0000}"/>
    <cellStyle name="Вычисление 2 2 2 2 2 2 3 3" xfId="15660" xr:uid="{00000000-0005-0000-0000-0000363E0000}"/>
    <cellStyle name="Вычисление 2 2 2 2 2 2 4" xfId="15661" xr:uid="{00000000-0005-0000-0000-0000373E0000}"/>
    <cellStyle name="Вычисление 2 2 2 2 2 2 4 2" xfId="15662" xr:uid="{00000000-0005-0000-0000-0000383E0000}"/>
    <cellStyle name="Вычисление 2 2 2 2 2 2 4 2 2" xfId="15663" xr:uid="{00000000-0005-0000-0000-0000393E0000}"/>
    <cellStyle name="Вычисление 2 2 2 2 2 2 4 3" xfId="15664" xr:uid="{00000000-0005-0000-0000-00003A3E0000}"/>
    <cellStyle name="Вычисление 2 2 2 2 2 2 5" xfId="15665" xr:uid="{00000000-0005-0000-0000-00003B3E0000}"/>
    <cellStyle name="Вычисление 2 2 2 2 2 2 5 2" xfId="15666" xr:uid="{00000000-0005-0000-0000-00003C3E0000}"/>
    <cellStyle name="Вычисление 2 2 2 2 2 2 6" xfId="15667" xr:uid="{00000000-0005-0000-0000-00003D3E0000}"/>
    <cellStyle name="Вычисление 2 2 2 2 2 3" xfId="15668" xr:uid="{00000000-0005-0000-0000-00003E3E0000}"/>
    <cellStyle name="Вычисление 2 2 2 2 2 3 2" xfId="15669" xr:uid="{00000000-0005-0000-0000-00003F3E0000}"/>
    <cellStyle name="Вычисление 2 2 2 2 2 3 2 2" xfId="15670" xr:uid="{00000000-0005-0000-0000-0000403E0000}"/>
    <cellStyle name="Вычисление 2 2 2 2 2 3 2 2 2" xfId="15671" xr:uid="{00000000-0005-0000-0000-0000413E0000}"/>
    <cellStyle name="Вычисление 2 2 2 2 2 3 2 3" xfId="15672" xr:uid="{00000000-0005-0000-0000-0000423E0000}"/>
    <cellStyle name="Вычисление 2 2 2 2 2 3 3" xfId="15673" xr:uid="{00000000-0005-0000-0000-0000433E0000}"/>
    <cellStyle name="Вычисление 2 2 2 2 2 3 3 2" xfId="15674" xr:uid="{00000000-0005-0000-0000-0000443E0000}"/>
    <cellStyle name="Вычисление 2 2 2 2 2 3 3 2 2" xfId="15675" xr:uid="{00000000-0005-0000-0000-0000453E0000}"/>
    <cellStyle name="Вычисление 2 2 2 2 2 3 3 3" xfId="15676" xr:uid="{00000000-0005-0000-0000-0000463E0000}"/>
    <cellStyle name="Вычисление 2 2 2 2 2 3 4" xfId="15677" xr:uid="{00000000-0005-0000-0000-0000473E0000}"/>
    <cellStyle name="Вычисление 2 2 2 2 2 3 4 2" xfId="15678" xr:uid="{00000000-0005-0000-0000-0000483E0000}"/>
    <cellStyle name="Вычисление 2 2 2 2 2 3 4 2 2" xfId="15679" xr:uid="{00000000-0005-0000-0000-0000493E0000}"/>
    <cellStyle name="Вычисление 2 2 2 2 2 3 4 3" xfId="15680" xr:uid="{00000000-0005-0000-0000-00004A3E0000}"/>
    <cellStyle name="Вычисление 2 2 2 2 2 3 5" xfId="15681" xr:uid="{00000000-0005-0000-0000-00004B3E0000}"/>
    <cellStyle name="Вычисление 2 2 2 2 2 3 5 2" xfId="15682" xr:uid="{00000000-0005-0000-0000-00004C3E0000}"/>
    <cellStyle name="Вычисление 2 2 2 2 2 3 6" xfId="15683" xr:uid="{00000000-0005-0000-0000-00004D3E0000}"/>
    <cellStyle name="Вычисление 2 2 2 2 2 4" xfId="15684" xr:uid="{00000000-0005-0000-0000-00004E3E0000}"/>
    <cellStyle name="Вычисление 2 2 2 2 2 4 2" xfId="15685" xr:uid="{00000000-0005-0000-0000-00004F3E0000}"/>
    <cellStyle name="Вычисление 2 2 2 2 2 4 2 2" xfId="15686" xr:uid="{00000000-0005-0000-0000-0000503E0000}"/>
    <cellStyle name="Вычисление 2 2 2 2 2 4 2 2 2" xfId="15687" xr:uid="{00000000-0005-0000-0000-0000513E0000}"/>
    <cellStyle name="Вычисление 2 2 2 2 2 4 2 3" xfId="15688" xr:uid="{00000000-0005-0000-0000-0000523E0000}"/>
    <cellStyle name="Вычисление 2 2 2 2 2 4 3" xfId="15689" xr:uid="{00000000-0005-0000-0000-0000533E0000}"/>
    <cellStyle name="Вычисление 2 2 2 2 2 4 3 2" xfId="15690" xr:uid="{00000000-0005-0000-0000-0000543E0000}"/>
    <cellStyle name="Вычисление 2 2 2 2 2 4 3 2 2" xfId="15691" xr:uid="{00000000-0005-0000-0000-0000553E0000}"/>
    <cellStyle name="Вычисление 2 2 2 2 2 4 3 3" xfId="15692" xr:uid="{00000000-0005-0000-0000-0000563E0000}"/>
    <cellStyle name="Вычисление 2 2 2 2 2 4 4" xfId="15693" xr:uid="{00000000-0005-0000-0000-0000573E0000}"/>
    <cellStyle name="Вычисление 2 2 2 2 2 4 4 2" xfId="15694" xr:uid="{00000000-0005-0000-0000-0000583E0000}"/>
    <cellStyle name="Вычисление 2 2 2 2 2 4 4 2 2" xfId="15695" xr:uid="{00000000-0005-0000-0000-0000593E0000}"/>
    <cellStyle name="Вычисление 2 2 2 2 2 4 4 3" xfId="15696" xr:uid="{00000000-0005-0000-0000-00005A3E0000}"/>
    <cellStyle name="Вычисление 2 2 2 2 2 4 5" xfId="15697" xr:uid="{00000000-0005-0000-0000-00005B3E0000}"/>
    <cellStyle name="Вычисление 2 2 2 2 2 4 5 2" xfId="15698" xr:uid="{00000000-0005-0000-0000-00005C3E0000}"/>
    <cellStyle name="Вычисление 2 2 2 2 2 4 6" xfId="15699" xr:uid="{00000000-0005-0000-0000-00005D3E0000}"/>
    <cellStyle name="Вычисление 2 2 2 2 2 5" xfId="15700" xr:uid="{00000000-0005-0000-0000-00005E3E0000}"/>
    <cellStyle name="Вычисление 2 2 2 2 2 5 2" xfId="15701" xr:uid="{00000000-0005-0000-0000-00005F3E0000}"/>
    <cellStyle name="Вычисление 2 2 2 2 2 5 2 2" xfId="15702" xr:uid="{00000000-0005-0000-0000-0000603E0000}"/>
    <cellStyle name="Вычисление 2 2 2 2 2 5 2 2 2" xfId="15703" xr:uid="{00000000-0005-0000-0000-0000613E0000}"/>
    <cellStyle name="Вычисление 2 2 2 2 2 5 2 3" xfId="15704" xr:uid="{00000000-0005-0000-0000-0000623E0000}"/>
    <cellStyle name="Вычисление 2 2 2 2 2 5 3" xfId="15705" xr:uid="{00000000-0005-0000-0000-0000633E0000}"/>
    <cellStyle name="Вычисление 2 2 2 2 2 5 3 2" xfId="15706" xr:uid="{00000000-0005-0000-0000-0000643E0000}"/>
    <cellStyle name="Вычисление 2 2 2 2 2 5 3 2 2" xfId="15707" xr:uid="{00000000-0005-0000-0000-0000653E0000}"/>
    <cellStyle name="Вычисление 2 2 2 2 2 5 3 3" xfId="15708" xr:uid="{00000000-0005-0000-0000-0000663E0000}"/>
    <cellStyle name="Вычисление 2 2 2 2 2 5 4" xfId="15709" xr:uid="{00000000-0005-0000-0000-0000673E0000}"/>
    <cellStyle name="Вычисление 2 2 2 2 2 5 4 2" xfId="15710" xr:uid="{00000000-0005-0000-0000-0000683E0000}"/>
    <cellStyle name="Вычисление 2 2 2 2 2 5 4 2 2" xfId="15711" xr:uid="{00000000-0005-0000-0000-0000693E0000}"/>
    <cellStyle name="Вычисление 2 2 2 2 2 5 4 3" xfId="15712" xr:uid="{00000000-0005-0000-0000-00006A3E0000}"/>
    <cellStyle name="Вычисление 2 2 2 2 2 5 5" xfId="15713" xr:uid="{00000000-0005-0000-0000-00006B3E0000}"/>
    <cellStyle name="Вычисление 2 2 2 2 2 5 5 2" xfId="15714" xr:uid="{00000000-0005-0000-0000-00006C3E0000}"/>
    <cellStyle name="Вычисление 2 2 2 2 2 5 6" xfId="15715" xr:uid="{00000000-0005-0000-0000-00006D3E0000}"/>
    <cellStyle name="Вычисление 2 2 2 2 2 6" xfId="15716" xr:uid="{00000000-0005-0000-0000-00006E3E0000}"/>
    <cellStyle name="Вычисление 2 2 2 2 2 6 2" xfId="15717" xr:uid="{00000000-0005-0000-0000-00006F3E0000}"/>
    <cellStyle name="Вычисление 2 2 2 2 2 6 2 2" xfId="15718" xr:uid="{00000000-0005-0000-0000-0000703E0000}"/>
    <cellStyle name="Вычисление 2 2 2 2 2 6 3" xfId="15719" xr:uid="{00000000-0005-0000-0000-0000713E0000}"/>
    <cellStyle name="Вычисление 2 2 2 2 2 7" xfId="15720" xr:uid="{00000000-0005-0000-0000-0000723E0000}"/>
    <cellStyle name="Вычисление 2 2 2 2 2 7 2" xfId="15721" xr:uid="{00000000-0005-0000-0000-0000733E0000}"/>
    <cellStyle name="Вычисление 2 2 2 2 2 8" xfId="15722" xr:uid="{00000000-0005-0000-0000-0000743E0000}"/>
    <cellStyle name="Вычисление 2 2 2 2 3" xfId="15723" xr:uid="{00000000-0005-0000-0000-0000753E0000}"/>
    <cellStyle name="Вычисление 2 2 2 2 3 2" xfId="15724" xr:uid="{00000000-0005-0000-0000-0000763E0000}"/>
    <cellStyle name="Вычисление 2 2 2 2 3 2 2" xfId="15725" xr:uid="{00000000-0005-0000-0000-0000773E0000}"/>
    <cellStyle name="Вычисление 2 2 2 2 3 2 2 2" xfId="15726" xr:uid="{00000000-0005-0000-0000-0000783E0000}"/>
    <cellStyle name="Вычисление 2 2 2 2 3 2 3" xfId="15727" xr:uid="{00000000-0005-0000-0000-0000793E0000}"/>
    <cellStyle name="Вычисление 2 2 2 2 3 3" xfId="15728" xr:uid="{00000000-0005-0000-0000-00007A3E0000}"/>
    <cellStyle name="Вычисление 2 2 2 2 3 3 2" xfId="15729" xr:uid="{00000000-0005-0000-0000-00007B3E0000}"/>
    <cellStyle name="Вычисление 2 2 2 2 3 3 2 2" xfId="15730" xr:uid="{00000000-0005-0000-0000-00007C3E0000}"/>
    <cellStyle name="Вычисление 2 2 2 2 3 3 3" xfId="15731" xr:uid="{00000000-0005-0000-0000-00007D3E0000}"/>
    <cellStyle name="Вычисление 2 2 2 2 3 4" xfId="15732" xr:uid="{00000000-0005-0000-0000-00007E3E0000}"/>
    <cellStyle name="Вычисление 2 2 2 2 3 4 2" xfId="15733" xr:uid="{00000000-0005-0000-0000-00007F3E0000}"/>
    <cellStyle name="Вычисление 2 2 2 2 3 4 2 2" xfId="15734" xr:uid="{00000000-0005-0000-0000-0000803E0000}"/>
    <cellStyle name="Вычисление 2 2 2 2 3 4 3" xfId="15735" xr:uid="{00000000-0005-0000-0000-0000813E0000}"/>
    <cellStyle name="Вычисление 2 2 2 2 3 5" xfId="15736" xr:uid="{00000000-0005-0000-0000-0000823E0000}"/>
    <cellStyle name="Вычисление 2 2 2 2 3 5 2" xfId="15737" xr:uid="{00000000-0005-0000-0000-0000833E0000}"/>
    <cellStyle name="Вычисление 2 2 2 2 3 6" xfId="15738" xr:uid="{00000000-0005-0000-0000-0000843E0000}"/>
    <cellStyle name="Вычисление 2 2 2 2 4" xfId="15739" xr:uid="{00000000-0005-0000-0000-0000853E0000}"/>
    <cellStyle name="Вычисление 2 2 2 2 4 2" xfId="15740" xr:uid="{00000000-0005-0000-0000-0000863E0000}"/>
    <cellStyle name="Вычисление 2 2 2 2 4 2 2" xfId="15741" xr:uid="{00000000-0005-0000-0000-0000873E0000}"/>
    <cellStyle name="Вычисление 2 2 2 2 4 2 2 2" xfId="15742" xr:uid="{00000000-0005-0000-0000-0000883E0000}"/>
    <cellStyle name="Вычисление 2 2 2 2 4 2 3" xfId="15743" xr:uid="{00000000-0005-0000-0000-0000893E0000}"/>
    <cellStyle name="Вычисление 2 2 2 2 4 3" xfId="15744" xr:uid="{00000000-0005-0000-0000-00008A3E0000}"/>
    <cellStyle name="Вычисление 2 2 2 2 4 3 2" xfId="15745" xr:uid="{00000000-0005-0000-0000-00008B3E0000}"/>
    <cellStyle name="Вычисление 2 2 2 2 4 3 2 2" xfId="15746" xr:uid="{00000000-0005-0000-0000-00008C3E0000}"/>
    <cellStyle name="Вычисление 2 2 2 2 4 3 3" xfId="15747" xr:uid="{00000000-0005-0000-0000-00008D3E0000}"/>
    <cellStyle name="Вычисление 2 2 2 2 4 4" xfId="15748" xr:uid="{00000000-0005-0000-0000-00008E3E0000}"/>
    <cellStyle name="Вычисление 2 2 2 2 4 4 2" xfId="15749" xr:uid="{00000000-0005-0000-0000-00008F3E0000}"/>
    <cellStyle name="Вычисление 2 2 2 2 4 4 2 2" xfId="15750" xr:uid="{00000000-0005-0000-0000-0000903E0000}"/>
    <cellStyle name="Вычисление 2 2 2 2 4 4 3" xfId="15751" xr:uid="{00000000-0005-0000-0000-0000913E0000}"/>
    <cellStyle name="Вычисление 2 2 2 2 4 5" xfId="15752" xr:uid="{00000000-0005-0000-0000-0000923E0000}"/>
    <cellStyle name="Вычисление 2 2 2 2 4 5 2" xfId="15753" xr:uid="{00000000-0005-0000-0000-0000933E0000}"/>
    <cellStyle name="Вычисление 2 2 2 2 4 6" xfId="15754" xr:uid="{00000000-0005-0000-0000-0000943E0000}"/>
    <cellStyle name="Вычисление 2 2 2 2 5" xfId="15755" xr:uid="{00000000-0005-0000-0000-0000953E0000}"/>
    <cellStyle name="Вычисление 2 2 2 2 5 2" xfId="15756" xr:uid="{00000000-0005-0000-0000-0000963E0000}"/>
    <cellStyle name="Вычисление 2 2 2 2 5 2 2" xfId="15757" xr:uid="{00000000-0005-0000-0000-0000973E0000}"/>
    <cellStyle name="Вычисление 2 2 2 2 5 2 2 2" xfId="15758" xr:uid="{00000000-0005-0000-0000-0000983E0000}"/>
    <cellStyle name="Вычисление 2 2 2 2 5 2 3" xfId="15759" xr:uid="{00000000-0005-0000-0000-0000993E0000}"/>
    <cellStyle name="Вычисление 2 2 2 2 5 3" xfId="15760" xr:uid="{00000000-0005-0000-0000-00009A3E0000}"/>
    <cellStyle name="Вычисление 2 2 2 2 5 3 2" xfId="15761" xr:uid="{00000000-0005-0000-0000-00009B3E0000}"/>
    <cellStyle name="Вычисление 2 2 2 2 5 3 2 2" xfId="15762" xr:uid="{00000000-0005-0000-0000-00009C3E0000}"/>
    <cellStyle name="Вычисление 2 2 2 2 5 3 3" xfId="15763" xr:uid="{00000000-0005-0000-0000-00009D3E0000}"/>
    <cellStyle name="Вычисление 2 2 2 2 5 4" xfId="15764" xr:uid="{00000000-0005-0000-0000-00009E3E0000}"/>
    <cellStyle name="Вычисление 2 2 2 2 5 4 2" xfId="15765" xr:uid="{00000000-0005-0000-0000-00009F3E0000}"/>
    <cellStyle name="Вычисление 2 2 2 2 5 4 2 2" xfId="15766" xr:uid="{00000000-0005-0000-0000-0000A03E0000}"/>
    <cellStyle name="Вычисление 2 2 2 2 5 4 3" xfId="15767" xr:uid="{00000000-0005-0000-0000-0000A13E0000}"/>
    <cellStyle name="Вычисление 2 2 2 2 5 5" xfId="15768" xr:uid="{00000000-0005-0000-0000-0000A23E0000}"/>
    <cellStyle name="Вычисление 2 2 2 2 5 5 2" xfId="15769" xr:uid="{00000000-0005-0000-0000-0000A33E0000}"/>
    <cellStyle name="Вычисление 2 2 2 2 5 6" xfId="15770" xr:uid="{00000000-0005-0000-0000-0000A43E0000}"/>
    <cellStyle name="Вычисление 2 2 2 2 6" xfId="15771" xr:uid="{00000000-0005-0000-0000-0000A53E0000}"/>
    <cellStyle name="Вычисление 2 2 2 2 6 2" xfId="15772" xr:uid="{00000000-0005-0000-0000-0000A63E0000}"/>
    <cellStyle name="Вычисление 2 2 2 2 6 2 2" xfId="15773" xr:uid="{00000000-0005-0000-0000-0000A73E0000}"/>
    <cellStyle name="Вычисление 2 2 2 2 6 2 2 2" xfId="15774" xr:uid="{00000000-0005-0000-0000-0000A83E0000}"/>
    <cellStyle name="Вычисление 2 2 2 2 6 2 3" xfId="15775" xr:uid="{00000000-0005-0000-0000-0000A93E0000}"/>
    <cellStyle name="Вычисление 2 2 2 2 6 3" xfId="15776" xr:uid="{00000000-0005-0000-0000-0000AA3E0000}"/>
    <cellStyle name="Вычисление 2 2 2 2 6 3 2" xfId="15777" xr:uid="{00000000-0005-0000-0000-0000AB3E0000}"/>
    <cellStyle name="Вычисление 2 2 2 2 6 3 2 2" xfId="15778" xr:uid="{00000000-0005-0000-0000-0000AC3E0000}"/>
    <cellStyle name="Вычисление 2 2 2 2 6 3 3" xfId="15779" xr:uid="{00000000-0005-0000-0000-0000AD3E0000}"/>
    <cellStyle name="Вычисление 2 2 2 2 6 4" xfId="15780" xr:uid="{00000000-0005-0000-0000-0000AE3E0000}"/>
    <cellStyle name="Вычисление 2 2 2 2 6 4 2" xfId="15781" xr:uid="{00000000-0005-0000-0000-0000AF3E0000}"/>
    <cellStyle name="Вычисление 2 2 2 2 6 4 2 2" xfId="15782" xr:uid="{00000000-0005-0000-0000-0000B03E0000}"/>
    <cellStyle name="Вычисление 2 2 2 2 6 4 3" xfId="15783" xr:uid="{00000000-0005-0000-0000-0000B13E0000}"/>
    <cellStyle name="Вычисление 2 2 2 2 6 5" xfId="15784" xr:uid="{00000000-0005-0000-0000-0000B23E0000}"/>
    <cellStyle name="Вычисление 2 2 2 2 6 5 2" xfId="15785" xr:uid="{00000000-0005-0000-0000-0000B33E0000}"/>
    <cellStyle name="Вычисление 2 2 2 2 6 6" xfId="15786" xr:uid="{00000000-0005-0000-0000-0000B43E0000}"/>
    <cellStyle name="Вычисление 2 2 2 2 7" xfId="15787" xr:uid="{00000000-0005-0000-0000-0000B53E0000}"/>
    <cellStyle name="Вычисление 2 2 2 2 7 2" xfId="15788" xr:uid="{00000000-0005-0000-0000-0000B63E0000}"/>
    <cellStyle name="Вычисление 2 2 2 2 7 2 2" xfId="15789" xr:uid="{00000000-0005-0000-0000-0000B73E0000}"/>
    <cellStyle name="Вычисление 2 2 2 2 7 3" xfId="15790" xr:uid="{00000000-0005-0000-0000-0000B83E0000}"/>
    <cellStyle name="Вычисление 2 2 2 2 8" xfId="15791" xr:uid="{00000000-0005-0000-0000-0000B93E0000}"/>
    <cellStyle name="Вычисление 2 2 2 2 8 2" xfId="15792" xr:uid="{00000000-0005-0000-0000-0000BA3E0000}"/>
    <cellStyle name="Вычисление 2 2 2 2 9" xfId="15793" xr:uid="{00000000-0005-0000-0000-0000BB3E0000}"/>
    <cellStyle name="Вычисление 2 2 2 3" xfId="15794" xr:uid="{00000000-0005-0000-0000-0000BC3E0000}"/>
    <cellStyle name="Вычисление 2 2 2 3 2" xfId="15795" xr:uid="{00000000-0005-0000-0000-0000BD3E0000}"/>
    <cellStyle name="Вычисление 2 2 2 3 2 2" xfId="15796" xr:uid="{00000000-0005-0000-0000-0000BE3E0000}"/>
    <cellStyle name="Вычисление 2 2 2 3 2 2 2" xfId="15797" xr:uid="{00000000-0005-0000-0000-0000BF3E0000}"/>
    <cellStyle name="Вычисление 2 2 2 3 2 2 2 2" xfId="15798" xr:uid="{00000000-0005-0000-0000-0000C03E0000}"/>
    <cellStyle name="Вычисление 2 2 2 3 2 2 3" xfId="15799" xr:uid="{00000000-0005-0000-0000-0000C13E0000}"/>
    <cellStyle name="Вычисление 2 2 2 3 2 3" xfId="15800" xr:uid="{00000000-0005-0000-0000-0000C23E0000}"/>
    <cellStyle name="Вычисление 2 2 2 3 2 3 2" xfId="15801" xr:uid="{00000000-0005-0000-0000-0000C33E0000}"/>
    <cellStyle name="Вычисление 2 2 2 3 2 3 2 2" xfId="15802" xr:uid="{00000000-0005-0000-0000-0000C43E0000}"/>
    <cellStyle name="Вычисление 2 2 2 3 2 3 3" xfId="15803" xr:uid="{00000000-0005-0000-0000-0000C53E0000}"/>
    <cellStyle name="Вычисление 2 2 2 3 2 4" xfId="15804" xr:uid="{00000000-0005-0000-0000-0000C63E0000}"/>
    <cellStyle name="Вычисление 2 2 2 3 2 4 2" xfId="15805" xr:uid="{00000000-0005-0000-0000-0000C73E0000}"/>
    <cellStyle name="Вычисление 2 2 2 3 2 4 2 2" xfId="15806" xr:uid="{00000000-0005-0000-0000-0000C83E0000}"/>
    <cellStyle name="Вычисление 2 2 2 3 2 4 3" xfId="15807" xr:uid="{00000000-0005-0000-0000-0000C93E0000}"/>
    <cellStyle name="Вычисление 2 2 2 3 2 5" xfId="15808" xr:uid="{00000000-0005-0000-0000-0000CA3E0000}"/>
    <cellStyle name="Вычисление 2 2 2 3 2 5 2" xfId="15809" xr:uid="{00000000-0005-0000-0000-0000CB3E0000}"/>
    <cellStyle name="Вычисление 2 2 2 3 2 6" xfId="15810" xr:uid="{00000000-0005-0000-0000-0000CC3E0000}"/>
    <cellStyle name="Вычисление 2 2 2 3 3" xfId="15811" xr:uid="{00000000-0005-0000-0000-0000CD3E0000}"/>
    <cellStyle name="Вычисление 2 2 2 3 3 2" xfId="15812" xr:uid="{00000000-0005-0000-0000-0000CE3E0000}"/>
    <cellStyle name="Вычисление 2 2 2 3 3 2 2" xfId="15813" xr:uid="{00000000-0005-0000-0000-0000CF3E0000}"/>
    <cellStyle name="Вычисление 2 2 2 3 3 2 2 2" xfId="15814" xr:uid="{00000000-0005-0000-0000-0000D03E0000}"/>
    <cellStyle name="Вычисление 2 2 2 3 3 2 3" xfId="15815" xr:uid="{00000000-0005-0000-0000-0000D13E0000}"/>
    <cellStyle name="Вычисление 2 2 2 3 3 3" xfId="15816" xr:uid="{00000000-0005-0000-0000-0000D23E0000}"/>
    <cellStyle name="Вычисление 2 2 2 3 3 3 2" xfId="15817" xr:uid="{00000000-0005-0000-0000-0000D33E0000}"/>
    <cellStyle name="Вычисление 2 2 2 3 3 3 2 2" xfId="15818" xr:uid="{00000000-0005-0000-0000-0000D43E0000}"/>
    <cellStyle name="Вычисление 2 2 2 3 3 3 3" xfId="15819" xr:uid="{00000000-0005-0000-0000-0000D53E0000}"/>
    <cellStyle name="Вычисление 2 2 2 3 3 4" xfId="15820" xr:uid="{00000000-0005-0000-0000-0000D63E0000}"/>
    <cellStyle name="Вычисление 2 2 2 3 3 4 2" xfId="15821" xr:uid="{00000000-0005-0000-0000-0000D73E0000}"/>
    <cellStyle name="Вычисление 2 2 2 3 3 4 2 2" xfId="15822" xr:uid="{00000000-0005-0000-0000-0000D83E0000}"/>
    <cellStyle name="Вычисление 2 2 2 3 3 4 3" xfId="15823" xr:uid="{00000000-0005-0000-0000-0000D93E0000}"/>
    <cellStyle name="Вычисление 2 2 2 3 3 5" xfId="15824" xr:uid="{00000000-0005-0000-0000-0000DA3E0000}"/>
    <cellStyle name="Вычисление 2 2 2 3 3 5 2" xfId="15825" xr:uid="{00000000-0005-0000-0000-0000DB3E0000}"/>
    <cellStyle name="Вычисление 2 2 2 3 3 6" xfId="15826" xr:uid="{00000000-0005-0000-0000-0000DC3E0000}"/>
    <cellStyle name="Вычисление 2 2 2 3 4" xfId="15827" xr:uid="{00000000-0005-0000-0000-0000DD3E0000}"/>
    <cellStyle name="Вычисление 2 2 2 3 4 2" xfId="15828" xr:uid="{00000000-0005-0000-0000-0000DE3E0000}"/>
    <cellStyle name="Вычисление 2 2 2 3 4 2 2" xfId="15829" xr:uid="{00000000-0005-0000-0000-0000DF3E0000}"/>
    <cellStyle name="Вычисление 2 2 2 3 4 2 2 2" xfId="15830" xr:uid="{00000000-0005-0000-0000-0000E03E0000}"/>
    <cellStyle name="Вычисление 2 2 2 3 4 2 3" xfId="15831" xr:uid="{00000000-0005-0000-0000-0000E13E0000}"/>
    <cellStyle name="Вычисление 2 2 2 3 4 3" xfId="15832" xr:uid="{00000000-0005-0000-0000-0000E23E0000}"/>
    <cellStyle name="Вычисление 2 2 2 3 4 3 2" xfId="15833" xr:uid="{00000000-0005-0000-0000-0000E33E0000}"/>
    <cellStyle name="Вычисление 2 2 2 3 4 3 2 2" xfId="15834" xr:uid="{00000000-0005-0000-0000-0000E43E0000}"/>
    <cellStyle name="Вычисление 2 2 2 3 4 3 3" xfId="15835" xr:uid="{00000000-0005-0000-0000-0000E53E0000}"/>
    <cellStyle name="Вычисление 2 2 2 3 4 4" xfId="15836" xr:uid="{00000000-0005-0000-0000-0000E63E0000}"/>
    <cellStyle name="Вычисление 2 2 2 3 4 4 2" xfId="15837" xr:uid="{00000000-0005-0000-0000-0000E73E0000}"/>
    <cellStyle name="Вычисление 2 2 2 3 4 4 2 2" xfId="15838" xr:uid="{00000000-0005-0000-0000-0000E83E0000}"/>
    <cellStyle name="Вычисление 2 2 2 3 4 4 3" xfId="15839" xr:uid="{00000000-0005-0000-0000-0000E93E0000}"/>
    <cellStyle name="Вычисление 2 2 2 3 4 5" xfId="15840" xr:uid="{00000000-0005-0000-0000-0000EA3E0000}"/>
    <cellStyle name="Вычисление 2 2 2 3 4 5 2" xfId="15841" xr:uid="{00000000-0005-0000-0000-0000EB3E0000}"/>
    <cellStyle name="Вычисление 2 2 2 3 4 6" xfId="15842" xr:uid="{00000000-0005-0000-0000-0000EC3E0000}"/>
    <cellStyle name="Вычисление 2 2 2 3 5" xfId="15843" xr:uid="{00000000-0005-0000-0000-0000ED3E0000}"/>
    <cellStyle name="Вычисление 2 2 2 3 5 2" xfId="15844" xr:uid="{00000000-0005-0000-0000-0000EE3E0000}"/>
    <cellStyle name="Вычисление 2 2 2 3 5 2 2" xfId="15845" xr:uid="{00000000-0005-0000-0000-0000EF3E0000}"/>
    <cellStyle name="Вычисление 2 2 2 3 5 2 2 2" xfId="15846" xr:uid="{00000000-0005-0000-0000-0000F03E0000}"/>
    <cellStyle name="Вычисление 2 2 2 3 5 2 3" xfId="15847" xr:uid="{00000000-0005-0000-0000-0000F13E0000}"/>
    <cellStyle name="Вычисление 2 2 2 3 5 3" xfId="15848" xr:uid="{00000000-0005-0000-0000-0000F23E0000}"/>
    <cellStyle name="Вычисление 2 2 2 3 5 3 2" xfId="15849" xr:uid="{00000000-0005-0000-0000-0000F33E0000}"/>
    <cellStyle name="Вычисление 2 2 2 3 5 3 2 2" xfId="15850" xr:uid="{00000000-0005-0000-0000-0000F43E0000}"/>
    <cellStyle name="Вычисление 2 2 2 3 5 3 3" xfId="15851" xr:uid="{00000000-0005-0000-0000-0000F53E0000}"/>
    <cellStyle name="Вычисление 2 2 2 3 5 4" xfId="15852" xr:uid="{00000000-0005-0000-0000-0000F63E0000}"/>
    <cellStyle name="Вычисление 2 2 2 3 5 4 2" xfId="15853" xr:uid="{00000000-0005-0000-0000-0000F73E0000}"/>
    <cellStyle name="Вычисление 2 2 2 3 5 4 2 2" xfId="15854" xr:uid="{00000000-0005-0000-0000-0000F83E0000}"/>
    <cellStyle name="Вычисление 2 2 2 3 5 4 3" xfId="15855" xr:uid="{00000000-0005-0000-0000-0000F93E0000}"/>
    <cellStyle name="Вычисление 2 2 2 3 5 5" xfId="15856" xr:uid="{00000000-0005-0000-0000-0000FA3E0000}"/>
    <cellStyle name="Вычисление 2 2 2 3 5 5 2" xfId="15857" xr:uid="{00000000-0005-0000-0000-0000FB3E0000}"/>
    <cellStyle name="Вычисление 2 2 2 3 5 6" xfId="15858" xr:uid="{00000000-0005-0000-0000-0000FC3E0000}"/>
    <cellStyle name="Вычисление 2 2 2 3 6" xfId="15859" xr:uid="{00000000-0005-0000-0000-0000FD3E0000}"/>
    <cellStyle name="Вычисление 2 2 2 3 6 2" xfId="15860" xr:uid="{00000000-0005-0000-0000-0000FE3E0000}"/>
    <cellStyle name="Вычисление 2 2 2 3 6 2 2" xfId="15861" xr:uid="{00000000-0005-0000-0000-0000FF3E0000}"/>
    <cellStyle name="Вычисление 2 2 2 3 6 2 2 2" xfId="15862" xr:uid="{00000000-0005-0000-0000-0000003F0000}"/>
    <cellStyle name="Вычисление 2 2 2 3 6 2 3" xfId="15863" xr:uid="{00000000-0005-0000-0000-0000013F0000}"/>
    <cellStyle name="Вычисление 2 2 2 3 6 3" xfId="15864" xr:uid="{00000000-0005-0000-0000-0000023F0000}"/>
    <cellStyle name="Вычисление 2 2 2 3 6 3 2" xfId="15865" xr:uid="{00000000-0005-0000-0000-0000033F0000}"/>
    <cellStyle name="Вычисление 2 2 2 3 6 3 2 2" xfId="15866" xr:uid="{00000000-0005-0000-0000-0000043F0000}"/>
    <cellStyle name="Вычисление 2 2 2 3 6 3 3" xfId="15867" xr:uid="{00000000-0005-0000-0000-0000053F0000}"/>
    <cellStyle name="Вычисление 2 2 2 3 6 4" xfId="15868" xr:uid="{00000000-0005-0000-0000-0000063F0000}"/>
    <cellStyle name="Вычисление 2 2 2 3 6 4 2" xfId="15869" xr:uid="{00000000-0005-0000-0000-0000073F0000}"/>
    <cellStyle name="Вычисление 2 2 2 3 6 4 2 2" xfId="15870" xr:uid="{00000000-0005-0000-0000-0000083F0000}"/>
    <cellStyle name="Вычисление 2 2 2 3 6 4 3" xfId="15871" xr:uid="{00000000-0005-0000-0000-0000093F0000}"/>
    <cellStyle name="Вычисление 2 2 2 3 6 5" xfId="15872" xr:uid="{00000000-0005-0000-0000-00000A3F0000}"/>
    <cellStyle name="Вычисление 2 2 2 3 6 5 2" xfId="15873" xr:uid="{00000000-0005-0000-0000-00000B3F0000}"/>
    <cellStyle name="Вычисление 2 2 2 3 6 6" xfId="15874" xr:uid="{00000000-0005-0000-0000-00000C3F0000}"/>
    <cellStyle name="Вычисление 2 2 2 3 7" xfId="15875" xr:uid="{00000000-0005-0000-0000-00000D3F0000}"/>
    <cellStyle name="Вычисление 2 2 2 3 7 2" xfId="15876" xr:uid="{00000000-0005-0000-0000-00000E3F0000}"/>
    <cellStyle name="Вычисление 2 2 2 3 7 2 2" xfId="15877" xr:uid="{00000000-0005-0000-0000-00000F3F0000}"/>
    <cellStyle name="Вычисление 2 2 2 3 7 3" xfId="15878" xr:uid="{00000000-0005-0000-0000-0000103F0000}"/>
    <cellStyle name="Вычисление 2 2 2 3 8" xfId="15879" xr:uid="{00000000-0005-0000-0000-0000113F0000}"/>
    <cellStyle name="Вычисление 2 2 2 3 8 2" xfId="15880" xr:uid="{00000000-0005-0000-0000-0000123F0000}"/>
    <cellStyle name="Вычисление 2 2 2 3 9" xfId="15881" xr:uid="{00000000-0005-0000-0000-0000133F0000}"/>
    <cellStyle name="Вычисление 2 2 2 4" xfId="15882" xr:uid="{00000000-0005-0000-0000-0000143F0000}"/>
    <cellStyle name="Вычисление 2 2 2 4 2" xfId="15883" xr:uid="{00000000-0005-0000-0000-0000153F0000}"/>
    <cellStyle name="Вычисление 2 2 2 4 2 2" xfId="15884" xr:uid="{00000000-0005-0000-0000-0000163F0000}"/>
    <cellStyle name="Вычисление 2 2 2 4 2 2 2" xfId="15885" xr:uid="{00000000-0005-0000-0000-0000173F0000}"/>
    <cellStyle name="Вычисление 2 2 2 4 2 2 2 2" xfId="15886" xr:uid="{00000000-0005-0000-0000-0000183F0000}"/>
    <cellStyle name="Вычисление 2 2 2 4 2 2 3" xfId="15887" xr:uid="{00000000-0005-0000-0000-0000193F0000}"/>
    <cellStyle name="Вычисление 2 2 2 4 2 3" xfId="15888" xr:uid="{00000000-0005-0000-0000-00001A3F0000}"/>
    <cellStyle name="Вычисление 2 2 2 4 2 3 2" xfId="15889" xr:uid="{00000000-0005-0000-0000-00001B3F0000}"/>
    <cellStyle name="Вычисление 2 2 2 4 2 3 2 2" xfId="15890" xr:uid="{00000000-0005-0000-0000-00001C3F0000}"/>
    <cellStyle name="Вычисление 2 2 2 4 2 3 3" xfId="15891" xr:uid="{00000000-0005-0000-0000-00001D3F0000}"/>
    <cellStyle name="Вычисление 2 2 2 4 2 4" xfId="15892" xr:uid="{00000000-0005-0000-0000-00001E3F0000}"/>
    <cellStyle name="Вычисление 2 2 2 4 2 4 2" xfId="15893" xr:uid="{00000000-0005-0000-0000-00001F3F0000}"/>
    <cellStyle name="Вычисление 2 2 2 4 2 4 2 2" xfId="15894" xr:uid="{00000000-0005-0000-0000-0000203F0000}"/>
    <cellStyle name="Вычисление 2 2 2 4 2 4 3" xfId="15895" xr:uid="{00000000-0005-0000-0000-0000213F0000}"/>
    <cellStyle name="Вычисление 2 2 2 4 2 5" xfId="15896" xr:uid="{00000000-0005-0000-0000-0000223F0000}"/>
    <cellStyle name="Вычисление 2 2 2 4 2 5 2" xfId="15897" xr:uid="{00000000-0005-0000-0000-0000233F0000}"/>
    <cellStyle name="Вычисление 2 2 2 4 2 6" xfId="15898" xr:uid="{00000000-0005-0000-0000-0000243F0000}"/>
    <cellStyle name="Вычисление 2 2 2 4 3" xfId="15899" xr:uid="{00000000-0005-0000-0000-0000253F0000}"/>
    <cellStyle name="Вычисление 2 2 2 4 3 2" xfId="15900" xr:uid="{00000000-0005-0000-0000-0000263F0000}"/>
    <cellStyle name="Вычисление 2 2 2 4 3 2 2" xfId="15901" xr:uid="{00000000-0005-0000-0000-0000273F0000}"/>
    <cellStyle name="Вычисление 2 2 2 4 3 2 2 2" xfId="15902" xr:uid="{00000000-0005-0000-0000-0000283F0000}"/>
    <cellStyle name="Вычисление 2 2 2 4 3 2 3" xfId="15903" xr:uid="{00000000-0005-0000-0000-0000293F0000}"/>
    <cellStyle name="Вычисление 2 2 2 4 3 3" xfId="15904" xr:uid="{00000000-0005-0000-0000-00002A3F0000}"/>
    <cellStyle name="Вычисление 2 2 2 4 3 3 2" xfId="15905" xr:uid="{00000000-0005-0000-0000-00002B3F0000}"/>
    <cellStyle name="Вычисление 2 2 2 4 3 3 2 2" xfId="15906" xr:uid="{00000000-0005-0000-0000-00002C3F0000}"/>
    <cellStyle name="Вычисление 2 2 2 4 3 3 3" xfId="15907" xr:uid="{00000000-0005-0000-0000-00002D3F0000}"/>
    <cellStyle name="Вычисление 2 2 2 4 3 4" xfId="15908" xr:uid="{00000000-0005-0000-0000-00002E3F0000}"/>
    <cellStyle name="Вычисление 2 2 2 4 3 4 2" xfId="15909" xr:uid="{00000000-0005-0000-0000-00002F3F0000}"/>
    <cellStyle name="Вычисление 2 2 2 4 3 4 2 2" xfId="15910" xr:uid="{00000000-0005-0000-0000-0000303F0000}"/>
    <cellStyle name="Вычисление 2 2 2 4 3 4 3" xfId="15911" xr:uid="{00000000-0005-0000-0000-0000313F0000}"/>
    <cellStyle name="Вычисление 2 2 2 4 3 5" xfId="15912" xr:uid="{00000000-0005-0000-0000-0000323F0000}"/>
    <cellStyle name="Вычисление 2 2 2 4 3 5 2" xfId="15913" xr:uid="{00000000-0005-0000-0000-0000333F0000}"/>
    <cellStyle name="Вычисление 2 2 2 4 3 6" xfId="15914" xr:uid="{00000000-0005-0000-0000-0000343F0000}"/>
    <cellStyle name="Вычисление 2 2 2 4 4" xfId="15915" xr:uid="{00000000-0005-0000-0000-0000353F0000}"/>
    <cellStyle name="Вычисление 2 2 2 4 4 2" xfId="15916" xr:uid="{00000000-0005-0000-0000-0000363F0000}"/>
    <cellStyle name="Вычисление 2 2 2 4 4 2 2" xfId="15917" xr:uid="{00000000-0005-0000-0000-0000373F0000}"/>
    <cellStyle name="Вычисление 2 2 2 4 4 2 2 2" xfId="15918" xr:uid="{00000000-0005-0000-0000-0000383F0000}"/>
    <cellStyle name="Вычисление 2 2 2 4 4 2 3" xfId="15919" xr:uid="{00000000-0005-0000-0000-0000393F0000}"/>
    <cellStyle name="Вычисление 2 2 2 4 4 3" xfId="15920" xr:uid="{00000000-0005-0000-0000-00003A3F0000}"/>
    <cellStyle name="Вычисление 2 2 2 4 4 3 2" xfId="15921" xr:uid="{00000000-0005-0000-0000-00003B3F0000}"/>
    <cellStyle name="Вычисление 2 2 2 4 4 3 2 2" xfId="15922" xr:uid="{00000000-0005-0000-0000-00003C3F0000}"/>
    <cellStyle name="Вычисление 2 2 2 4 4 3 3" xfId="15923" xr:uid="{00000000-0005-0000-0000-00003D3F0000}"/>
    <cellStyle name="Вычисление 2 2 2 4 4 4" xfId="15924" xr:uid="{00000000-0005-0000-0000-00003E3F0000}"/>
    <cellStyle name="Вычисление 2 2 2 4 4 4 2" xfId="15925" xr:uid="{00000000-0005-0000-0000-00003F3F0000}"/>
    <cellStyle name="Вычисление 2 2 2 4 4 4 2 2" xfId="15926" xr:uid="{00000000-0005-0000-0000-0000403F0000}"/>
    <cellStyle name="Вычисление 2 2 2 4 4 4 3" xfId="15927" xr:uid="{00000000-0005-0000-0000-0000413F0000}"/>
    <cellStyle name="Вычисление 2 2 2 4 4 5" xfId="15928" xr:uid="{00000000-0005-0000-0000-0000423F0000}"/>
    <cellStyle name="Вычисление 2 2 2 4 4 5 2" xfId="15929" xr:uid="{00000000-0005-0000-0000-0000433F0000}"/>
    <cellStyle name="Вычисление 2 2 2 4 4 6" xfId="15930" xr:uid="{00000000-0005-0000-0000-0000443F0000}"/>
    <cellStyle name="Вычисление 2 2 2 4 5" xfId="15931" xr:uid="{00000000-0005-0000-0000-0000453F0000}"/>
    <cellStyle name="Вычисление 2 2 2 4 5 2" xfId="15932" xr:uid="{00000000-0005-0000-0000-0000463F0000}"/>
    <cellStyle name="Вычисление 2 2 2 4 5 2 2" xfId="15933" xr:uid="{00000000-0005-0000-0000-0000473F0000}"/>
    <cellStyle name="Вычисление 2 2 2 4 5 2 2 2" xfId="15934" xr:uid="{00000000-0005-0000-0000-0000483F0000}"/>
    <cellStyle name="Вычисление 2 2 2 4 5 2 3" xfId="15935" xr:uid="{00000000-0005-0000-0000-0000493F0000}"/>
    <cellStyle name="Вычисление 2 2 2 4 5 3" xfId="15936" xr:uid="{00000000-0005-0000-0000-00004A3F0000}"/>
    <cellStyle name="Вычисление 2 2 2 4 5 3 2" xfId="15937" xr:uid="{00000000-0005-0000-0000-00004B3F0000}"/>
    <cellStyle name="Вычисление 2 2 2 4 5 3 2 2" xfId="15938" xr:uid="{00000000-0005-0000-0000-00004C3F0000}"/>
    <cellStyle name="Вычисление 2 2 2 4 5 3 3" xfId="15939" xr:uid="{00000000-0005-0000-0000-00004D3F0000}"/>
    <cellStyle name="Вычисление 2 2 2 4 5 4" xfId="15940" xr:uid="{00000000-0005-0000-0000-00004E3F0000}"/>
    <cellStyle name="Вычисление 2 2 2 4 5 4 2" xfId="15941" xr:uid="{00000000-0005-0000-0000-00004F3F0000}"/>
    <cellStyle name="Вычисление 2 2 2 4 5 4 2 2" xfId="15942" xr:uid="{00000000-0005-0000-0000-0000503F0000}"/>
    <cellStyle name="Вычисление 2 2 2 4 5 4 3" xfId="15943" xr:uid="{00000000-0005-0000-0000-0000513F0000}"/>
    <cellStyle name="Вычисление 2 2 2 4 5 5" xfId="15944" xr:uid="{00000000-0005-0000-0000-0000523F0000}"/>
    <cellStyle name="Вычисление 2 2 2 4 5 5 2" xfId="15945" xr:uid="{00000000-0005-0000-0000-0000533F0000}"/>
    <cellStyle name="Вычисление 2 2 2 4 5 6" xfId="15946" xr:uid="{00000000-0005-0000-0000-0000543F0000}"/>
    <cellStyle name="Вычисление 2 2 2 4 6" xfId="15947" xr:uid="{00000000-0005-0000-0000-0000553F0000}"/>
    <cellStyle name="Вычисление 2 2 2 4 6 2" xfId="15948" xr:uid="{00000000-0005-0000-0000-0000563F0000}"/>
    <cellStyle name="Вычисление 2 2 2 4 6 2 2" xfId="15949" xr:uid="{00000000-0005-0000-0000-0000573F0000}"/>
    <cellStyle name="Вычисление 2 2 2 4 6 3" xfId="15950" xr:uid="{00000000-0005-0000-0000-0000583F0000}"/>
    <cellStyle name="Вычисление 2 2 2 4 7" xfId="15951" xr:uid="{00000000-0005-0000-0000-0000593F0000}"/>
    <cellStyle name="Вычисление 2 2 2 4 7 2" xfId="15952" xr:uid="{00000000-0005-0000-0000-00005A3F0000}"/>
    <cellStyle name="Вычисление 2 2 2 4 8" xfId="15953" xr:uid="{00000000-0005-0000-0000-00005B3F0000}"/>
    <cellStyle name="Вычисление 2 2 2 5" xfId="15954" xr:uid="{00000000-0005-0000-0000-00005C3F0000}"/>
    <cellStyle name="Вычисление 2 2 2 5 2" xfId="15955" xr:uid="{00000000-0005-0000-0000-00005D3F0000}"/>
    <cellStyle name="Вычисление 2 2 2 5 2 2" xfId="15956" xr:uid="{00000000-0005-0000-0000-00005E3F0000}"/>
    <cellStyle name="Вычисление 2 2 2 5 2 2 2" xfId="15957" xr:uid="{00000000-0005-0000-0000-00005F3F0000}"/>
    <cellStyle name="Вычисление 2 2 2 5 2 3" xfId="15958" xr:uid="{00000000-0005-0000-0000-0000603F0000}"/>
    <cellStyle name="Вычисление 2 2 2 5 3" xfId="15959" xr:uid="{00000000-0005-0000-0000-0000613F0000}"/>
    <cellStyle name="Вычисление 2 2 2 5 3 2" xfId="15960" xr:uid="{00000000-0005-0000-0000-0000623F0000}"/>
    <cellStyle name="Вычисление 2 2 2 5 3 2 2" xfId="15961" xr:uid="{00000000-0005-0000-0000-0000633F0000}"/>
    <cellStyle name="Вычисление 2 2 2 5 3 3" xfId="15962" xr:uid="{00000000-0005-0000-0000-0000643F0000}"/>
    <cellStyle name="Вычисление 2 2 2 5 4" xfId="15963" xr:uid="{00000000-0005-0000-0000-0000653F0000}"/>
    <cellStyle name="Вычисление 2 2 2 5 4 2" xfId="15964" xr:uid="{00000000-0005-0000-0000-0000663F0000}"/>
    <cellStyle name="Вычисление 2 2 2 5 4 2 2" xfId="15965" xr:uid="{00000000-0005-0000-0000-0000673F0000}"/>
    <cellStyle name="Вычисление 2 2 2 5 4 3" xfId="15966" xr:uid="{00000000-0005-0000-0000-0000683F0000}"/>
    <cellStyle name="Вычисление 2 2 2 5 5" xfId="15967" xr:uid="{00000000-0005-0000-0000-0000693F0000}"/>
    <cellStyle name="Вычисление 2 2 2 5 5 2" xfId="15968" xr:uid="{00000000-0005-0000-0000-00006A3F0000}"/>
    <cellStyle name="Вычисление 2 2 2 5 6" xfId="15969" xr:uid="{00000000-0005-0000-0000-00006B3F0000}"/>
    <cellStyle name="Вычисление 2 2 2 6" xfId="15970" xr:uid="{00000000-0005-0000-0000-00006C3F0000}"/>
    <cellStyle name="Вычисление 2 2 2 6 2" xfId="15971" xr:uid="{00000000-0005-0000-0000-00006D3F0000}"/>
    <cellStyle name="Вычисление 2 2 2 6 2 2" xfId="15972" xr:uid="{00000000-0005-0000-0000-00006E3F0000}"/>
    <cellStyle name="Вычисление 2 2 2 6 2 2 2" xfId="15973" xr:uid="{00000000-0005-0000-0000-00006F3F0000}"/>
    <cellStyle name="Вычисление 2 2 2 6 2 3" xfId="15974" xr:uid="{00000000-0005-0000-0000-0000703F0000}"/>
    <cellStyle name="Вычисление 2 2 2 6 3" xfId="15975" xr:uid="{00000000-0005-0000-0000-0000713F0000}"/>
    <cellStyle name="Вычисление 2 2 2 6 3 2" xfId="15976" xr:uid="{00000000-0005-0000-0000-0000723F0000}"/>
    <cellStyle name="Вычисление 2 2 2 6 3 2 2" xfId="15977" xr:uid="{00000000-0005-0000-0000-0000733F0000}"/>
    <cellStyle name="Вычисление 2 2 2 6 3 3" xfId="15978" xr:uid="{00000000-0005-0000-0000-0000743F0000}"/>
    <cellStyle name="Вычисление 2 2 2 6 4" xfId="15979" xr:uid="{00000000-0005-0000-0000-0000753F0000}"/>
    <cellStyle name="Вычисление 2 2 2 6 4 2" xfId="15980" xr:uid="{00000000-0005-0000-0000-0000763F0000}"/>
    <cellStyle name="Вычисление 2 2 2 6 4 2 2" xfId="15981" xr:uid="{00000000-0005-0000-0000-0000773F0000}"/>
    <cellStyle name="Вычисление 2 2 2 6 4 3" xfId="15982" xr:uid="{00000000-0005-0000-0000-0000783F0000}"/>
    <cellStyle name="Вычисление 2 2 2 6 5" xfId="15983" xr:uid="{00000000-0005-0000-0000-0000793F0000}"/>
    <cellStyle name="Вычисление 2 2 2 6 5 2" xfId="15984" xr:uid="{00000000-0005-0000-0000-00007A3F0000}"/>
    <cellStyle name="Вычисление 2 2 2 6 6" xfId="15985" xr:uid="{00000000-0005-0000-0000-00007B3F0000}"/>
    <cellStyle name="Вычисление 2 2 2 7" xfId="15986" xr:uid="{00000000-0005-0000-0000-00007C3F0000}"/>
    <cellStyle name="Вычисление 2 2 2 7 2" xfId="15987" xr:uid="{00000000-0005-0000-0000-00007D3F0000}"/>
    <cellStyle name="Вычисление 2 2 2 7 2 2" xfId="15988" xr:uid="{00000000-0005-0000-0000-00007E3F0000}"/>
    <cellStyle name="Вычисление 2 2 2 7 2 2 2" xfId="15989" xr:uid="{00000000-0005-0000-0000-00007F3F0000}"/>
    <cellStyle name="Вычисление 2 2 2 7 2 3" xfId="15990" xr:uid="{00000000-0005-0000-0000-0000803F0000}"/>
    <cellStyle name="Вычисление 2 2 2 7 3" xfId="15991" xr:uid="{00000000-0005-0000-0000-0000813F0000}"/>
    <cellStyle name="Вычисление 2 2 2 7 3 2" xfId="15992" xr:uid="{00000000-0005-0000-0000-0000823F0000}"/>
    <cellStyle name="Вычисление 2 2 2 7 3 2 2" xfId="15993" xr:uid="{00000000-0005-0000-0000-0000833F0000}"/>
    <cellStyle name="Вычисление 2 2 2 7 3 3" xfId="15994" xr:uid="{00000000-0005-0000-0000-0000843F0000}"/>
    <cellStyle name="Вычисление 2 2 2 7 4" xfId="15995" xr:uid="{00000000-0005-0000-0000-0000853F0000}"/>
    <cellStyle name="Вычисление 2 2 2 7 4 2" xfId="15996" xr:uid="{00000000-0005-0000-0000-0000863F0000}"/>
    <cellStyle name="Вычисление 2 2 2 7 4 2 2" xfId="15997" xr:uid="{00000000-0005-0000-0000-0000873F0000}"/>
    <cellStyle name="Вычисление 2 2 2 7 4 3" xfId="15998" xr:uid="{00000000-0005-0000-0000-0000883F0000}"/>
    <cellStyle name="Вычисление 2 2 2 7 5" xfId="15999" xr:uid="{00000000-0005-0000-0000-0000893F0000}"/>
    <cellStyle name="Вычисление 2 2 2 7 5 2" xfId="16000" xr:uid="{00000000-0005-0000-0000-00008A3F0000}"/>
    <cellStyle name="Вычисление 2 2 2 7 6" xfId="16001" xr:uid="{00000000-0005-0000-0000-00008B3F0000}"/>
    <cellStyle name="Вычисление 2 2 2 8" xfId="16002" xr:uid="{00000000-0005-0000-0000-00008C3F0000}"/>
    <cellStyle name="Вычисление 2 2 2 8 2" xfId="16003" xr:uid="{00000000-0005-0000-0000-00008D3F0000}"/>
    <cellStyle name="Вычисление 2 2 2 8 2 2" xfId="16004" xr:uid="{00000000-0005-0000-0000-00008E3F0000}"/>
    <cellStyle name="Вычисление 2 2 2 8 2 2 2" xfId="16005" xr:uid="{00000000-0005-0000-0000-00008F3F0000}"/>
    <cellStyle name="Вычисление 2 2 2 8 2 3" xfId="16006" xr:uid="{00000000-0005-0000-0000-0000903F0000}"/>
    <cellStyle name="Вычисление 2 2 2 8 3" xfId="16007" xr:uid="{00000000-0005-0000-0000-0000913F0000}"/>
    <cellStyle name="Вычисление 2 2 2 8 3 2" xfId="16008" xr:uid="{00000000-0005-0000-0000-0000923F0000}"/>
    <cellStyle name="Вычисление 2 2 2 8 3 2 2" xfId="16009" xr:uid="{00000000-0005-0000-0000-0000933F0000}"/>
    <cellStyle name="Вычисление 2 2 2 8 3 3" xfId="16010" xr:uid="{00000000-0005-0000-0000-0000943F0000}"/>
    <cellStyle name="Вычисление 2 2 2 8 4" xfId="16011" xr:uid="{00000000-0005-0000-0000-0000953F0000}"/>
    <cellStyle name="Вычисление 2 2 2 8 4 2" xfId="16012" xr:uid="{00000000-0005-0000-0000-0000963F0000}"/>
    <cellStyle name="Вычисление 2 2 2 8 4 2 2" xfId="16013" xr:uid="{00000000-0005-0000-0000-0000973F0000}"/>
    <cellStyle name="Вычисление 2 2 2 8 4 3" xfId="16014" xr:uid="{00000000-0005-0000-0000-0000983F0000}"/>
    <cellStyle name="Вычисление 2 2 2 8 5" xfId="16015" xr:uid="{00000000-0005-0000-0000-0000993F0000}"/>
    <cellStyle name="Вычисление 2 2 2 8 5 2" xfId="16016" xr:uid="{00000000-0005-0000-0000-00009A3F0000}"/>
    <cellStyle name="Вычисление 2 2 2 8 6" xfId="16017" xr:uid="{00000000-0005-0000-0000-00009B3F0000}"/>
    <cellStyle name="Вычисление 2 2 2 9" xfId="16018" xr:uid="{00000000-0005-0000-0000-00009C3F0000}"/>
    <cellStyle name="Вычисление 2 2 2 9 2" xfId="16019" xr:uid="{00000000-0005-0000-0000-00009D3F0000}"/>
    <cellStyle name="Вычисление 2 2 2 9 2 2" xfId="16020" xr:uid="{00000000-0005-0000-0000-00009E3F0000}"/>
    <cellStyle name="Вычисление 2 2 2 9 3" xfId="16021" xr:uid="{00000000-0005-0000-0000-00009F3F0000}"/>
    <cellStyle name="Вычисление 2 2 3" xfId="16022" xr:uid="{00000000-0005-0000-0000-0000A03F0000}"/>
    <cellStyle name="Вычисление 2 2 3 2" xfId="16023" xr:uid="{00000000-0005-0000-0000-0000A13F0000}"/>
    <cellStyle name="Вычисление 2 2 3 2 2" xfId="16024" xr:uid="{00000000-0005-0000-0000-0000A23F0000}"/>
    <cellStyle name="Вычисление 2 2 3 2 2 2" xfId="16025" xr:uid="{00000000-0005-0000-0000-0000A33F0000}"/>
    <cellStyle name="Вычисление 2 2 3 2 2 2 2" xfId="16026" xr:uid="{00000000-0005-0000-0000-0000A43F0000}"/>
    <cellStyle name="Вычисление 2 2 3 2 2 2 2 2" xfId="16027" xr:uid="{00000000-0005-0000-0000-0000A53F0000}"/>
    <cellStyle name="Вычисление 2 2 3 2 2 2 3" xfId="16028" xr:uid="{00000000-0005-0000-0000-0000A63F0000}"/>
    <cellStyle name="Вычисление 2 2 3 2 2 3" xfId="16029" xr:uid="{00000000-0005-0000-0000-0000A73F0000}"/>
    <cellStyle name="Вычисление 2 2 3 2 2 3 2" xfId="16030" xr:uid="{00000000-0005-0000-0000-0000A83F0000}"/>
    <cellStyle name="Вычисление 2 2 3 2 2 3 2 2" xfId="16031" xr:uid="{00000000-0005-0000-0000-0000A93F0000}"/>
    <cellStyle name="Вычисление 2 2 3 2 2 3 3" xfId="16032" xr:uid="{00000000-0005-0000-0000-0000AA3F0000}"/>
    <cellStyle name="Вычисление 2 2 3 2 2 4" xfId="16033" xr:uid="{00000000-0005-0000-0000-0000AB3F0000}"/>
    <cellStyle name="Вычисление 2 2 3 2 2 4 2" xfId="16034" xr:uid="{00000000-0005-0000-0000-0000AC3F0000}"/>
    <cellStyle name="Вычисление 2 2 3 2 2 4 2 2" xfId="16035" xr:uid="{00000000-0005-0000-0000-0000AD3F0000}"/>
    <cellStyle name="Вычисление 2 2 3 2 2 4 3" xfId="16036" xr:uid="{00000000-0005-0000-0000-0000AE3F0000}"/>
    <cellStyle name="Вычисление 2 2 3 2 2 5" xfId="16037" xr:uid="{00000000-0005-0000-0000-0000AF3F0000}"/>
    <cellStyle name="Вычисление 2 2 3 2 2 5 2" xfId="16038" xr:uid="{00000000-0005-0000-0000-0000B03F0000}"/>
    <cellStyle name="Вычисление 2 2 3 2 2 6" xfId="16039" xr:uid="{00000000-0005-0000-0000-0000B13F0000}"/>
    <cellStyle name="Вычисление 2 2 3 2 3" xfId="16040" xr:uid="{00000000-0005-0000-0000-0000B23F0000}"/>
    <cellStyle name="Вычисление 2 2 3 2 3 2" xfId="16041" xr:uid="{00000000-0005-0000-0000-0000B33F0000}"/>
    <cellStyle name="Вычисление 2 2 3 2 3 2 2" xfId="16042" xr:uid="{00000000-0005-0000-0000-0000B43F0000}"/>
    <cellStyle name="Вычисление 2 2 3 2 3 2 2 2" xfId="16043" xr:uid="{00000000-0005-0000-0000-0000B53F0000}"/>
    <cellStyle name="Вычисление 2 2 3 2 3 2 3" xfId="16044" xr:uid="{00000000-0005-0000-0000-0000B63F0000}"/>
    <cellStyle name="Вычисление 2 2 3 2 3 3" xfId="16045" xr:uid="{00000000-0005-0000-0000-0000B73F0000}"/>
    <cellStyle name="Вычисление 2 2 3 2 3 3 2" xfId="16046" xr:uid="{00000000-0005-0000-0000-0000B83F0000}"/>
    <cellStyle name="Вычисление 2 2 3 2 3 3 2 2" xfId="16047" xr:uid="{00000000-0005-0000-0000-0000B93F0000}"/>
    <cellStyle name="Вычисление 2 2 3 2 3 3 3" xfId="16048" xr:uid="{00000000-0005-0000-0000-0000BA3F0000}"/>
    <cellStyle name="Вычисление 2 2 3 2 3 4" xfId="16049" xr:uid="{00000000-0005-0000-0000-0000BB3F0000}"/>
    <cellStyle name="Вычисление 2 2 3 2 3 4 2" xfId="16050" xr:uid="{00000000-0005-0000-0000-0000BC3F0000}"/>
    <cellStyle name="Вычисление 2 2 3 2 3 4 2 2" xfId="16051" xr:uid="{00000000-0005-0000-0000-0000BD3F0000}"/>
    <cellStyle name="Вычисление 2 2 3 2 3 4 3" xfId="16052" xr:uid="{00000000-0005-0000-0000-0000BE3F0000}"/>
    <cellStyle name="Вычисление 2 2 3 2 3 5" xfId="16053" xr:uid="{00000000-0005-0000-0000-0000BF3F0000}"/>
    <cellStyle name="Вычисление 2 2 3 2 3 5 2" xfId="16054" xr:uid="{00000000-0005-0000-0000-0000C03F0000}"/>
    <cellStyle name="Вычисление 2 2 3 2 3 6" xfId="16055" xr:uid="{00000000-0005-0000-0000-0000C13F0000}"/>
    <cellStyle name="Вычисление 2 2 3 2 4" xfId="16056" xr:uid="{00000000-0005-0000-0000-0000C23F0000}"/>
    <cellStyle name="Вычисление 2 2 3 2 4 2" xfId="16057" xr:uid="{00000000-0005-0000-0000-0000C33F0000}"/>
    <cellStyle name="Вычисление 2 2 3 2 4 2 2" xfId="16058" xr:uid="{00000000-0005-0000-0000-0000C43F0000}"/>
    <cellStyle name="Вычисление 2 2 3 2 4 2 2 2" xfId="16059" xr:uid="{00000000-0005-0000-0000-0000C53F0000}"/>
    <cellStyle name="Вычисление 2 2 3 2 4 2 3" xfId="16060" xr:uid="{00000000-0005-0000-0000-0000C63F0000}"/>
    <cellStyle name="Вычисление 2 2 3 2 4 3" xfId="16061" xr:uid="{00000000-0005-0000-0000-0000C73F0000}"/>
    <cellStyle name="Вычисление 2 2 3 2 4 3 2" xfId="16062" xr:uid="{00000000-0005-0000-0000-0000C83F0000}"/>
    <cellStyle name="Вычисление 2 2 3 2 4 3 2 2" xfId="16063" xr:uid="{00000000-0005-0000-0000-0000C93F0000}"/>
    <cellStyle name="Вычисление 2 2 3 2 4 3 3" xfId="16064" xr:uid="{00000000-0005-0000-0000-0000CA3F0000}"/>
    <cellStyle name="Вычисление 2 2 3 2 4 4" xfId="16065" xr:uid="{00000000-0005-0000-0000-0000CB3F0000}"/>
    <cellStyle name="Вычисление 2 2 3 2 4 4 2" xfId="16066" xr:uid="{00000000-0005-0000-0000-0000CC3F0000}"/>
    <cellStyle name="Вычисление 2 2 3 2 4 4 2 2" xfId="16067" xr:uid="{00000000-0005-0000-0000-0000CD3F0000}"/>
    <cellStyle name="Вычисление 2 2 3 2 4 4 3" xfId="16068" xr:uid="{00000000-0005-0000-0000-0000CE3F0000}"/>
    <cellStyle name="Вычисление 2 2 3 2 4 5" xfId="16069" xr:uid="{00000000-0005-0000-0000-0000CF3F0000}"/>
    <cellStyle name="Вычисление 2 2 3 2 4 5 2" xfId="16070" xr:uid="{00000000-0005-0000-0000-0000D03F0000}"/>
    <cellStyle name="Вычисление 2 2 3 2 4 6" xfId="16071" xr:uid="{00000000-0005-0000-0000-0000D13F0000}"/>
    <cellStyle name="Вычисление 2 2 3 2 5" xfId="16072" xr:uid="{00000000-0005-0000-0000-0000D23F0000}"/>
    <cellStyle name="Вычисление 2 2 3 2 5 2" xfId="16073" xr:uid="{00000000-0005-0000-0000-0000D33F0000}"/>
    <cellStyle name="Вычисление 2 2 3 2 5 2 2" xfId="16074" xr:uid="{00000000-0005-0000-0000-0000D43F0000}"/>
    <cellStyle name="Вычисление 2 2 3 2 5 2 2 2" xfId="16075" xr:uid="{00000000-0005-0000-0000-0000D53F0000}"/>
    <cellStyle name="Вычисление 2 2 3 2 5 2 3" xfId="16076" xr:uid="{00000000-0005-0000-0000-0000D63F0000}"/>
    <cellStyle name="Вычисление 2 2 3 2 5 3" xfId="16077" xr:uid="{00000000-0005-0000-0000-0000D73F0000}"/>
    <cellStyle name="Вычисление 2 2 3 2 5 3 2" xfId="16078" xr:uid="{00000000-0005-0000-0000-0000D83F0000}"/>
    <cellStyle name="Вычисление 2 2 3 2 5 3 2 2" xfId="16079" xr:uid="{00000000-0005-0000-0000-0000D93F0000}"/>
    <cellStyle name="Вычисление 2 2 3 2 5 3 3" xfId="16080" xr:uid="{00000000-0005-0000-0000-0000DA3F0000}"/>
    <cellStyle name="Вычисление 2 2 3 2 5 4" xfId="16081" xr:uid="{00000000-0005-0000-0000-0000DB3F0000}"/>
    <cellStyle name="Вычисление 2 2 3 2 5 4 2" xfId="16082" xr:uid="{00000000-0005-0000-0000-0000DC3F0000}"/>
    <cellStyle name="Вычисление 2 2 3 2 5 4 2 2" xfId="16083" xr:uid="{00000000-0005-0000-0000-0000DD3F0000}"/>
    <cellStyle name="Вычисление 2 2 3 2 5 4 3" xfId="16084" xr:uid="{00000000-0005-0000-0000-0000DE3F0000}"/>
    <cellStyle name="Вычисление 2 2 3 2 5 5" xfId="16085" xr:uid="{00000000-0005-0000-0000-0000DF3F0000}"/>
    <cellStyle name="Вычисление 2 2 3 2 5 5 2" xfId="16086" xr:uid="{00000000-0005-0000-0000-0000E03F0000}"/>
    <cellStyle name="Вычисление 2 2 3 2 5 6" xfId="16087" xr:uid="{00000000-0005-0000-0000-0000E13F0000}"/>
    <cellStyle name="Вычисление 2 2 3 2 6" xfId="16088" xr:uid="{00000000-0005-0000-0000-0000E23F0000}"/>
    <cellStyle name="Вычисление 2 2 3 2 6 2" xfId="16089" xr:uid="{00000000-0005-0000-0000-0000E33F0000}"/>
    <cellStyle name="Вычисление 2 2 3 2 6 2 2" xfId="16090" xr:uid="{00000000-0005-0000-0000-0000E43F0000}"/>
    <cellStyle name="Вычисление 2 2 3 2 6 3" xfId="16091" xr:uid="{00000000-0005-0000-0000-0000E53F0000}"/>
    <cellStyle name="Вычисление 2 2 3 2 7" xfId="16092" xr:uid="{00000000-0005-0000-0000-0000E63F0000}"/>
    <cellStyle name="Вычисление 2 2 3 2 7 2" xfId="16093" xr:uid="{00000000-0005-0000-0000-0000E73F0000}"/>
    <cellStyle name="Вычисление 2 2 3 2 8" xfId="16094" xr:uid="{00000000-0005-0000-0000-0000E83F0000}"/>
    <cellStyle name="Вычисление 2 2 3 3" xfId="16095" xr:uid="{00000000-0005-0000-0000-0000E93F0000}"/>
    <cellStyle name="Вычисление 2 2 3 3 2" xfId="16096" xr:uid="{00000000-0005-0000-0000-0000EA3F0000}"/>
    <cellStyle name="Вычисление 2 2 3 3 2 2" xfId="16097" xr:uid="{00000000-0005-0000-0000-0000EB3F0000}"/>
    <cellStyle name="Вычисление 2 2 3 3 2 2 2" xfId="16098" xr:uid="{00000000-0005-0000-0000-0000EC3F0000}"/>
    <cellStyle name="Вычисление 2 2 3 3 2 3" xfId="16099" xr:uid="{00000000-0005-0000-0000-0000ED3F0000}"/>
    <cellStyle name="Вычисление 2 2 3 3 3" xfId="16100" xr:uid="{00000000-0005-0000-0000-0000EE3F0000}"/>
    <cellStyle name="Вычисление 2 2 3 3 3 2" xfId="16101" xr:uid="{00000000-0005-0000-0000-0000EF3F0000}"/>
    <cellStyle name="Вычисление 2 2 3 3 3 2 2" xfId="16102" xr:uid="{00000000-0005-0000-0000-0000F03F0000}"/>
    <cellStyle name="Вычисление 2 2 3 3 3 3" xfId="16103" xr:uid="{00000000-0005-0000-0000-0000F13F0000}"/>
    <cellStyle name="Вычисление 2 2 3 3 4" xfId="16104" xr:uid="{00000000-0005-0000-0000-0000F23F0000}"/>
    <cellStyle name="Вычисление 2 2 3 3 4 2" xfId="16105" xr:uid="{00000000-0005-0000-0000-0000F33F0000}"/>
    <cellStyle name="Вычисление 2 2 3 3 4 2 2" xfId="16106" xr:uid="{00000000-0005-0000-0000-0000F43F0000}"/>
    <cellStyle name="Вычисление 2 2 3 3 4 3" xfId="16107" xr:uid="{00000000-0005-0000-0000-0000F53F0000}"/>
    <cellStyle name="Вычисление 2 2 3 3 5" xfId="16108" xr:uid="{00000000-0005-0000-0000-0000F63F0000}"/>
    <cellStyle name="Вычисление 2 2 3 3 5 2" xfId="16109" xr:uid="{00000000-0005-0000-0000-0000F73F0000}"/>
    <cellStyle name="Вычисление 2 2 3 3 6" xfId="16110" xr:uid="{00000000-0005-0000-0000-0000F83F0000}"/>
    <cellStyle name="Вычисление 2 2 3 4" xfId="16111" xr:uid="{00000000-0005-0000-0000-0000F93F0000}"/>
    <cellStyle name="Вычисление 2 2 3 4 2" xfId="16112" xr:uid="{00000000-0005-0000-0000-0000FA3F0000}"/>
    <cellStyle name="Вычисление 2 2 3 4 2 2" xfId="16113" xr:uid="{00000000-0005-0000-0000-0000FB3F0000}"/>
    <cellStyle name="Вычисление 2 2 3 4 2 2 2" xfId="16114" xr:uid="{00000000-0005-0000-0000-0000FC3F0000}"/>
    <cellStyle name="Вычисление 2 2 3 4 2 3" xfId="16115" xr:uid="{00000000-0005-0000-0000-0000FD3F0000}"/>
    <cellStyle name="Вычисление 2 2 3 4 3" xfId="16116" xr:uid="{00000000-0005-0000-0000-0000FE3F0000}"/>
    <cellStyle name="Вычисление 2 2 3 4 3 2" xfId="16117" xr:uid="{00000000-0005-0000-0000-0000FF3F0000}"/>
    <cellStyle name="Вычисление 2 2 3 4 3 2 2" xfId="16118" xr:uid="{00000000-0005-0000-0000-000000400000}"/>
    <cellStyle name="Вычисление 2 2 3 4 3 3" xfId="16119" xr:uid="{00000000-0005-0000-0000-000001400000}"/>
    <cellStyle name="Вычисление 2 2 3 4 4" xfId="16120" xr:uid="{00000000-0005-0000-0000-000002400000}"/>
    <cellStyle name="Вычисление 2 2 3 4 4 2" xfId="16121" xr:uid="{00000000-0005-0000-0000-000003400000}"/>
    <cellStyle name="Вычисление 2 2 3 4 4 2 2" xfId="16122" xr:uid="{00000000-0005-0000-0000-000004400000}"/>
    <cellStyle name="Вычисление 2 2 3 4 4 3" xfId="16123" xr:uid="{00000000-0005-0000-0000-000005400000}"/>
    <cellStyle name="Вычисление 2 2 3 4 5" xfId="16124" xr:uid="{00000000-0005-0000-0000-000006400000}"/>
    <cellStyle name="Вычисление 2 2 3 4 5 2" xfId="16125" xr:uid="{00000000-0005-0000-0000-000007400000}"/>
    <cellStyle name="Вычисление 2 2 3 4 6" xfId="16126" xr:uid="{00000000-0005-0000-0000-000008400000}"/>
    <cellStyle name="Вычисление 2 2 3 5" xfId="16127" xr:uid="{00000000-0005-0000-0000-000009400000}"/>
    <cellStyle name="Вычисление 2 2 3 5 2" xfId="16128" xr:uid="{00000000-0005-0000-0000-00000A400000}"/>
    <cellStyle name="Вычисление 2 2 3 5 2 2" xfId="16129" xr:uid="{00000000-0005-0000-0000-00000B400000}"/>
    <cellStyle name="Вычисление 2 2 3 5 2 2 2" xfId="16130" xr:uid="{00000000-0005-0000-0000-00000C400000}"/>
    <cellStyle name="Вычисление 2 2 3 5 2 3" xfId="16131" xr:uid="{00000000-0005-0000-0000-00000D400000}"/>
    <cellStyle name="Вычисление 2 2 3 5 3" xfId="16132" xr:uid="{00000000-0005-0000-0000-00000E400000}"/>
    <cellStyle name="Вычисление 2 2 3 5 3 2" xfId="16133" xr:uid="{00000000-0005-0000-0000-00000F400000}"/>
    <cellStyle name="Вычисление 2 2 3 5 3 2 2" xfId="16134" xr:uid="{00000000-0005-0000-0000-000010400000}"/>
    <cellStyle name="Вычисление 2 2 3 5 3 3" xfId="16135" xr:uid="{00000000-0005-0000-0000-000011400000}"/>
    <cellStyle name="Вычисление 2 2 3 5 4" xfId="16136" xr:uid="{00000000-0005-0000-0000-000012400000}"/>
    <cellStyle name="Вычисление 2 2 3 5 4 2" xfId="16137" xr:uid="{00000000-0005-0000-0000-000013400000}"/>
    <cellStyle name="Вычисление 2 2 3 5 4 2 2" xfId="16138" xr:uid="{00000000-0005-0000-0000-000014400000}"/>
    <cellStyle name="Вычисление 2 2 3 5 4 3" xfId="16139" xr:uid="{00000000-0005-0000-0000-000015400000}"/>
    <cellStyle name="Вычисление 2 2 3 5 5" xfId="16140" xr:uid="{00000000-0005-0000-0000-000016400000}"/>
    <cellStyle name="Вычисление 2 2 3 5 5 2" xfId="16141" xr:uid="{00000000-0005-0000-0000-000017400000}"/>
    <cellStyle name="Вычисление 2 2 3 5 6" xfId="16142" xr:uid="{00000000-0005-0000-0000-000018400000}"/>
    <cellStyle name="Вычисление 2 2 3 6" xfId="16143" xr:uid="{00000000-0005-0000-0000-000019400000}"/>
    <cellStyle name="Вычисление 2 2 3 6 2" xfId="16144" xr:uid="{00000000-0005-0000-0000-00001A400000}"/>
    <cellStyle name="Вычисление 2 2 3 6 2 2" xfId="16145" xr:uid="{00000000-0005-0000-0000-00001B400000}"/>
    <cellStyle name="Вычисление 2 2 3 6 2 2 2" xfId="16146" xr:uid="{00000000-0005-0000-0000-00001C400000}"/>
    <cellStyle name="Вычисление 2 2 3 6 2 3" xfId="16147" xr:uid="{00000000-0005-0000-0000-00001D400000}"/>
    <cellStyle name="Вычисление 2 2 3 6 3" xfId="16148" xr:uid="{00000000-0005-0000-0000-00001E400000}"/>
    <cellStyle name="Вычисление 2 2 3 6 3 2" xfId="16149" xr:uid="{00000000-0005-0000-0000-00001F400000}"/>
    <cellStyle name="Вычисление 2 2 3 6 3 2 2" xfId="16150" xr:uid="{00000000-0005-0000-0000-000020400000}"/>
    <cellStyle name="Вычисление 2 2 3 6 3 3" xfId="16151" xr:uid="{00000000-0005-0000-0000-000021400000}"/>
    <cellStyle name="Вычисление 2 2 3 6 4" xfId="16152" xr:uid="{00000000-0005-0000-0000-000022400000}"/>
    <cellStyle name="Вычисление 2 2 3 6 4 2" xfId="16153" xr:uid="{00000000-0005-0000-0000-000023400000}"/>
    <cellStyle name="Вычисление 2 2 3 6 4 2 2" xfId="16154" xr:uid="{00000000-0005-0000-0000-000024400000}"/>
    <cellStyle name="Вычисление 2 2 3 6 4 3" xfId="16155" xr:uid="{00000000-0005-0000-0000-000025400000}"/>
    <cellStyle name="Вычисление 2 2 3 6 5" xfId="16156" xr:uid="{00000000-0005-0000-0000-000026400000}"/>
    <cellStyle name="Вычисление 2 2 3 6 5 2" xfId="16157" xr:uid="{00000000-0005-0000-0000-000027400000}"/>
    <cellStyle name="Вычисление 2 2 3 6 6" xfId="16158" xr:uid="{00000000-0005-0000-0000-000028400000}"/>
    <cellStyle name="Вычисление 2 2 3 7" xfId="16159" xr:uid="{00000000-0005-0000-0000-000029400000}"/>
    <cellStyle name="Вычисление 2 2 3 7 2" xfId="16160" xr:uid="{00000000-0005-0000-0000-00002A400000}"/>
    <cellStyle name="Вычисление 2 2 3 7 2 2" xfId="16161" xr:uid="{00000000-0005-0000-0000-00002B400000}"/>
    <cellStyle name="Вычисление 2 2 3 7 3" xfId="16162" xr:uid="{00000000-0005-0000-0000-00002C400000}"/>
    <cellStyle name="Вычисление 2 2 3 8" xfId="16163" xr:uid="{00000000-0005-0000-0000-00002D400000}"/>
    <cellStyle name="Вычисление 2 2 3 8 2" xfId="16164" xr:uid="{00000000-0005-0000-0000-00002E400000}"/>
    <cellStyle name="Вычисление 2 2 3 9" xfId="16165" xr:uid="{00000000-0005-0000-0000-00002F400000}"/>
    <cellStyle name="Вычисление 2 2 4" xfId="16166" xr:uid="{00000000-0005-0000-0000-000030400000}"/>
    <cellStyle name="Вычисление 2 2 4 2" xfId="16167" xr:uid="{00000000-0005-0000-0000-000031400000}"/>
    <cellStyle name="Вычисление 2 2 4 2 2" xfId="16168" xr:uid="{00000000-0005-0000-0000-000032400000}"/>
    <cellStyle name="Вычисление 2 2 4 2 2 2" xfId="16169" xr:uid="{00000000-0005-0000-0000-000033400000}"/>
    <cellStyle name="Вычисление 2 2 4 2 2 2 2" xfId="16170" xr:uid="{00000000-0005-0000-0000-000034400000}"/>
    <cellStyle name="Вычисление 2 2 4 2 2 3" xfId="16171" xr:uid="{00000000-0005-0000-0000-000035400000}"/>
    <cellStyle name="Вычисление 2 2 4 2 3" xfId="16172" xr:uid="{00000000-0005-0000-0000-000036400000}"/>
    <cellStyle name="Вычисление 2 2 4 2 3 2" xfId="16173" xr:uid="{00000000-0005-0000-0000-000037400000}"/>
    <cellStyle name="Вычисление 2 2 4 2 3 2 2" xfId="16174" xr:uid="{00000000-0005-0000-0000-000038400000}"/>
    <cellStyle name="Вычисление 2 2 4 2 3 3" xfId="16175" xr:uid="{00000000-0005-0000-0000-000039400000}"/>
    <cellStyle name="Вычисление 2 2 4 2 4" xfId="16176" xr:uid="{00000000-0005-0000-0000-00003A400000}"/>
    <cellStyle name="Вычисление 2 2 4 2 4 2" xfId="16177" xr:uid="{00000000-0005-0000-0000-00003B400000}"/>
    <cellStyle name="Вычисление 2 2 4 2 4 2 2" xfId="16178" xr:uid="{00000000-0005-0000-0000-00003C400000}"/>
    <cellStyle name="Вычисление 2 2 4 2 4 3" xfId="16179" xr:uid="{00000000-0005-0000-0000-00003D400000}"/>
    <cellStyle name="Вычисление 2 2 4 2 5" xfId="16180" xr:uid="{00000000-0005-0000-0000-00003E400000}"/>
    <cellStyle name="Вычисление 2 2 4 2 5 2" xfId="16181" xr:uid="{00000000-0005-0000-0000-00003F400000}"/>
    <cellStyle name="Вычисление 2 2 4 2 6" xfId="16182" xr:uid="{00000000-0005-0000-0000-000040400000}"/>
    <cellStyle name="Вычисление 2 2 4 3" xfId="16183" xr:uid="{00000000-0005-0000-0000-000041400000}"/>
    <cellStyle name="Вычисление 2 2 4 3 2" xfId="16184" xr:uid="{00000000-0005-0000-0000-000042400000}"/>
    <cellStyle name="Вычисление 2 2 4 3 2 2" xfId="16185" xr:uid="{00000000-0005-0000-0000-000043400000}"/>
    <cellStyle name="Вычисление 2 2 4 3 2 2 2" xfId="16186" xr:uid="{00000000-0005-0000-0000-000044400000}"/>
    <cellStyle name="Вычисление 2 2 4 3 2 3" xfId="16187" xr:uid="{00000000-0005-0000-0000-000045400000}"/>
    <cellStyle name="Вычисление 2 2 4 3 3" xfId="16188" xr:uid="{00000000-0005-0000-0000-000046400000}"/>
    <cellStyle name="Вычисление 2 2 4 3 3 2" xfId="16189" xr:uid="{00000000-0005-0000-0000-000047400000}"/>
    <cellStyle name="Вычисление 2 2 4 3 3 2 2" xfId="16190" xr:uid="{00000000-0005-0000-0000-000048400000}"/>
    <cellStyle name="Вычисление 2 2 4 3 3 3" xfId="16191" xr:uid="{00000000-0005-0000-0000-000049400000}"/>
    <cellStyle name="Вычисление 2 2 4 3 4" xfId="16192" xr:uid="{00000000-0005-0000-0000-00004A400000}"/>
    <cellStyle name="Вычисление 2 2 4 3 4 2" xfId="16193" xr:uid="{00000000-0005-0000-0000-00004B400000}"/>
    <cellStyle name="Вычисление 2 2 4 3 4 2 2" xfId="16194" xr:uid="{00000000-0005-0000-0000-00004C400000}"/>
    <cellStyle name="Вычисление 2 2 4 3 4 3" xfId="16195" xr:uid="{00000000-0005-0000-0000-00004D400000}"/>
    <cellStyle name="Вычисление 2 2 4 3 5" xfId="16196" xr:uid="{00000000-0005-0000-0000-00004E400000}"/>
    <cellStyle name="Вычисление 2 2 4 3 5 2" xfId="16197" xr:uid="{00000000-0005-0000-0000-00004F400000}"/>
    <cellStyle name="Вычисление 2 2 4 3 6" xfId="16198" xr:uid="{00000000-0005-0000-0000-000050400000}"/>
    <cellStyle name="Вычисление 2 2 4 4" xfId="16199" xr:uid="{00000000-0005-0000-0000-000051400000}"/>
    <cellStyle name="Вычисление 2 2 4 4 2" xfId="16200" xr:uid="{00000000-0005-0000-0000-000052400000}"/>
    <cellStyle name="Вычисление 2 2 4 4 2 2" xfId="16201" xr:uid="{00000000-0005-0000-0000-000053400000}"/>
    <cellStyle name="Вычисление 2 2 4 4 2 2 2" xfId="16202" xr:uid="{00000000-0005-0000-0000-000054400000}"/>
    <cellStyle name="Вычисление 2 2 4 4 2 3" xfId="16203" xr:uid="{00000000-0005-0000-0000-000055400000}"/>
    <cellStyle name="Вычисление 2 2 4 4 3" xfId="16204" xr:uid="{00000000-0005-0000-0000-000056400000}"/>
    <cellStyle name="Вычисление 2 2 4 4 3 2" xfId="16205" xr:uid="{00000000-0005-0000-0000-000057400000}"/>
    <cellStyle name="Вычисление 2 2 4 4 3 2 2" xfId="16206" xr:uid="{00000000-0005-0000-0000-000058400000}"/>
    <cellStyle name="Вычисление 2 2 4 4 3 3" xfId="16207" xr:uid="{00000000-0005-0000-0000-000059400000}"/>
    <cellStyle name="Вычисление 2 2 4 4 4" xfId="16208" xr:uid="{00000000-0005-0000-0000-00005A400000}"/>
    <cellStyle name="Вычисление 2 2 4 4 4 2" xfId="16209" xr:uid="{00000000-0005-0000-0000-00005B400000}"/>
    <cellStyle name="Вычисление 2 2 4 4 4 2 2" xfId="16210" xr:uid="{00000000-0005-0000-0000-00005C400000}"/>
    <cellStyle name="Вычисление 2 2 4 4 4 3" xfId="16211" xr:uid="{00000000-0005-0000-0000-00005D400000}"/>
    <cellStyle name="Вычисление 2 2 4 4 5" xfId="16212" xr:uid="{00000000-0005-0000-0000-00005E400000}"/>
    <cellStyle name="Вычисление 2 2 4 4 5 2" xfId="16213" xr:uid="{00000000-0005-0000-0000-00005F400000}"/>
    <cellStyle name="Вычисление 2 2 4 4 6" xfId="16214" xr:uid="{00000000-0005-0000-0000-000060400000}"/>
    <cellStyle name="Вычисление 2 2 4 5" xfId="16215" xr:uid="{00000000-0005-0000-0000-000061400000}"/>
    <cellStyle name="Вычисление 2 2 4 5 2" xfId="16216" xr:uid="{00000000-0005-0000-0000-000062400000}"/>
    <cellStyle name="Вычисление 2 2 4 5 2 2" xfId="16217" xr:uid="{00000000-0005-0000-0000-000063400000}"/>
    <cellStyle name="Вычисление 2 2 4 5 2 2 2" xfId="16218" xr:uid="{00000000-0005-0000-0000-000064400000}"/>
    <cellStyle name="Вычисление 2 2 4 5 2 3" xfId="16219" xr:uid="{00000000-0005-0000-0000-000065400000}"/>
    <cellStyle name="Вычисление 2 2 4 5 3" xfId="16220" xr:uid="{00000000-0005-0000-0000-000066400000}"/>
    <cellStyle name="Вычисление 2 2 4 5 3 2" xfId="16221" xr:uid="{00000000-0005-0000-0000-000067400000}"/>
    <cellStyle name="Вычисление 2 2 4 5 3 2 2" xfId="16222" xr:uid="{00000000-0005-0000-0000-000068400000}"/>
    <cellStyle name="Вычисление 2 2 4 5 3 3" xfId="16223" xr:uid="{00000000-0005-0000-0000-000069400000}"/>
    <cellStyle name="Вычисление 2 2 4 5 4" xfId="16224" xr:uid="{00000000-0005-0000-0000-00006A400000}"/>
    <cellStyle name="Вычисление 2 2 4 5 4 2" xfId="16225" xr:uid="{00000000-0005-0000-0000-00006B400000}"/>
    <cellStyle name="Вычисление 2 2 4 5 4 2 2" xfId="16226" xr:uid="{00000000-0005-0000-0000-00006C400000}"/>
    <cellStyle name="Вычисление 2 2 4 5 4 3" xfId="16227" xr:uid="{00000000-0005-0000-0000-00006D400000}"/>
    <cellStyle name="Вычисление 2 2 4 5 5" xfId="16228" xr:uid="{00000000-0005-0000-0000-00006E400000}"/>
    <cellStyle name="Вычисление 2 2 4 5 5 2" xfId="16229" xr:uid="{00000000-0005-0000-0000-00006F400000}"/>
    <cellStyle name="Вычисление 2 2 4 5 6" xfId="16230" xr:uid="{00000000-0005-0000-0000-000070400000}"/>
    <cellStyle name="Вычисление 2 2 4 6" xfId="16231" xr:uid="{00000000-0005-0000-0000-000071400000}"/>
    <cellStyle name="Вычисление 2 2 4 6 2" xfId="16232" xr:uid="{00000000-0005-0000-0000-000072400000}"/>
    <cellStyle name="Вычисление 2 2 4 6 2 2" xfId="16233" xr:uid="{00000000-0005-0000-0000-000073400000}"/>
    <cellStyle name="Вычисление 2 2 4 6 2 2 2" xfId="16234" xr:uid="{00000000-0005-0000-0000-000074400000}"/>
    <cellStyle name="Вычисление 2 2 4 6 2 3" xfId="16235" xr:uid="{00000000-0005-0000-0000-000075400000}"/>
    <cellStyle name="Вычисление 2 2 4 6 3" xfId="16236" xr:uid="{00000000-0005-0000-0000-000076400000}"/>
    <cellStyle name="Вычисление 2 2 4 6 3 2" xfId="16237" xr:uid="{00000000-0005-0000-0000-000077400000}"/>
    <cellStyle name="Вычисление 2 2 4 6 3 2 2" xfId="16238" xr:uid="{00000000-0005-0000-0000-000078400000}"/>
    <cellStyle name="Вычисление 2 2 4 6 3 3" xfId="16239" xr:uid="{00000000-0005-0000-0000-000079400000}"/>
    <cellStyle name="Вычисление 2 2 4 6 4" xfId="16240" xr:uid="{00000000-0005-0000-0000-00007A400000}"/>
    <cellStyle name="Вычисление 2 2 4 6 4 2" xfId="16241" xr:uid="{00000000-0005-0000-0000-00007B400000}"/>
    <cellStyle name="Вычисление 2 2 4 6 4 2 2" xfId="16242" xr:uid="{00000000-0005-0000-0000-00007C400000}"/>
    <cellStyle name="Вычисление 2 2 4 6 4 3" xfId="16243" xr:uid="{00000000-0005-0000-0000-00007D400000}"/>
    <cellStyle name="Вычисление 2 2 4 6 5" xfId="16244" xr:uid="{00000000-0005-0000-0000-00007E400000}"/>
    <cellStyle name="Вычисление 2 2 4 6 5 2" xfId="16245" xr:uid="{00000000-0005-0000-0000-00007F400000}"/>
    <cellStyle name="Вычисление 2 2 4 6 6" xfId="16246" xr:uid="{00000000-0005-0000-0000-000080400000}"/>
    <cellStyle name="Вычисление 2 2 4 7" xfId="16247" xr:uid="{00000000-0005-0000-0000-000081400000}"/>
    <cellStyle name="Вычисление 2 2 4 7 2" xfId="16248" xr:uid="{00000000-0005-0000-0000-000082400000}"/>
    <cellStyle name="Вычисление 2 2 4 7 2 2" xfId="16249" xr:uid="{00000000-0005-0000-0000-000083400000}"/>
    <cellStyle name="Вычисление 2 2 4 7 3" xfId="16250" xr:uid="{00000000-0005-0000-0000-000084400000}"/>
    <cellStyle name="Вычисление 2 2 4 8" xfId="16251" xr:uid="{00000000-0005-0000-0000-000085400000}"/>
    <cellStyle name="Вычисление 2 2 4 8 2" xfId="16252" xr:uid="{00000000-0005-0000-0000-000086400000}"/>
    <cellStyle name="Вычисление 2 2 4 9" xfId="16253" xr:uid="{00000000-0005-0000-0000-000087400000}"/>
    <cellStyle name="Вычисление 2 2 5" xfId="16254" xr:uid="{00000000-0005-0000-0000-000088400000}"/>
    <cellStyle name="Вычисление 2 2 5 2" xfId="16255" xr:uid="{00000000-0005-0000-0000-000089400000}"/>
    <cellStyle name="Вычисление 2 2 5 2 2" xfId="16256" xr:uid="{00000000-0005-0000-0000-00008A400000}"/>
    <cellStyle name="Вычисление 2 2 5 2 2 2" xfId="16257" xr:uid="{00000000-0005-0000-0000-00008B400000}"/>
    <cellStyle name="Вычисление 2 2 5 2 2 2 2" xfId="16258" xr:uid="{00000000-0005-0000-0000-00008C400000}"/>
    <cellStyle name="Вычисление 2 2 5 2 2 3" xfId="16259" xr:uid="{00000000-0005-0000-0000-00008D400000}"/>
    <cellStyle name="Вычисление 2 2 5 2 3" xfId="16260" xr:uid="{00000000-0005-0000-0000-00008E400000}"/>
    <cellStyle name="Вычисление 2 2 5 2 3 2" xfId="16261" xr:uid="{00000000-0005-0000-0000-00008F400000}"/>
    <cellStyle name="Вычисление 2 2 5 2 3 2 2" xfId="16262" xr:uid="{00000000-0005-0000-0000-000090400000}"/>
    <cellStyle name="Вычисление 2 2 5 2 3 3" xfId="16263" xr:uid="{00000000-0005-0000-0000-000091400000}"/>
    <cellStyle name="Вычисление 2 2 5 2 4" xfId="16264" xr:uid="{00000000-0005-0000-0000-000092400000}"/>
    <cellStyle name="Вычисление 2 2 5 2 4 2" xfId="16265" xr:uid="{00000000-0005-0000-0000-000093400000}"/>
    <cellStyle name="Вычисление 2 2 5 2 4 2 2" xfId="16266" xr:uid="{00000000-0005-0000-0000-000094400000}"/>
    <cellStyle name="Вычисление 2 2 5 2 4 3" xfId="16267" xr:uid="{00000000-0005-0000-0000-000095400000}"/>
    <cellStyle name="Вычисление 2 2 5 2 5" xfId="16268" xr:uid="{00000000-0005-0000-0000-000096400000}"/>
    <cellStyle name="Вычисление 2 2 5 2 5 2" xfId="16269" xr:uid="{00000000-0005-0000-0000-000097400000}"/>
    <cellStyle name="Вычисление 2 2 5 2 6" xfId="16270" xr:uid="{00000000-0005-0000-0000-000098400000}"/>
    <cellStyle name="Вычисление 2 2 5 3" xfId="16271" xr:uid="{00000000-0005-0000-0000-000099400000}"/>
    <cellStyle name="Вычисление 2 2 5 3 2" xfId="16272" xr:uid="{00000000-0005-0000-0000-00009A400000}"/>
    <cellStyle name="Вычисление 2 2 5 3 2 2" xfId="16273" xr:uid="{00000000-0005-0000-0000-00009B400000}"/>
    <cellStyle name="Вычисление 2 2 5 3 2 2 2" xfId="16274" xr:uid="{00000000-0005-0000-0000-00009C400000}"/>
    <cellStyle name="Вычисление 2 2 5 3 2 3" xfId="16275" xr:uid="{00000000-0005-0000-0000-00009D400000}"/>
    <cellStyle name="Вычисление 2 2 5 3 3" xfId="16276" xr:uid="{00000000-0005-0000-0000-00009E400000}"/>
    <cellStyle name="Вычисление 2 2 5 3 3 2" xfId="16277" xr:uid="{00000000-0005-0000-0000-00009F400000}"/>
    <cellStyle name="Вычисление 2 2 5 3 3 2 2" xfId="16278" xr:uid="{00000000-0005-0000-0000-0000A0400000}"/>
    <cellStyle name="Вычисление 2 2 5 3 3 3" xfId="16279" xr:uid="{00000000-0005-0000-0000-0000A1400000}"/>
    <cellStyle name="Вычисление 2 2 5 3 4" xfId="16280" xr:uid="{00000000-0005-0000-0000-0000A2400000}"/>
    <cellStyle name="Вычисление 2 2 5 3 4 2" xfId="16281" xr:uid="{00000000-0005-0000-0000-0000A3400000}"/>
    <cellStyle name="Вычисление 2 2 5 3 4 2 2" xfId="16282" xr:uid="{00000000-0005-0000-0000-0000A4400000}"/>
    <cellStyle name="Вычисление 2 2 5 3 4 3" xfId="16283" xr:uid="{00000000-0005-0000-0000-0000A5400000}"/>
    <cellStyle name="Вычисление 2 2 5 3 5" xfId="16284" xr:uid="{00000000-0005-0000-0000-0000A6400000}"/>
    <cellStyle name="Вычисление 2 2 5 3 5 2" xfId="16285" xr:uid="{00000000-0005-0000-0000-0000A7400000}"/>
    <cellStyle name="Вычисление 2 2 5 3 6" xfId="16286" xr:uid="{00000000-0005-0000-0000-0000A8400000}"/>
    <cellStyle name="Вычисление 2 2 5 4" xfId="16287" xr:uid="{00000000-0005-0000-0000-0000A9400000}"/>
    <cellStyle name="Вычисление 2 2 5 4 2" xfId="16288" xr:uid="{00000000-0005-0000-0000-0000AA400000}"/>
    <cellStyle name="Вычисление 2 2 5 4 2 2" xfId="16289" xr:uid="{00000000-0005-0000-0000-0000AB400000}"/>
    <cellStyle name="Вычисление 2 2 5 4 2 2 2" xfId="16290" xr:uid="{00000000-0005-0000-0000-0000AC400000}"/>
    <cellStyle name="Вычисление 2 2 5 4 2 3" xfId="16291" xr:uid="{00000000-0005-0000-0000-0000AD400000}"/>
    <cellStyle name="Вычисление 2 2 5 4 3" xfId="16292" xr:uid="{00000000-0005-0000-0000-0000AE400000}"/>
    <cellStyle name="Вычисление 2 2 5 4 3 2" xfId="16293" xr:uid="{00000000-0005-0000-0000-0000AF400000}"/>
    <cellStyle name="Вычисление 2 2 5 4 3 2 2" xfId="16294" xr:uid="{00000000-0005-0000-0000-0000B0400000}"/>
    <cellStyle name="Вычисление 2 2 5 4 3 3" xfId="16295" xr:uid="{00000000-0005-0000-0000-0000B1400000}"/>
    <cellStyle name="Вычисление 2 2 5 4 4" xfId="16296" xr:uid="{00000000-0005-0000-0000-0000B2400000}"/>
    <cellStyle name="Вычисление 2 2 5 4 4 2" xfId="16297" xr:uid="{00000000-0005-0000-0000-0000B3400000}"/>
    <cellStyle name="Вычисление 2 2 5 4 4 2 2" xfId="16298" xr:uid="{00000000-0005-0000-0000-0000B4400000}"/>
    <cellStyle name="Вычисление 2 2 5 4 4 3" xfId="16299" xr:uid="{00000000-0005-0000-0000-0000B5400000}"/>
    <cellStyle name="Вычисление 2 2 5 4 5" xfId="16300" xr:uid="{00000000-0005-0000-0000-0000B6400000}"/>
    <cellStyle name="Вычисление 2 2 5 4 5 2" xfId="16301" xr:uid="{00000000-0005-0000-0000-0000B7400000}"/>
    <cellStyle name="Вычисление 2 2 5 4 6" xfId="16302" xr:uid="{00000000-0005-0000-0000-0000B8400000}"/>
    <cellStyle name="Вычисление 2 2 5 5" xfId="16303" xr:uid="{00000000-0005-0000-0000-0000B9400000}"/>
    <cellStyle name="Вычисление 2 2 5 5 2" xfId="16304" xr:uid="{00000000-0005-0000-0000-0000BA400000}"/>
    <cellStyle name="Вычисление 2 2 5 5 2 2" xfId="16305" xr:uid="{00000000-0005-0000-0000-0000BB400000}"/>
    <cellStyle name="Вычисление 2 2 5 5 2 2 2" xfId="16306" xr:uid="{00000000-0005-0000-0000-0000BC400000}"/>
    <cellStyle name="Вычисление 2 2 5 5 2 3" xfId="16307" xr:uid="{00000000-0005-0000-0000-0000BD400000}"/>
    <cellStyle name="Вычисление 2 2 5 5 3" xfId="16308" xr:uid="{00000000-0005-0000-0000-0000BE400000}"/>
    <cellStyle name="Вычисление 2 2 5 5 3 2" xfId="16309" xr:uid="{00000000-0005-0000-0000-0000BF400000}"/>
    <cellStyle name="Вычисление 2 2 5 5 3 2 2" xfId="16310" xr:uid="{00000000-0005-0000-0000-0000C0400000}"/>
    <cellStyle name="Вычисление 2 2 5 5 3 3" xfId="16311" xr:uid="{00000000-0005-0000-0000-0000C1400000}"/>
    <cellStyle name="Вычисление 2 2 5 5 4" xfId="16312" xr:uid="{00000000-0005-0000-0000-0000C2400000}"/>
    <cellStyle name="Вычисление 2 2 5 5 4 2" xfId="16313" xr:uid="{00000000-0005-0000-0000-0000C3400000}"/>
    <cellStyle name="Вычисление 2 2 5 5 4 2 2" xfId="16314" xr:uid="{00000000-0005-0000-0000-0000C4400000}"/>
    <cellStyle name="Вычисление 2 2 5 5 4 3" xfId="16315" xr:uid="{00000000-0005-0000-0000-0000C5400000}"/>
    <cellStyle name="Вычисление 2 2 5 5 5" xfId="16316" xr:uid="{00000000-0005-0000-0000-0000C6400000}"/>
    <cellStyle name="Вычисление 2 2 5 5 5 2" xfId="16317" xr:uid="{00000000-0005-0000-0000-0000C7400000}"/>
    <cellStyle name="Вычисление 2 2 5 5 6" xfId="16318" xr:uid="{00000000-0005-0000-0000-0000C8400000}"/>
    <cellStyle name="Вычисление 2 2 5 6" xfId="16319" xr:uid="{00000000-0005-0000-0000-0000C9400000}"/>
    <cellStyle name="Вычисление 2 2 5 6 2" xfId="16320" xr:uid="{00000000-0005-0000-0000-0000CA400000}"/>
    <cellStyle name="Вычисление 2 2 5 6 2 2" xfId="16321" xr:uid="{00000000-0005-0000-0000-0000CB400000}"/>
    <cellStyle name="Вычисление 2 2 5 6 3" xfId="16322" xr:uid="{00000000-0005-0000-0000-0000CC400000}"/>
    <cellStyle name="Вычисление 2 2 5 7" xfId="16323" xr:uid="{00000000-0005-0000-0000-0000CD400000}"/>
    <cellStyle name="Вычисление 2 2 5 7 2" xfId="16324" xr:uid="{00000000-0005-0000-0000-0000CE400000}"/>
    <cellStyle name="Вычисление 2 2 5 8" xfId="16325" xr:uid="{00000000-0005-0000-0000-0000CF400000}"/>
    <cellStyle name="Вычисление 2 2 6" xfId="16326" xr:uid="{00000000-0005-0000-0000-0000D0400000}"/>
    <cellStyle name="Вычисление 2 2 6 2" xfId="16327" xr:uid="{00000000-0005-0000-0000-0000D1400000}"/>
    <cellStyle name="Вычисление 2 2 6 2 2" xfId="16328" xr:uid="{00000000-0005-0000-0000-0000D2400000}"/>
    <cellStyle name="Вычисление 2 2 6 2 2 2" xfId="16329" xr:uid="{00000000-0005-0000-0000-0000D3400000}"/>
    <cellStyle name="Вычисление 2 2 6 2 2 2 2" xfId="16330" xr:uid="{00000000-0005-0000-0000-0000D4400000}"/>
    <cellStyle name="Вычисление 2 2 6 2 2 3" xfId="16331" xr:uid="{00000000-0005-0000-0000-0000D5400000}"/>
    <cellStyle name="Вычисление 2 2 6 2 3" xfId="16332" xr:uid="{00000000-0005-0000-0000-0000D6400000}"/>
    <cellStyle name="Вычисление 2 2 6 2 3 2" xfId="16333" xr:uid="{00000000-0005-0000-0000-0000D7400000}"/>
    <cellStyle name="Вычисление 2 2 6 2 3 2 2" xfId="16334" xr:uid="{00000000-0005-0000-0000-0000D8400000}"/>
    <cellStyle name="Вычисление 2 2 6 2 3 3" xfId="16335" xr:uid="{00000000-0005-0000-0000-0000D9400000}"/>
    <cellStyle name="Вычисление 2 2 6 2 4" xfId="16336" xr:uid="{00000000-0005-0000-0000-0000DA400000}"/>
    <cellStyle name="Вычисление 2 2 6 2 4 2" xfId="16337" xr:uid="{00000000-0005-0000-0000-0000DB400000}"/>
    <cellStyle name="Вычисление 2 2 6 2 4 2 2" xfId="16338" xr:uid="{00000000-0005-0000-0000-0000DC400000}"/>
    <cellStyle name="Вычисление 2 2 6 2 4 3" xfId="16339" xr:uid="{00000000-0005-0000-0000-0000DD400000}"/>
    <cellStyle name="Вычисление 2 2 6 2 5" xfId="16340" xr:uid="{00000000-0005-0000-0000-0000DE400000}"/>
    <cellStyle name="Вычисление 2 2 6 2 5 2" xfId="16341" xr:uid="{00000000-0005-0000-0000-0000DF400000}"/>
    <cellStyle name="Вычисление 2 2 6 2 6" xfId="16342" xr:uid="{00000000-0005-0000-0000-0000E0400000}"/>
    <cellStyle name="Вычисление 2 2 6 3" xfId="16343" xr:uid="{00000000-0005-0000-0000-0000E1400000}"/>
    <cellStyle name="Вычисление 2 2 6 3 2" xfId="16344" xr:uid="{00000000-0005-0000-0000-0000E2400000}"/>
    <cellStyle name="Вычисление 2 2 6 3 2 2" xfId="16345" xr:uid="{00000000-0005-0000-0000-0000E3400000}"/>
    <cellStyle name="Вычисление 2 2 6 3 2 2 2" xfId="16346" xr:uid="{00000000-0005-0000-0000-0000E4400000}"/>
    <cellStyle name="Вычисление 2 2 6 3 2 3" xfId="16347" xr:uid="{00000000-0005-0000-0000-0000E5400000}"/>
    <cellStyle name="Вычисление 2 2 6 3 3" xfId="16348" xr:uid="{00000000-0005-0000-0000-0000E6400000}"/>
    <cellStyle name="Вычисление 2 2 6 3 3 2" xfId="16349" xr:uid="{00000000-0005-0000-0000-0000E7400000}"/>
    <cellStyle name="Вычисление 2 2 6 3 3 2 2" xfId="16350" xr:uid="{00000000-0005-0000-0000-0000E8400000}"/>
    <cellStyle name="Вычисление 2 2 6 3 3 3" xfId="16351" xr:uid="{00000000-0005-0000-0000-0000E9400000}"/>
    <cellStyle name="Вычисление 2 2 6 3 4" xfId="16352" xr:uid="{00000000-0005-0000-0000-0000EA400000}"/>
    <cellStyle name="Вычисление 2 2 6 3 4 2" xfId="16353" xr:uid="{00000000-0005-0000-0000-0000EB400000}"/>
    <cellStyle name="Вычисление 2 2 6 3 4 2 2" xfId="16354" xr:uid="{00000000-0005-0000-0000-0000EC400000}"/>
    <cellStyle name="Вычисление 2 2 6 3 4 3" xfId="16355" xr:uid="{00000000-0005-0000-0000-0000ED400000}"/>
    <cellStyle name="Вычисление 2 2 6 3 5" xfId="16356" xr:uid="{00000000-0005-0000-0000-0000EE400000}"/>
    <cellStyle name="Вычисление 2 2 6 3 5 2" xfId="16357" xr:uid="{00000000-0005-0000-0000-0000EF400000}"/>
    <cellStyle name="Вычисление 2 2 6 3 6" xfId="16358" xr:uid="{00000000-0005-0000-0000-0000F0400000}"/>
    <cellStyle name="Вычисление 2 2 6 4" xfId="16359" xr:uid="{00000000-0005-0000-0000-0000F1400000}"/>
    <cellStyle name="Вычисление 2 2 6 4 2" xfId="16360" xr:uid="{00000000-0005-0000-0000-0000F2400000}"/>
    <cellStyle name="Вычисление 2 2 6 4 2 2" xfId="16361" xr:uid="{00000000-0005-0000-0000-0000F3400000}"/>
    <cellStyle name="Вычисление 2 2 6 4 2 2 2" xfId="16362" xr:uid="{00000000-0005-0000-0000-0000F4400000}"/>
    <cellStyle name="Вычисление 2 2 6 4 2 3" xfId="16363" xr:uid="{00000000-0005-0000-0000-0000F5400000}"/>
    <cellStyle name="Вычисление 2 2 6 4 3" xfId="16364" xr:uid="{00000000-0005-0000-0000-0000F6400000}"/>
    <cellStyle name="Вычисление 2 2 6 4 3 2" xfId="16365" xr:uid="{00000000-0005-0000-0000-0000F7400000}"/>
    <cellStyle name="Вычисление 2 2 6 4 3 2 2" xfId="16366" xr:uid="{00000000-0005-0000-0000-0000F8400000}"/>
    <cellStyle name="Вычисление 2 2 6 4 3 3" xfId="16367" xr:uid="{00000000-0005-0000-0000-0000F9400000}"/>
    <cellStyle name="Вычисление 2 2 6 4 4" xfId="16368" xr:uid="{00000000-0005-0000-0000-0000FA400000}"/>
    <cellStyle name="Вычисление 2 2 6 4 4 2" xfId="16369" xr:uid="{00000000-0005-0000-0000-0000FB400000}"/>
    <cellStyle name="Вычисление 2 2 6 4 4 2 2" xfId="16370" xr:uid="{00000000-0005-0000-0000-0000FC400000}"/>
    <cellStyle name="Вычисление 2 2 6 4 4 3" xfId="16371" xr:uid="{00000000-0005-0000-0000-0000FD400000}"/>
    <cellStyle name="Вычисление 2 2 6 4 5" xfId="16372" xr:uid="{00000000-0005-0000-0000-0000FE400000}"/>
    <cellStyle name="Вычисление 2 2 6 4 5 2" xfId="16373" xr:uid="{00000000-0005-0000-0000-0000FF400000}"/>
    <cellStyle name="Вычисление 2 2 6 4 6" xfId="16374" xr:uid="{00000000-0005-0000-0000-000000410000}"/>
    <cellStyle name="Вычисление 2 2 6 5" xfId="16375" xr:uid="{00000000-0005-0000-0000-000001410000}"/>
    <cellStyle name="Вычисление 2 2 6 5 2" xfId="16376" xr:uid="{00000000-0005-0000-0000-000002410000}"/>
    <cellStyle name="Вычисление 2 2 6 5 2 2" xfId="16377" xr:uid="{00000000-0005-0000-0000-000003410000}"/>
    <cellStyle name="Вычисление 2 2 6 5 2 2 2" xfId="16378" xr:uid="{00000000-0005-0000-0000-000004410000}"/>
    <cellStyle name="Вычисление 2 2 6 5 2 3" xfId="16379" xr:uid="{00000000-0005-0000-0000-000005410000}"/>
    <cellStyle name="Вычисление 2 2 6 5 3" xfId="16380" xr:uid="{00000000-0005-0000-0000-000006410000}"/>
    <cellStyle name="Вычисление 2 2 6 5 3 2" xfId="16381" xr:uid="{00000000-0005-0000-0000-000007410000}"/>
    <cellStyle name="Вычисление 2 2 6 5 3 2 2" xfId="16382" xr:uid="{00000000-0005-0000-0000-000008410000}"/>
    <cellStyle name="Вычисление 2 2 6 5 3 3" xfId="16383" xr:uid="{00000000-0005-0000-0000-000009410000}"/>
    <cellStyle name="Вычисление 2 2 6 5 4" xfId="16384" xr:uid="{00000000-0005-0000-0000-00000A410000}"/>
    <cellStyle name="Вычисление 2 2 6 5 4 2" xfId="16385" xr:uid="{00000000-0005-0000-0000-00000B410000}"/>
    <cellStyle name="Вычисление 2 2 6 5 4 2 2" xfId="16386" xr:uid="{00000000-0005-0000-0000-00000C410000}"/>
    <cellStyle name="Вычисление 2 2 6 5 4 3" xfId="16387" xr:uid="{00000000-0005-0000-0000-00000D410000}"/>
    <cellStyle name="Вычисление 2 2 6 5 5" xfId="16388" xr:uid="{00000000-0005-0000-0000-00000E410000}"/>
    <cellStyle name="Вычисление 2 2 6 5 5 2" xfId="16389" xr:uid="{00000000-0005-0000-0000-00000F410000}"/>
    <cellStyle name="Вычисление 2 2 6 5 6" xfId="16390" xr:uid="{00000000-0005-0000-0000-000010410000}"/>
    <cellStyle name="Вычисление 2 2 6 6" xfId="16391" xr:uid="{00000000-0005-0000-0000-000011410000}"/>
    <cellStyle name="Вычисление 2 2 6 6 2" xfId="16392" xr:uid="{00000000-0005-0000-0000-000012410000}"/>
    <cellStyle name="Вычисление 2 2 6 6 2 2" xfId="16393" xr:uid="{00000000-0005-0000-0000-000013410000}"/>
    <cellStyle name="Вычисление 2 2 6 6 3" xfId="16394" xr:uid="{00000000-0005-0000-0000-000014410000}"/>
    <cellStyle name="Вычисление 2 2 6 7" xfId="16395" xr:uid="{00000000-0005-0000-0000-000015410000}"/>
    <cellStyle name="Вычисление 2 2 6 7 2" xfId="16396" xr:uid="{00000000-0005-0000-0000-000016410000}"/>
    <cellStyle name="Вычисление 2 2 6 8" xfId="16397" xr:uid="{00000000-0005-0000-0000-000017410000}"/>
    <cellStyle name="Вычисление 2 2 7" xfId="16398" xr:uid="{00000000-0005-0000-0000-000018410000}"/>
    <cellStyle name="Вычисление 2 2 7 2" xfId="16399" xr:uid="{00000000-0005-0000-0000-000019410000}"/>
    <cellStyle name="Вычисление 2 2 7 2 2" xfId="16400" xr:uid="{00000000-0005-0000-0000-00001A410000}"/>
    <cellStyle name="Вычисление 2 2 7 2 2 2" xfId="16401" xr:uid="{00000000-0005-0000-0000-00001B410000}"/>
    <cellStyle name="Вычисление 2 2 7 2 3" xfId="16402" xr:uid="{00000000-0005-0000-0000-00001C410000}"/>
    <cellStyle name="Вычисление 2 2 7 3" xfId="16403" xr:uid="{00000000-0005-0000-0000-00001D410000}"/>
    <cellStyle name="Вычисление 2 2 7 3 2" xfId="16404" xr:uid="{00000000-0005-0000-0000-00001E410000}"/>
    <cellStyle name="Вычисление 2 2 7 4" xfId="16405" xr:uid="{00000000-0005-0000-0000-00001F410000}"/>
    <cellStyle name="Вычисление 2 2 8" xfId="16406" xr:uid="{00000000-0005-0000-0000-000020410000}"/>
    <cellStyle name="Вычисление 2 2 8 2" xfId="16407" xr:uid="{00000000-0005-0000-0000-000021410000}"/>
    <cellStyle name="Вычисление 2 2 8 2 2" xfId="16408" xr:uid="{00000000-0005-0000-0000-000022410000}"/>
    <cellStyle name="Вычисление 2 2 8 3" xfId="16409" xr:uid="{00000000-0005-0000-0000-000023410000}"/>
    <cellStyle name="Вычисление 2 2 9" xfId="16410" xr:uid="{00000000-0005-0000-0000-000024410000}"/>
    <cellStyle name="Вычисление 2 2 9 2" xfId="16411" xr:uid="{00000000-0005-0000-0000-000025410000}"/>
    <cellStyle name="Вычисление 2 3" xfId="266" xr:uid="{00000000-0005-0000-0000-000026410000}"/>
    <cellStyle name="Вычисление 2 3 10" xfId="16412" xr:uid="{00000000-0005-0000-0000-000027410000}"/>
    <cellStyle name="Вычисление 2 3 2" xfId="16413" xr:uid="{00000000-0005-0000-0000-000028410000}"/>
    <cellStyle name="Вычисление 2 3 2 10" xfId="16414" xr:uid="{00000000-0005-0000-0000-000029410000}"/>
    <cellStyle name="Вычисление 2 3 2 10 2" xfId="16415" xr:uid="{00000000-0005-0000-0000-00002A410000}"/>
    <cellStyle name="Вычисление 2 3 2 11" xfId="16416" xr:uid="{00000000-0005-0000-0000-00002B410000}"/>
    <cellStyle name="Вычисление 2 3 2 2" xfId="16417" xr:uid="{00000000-0005-0000-0000-00002C410000}"/>
    <cellStyle name="Вычисление 2 3 2 2 2" xfId="16418" xr:uid="{00000000-0005-0000-0000-00002D410000}"/>
    <cellStyle name="Вычисление 2 3 2 2 2 2" xfId="16419" xr:uid="{00000000-0005-0000-0000-00002E410000}"/>
    <cellStyle name="Вычисление 2 3 2 2 2 2 2" xfId="16420" xr:uid="{00000000-0005-0000-0000-00002F410000}"/>
    <cellStyle name="Вычисление 2 3 2 2 2 2 2 2" xfId="16421" xr:uid="{00000000-0005-0000-0000-000030410000}"/>
    <cellStyle name="Вычисление 2 3 2 2 2 2 2 2 2" xfId="16422" xr:uid="{00000000-0005-0000-0000-000031410000}"/>
    <cellStyle name="Вычисление 2 3 2 2 2 2 2 3" xfId="16423" xr:uid="{00000000-0005-0000-0000-000032410000}"/>
    <cellStyle name="Вычисление 2 3 2 2 2 2 3" xfId="16424" xr:uid="{00000000-0005-0000-0000-000033410000}"/>
    <cellStyle name="Вычисление 2 3 2 2 2 2 3 2" xfId="16425" xr:uid="{00000000-0005-0000-0000-000034410000}"/>
    <cellStyle name="Вычисление 2 3 2 2 2 2 3 2 2" xfId="16426" xr:uid="{00000000-0005-0000-0000-000035410000}"/>
    <cellStyle name="Вычисление 2 3 2 2 2 2 3 3" xfId="16427" xr:uid="{00000000-0005-0000-0000-000036410000}"/>
    <cellStyle name="Вычисление 2 3 2 2 2 2 4" xfId="16428" xr:uid="{00000000-0005-0000-0000-000037410000}"/>
    <cellStyle name="Вычисление 2 3 2 2 2 2 4 2" xfId="16429" xr:uid="{00000000-0005-0000-0000-000038410000}"/>
    <cellStyle name="Вычисление 2 3 2 2 2 2 4 2 2" xfId="16430" xr:uid="{00000000-0005-0000-0000-000039410000}"/>
    <cellStyle name="Вычисление 2 3 2 2 2 2 4 3" xfId="16431" xr:uid="{00000000-0005-0000-0000-00003A410000}"/>
    <cellStyle name="Вычисление 2 3 2 2 2 2 5" xfId="16432" xr:uid="{00000000-0005-0000-0000-00003B410000}"/>
    <cellStyle name="Вычисление 2 3 2 2 2 2 5 2" xfId="16433" xr:uid="{00000000-0005-0000-0000-00003C410000}"/>
    <cellStyle name="Вычисление 2 3 2 2 2 2 6" xfId="16434" xr:uid="{00000000-0005-0000-0000-00003D410000}"/>
    <cellStyle name="Вычисление 2 3 2 2 2 3" xfId="16435" xr:uid="{00000000-0005-0000-0000-00003E410000}"/>
    <cellStyle name="Вычисление 2 3 2 2 2 3 2" xfId="16436" xr:uid="{00000000-0005-0000-0000-00003F410000}"/>
    <cellStyle name="Вычисление 2 3 2 2 2 3 2 2" xfId="16437" xr:uid="{00000000-0005-0000-0000-000040410000}"/>
    <cellStyle name="Вычисление 2 3 2 2 2 3 2 2 2" xfId="16438" xr:uid="{00000000-0005-0000-0000-000041410000}"/>
    <cellStyle name="Вычисление 2 3 2 2 2 3 2 3" xfId="16439" xr:uid="{00000000-0005-0000-0000-000042410000}"/>
    <cellStyle name="Вычисление 2 3 2 2 2 3 3" xfId="16440" xr:uid="{00000000-0005-0000-0000-000043410000}"/>
    <cellStyle name="Вычисление 2 3 2 2 2 3 3 2" xfId="16441" xr:uid="{00000000-0005-0000-0000-000044410000}"/>
    <cellStyle name="Вычисление 2 3 2 2 2 3 3 2 2" xfId="16442" xr:uid="{00000000-0005-0000-0000-000045410000}"/>
    <cellStyle name="Вычисление 2 3 2 2 2 3 3 3" xfId="16443" xr:uid="{00000000-0005-0000-0000-000046410000}"/>
    <cellStyle name="Вычисление 2 3 2 2 2 3 4" xfId="16444" xr:uid="{00000000-0005-0000-0000-000047410000}"/>
    <cellStyle name="Вычисление 2 3 2 2 2 3 4 2" xfId="16445" xr:uid="{00000000-0005-0000-0000-000048410000}"/>
    <cellStyle name="Вычисление 2 3 2 2 2 3 4 2 2" xfId="16446" xr:uid="{00000000-0005-0000-0000-000049410000}"/>
    <cellStyle name="Вычисление 2 3 2 2 2 3 4 3" xfId="16447" xr:uid="{00000000-0005-0000-0000-00004A410000}"/>
    <cellStyle name="Вычисление 2 3 2 2 2 3 5" xfId="16448" xr:uid="{00000000-0005-0000-0000-00004B410000}"/>
    <cellStyle name="Вычисление 2 3 2 2 2 3 5 2" xfId="16449" xr:uid="{00000000-0005-0000-0000-00004C410000}"/>
    <cellStyle name="Вычисление 2 3 2 2 2 3 6" xfId="16450" xr:uid="{00000000-0005-0000-0000-00004D410000}"/>
    <cellStyle name="Вычисление 2 3 2 2 2 4" xfId="16451" xr:uid="{00000000-0005-0000-0000-00004E410000}"/>
    <cellStyle name="Вычисление 2 3 2 2 2 4 2" xfId="16452" xr:uid="{00000000-0005-0000-0000-00004F410000}"/>
    <cellStyle name="Вычисление 2 3 2 2 2 4 2 2" xfId="16453" xr:uid="{00000000-0005-0000-0000-000050410000}"/>
    <cellStyle name="Вычисление 2 3 2 2 2 4 2 2 2" xfId="16454" xr:uid="{00000000-0005-0000-0000-000051410000}"/>
    <cellStyle name="Вычисление 2 3 2 2 2 4 2 3" xfId="16455" xr:uid="{00000000-0005-0000-0000-000052410000}"/>
    <cellStyle name="Вычисление 2 3 2 2 2 4 3" xfId="16456" xr:uid="{00000000-0005-0000-0000-000053410000}"/>
    <cellStyle name="Вычисление 2 3 2 2 2 4 3 2" xfId="16457" xr:uid="{00000000-0005-0000-0000-000054410000}"/>
    <cellStyle name="Вычисление 2 3 2 2 2 4 3 2 2" xfId="16458" xr:uid="{00000000-0005-0000-0000-000055410000}"/>
    <cellStyle name="Вычисление 2 3 2 2 2 4 3 3" xfId="16459" xr:uid="{00000000-0005-0000-0000-000056410000}"/>
    <cellStyle name="Вычисление 2 3 2 2 2 4 4" xfId="16460" xr:uid="{00000000-0005-0000-0000-000057410000}"/>
    <cellStyle name="Вычисление 2 3 2 2 2 4 4 2" xfId="16461" xr:uid="{00000000-0005-0000-0000-000058410000}"/>
    <cellStyle name="Вычисление 2 3 2 2 2 4 4 2 2" xfId="16462" xr:uid="{00000000-0005-0000-0000-000059410000}"/>
    <cellStyle name="Вычисление 2 3 2 2 2 4 4 3" xfId="16463" xr:uid="{00000000-0005-0000-0000-00005A410000}"/>
    <cellStyle name="Вычисление 2 3 2 2 2 4 5" xfId="16464" xr:uid="{00000000-0005-0000-0000-00005B410000}"/>
    <cellStyle name="Вычисление 2 3 2 2 2 4 5 2" xfId="16465" xr:uid="{00000000-0005-0000-0000-00005C410000}"/>
    <cellStyle name="Вычисление 2 3 2 2 2 4 6" xfId="16466" xr:uid="{00000000-0005-0000-0000-00005D410000}"/>
    <cellStyle name="Вычисление 2 3 2 2 2 5" xfId="16467" xr:uid="{00000000-0005-0000-0000-00005E410000}"/>
    <cellStyle name="Вычисление 2 3 2 2 2 5 2" xfId="16468" xr:uid="{00000000-0005-0000-0000-00005F410000}"/>
    <cellStyle name="Вычисление 2 3 2 2 2 5 2 2" xfId="16469" xr:uid="{00000000-0005-0000-0000-000060410000}"/>
    <cellStyle name="Вычисление 2 3 2 2 2 5 2 2 2" xfId="16470" xr:uid="{00000000-0005-0000-0000-000061410000}"/>
    <cellStyle name="Вычисление 2 3 2 2 2 5 2 3" xfId="16471" xr:uid="{00000000-0005-0000-0000-000062410000}"/>
    <cellStyle name="Вычисление 2 3 2 2 2 5 3" xfId="16472" xr:uid="{00000000-0005-0000-0000-000063410000}"/>
    <cellStyle name="Вычисление 2 3 2 2 2 5 3 2" xfId="16473" xr:uid="{00000000-0005-0000-0000-000064410000}"/>
    <cellStyle name="Вычисление 2 3 2 2 2 5 3 2 2" xfId="16474" xr:uid="{00000000-0005-0000-0000-000065410000}"/>
    <cellStyle name="Вычисление 2 3 2 2 2 5 3 3" xfId="16475" xr:uid="{00000000-0005-0000-0000-000066410000}"/>
    <cellStyle name="Вычисление 2 3 2 2 2 5 4" xfId="16476" xr:uid="{00000000-0005-0000-0000-000067410000}"/>
    <cellStyle name="Вычисление 2 3 2 2 2 5 4 2" xfId="16477" xr:uid="{00000000-0005-0000-0000-000068410000}"/>
    <cellStyle name="Вычисление 2 3 2 2 2 5 4 2 2" xfId="16478" xr:uid="{00000000-0005-0000-0000-000069410000}"/>
    <cellStyle name="Вычисление 2 3 2 2 2 5 4 3" xfId="16479" xr:uid="{00000000-0005-0000-0000-00006A410000}"/>
    <cellStyle name="Вычисление 2 3 2 2 2 5 5" xfId="16480" xr:uid="{00000000-0005-0000-0000-00006B410000}"/>
    <cellStyle name="Вычисление 2 3 2 2 2 5 5 2" xfId="16481" xr:uid="{00000000-0005-0000-0000-00006C410000}"/>
    <cellStyle name="Вычисление 2 3 2 2 2 5 6" xfId="16482" xr:uid="{00000000-0005-0000-0000-00006D410000}"/>
    <cellStyle name="Вычисление 2 3 2 2 2 6" xfId="16483" xr:uid="{00000000-0005-0000-0000-00006E410000}"/>
    <cellStyle name="Вычисление 2 3 2 2 2 6 2" xfId="16484" xr:uid="{00000000-0005-0000-0000-00006F410000}"/>
    <cellStyle name="Вычисление 2 3 2 2 2 6 2 2" xfId="16485" xr:uid="{00000000-0005-0000-0000-000070410000}"/>
    <cellStyle name="Вычисление 2 3 2 2 2 6 3" xfId="16486" xr:uid="{00000000-0005-0000-0000-000071410000}"/>
    <cellStyle name="Вычисление 2 3 2 2 2 7" xfId="16487" xr:uid="{00000000-0005-0000-0000-000072410000}"/>
    <cellStyle name="Вычисление 2 3 2 2 2 7 2" xfId="16488" xr:uid="{00000000-0005-0000-0000-000073410000}"/>
    <cellStyle name="Вычисление 2 3 2 2 2 8" xfId="16489" xr:uid="{00000000-0005-0000-0000-000074410000}"/>
    <cellStyle name="Вычисление 2 3 2 2 3" xfId="16490" xr:uid="{00000000-0005-0000-0000-000075410000}"/>
    <cellStyle name="Вычисление 2 3 2 2 3 2" xfId="16491" xr:uid="{00000000-0005-0000-0000-000076410000}"/>
    <cellStyle name="Вычисление 2 3 2 2 3 2 2" xfId="16492" xr:uid="{00000000-0005-0000-0000-000077410000}"/>
    <cellStyle name="Вычисление 2 3 2 2 3 2 2 2" xfId="16493" xr:uid="{00000000-0005-0000-0000-000078410000}"/>
    <cellStyle name="Вычисление 2 3 2 2 3 2 3" xfId="16494" xr:uid="{00000000-0005-0000-0000-000079410000}"/>
    <cellStyle name="Вычисление 2 3 2 2 3 3" xfId="16495" xr:uid="{00000000-0005-0000-0000-00007A410000}"/>
    <cellStyle name="Вычисление 2 3 2 2 3 3 2" xfId="16496" xr:uid="{00000000-0005-0000-0000-00007B410000}"/>
    <cellStyle name="Вычисление 2 3 2 2 3 3 2 2" xfId="16497" xr:uid="{00000000-0005-0000-0000-00007C410000}"/>
    <cellStyle name="Вычисление 2 3 2 2 3 3 3" xfId="16498" xr:uid="{00000000-0005-0000-0000-00007D410000}"/>
    <cellStyle name="Вычисление 2 3 2 2 3 4" xfId="16499" xr:uid="{00000000-0005-0000-0000-00007E410000}"/>
    <cellStyle name="Вычисление 2 3 2 2 3 4 2" xfId="16500" xr:uid="{00000000-0005-0000-0000-00007F410000}"/>
    <cellStyle name="Вычисление 2 3 2 2 3 4 2 2" xfId="16501" xr:uid="{00000000-0005-0000-0000-000080410000}"/>
    <cellStyle name="Вычисление 2 3 2 2 3 4 3" xfId="16502" xr:uid="{00000000-0005-0000-0000-000081410000}"/>
    <cellStyle name="Вычисление 2 3 2 2 3 5" xfId="16503" xr:uid="{00000000-0005-0000-0000-000082410000}"/>
    <cellStyle name="Вычисление 2 3 2 2 3 5 2" xfId="16504" xr:uid="{00000000-0005-0000-0000-000083410000}"/>
    <cellStyle name="Вычисление 2 3 2 2 3 6" xfId="16505" xr:uid="{00000000-0005-0000-0000-000084410000}"/>
    <cellStyle name="Вычисление 2 3 2 2 4" xfId="16506" xr:uid="{00000000-0005-0000-0000-000085410000}"/>
    <cellStyle name="Вычисление 2 3 2 2 4 2" xfId="16507" xr:uid="{00000000-0005-0000-0000-000086410000}"/>
    <cellStyle name="Вычисление 2 3 2 2 4 2 2" xfId="16508" xr:uid="{00000000-0005-0000-0000-000087410000}"/>
    <cellStyle name="Вычисление 2 3 2 2 4 2 2 2" xfId="16509" xr:uid="{00000000-0005-0000-0000-000088410000}"/>
    <cellStyle name="Вычисление 2 3 2 2 4 2 3" xfId="16510" xr:uid="{00000000-0005-0000-0000-000089410000}"/>
    <cellStyle name="Вычисление 2 3 2 2 4 3" xfId="16511" xr:uid="{00000000-0005-0000-0000-00008A410000}"/>
    <cellStyle name="Вычисление 2 3 2 2 4 3 2" xfId="16512" xr:uid="{00000000-0005-0000-0000-00008B410000}"/>
    <cellStyle name="Вычисление 2 3 2 2 4 3 2 2" xfId="16513" xr:uid="{00000000-0005-0000-0000-00008C410000}"/>
    <cellStyle name="Вычисление 2 3 2 2 4 3 3" xfId="16514" xr:uid="{00000000-0005-0000-0000-00008D410000}"/>
    <cellStyle name="Вычисление 2 3 2 2 4 4" xfId="16515" xr:uid="{00000000-0005-0000-0000-00008E410000}"/>
    <cellStyle name="Вычисление 2 3 2 2 4 4 2" xfId="16516" xr:uid="{00000000-0005-0000-0000-00008F410000}"/>
    <cellStyle name="Вычисление 2 3 2 2 4 4 2 2" xfId="16517" xr:uid="{00000000-0005-0000-0000-000090410000}"/>
    <cellStyle name="Вычисление 2 3 2 2 4 4 3" xfId="16518" xr:uid="{00000000-0005-0000-0000-000091410000}"/>
    <cellStyle name="Вычисление 2 3 2 2 4 5" xfId="16519" xr:uid="{00000000-0005-0000-0000-000092410000}"/>
    <cellStyle name="Вычисление 2 3 2 2 4 5 2" xfId="16520" xr:uid="{00000000-0005-0000-0000-000093410000}"/>
    <cellStyle name="Вычисление 2 3 2 2 4 6" xfId="16521" xr:uid="{00000000-0005-0000-0000-000094410000}"/>
    <cellStyle name="Вычисление 2 3 2 2 5" xfId="16522" xr:uid="{00000000-0005-0000-0000-000095410000}"/>
    <cellStyle name="Вычисление 2 3 2 2 5 2" xfId="16523" xr:uid="{00000000-0005-0000-0000-000096410000}"/>
    <cellStyle name="Вычисление 2 3 2 2 5 2 2" xfId="16524" xr:uid="{00000000-0005-0000-0000-000097410000}"/>
    <cellStyle name="Вычисление 2 3 2 2 5 2 2 2" xfId="16525" xr:uid="{00000000-0005-0000-0000-000098410000}"/>
    <cellStyle name="Вычисление 2 3 2 2 5 2 3" xfId="16526" xr:uid="{00000000-0005-0000-0000-000099410000}"/>
    <cellStyle name="Вычисление 2 3 2 2 5 3" xfId="16527" xr:uid="{00000000-0005-0000-0000-00009A410000}"/>
    <cellStyle name="Вычисление 2 3 2 2 5 3 2" xfId="16528" xr:uid="{00000000-0005-0000-0000-00009B410000}"/>
    <cellStyle name="Вычисление 2 3 2 2 5 3 2 2" xfId="16529" xr:uid="{00000000-0005-0000-0000-00009C410000}"/>
    <cellStyle name="Вычисление 2 3 2 2 5 3 3" xfId="16530" xr:uid="{00000000-0005-0000-0000-00009D410000}"/>
    <cellStyle name="Вычисление 2 3 2 2 5 4" xfId="16531" xr:uid="{00000000-0005-0000-0000-00009E410000}"/>
    <cellStyle name="Вычисление 2 3 2 2 5 4 2" xfId="16532" xr:uid="{00000000-0005-0000-0000-00009F410000}"/>
    <cellStyle name="Вычисление 2 3 2 2 5 4 2 2" xfId="16533" xr:uid="{00000000-0005-0000-0000-0000A0410000}"/>
    <cellStyle name="Вычисление 2 3 2 2 5 4 3" xfId="16534" xr:uid="{00000000-0005-0000-0000-0000A1410000}"/>
    <cellStyle name="Вычисление 2 3 2 2 5 5" xfId="16535" xr:uid="{00000000-0005-0000-0000-0000A2410000}"/>
    <cellStyle name="Вычисление 2 3 2 2 5 5 2" xfId="16536" xr:uid="{00000000-0005-0000-0000-0000A3410000}"/>
    <cellStyle name="Вычисление 2 3 2 2 5 6" xfId="16537" xr:uid="{00000000-0005-0000-0000-0000A4410000}"/>
    <cellStyle name="Вычисление 2 3 2 2 6" xfId="16538" xr:uid="{00000000-0005-0000-0000-0000A5410000}"/>
    <cellStyle name="Вычисление 2 3 2 2 6 2" xfId="16539" xr:uid="{00000000-0005-0000-0000-0000A6410000}"/>
    <cellStyle name="Вычисление 2 3 2 2 6 2 2" xfId="16540" xr:uid="{00000000-0005-0000-0000-0000A7410000}"/>
    <cellStyle name="Вычисление 2 3 2 2 6 2 2 2" xfId="16541" xr:uid="{00000000-0005-0000-0000-0000A8410000}"/>
    <cellStyle name="Вычисление 2 3 2 2 6 2 3" xfId="16542" xr:uid="{00000000-0005-0000-0000-0000A9410000}"/>
    <cellStyle name="Вычисление 2 3 2 2 6 3" xfId="16543" xr:uid="{00000000-0005-0000-0000-0000AA410000}"/>
    <cellStyle name="Вычисление 2 3 2 2 6 3 2" xfId="16544" xr:uid="{00000000-0005-0000-0000-0000AB410000}"/>
    <cellStyle name="Вычисление 2 3 2 2 6 3 2 2" xfId="16545" xr:uid="{00000000-0005-0000-0000-0000AC410000}"/>
    <cellStyle name="Вычисление 2 3 2 2 6 3 3" xfId="16546" xr:uid="{00000000-0005-0000-0000-0000AD410000}"/>
    <cellStyle name="Вычисление 2 3 2 2 6 4" xfId="16547" xr:uid="{00000000-0005-0000-0000-0000AE410000}"/>
    <cellStyle name="Вычисление 2 3 2 2 6 4 2" xfId="16548" xr:uid="{00000000-0005-0000-0000-0000AF410000}"/>
    <cellStyle name="Вычисление 2 3 2 2 6 4 2 2" xfId="16549" xr:uid="{00000000-0005-0000-0000-0000B0410000}"/>
    <cellStyle name="Вычисление 2 3 2 2 6 4 3" xfId="16550" xr:uid="{00000000-0005-0000-0000-0000B1410000}"/>
    <cellStyle name="Вычисление 2 3 2 2 6 5" xfId="16551" xr:uid="{00000000-0005-0000-0000-0000B2410000}"/>
    <cellStyle name="Вычисление 2 3 2 2 6 5 2" xfId="16552" xr:uid="{00000000-0005-0000-0000-0000B3410000}"/>
    <cellStyle name="Вычисление 2 3 2 2 6 6" xfId="16553" xr:uid="{00000000-0005-0000-0000-0000B4410000}"/>
    <cellStyle name="Вычисление 2 3 2 2 7" xfId="16554" xr:uid="{00000000-0005-0000-0000-0000B5410000}"/>
    <cellStyle name="Вычисление 2 3 2 2 7 2" xfId="16555" xr:uid="{00000000-0005-0000-0000-0000B6410000}"/>
    <cellStyle name="Вычисление 2 3 2 2 7 2 2" xfId="16556" xr:uid="{00000000-0005-0000-0000-0000B7410000}"/>
    <cellStyle name="Вычисление 2 3 2 2 7 3" xfId="16557" xr:uid="{00000000-0005-0000-0000-0000B8410000}"/>
    <cellStyle name="Вычисление 2 3 2 2 8" xfId="16558" xr:uid="{00000000-0005-0000-0000-0000B9410000}"/>
    <cellStyle name="Вычисление 2 3 2 2 8 2" xfId="16559" xr:uid="{00000000-0005-0000-0000-0000BA410000}"/>
    <cellStyle name="Вычисление 2 3 2 2 9" xfId="16560" xr:uid="{00000000-0005-0000-0000-0000BB410000}"/>
    <cellStyle name="Вычисление 2 3 2 3" xfId="16561" xr:uid="{00000000-0005-0000-0000-0000BC410000}"/>
    <cellStyle name="Вычисление 2 3 2 3 2" xfId="16562" xr:uid="{00000000-0005-0000-0000-0000BD410000}"/>
    <cellStyle name="Вычисление 2 3 2 3 2 2" xfId="16563" xr:uid="{00000000-0005-0000-0000-0000BE410000}"/>
    <cellStyle name="Вычисление 2 3 2 3 2 2 2" xfId="16564" xr:uid="{00000000-0005-0000-0000-0000BF410000}"/>
    <cellStyle name="Вычисление 2 3 2 3 2 2 2 2" xfId="16565" xr:uid="{00000000-0005-0000-0000-0000C0410000}"/>
    <cellStyle name="Вычисление 2 3 2 3 2 2 3" xfId="16566" xr:uid="{00000000-0005-0000-0000-0000C1410000}"/>
    <cellStyle name="Вычисление 2 3 2 3 2 3" xfId="16567" xr:uid="{00000000-0005-0000-0000-0000C2410000}"/>
    <cellStyle name="Вычисление 2 3 2 3 2 3 2" xfId="16568" xr:uid="{00000000-0005-0000-0000-0000C3410000}"/>
    <cellStyle name="Вычисление 2 3 2 3 2 3 2 2" xfId="16569" xr:uid="{00000000-0005-0000-0000-0000C4410000}"/>
    <cellStyle name="Вычисление 2 3 2 3 2 3 3" xfId="16570" xr:uid="{00000000-0005-0000-0000-0000C5410000}"/>
    <cellStyle name="Вычисление 2 3 2 3 2 4" xfId="16571" xr:uid="{00000000-0005-0000-0000-0000C6410000}"/>
    <cellStyle name="Вычисление 2 3 2 3 2 4 2" xfId="16572" xr:uid="{00000000-0005-0000-0000-0000C7410000}"/>
    <cellStyle name="Вычисление 2 3 2 3 2 4 2 2" xfId="16573" xr:uid="{00000000-0005-0000-0000-0000C8410000}"/>
    <cellStyle name="Вычисление 2 3 2 3 2 4 3" xfId="16574" xr:uid="{00000000-0005-0000-0000-0000C9410000}"/>
    <cellStyle name="Вычисление 2 3 2 3 2 5" xfId="16575" xr:uid="{00000000-0005-0000-0000-0000CA410000}"/>
    <cellStyle name="Вычисление 2 3 2 3 2 5 2" xfId="16576" xr:uid="{00000000-0005-0000-0000-0000CB410000}"/>
    <cellStyle name="Вычисление 2 3 2 3 2 6" xfId="16577" xr:uid="{00000000-0005-0000-0000-0000CC410000}"/>
    <cellStyle name="Вычисление 2 3 2 3 3" xfId="16578" xr:uid="{00000000-0005-0000-0000-0000CD410000}"/>
    <cellStyle name="Вычисление 2 3 2 3 3 2" xfId="16579" xr:uid="{00000000-0005-0000-0000-0000CE410000}"/>
    <cellStyle name="Вычисление 2 3 2 3 3 2 2" xfId="16580" xr:uid="{00000000-0005-0000-0000-0000CF410000}"/>
    <cellStyle name="Вычисление 2 3 2 3 3 2 2 2" xfId="16581" xr:uid="{00000000-0005-0000-0000-0000D0410000}"/>
    <cellStyle name="Вычисление 2 3 2 3 3 2 3" xfId="16582" xr:uid="{00000000-0005-0000-0000-0000D1410000}"/>
    <cellStyle name="Вычисление 2 3 2 3 3 3" xfId="16583" xr:uid="{00000000-0005-0000-0000-0000D2410000}"/>
    <cellStyle name="Вычисление 2 3 2 3 3 3 2" xfId="16584" xr:uid="{00000000-0005-0000-0000-0000D3410000}"/>
    <cellStyle name="Вычисление 2 3 2 3 3 3 2 2" xfId="16585" xr:uid="{00000000-0005-0000-0000-0000D4410000}"/>
    <cellStyle name="Вычисление 2 3 2 3 3 3 3" xfId="16586" xr:uid="{00000000-0005-0000-0000-0000D5410000}"/>
    <cellStyle name="Вычисление 2 3 2 3 3 4" xfId="16587" xr:uid="{00000000-0005-0000-0000-0000D6410000}"/>
    <cellStyle name="Вычисление 2 3 2 3 3 4 2" xfId="16588" xr:uid="{00000000-0005-0000-0000-0000D7410000}"/>
    <cellStyle name="Вычисление 2 3 2 3 3 4 2 2" xfId="16589" xr:uid="{00000000-0005-0000-0000-0000D8410000}"/>
    <cellStyle name="Вычисление 2 3 2 3 3 4 3" xfId="16590" xr:uid="{00000000-0005-0000-0000-0000D9410000}"/>
    <cellStyle name="Вычисление 2 3 2 3 3 5" xfId="16591" xr:uid="{00000000-0005-0000-0000-0000DA410000}"/>
    <cellStyle name="Вычисление 2 3 2 3 3 5 2" xfId="16592" xr:uid="{00000000-0005-0000-0000-0000DB410000}"/>
    <cellStyle name="Вычисление 2 3 2 3 3 6" xfId="16593" xr:uid="{00000000-0005-0000-0000-0000DC410000}"/>
    <cellStyle name="Вычисление 2 3 2 3 4" xfId="16594" xr:uid="{00000000-0005-0000-0000-0000DD410000}"/>
    <cellStyle name="Вычисление 2 3 2 3 4 2" xfId="16595" xr:uid="{00000000-0005-0000-0000-0000DE410000}"/>
    <cellStyle name="Вычисление 2 3 2 3 4 2 2" xfId="16596" xr:uid="{00000000-0005-0000-0000-0000DF410000}"/>
    <cellStyle name="Вычисление 2 3 2 3 4 2 2 2" xfId="16597" xr:uid="{00000000-0005-0000-0000-0000E0410000}"/>
    <cellStyle name="Вычисление 2 3 2 3 4 2 3" xfId="16598" xr:uid="{00000000-0005-0000-0000-0000E1410000}"/>
    <cellStyle name="Вычисление 2 3 2 3 4 3" xfId="16599" xr:uid="{00000000-0005-0000-0000-0000E2410000}"/>
    <cellStyle name="Вычисление 2 3 2 3 4 3 2" xfId="16600" xr:uid="{00000000-0005-0000-0000-0000E3410000}"/>
    <cellStyle name="Вычисление 2 3 2 3 4 3 2 2" xfId="16601" xr:uid="{00000000-0005-0000-0000-0000E4410000}"/>
    <cellStyle name="Вычисление 2 3 2 3 4 3 3" xfId="16602" xr:uid="{00000000-0005-0000-0000-0000E5410000}"/>
    <cellStyle name="Вычисление 2 3 2 3 4 4" xfId="16603" xr:uid="{00000000-0005-0000-0000-0000E6410000}"/>
    <cellStyle name="Вычисление 2 3 2 3 4 4 2" xfId="16604" xr:uid="{00000000-0005-0000-0000-0000E7410000}"/>
    <cellStyle name="Вычисление 2 3 2 3 4 4 2 2" xfId="16605" xr:uid="{00000000-0005-0000-0000-0000E8410000}"/>
    <cellStyle name="Вычисление 2 3 2 3 4 4 3" xfId="16606" xr:uid="{00000000-0005-0000-0000-0000E9410000}"/>
    <cellStyle name="Вычисление 2 3 2 3 4 5" xfId="16607" xr:uid="{00000000-0005-0000-0000-0000EA410000}"/>
    <cellStyle name="Вычисление 2 3 2 3 4 5 2" xfId="16608" xr:uid="{00000000-0005-0000-0000-0000EB410000}"/>
    <cellStyle name="Вычисление 2 3 2 3 4 6" xfId="16609" xr:uid="{00000000-0005-0000-0000-0000EC410000}"/>
    <cellStyle name="Вычисление 2 3 2 3 5" xfId="16610" xr:uid="{00000000-0005-0000-0000-0000ED410000}"/>
    <cellStyle name="Вычисление 2 3 2 3 5 2" xfId="16611" xr:uid="{00000000-0005-0000-0000-0000EE410000}"/>
    <cellStyle name="Вычисление 2 3 2 3 5 2 2" xfId="16612" xr:uid="{00000000-0005-0000-0000-0000EF410000}"/>
    <cellStyle name="Вычисление 2 3 2 3 5 2 2 2" xfId="16613" xr:uid="{00000000-0005-0000-0000-0000F0410000}"/>
    <cellStyle name="Вычисление 2 3 2 3 5 2 3" xfId="16614" xr:uid="{00000000-0005-0000-0000-0000F1410000}"/>
    <cellStyle name="Вычисление 2 3 2 3 5 3" xfId="16615" xr:uid="{00000000-0005-0000-0000-0000F2410000}"/>
    <cellStyle name="Вычисление 2 3 2 3 5 3 2" xfId="16616" xr:uid="{00000000-0005-0000-0000-0000F3410000}"/>
    <cellStyle name="Вычисление 2 3 2 3 5 3 2 2" xfId="16617" xr:uid="{00000000-0005-0000-0000-0000F4410000}"/>
    <cellStyle name="Вычисление 2 3 2 3 5 3 3" xfId="16618" xr:uid="{00000000-0005-0000-0000-0000F5410000}"/>
    <cellStyle name="Вычисление 2 3 2 3 5 4" xfId="16619" xr:uid="{00000000-0005-0000-0000-0000F6410000}"/>
    <cellStyle name="Вычисление 2 3 2 3 5 4 2" xfId="16620" xr:uid="{00000000-0005-0000-0000-0000F7410000}"/>
    <cellStyle name="Вычисление 2 3 2 3 5 4 2 2" xfId="16621" xr:uid="{00000000-0005-0000-0000-0000F8410000}"/>
    <cellStyle name="Вычисление 2 3 2 3 5 4 3" xfId="16622" xr:uid="{00000000-0005-0000-0000-0000F9410000}"/>
    <cellStyle name="Вычисление 2 3 2 3 5 5" xfId="16623" xr:uid="{00000000-0005-0000-0000-0000FA410000}"/>
    <cellStyle name="Вычисление 2 3 2 3 5 5 2" xfId="16624" xr:uid="{00000000-0005-0000-0000-0000FB410000}"/>
    <cellStyle name="Вычисление 2 3 2 3 5 6" xfId="16625" xr:uid="{00000000-0005-0000-0000-0000FC410000}"/>
    <cellStyle name="Вычисление 2 3 2 3 6" xfId="16626" xr:uid="{00000000-0005-0000-0000-0000FD410000}"/>
    <cellStyle name="Вычисление 2 3 2 3 6 2" xfId="16627" xr:uid="{00000000-0005-0000-0000-0000FE410000}"/>
    <cellStyle name="Вычисление 2 3 2 3 6 2 2" xfId="16628" xr:uid="{00000000-0005-0000-0000-0000FF410000}"/>
    <cellStyle name="Вычисление 2 3 2 3 6 2 2 2" xfId="16629" xr:uid="{00000000-0005-0000-0000-000000420000}"/>
    <cellStyle name="Вычисление 2 3 2 3 6 2 3" xfId="16630" xr:uid="{00000000-0005-0000-0000-000001420000}"/>
    <cellStyle name="Вычисление 2 3 2 3 6 3" xfId="16631" xr:uid="{00000000-0005-0000-0000-000002420000}"/>
    <cellStyle name="Вычисление 2 3 2 3 6 3 2" xfId="16632" xr:uid="{00000000-0005-0000-0000-000003420000}"/>
    <cellStyle name="Вычисление 2 3 2 3 6 3 2 2" xfId="16633" xr:uid="{00000000-0005-0000-0000-000004420000}"/>
    <cellStyle name="Вычисление 2 3 2 3 6 3 3" xfId="16634" xr:uid="{00000000-0005-0000-0000-000005420000}"/>
    <cellStyle name="Вычисление 2 3 2 3 6 4" xfId="16635" xr:uid="{00000000-0005-0000-0000-000006420000}"/>
    <cellStyle name="Вычисление 2 3 2 3 6 4 2" xfId="16636" xr:uid="{00000000-0005-0000-0000-000007420000}"/>
    <cellStyle name="Вычисление 2 3 2 3 6 4 2 2" xfId="16637" xr:uid="{00000000-0005-0000-0000-000008420000}"/>
    <cellStyle name="Вычисление 2 3 2 3 6 4 3" xfId="16638" xr:uid="{00000000-0005-0000-0000-000009420000}"/>
    <cellStyle name="Вычисление 2 3 2 3 6 5" xfId="16639" xr:uid="{00000000-0005-0000-0000-00000A420000}"/>
    <cellStyle name="Вычисление 2 3 2 3 6 5 2" xfId="16640" xr:uid="{00000000-0005-0000-0000-00000B420000}"/>
    <cellStyle name="Вычисление 2 3 2 3 6 6" xfId="16641" xr:uid="{00000000-0005-0000-0000-00000C420000}"/>
    <cellStyle name="Вычисление 2 3 2 3 7" xfId="16642" xr:uid="{00000000-0005-0000-0000-00000D420000}"/>
    <cellStyle name="Вычисление 2 3 2 3 7 2" xfId="16643" xr:uid="{00000000-0005-0000-0000-00000E420000}"/>
    <cellStyle name="Вычисление 2 3 2 3 7 2 2" xfId="16644" xr:uid="{00000000-0005-0000-0000-00000F420000}"/>
    <cellStyle name="Вычисление 2 3 2 3 7 3" xfId="16645" xr:uid="{00000000-0005-0000-0000-000010420000}"/>
    <cellStyle name="Вычисление 2 3 2 3 8" xfId="16646" xr:uid="{00000000-0005-0000-0000-000011420000}"/>
    <cellStyle name="Вычисление 2 3 2 3 8 2" xfId="16647" xr:uid="{00000000-0005-0000-0000-000012420000}"/>
    <cellStyle name="Вычисление 2 3 2 3 9" xfId="16648" xr:uid="{00000000-0005-0000-0000-000013420000}"/>
    <cellStyle name="Вычисление 2 3 2 4" xfId="16649" xr:uid="{00000000-0005-0000-0000-000014420000}"/>
    <cellStyle name="Вычисление 2 3 2 4 2" xfId="16650" xr:uid="{00000000-0005-0000-0000-000015420000}"/>
    <cellStyle name="Вычисление 2 3 2 4 2 2" xfId="16651" xr:uid="{00000000-0005-0000-0000-000016420000}"/>
    <cellStyle name="Вычисление 2 3 2 4 2 2 2" xfId="16652" xr:uid="{00000000-0005-0000-0000-000017420000}"/>
    <cellStyle name="Вычисление 2 3 2 4 2 2 2 2" xfId="16653" xr:uid="{00000000-0005-0000-0000-000018420000}"/>
    <cellStyle name="Вычисление 2 3 2 4 2 2 3" xfId="16654" xr:uid="{00000000-0005-0000-0000-000019420000}"/>
    <cellStyle name="Вычисление 2 3 2 4 2 3" xfId="16655" xr:uid="{00000000-0005-0000-0000-00001A420000}"/>
    <cellStyle name="Вычисление 2 3 2 4 2 3 2" xfId="16656" xr:uid="{00000000-0005-0000-0000-00001B420000}"/>
    <cellStyle name="Вычисление 2 3 2 4 2 3 2 2" xfId="16657" xr:uid="{00000000-0005-0000-0000-00001C420000}"/>
    <cellStyle name="Вычисление 2 3 2 4 2 3 3" xfId="16658" xr:uid="{00000000-0005-0000-0000-00001D420000}"/>
    <cellStyle name="Вычисление 2 3 2 4 2 4" xfId="16659" xr:uid="{00000000-0005-0000-0000-00001E420000}"/>
    <cellStyle name="Вычисление 2 3 2 4 2 4 2" xfId="16660" xr:uid="{00000000-0005-0000-0000-00001F420000}"/>
    <cellStyle name="Вычисление 2 3 2 4 2 4 2 2" xfId="16661" xr:uid="{00000000-0005-0000-0000-000020420000}"/>
    <cellStyle name="Вычисление 2 3 2 4 2 4 3" xfId="16662" xr:uid="{00000000-0005-0000-0000-000021420000}"/>
    <cellStyle name="Вычисление 2 3 2 4 2 5" xfId="16663" xr:uid="{00000000-0005-0000-0000-000022420000}"/>
    <cellStyle name="Вычисление 2 3 2 4 2 5 2" xfId="16664" xr:uid="{00000000-0005-0000-0000-000023420000}"/>
    <cellStyle name="Вычисление 2 3 2 4 2 6" xfId="16665" xr:uid="{00000000-0005-0000-0000-000024420000}"/>
    <cellStyle name="Вычисление 2 3 2 4 3" xfId="16666" xr:uid="{00000000-0005-0000-0000-000025420000}"/>
    <cellStyle name="Вычисление 2 3 2 4 3 2" xfId="16667" xr:uid="{00000000-0005-0000-0000-000026420000}"/>
    <cellStyle name="Вычисление 2 3 2 4 3 2 2" xfId="16668" xr:uid="{00000000-0005-0000-0000-000027420000}"/>
    <cellStyle name="Вычисление 2 3 2 4 3 2 2 2" xfId="16669" xr:uid="{00000000-0005-0000-0000-000028420000}"/>
    <cellStyle name="Вычисление 2 3 2 4 3 2 3" xfId="16670" xr:uid="{00000000-0005-0000-0000-000029420000}"/>
    <cellStyle name="Вычисление 2 3 2 4 3 3" xfId="16671" xr:uid="{00000000-0005-0000-0000-00002A420000}"/>
    <cellStyle name="Вычисление 2 3 2 4 3 3 2" xfId="16672" xr:uid="{00000000-0005-0000-0000-00002B420000}"/>
    <cellStyle name="Вычисление 2 3 2 4 3 3 2 2" xfId="16673" xr:uid="{00000000-0005-0000-0000-00002C420000}"/>
    <cellStyle name="Вычисление 2 3 2 4 3 3 3" xfId="16674" xr:uid="{00000000-0005-0000-0000-00002D420000}"/>
    <cellStyle name="Вычисление 2 3 2 4 3 4" xfId="16675" xr:uid="{00000000-0005-0000-0000-00002E420000}"/>
    <cellStyle name="Вычисление 2 3 2 4 3 4 2" xfId="16676" xr:uid="{00000000-0005-0000-0000-00002F420000}"/>
    <cellStyle name="Вычисление 2 3 2 4 3 4 2 2" xfId="16677" xr:uid="{00000000-0005-0000-0000-000030420000}"/>
    <cellStyle name="Вычисление 2 3 2 4 3 4 3" xfId="16678" xr:uid="{00000000-0005-0000-0000-000031420000}"/>
    <cellStyle name="Вычисление 2 3 2 4 3 5" xfId="16679" xr:uid="{00000000-0005-0000-0000-000032420000}"/>
    <cellStyle name="Вычисление 2 3 2 4 3 5 2" xfId="16680" xr:uid="{00000000-0005-0000-0000-000033420000}"/>
    <cellStyle name="Вычисление 2 3 2 4 3 6" xfId="16681" xr:uid="{00000000-0005-0000-0000-000034420000}"/>
    <cellStyle name="Вычисление 2 3 2 4 4" xfId="16682" xr:uid="{00000000-0005-0000-0000-000035420000}"/>
    <cellStyle name="Вычисление 2 3 2 4 4 2" xfId="16683" xr:uid="{00000000-0005-0000-0000-000036420000}"/>
    <cellStyle name="Вычисление 2 3 2 4 4 2 2" xfId="16684" xr:uid="{00000000-0005-0000-0000-000037420000}"/>
    <cellStyle name="Вычисление 2 3 2 4 4 2 2 2" xfId="16685" xr:uid="{00000000-0005-0000-0000-000038420000}"/>
    <cellStyle name="Вычисление 2 3 2 4 4 2 3" xfId="16686" xr:uid="{00000000-0005-0000-0000-000039420000}"/>
    <cellStyle name="Вычисление 2 3 2 4 4 3" xfId="16687" xr:uid="{00000000-0005-0000-0000-00003A420000}"/>
    <cellStyle name="Вычисление 2 3 2 4 4 3 2" xfId="16688" xr:uid="{00000000-0005-0000-0000-00003B420000}"/>
    <cellStyle name="Вычисление 2 3 2 4 4 3 2 2" xfId="16689" xr:uid="{00000000-0005-0000-0000-00003C420000}"/>
    <cellStyle name="Вычисление 2 3 2 4 4 3 3" xfId="16690" xr:uid="{00000000-0005-0000-0000-00003D420000}"/>
    <cellStyle name="Вычисление 2 3 2 4 4 4" xfId="16691" xr:uid="{00000000-0005-0000-0000-00003E420000}"/>
    <cellStyle name="Вычисление 2 3 2 4 4 4 2" xfId="16692" xr:uid="{00000000-0005-0000-0000-00003F420000}"/>
    <cellStyle name="Вычисление 2 3 2 4 4 4 2 2" xfId="16693" xr:uid="{00000000-0005-0000-0000-000040420000}"/>
    <cellStyle name="Вычисление 2 3 2 4 4 4 3" xfId="16694" xr:uid="{00000000-0005-0000-0000-000041420000}"/>
    <cellStyle name="Вычисление 2 3 2 4 4 5" xfId="16695" xr:uid="{00000000-0005-0000-0000-000042420000}"/>
    <cellStyle name="Вычисление 2 3 2 4 4 5 2" xfId="16696" xr:uid="{00000000-0005-0000-0000-000043420000}"/>
    <cellStyle name="Вычисление 2 3 2 4 4 6" xfId="16697" xr:uid="{00000000-0005-0000-0000-000044420000}"/>
    <cellStyle name="Вычисление 2 3 2 4 5" xfId="16698" xr:uid="{00000000-0005-0000-0000-000045420000}"/>
    <cellStyle name="Вычисление 2 3 2 4 5 2" xfId="16699" xr:uid="{00000000-0005-0000-0000-000046420000}"/>
    <cellStyle name="Вычисление 2 3 2 4 5 2 2" xfId="16700" xr:uid="{00000000-0005-0000-0000-000047420000}"/>
    <cellStyle name="Вычисление 2 3 2 4 5 2 2 2" xfId="16701" xr:uid="{00000000-0005-0000-0000-000048420000}"/>
    <cellStyle name="Вычисление 2 3 2 4 5 2 3" xfId="16702" xr:uid="{00000000-0005-0000-0000-000049420000}"/>
    <cellStyle name="Вычисление 2 3 2 4 5 3" xfId="16703" xr:uid="{00000000-0005-0000-0000-00004A420000}"/>
    <cellStyle name="Вычисление 2 3 2 4 5 3 2" xfId="16704" xr:uid="{00000000-0005-0000-0000-00004B420000}"/>
    <cellStyle name="Вычисление 2 3 2 4 5 3 2 2" xfId="16705" xr:uid="{00000000-0005-0000-0000-00004C420000}"/>
    <cellStyle name="Вычисление 2 3 2 4 5 3 3" xfId="16706" xr:uid="{00000000-0005-0000-0000-00004D420000}"/>
    <cellStyle name="Вычисление 2 3 2 4 5 4" xfId="16707" xr:uid="{00000000-0005-0000-0000-00004E420000}"/>
    <cellStyle name="Вычисление 2 3 2 4 5 4 2" xfId="16708" xr:uid="{00000000-0005-0000-0000-00004F420000}"/>
    <cellStyle name="Вычисление 2 3 2 4 5 4 2 2" xfId="16709" xr:uid="{00000000-0005-0000-0000-000050420000}"/>
    <cellStyle name="Вычисление 2 3 2 4 5 4 3" xfId="16710" xr:uid="{00000000-0005-0000-0000-000051420000}"/>
    <cellStyle name="Вычисление 2 3 2 4 5 5" xfId="16711" xr:uid="{00000000-0005-0000-0000-000052420000}"/>
    <cellStyle name="Вычисление 2 3 2 4 5 5 2" xfId="16712" xr:uid="{00000000-0005-0000-0000-000053420000}"/>
    <cellStyle name="Вычисление 2 3 2 4 5 6" xfId="16713" xr:uid="{00000000-0005-0000-0000-000054420000}"/>
    <cellStyle name="Вычисление 2 3 2 4 6" xfId="16714" xr:uid="{00000000-0005-0000-0000-000055420000}"/>
    <cellStyle name="Вычисление 2 3 2 4 6 2" xfId="16715" xr:uid="{00000000-0005-0000-0000-000056420000}"/>
    <cellStyle name="Вычисление 2 3 2 4 6 2 2" xfId="16716" xr:uid="{00000000-0005-0000-0000-000057420000}"/>
    <cellStyle name="Вычисление 2 3 2 4 6 3" xfId="16717" xr:uid="{00000000-0005-0000-0000-000058420000}"/>
    <cellStyle name="Вычисление 2 3 2 4 7" xfId="16718" xr:uid="{00000000-0005-0000-0000-000059420000}"/>
    <cellStyle name="Вычисление 2 3 2 4 7 2" xfId="16719" xr:uid="{00000000-0005-0000-0000-00005A420000}"/>
    <cellStyle name="Вычисление 2 3 2 4 8" xfId="16720" xr:uid="{00000000-0005-0000-0000-00005B420000}"/>
    <cellStyle name="Вычисление 2 3 2 5" xfId="16721" xr:uid="{00000000-0005-0000-0000-00005C420000}"/>
    <cellStyle name="Вычисление 2 3 2 5 2" xfId="16722" xr:uid="{00000000-0005-0000-0000-00005D420000}"/>
    <cellStyle name="Вычисление 2 3 2 5 2 2" xfId="16723" xr:uid="{00000000-0005-0000-0000-00005E420000}"/>
    <cellStyle name="Вычисление 2 3 2 5 2 2 2" xfId="16724" xr:uid="{00000000-0005-0000-0000-00005F420000}"/>
    <cellStyle name="Вычисление 2 3 2 5 2 3" xfId="16725" xr:uid="{00000000-0005-0000-0000-000060420000}"/>
    <cellStyle name="Вычисление 2 3 2 5 3" xfId="16726" xr:uid="{00000000-0005-0000-0000-000061420000}"/>
    <cellStyle name="Вычисление 2 3 2 5 3 2" xfId="16727" xr:uid="{00000000-0005-0000-0000-000062420000}"/>
    <cellStyle name="Вычисление 2 3 2 5 3 2 2" xfId="16728" xr:uid="{00000000-0005-0000-0000-000063420000}"/>
    <cellStyle name="Вычисление 2 3 2 5 3 3" xfId="16729" xr:uid="{00000000-0005-0000-0000-000064420000}"/>
    <cellStyle name="Вычисление 2 3 2 5 4" xfId="16730" xr:uid="{00000000-0005-0000-0000-000065420000}"/>
    <cellStyle name="Вычисление 2 3 2 5 4 2" xfId="16731" xr:uid="{00000000-0005-0000-0000-000066420000}"/>
    <cellStyle name="Вычисление 2 3 2 5 4 2 2" xfId="16732" xr:uid="{00000000-0005-0000-0000-000067420000}"/>
    <cellStyle name="Вычисление 2 3 2 5 4 3" xfId="16733" xr:uid="{00000000-0005-0000-0000-000068420000}"/>
    <cellStyle name="Вычисление 2 3 2 5 5" xfId="16734" xr:uid="{00000000-0005-0000-0000-000069420000}"/>
    <cellStyle name="Вычисление 2 3 2 5 5 2" xfId="16735" xr:uid="{00000000-0005-0000-0000-00006A420000}"/>
    <cellStyle name="Вычисление 2 3 2 5 6" xfId="16736" xr:uid="{00000000-0005-0000-0000-00006B420000}"/>
    <cellStyle name="Вычисление 2 3 2 6" xfId="16737" xr:uid="{00000000-0005-0000-0000-00006C420000}"/>
    <cellStyle name="Вычисление 2 3 2 6 2" xfId="16738" xr:uid="{00000000-0005-0000-0000-00006D420000}"/>
    <cellStyle name="Вычисление 2 3 2 6 2 2" xfId="16739" xr:uid="{00000000-0005-0000-0000-00006E420000}"/>
    <cellStyle name="Вычисление 2 3 2 6 2 2 2" xfId="16740" xr:uid="{00000000-0005-0000-0000-00006F420000}"/>
    <cellStyle name="Вычисление 2 3 2 6 2 3" xfId="16741" xr:uid="{00000000-0005-0000-0000-000070420000}"/>
    <cellStyle name="Вычисление 2 3 2 6 3" xfId="16742" xr:uid="{00000000-0005-0000-0000-000071420000}"/>
    <cellStyle name="Вычисление 2 3 2 6 3 2" xfId="16743" xr:uid="{00000000-0005-0000-0000-000072420000}"/>
    <cellStyle name="Вычисление 2 3 2 6 3 2 2" xfId="16744" xr:uid="{00000000-0005-0000-0000-000073420000}"/>
    <cellStyle name="Вычисление 2 3 2 6 3 3" xfId="16745" xr:uid="{00000000-0005-0000-0000-000074420000}"/>
    <cellStyle name="Вычисление 2 3 2 6 4" xfId="16746" xr:uid="{00000000-0005-0000-0000-000075420000}"/>
    <cellStyle name="Вычисление 2 3 2 6 4 2" xfId="16747" xr:uid="{00000000-0005-0000-0000-000076420000}"/>
    <cellStyle name="Вычисление 2 3 2 6 4 2 2" xfId="16748" xr:uid="{00000000-0005-0000-0000-000077420000}"/>
    <cellStyle name="Вычисление 2 3 2 6 4 3" xfId="16749" xr:uid="{00000000-0005-0000-0000-000078420000}"/>
    <cellStyle name="Вычисление 2 3 2 6 5" xfId="16750" xr:uid="{00000000-0005-0000-0000-000079420000}"/>
    <cellStyle name="Вычисление 2 3 2 6 5 2" xfId="16751" xr:uid="{00000000-0005-0000-0000-00007A420000}"/>
    <cellStyle name="Вычисление 2 3 2 6 6" xfId="16752" xr:uid="{00000000-0005-0000-0000-00007B420000}"/>
    <cellStyle name="Вычисление 2 3 2 7" xfId="16753" xr:uid="{00000000-0005-0000-0000-00007C420000}"/>
    <cellStyle name="Вычисление 2 3 2 7 2" xfId="16754" xr:uid="{00000000-0005-0000-0000-00007D420000}"/>
    <cellStyle name="Вычисление 2 3 2 7 2 2" xfId="16755" xr:uid="{00000000-0005-0000-0000-00007E420000}"/>
    <cellStyle name="Вычисление 2 3 2 7 2 2 2" xfId="16756" xr:uid="{00000000-0005-0000-0000-00007F420000}"/>
    <cellStyle name="Вычисление 2 3 2 7 2 3" xfId="16757" xr:uid="{00000000-0005-0000-0000-000080420000}"/>
    <cellStyle name="Вычисление 2 3 2 7 3" xfId="16758" xr:uid="{00000000-0005-0000-0000-000081420000}"/>
    <cellStyle name="Вычисление 2 3 2 7 3 2" xfId="16759" xr:uid="{00000000-0005-0000-0000-000082420000}"/>
    <cellStyle name="Вычисление 2 3 2 7 3 2 2" xfId="16760" xr:uid="{00000000-0005-0000-0000-000083420000}"/>
    <cellStyle name="Вычисление 2 3 2 7 3 3" xfId="16761" xr:uid="{00000000-0005-0000-0000-000084420000}"/>
    <cellStyle name="Вычисление 2 3 2 7 4" xfId="16762" xr:uid="{00000000-0005-0000-0000-000085420000}"/>
    <cellStyle name="Вычисление 2 3 2 7 4 2" xfId="16763" xr:uid="{00000000-0005-0000-0000-000086420000}"/>
    <cellStyle name="Вычисление 2 3 2 7 4 2 2" xfId="16764" xr:uid="{00000000-0005-0000-0000-000087420000}"/>
    <cellStyle name="Вычисление 2 3 2 7 4 3" xfId="16765" xr:uid="{00000000-0005-0000-0000-000088420000}"/>
    <cellStyle name="Вычисление 2 3 2 7 5" xfId="16766" xr:uid="{00000000-0005-0000-0000-000089420000}"/>
    <cellStyle name="Вычисление 2 3 2 7 5 2" xfId="16767" xr:uid="{00000000-0005-0000-0000-00008A420000}"/>
    <cellStyle name="Вычисление 2 3 2 7 6" xfId="16768" xr:uid="{00000000-0005-0000-0000-00008B420000}"/>
    <cellStyle name="Вычисление 2 3 2 8" xfId="16769" xr:uid="{00000000-0005-0000-0000-00008C420000}"/>
    <cellStyle name="Вычисление 2 3 2 8 2" xfId="16770" xr:uid="{00000000-0005-0000-0000-00008D420000}"/>
    <cellStyle name="Вычисление 2 3 2 8 2 2" xfId="16771" xr:uid="{00000000-0005-0000-0000-00008E420000}"/>
    <cellStyle name="Вычисление 2 3 2 8 2 2 2" xfId="16772" xr:uid="{00000000-0005-0000-0000-00008F420000}"/>
    <cellStyle name="Вычисление 2 3 2 8 2 3" xfId="16773" xr:uid="{00000000-0005-0000-0000-000090420000}"/>
    <cellStyle name="Вычисление 2 3 2 8 3" xfId="16774" xr:uid="{00000000-0005-0000-0000-000091420000}"/>
    <cellStyle name="Вычисление 2 3 2 8 3 2" xfId="16775" xr:uid="{00000000-0005-0000-0000-000092420000}"/>
    <cellStyle name="Вычисление 2 3 2 8 3 2 2" xfId="16776" xr:uid="{00000000-0005-0000-0000-000093420000}"/>
    <cellStyle name="Вычисление 2 3 2 8 3 3" xfId="16777" xr:uid="{00000000-0005-0000-0000-000094420000}"/>
    <cellStyle name="Вычисление 2 3 2 8 4" xfId="16778" xr:uid="{00000000-0005-0000-0000-000095420000}"/>
    <cellStyle name="Вычисление 2 3 2 8 4 2" xfId="16779" xr:uid="{00000000-0005-0000-0000-000096420000}"/>
    <cellStyle name="Вычисление 2 3 2 8 4 2 2" xfId="16780" xr:uid="{00000000-0005-0000-0000-000097420000}"/>
    <cellStyle name="Вычисление 2 3 2 8 4 3" xfId="16781" xr:uid="{00000000-0005-0000-0000-000098420000}"/>
    <cellStyle name="Вычисление 2 3 2 8 5" xfId="16782" xr:uid="{00000000-0005-0000-0000-000099420000}"/>
    <cellStyle name="Вычисление 2 3 2 8 5 2" xfId="16783" xr:uid="{00000000-0005-0000-0000-00009A420000}"/>
    <cellStyle name="Вычисление 2 3 2 8 6" xfId="16784" xr:uid="{00000000-0005-0000-0000-00009B420000}"/>
    <cellStyle name="Вычисление 2 3 2 9" xfId="16785" xr:uid="{00000000-0005-0000-0000-00009C420000}"/>
    <cellStyle name="Вычисление 2 3 2 9 2" xfId="16786" xr:uid="{00000000-0005-0000-0000-00009D420000}"/>
    <cellStyle name="Вычисление 2 3 2 9 2 2" xfId="16787" xr:uid="{00000000-0005-0000-0000-00009E420000}"/>
    <cellStyle name="Вычисление 2 3 2 9 3" xfId="16788" xr:uid="{00000000-0005-0000-0000-00009F420000}"/>
    <cellStyle name="Вычисление 2 3 3" xfId="16789" xr:uid="{00000000-0005-0000-0000-0000A0420000}"/>
    <cellStyle name="Вычисление 2 3 3 2" xfId="16790" xr:uid="{00000000-0005-0000-0000-0000A1420000}"/>
    <cellStyle name="Вычисление 2 3 3 2 2" xfId="16791" xr:uid="{00000000-0005-0000-0000-0000A2420000}"/>
    <cellStyle name="Вычисление 2 3 3 2 2 2" xfId="16792" xr:uid="{00000000-0005-0000-0000-0000A3420000}"/>
    <cellStyle name="Вычисление 2 3 3 2 2 2 2" xfId="16793" xr:uid="{00000000-0005-0000-0000-0000A4420000}"/>
    <cellStyle name="Вычисление 2 3 3 2 2 2 2 2" xfId="16794" xr:uid="{00000000-0005-0000-0000-0000A5420000}"/>
    <cellStyle name="Вычисление 2 3 3 2 2 2 3" xfId="16795" xr:uid="{00000000-0005-0000-0000-0000A6420000}"/>
    <cellStyle name="Вычисление 2 3 3 2 2 3" xfId="16796" xr:uid="{00000000-0005-0000-0000-0000A7420000}"/>
    <cellStyle name="Вычисление 2 3 3 2 2 3 2" xfId="16797" xr:uid="{00000000-0005-0000-0000-0000A8420000}"/>
    <cellStyle name="Вычисление 2 3 3 2 2 3 2 2" xfId="16798" xr:uid="{00000000-0005-0000-0000-0000A9420000}"/>
    <cellStyle name="Вычисление 2 3 3 2 2 3 3" xfId="16799" xr:uid="{00000000-0005-0000-0000-0000AA420000}"/>
    <cellStyle name="Вычисление 2 3 3 2 2 4" xfId="16800" xr:uid="{00000000-0005-0000-0000-0000AB420000}"/>
    <cellStyle name="Вычисление 2 3 3 2 2 4 2" xfId="16801" xr:uid="{00000000-0005-0000-0000-0000AC420000}"/>
    <cellStyle name="Вычисление 2 3 3 2 2 4 2 2" xfId="16802" xr:uid="{00000000-0005-0000-0000-0000AD420000}"/>
    <cellStyle name="Вычисление 2 3 3 2 2 4 3" xfId="16803" xr:uid="{00000000-0005-0000-0000-0000AE420000}"/>
    <cellStyle name="Вычисление 2 3 3 2 2 5" xfId="16804" xr:uid="{00000000-0005-0000-0000-0000AF420000}"/>
    <cellStyle name="Вычисление 2 3 3 2 2 5 2" xfId="16805" xr:uid="{00000000-0005-0000-0000-0000B0420000}"/>
    <cellStyle name="Вычисление 2 3 3 2 2 6" xfId="16806" xr:uid="{00000000-0005-0000-0000-0000B1420000}"/>
    <cellStyle name="Вычисление 2 3 3 2 3" xfId="16807" xr:uid="{00000000-0005-0000-0000-0000B2420000}"/>
    <cellStyle name="Вычисление 2 3 3 2 3 2" xfId="16808" xr:uid="{00000000-0005-0000-0000-0000B3420000}"/>
    <cellStyle name="Вычисление 2 3 3 2 3 2 2" xfId="16809" xr:uid="{00000000-0005-0000-0000-0000B4420000}"/>
    <cellStyle name="Вычисление 2 3 3 2 3 2 2 2" xfId="16810" xr:uid="{00000000-0005-0000-0000-0000B5420000}"/>
    <cellStyle name="Вычисление 2 3 3 2 3 2 3" xfId="16811" xr:uid="{00000000-0005-0000-0000-0000B6420000}"/>
    <cellStyle name="Вычисление 2 3 3 2 3 3" xfId="16812" xr:uid="{00000000-0005-0000-0000-0000B7420000}"/>
    <cellStyle name="Вычисление 2 3 3 2 3 3 2" xfId="16813" xr:uid="{00000000-0005-0000-0000-0000B8420000}"/>
    <cellStyle name="Вычисление 2 3 3 2 3 3 2 2" xfId="16814" xr:uid="{00000000-0005-0000-0000-0000B9420000}"/>
    <cellStyle name="Вычисление 2 3 3 2 3 3 3" xfId="16815" xr:uid="{00000000-0005-0000-0000-0000BA420000}"/>
    <cellStyle name="Вычисление 2 3 3 2 3 4" xfId="16816" xr:uid="{00000000-0005-0000-0000-0000BB420000}"/>
    <cellStyle name="Вычисление 2 3 3 2 3 4 2" xfId="16817" xr:uid="{00000000-0005-0000-0000-0000BC420000}"/>
    <cellStyle name="Вычисление 2 3 3 2 3 4 2 2" xfId="16818" xr:uid="{00000000-0005-0000-0000-0000BD420000}"/>
    <cellStyle name="Вычисление 2 3 3 2 3 4 3" xfId="16819" xr:uid="{00000000-0005-0000-0000-0000BE420000}"/>
    <cellStyle name="Вычисление 2 3 3 2 3 5" xfId="16820" xr:uid="{00000000-0005-0000-0000-0000BF420000}"/>
    <cellStyle name="Вычисление 2 3 3 2 3 5 2" xfId="16821" xr:uid="{00000000-0005-0000-0000-0000C0420000}"/>
    <cellStyle name="Вычисление 2 3 3 2 3 6" xfId="16822" xr:uid="{00000000-0005-0000-0000-0000C1420000}"/>
    <cellStyle name="Вычисление 2 3 3 2 4" xfId="16823" xr:uid="{00000000-0005-0000-0000-0000C2420000}"/>
    <cellStyle name="Вычисление 2 3 3 2 4 2" xfId="16824" xr:uid="{00000000-0005-0000-0000-0000C3420000}"/>
    <cellStyle name="Вычисление 2 3 3 2 4 2 2" xfId="16825" xr:uid="{00000000-0005-0000-0000-0000C4420000}"/>
    <cellStyle name="Вычисление 2 3 3 2 4 2 2 2" xfId="16826" xr:uid="{00000000-0005-0000-0000-0000C5420000}"/>
    <cellStyle name="Вычисление 2 3 3 2 4 2 3" xfId="16827" xr:uid="{00000000-0005-0000-0000-0000C6420000}"/>
    <cellStyle name="Вычисление 2 3 3 2 4 3" xfId="16828" xr:uid="{00000000-0005-0000-0000-0000C7420000}"/>
    <cellStyle name="Вычисление 2 3 3 2 4 3 2" xfId="16829" xr:uid="{00000000-0005-0000-0000-0000C8420000}"/>
    <cellStyle name="Вычисление 2 3 3 2 4 3 2 2" xfId="16830" xr:uid="{00000000-0005-0000-0000-0000C9420000}"/>
    <cellStyle name="Вычисление 2 3 3 2 4 3 3" xfId="16831" xr:uid="{00000000-0005-0000-0000-0000CA420000}"/>
    <cellStyle name="Вычисление 2 3 3 2 4 4" xfId="16832" xr:uid="{00000000-0005-0000-0000-0000CB420000}"/>
    <cellStyle name="Вычисление 2 3 3 2 4 4 2" xfId="16833" xr:uid="{00000000-0005-0000-0000-0000CC420000}"/>
    <cellStyle name="Вычисление 2 3 3 2 4 4 2 2" xfId="16834" xr:uid="{00000000-0005-0000-0000-0000CD420000}"/>
    <cellStyle name="Вычисление 2 3 3 2 4 4 3" xfId="16835" xr:uid="{00000000-0005-0000-0000-0000CE420000}"/>
    <cellStyle name="Вычисление 2 3 3 2 4 5" xfId="16836" xr:uid="{00000000-0005-0000-0000-0000CF420000}"/>
    <cellStyle name="Вычисление 2 3 3 2 4 5 2" xfId="16837" xr:uid="{00000000-0005-0000-0000-0000D0420000}"/>
    <cellStyle name="Вычисление 2 3 3 2 4 6" xfId="16838" xr:uid="{00000000-0005-0000-0000-0000D1420000}"/>
    <cellStyle name="Вычисление 2 3 3 2 5" xfId="16839" xr:uid="{00000000-0005-0000-0000-0000D2420000}"/>
    <cellStyle name="Вычисление 2 3 3 2 5 2" xfId="16840" xr:uid="{00000000-0005-0000-0000-0000D3420000}"/>
    <cellStyle name="Вычисление 2 3 3 2 5 2 2" xfId="16841" xr:uid="{00000000-0005-0000-0000-0000D4420000}"/>
    <cellStyle name="Вычисление 2 3 3 2 5 2 2 2" xfId="16842" xr:uid="{00000000-0005-0000-0000-0000D5420000}"/>
    <cellStyle name="Вычисление 2 3 3 2 5 2 3" xfId="16843" xr:uid="{00000000-0005-0000-0000-0000D6420000}"/>
    <cellStyle name="Вычисление 2 3 3 2 5 3" xfId="16844" xr:uid="{00000000-0005-0000-0000-0000D7420000}"/>
    <cellStyle name="Вычисление 2 3 3 2 5 3 2" xfId="16845" xr:uid="{00000000-0005-0000-0000-0000D8420000}"/>
    <cellStyle name="Вычисление 2 3 3 2 5 3 2 2" xfId="16846" xr:uid="{00000000-0005-0000-0000-0000D9420000}"/>
    <cellStyle name="Вычисление 2 3 3 2 5 3 3" xfId="16847" xr:uid="{00000000-0005-0000-0000-0000DA420000}"/>
    <cellStyle name="Вычисление 2 3 3 2 5 4" xfId="16848" xr:uid="{00000000-0005-0000-0000-0000DB420000}"/>
    <cellStyle name="Вычисление 2 3 3 2 5 4 2" xfId="16849" xr:uid="{00000000-0005-0000-0000-0000DC420000}"/>
    <cellStyle name="Вычисление 2 3 3 2 5 4 2 2" xfId="16850" xr:uid="{00000000-0005-0000-0000-0000DD420000}"/>
    <cellStyle name="Вычисление 2 3 3 2 5 4 3" xfId="16851" xr:uid="{00000000-0005-0000-0000-0000DE420000}"/>
    <cellStyle name="Вычисление 2 3 3 2 5 5" xfId="16852" xr:uid="{00000000-0005-0000-0000-0000DF420000}"/>
    <cellStyle name="Вычисление 2 3 3 2 5 5 2" xfId="16853" xr:uid="{00000000-0005-0000-0000-0000E0420000}"/>
    <cellStyle name="Вычисление 2 3 3 2 5 6" xfId="16854" xr:uid="{00000000-0005-0000-0000-0000E1420000}"/>
    <cellStyle name="Вычисление 2 3 3 2 6" xfId="16855" xr:uid="{00000000-0005-0000-0000-0000E2420000}"/>
    <cellStyle name="Вычисление 2 3 3 2 6 2" xfId="16856" xr:uid="{00000000-0005-0000-0000-0000E3420000}"/>
    <cellStyle name="Вычисление 2 3 3 2 6 2 2" xfId="16857" xr:uid="{00000000-0005-0000-0000-0000E4420000}"/>
    <cellStyle name="Вычисление 2 3 3 2 6 3" xfId="16858" xr:uid="{00000000-0005-0000-0000-0000E5420000}"/>
    <cellStyle name="Вычисление 2 3 3 2 7" xfId="16859" xr:uid="{00000000-0005-0000-0000-0000E6420000}"/>
    <cellStyle name="Вычисление 2 3 3 2 7 2" xfId="16860" xr:uid="{00000000-0005-0000-0000-0000E7420000}"/>
    <cellStyle name="Вычисление 2 3 3 2 8" xfId="16861" xr:uid="{00000000-0005-0000-0000-0000E8420000}"/>
    <cellStyle name="Вычисление 2 3 3 3" xfId="16862" xr:uid="{00000000-0005-0000-0000-0000E9420000}"/>
    <cellStyle name="Вычисление 2 3 3 3 2" xfId="16863" xr:uid="{00000000-0005-0000-0000-0000EA420000}"/>
    <cellStyle name="Вычисление 2 3 3 3 2 2" xfId="16864" xr:uid="{00000000-0005-0000-0000-0000EB420000}"/>
    <cellStyle name="Вычисление 2 3 3 3 2 2 2" xfId="16865" xr:uid="{00000000-0005-0000-0000-0000EC420000}"/>
    <cellStyle name="Вычисление 2 3 3 3 2 3" xfId="16866" xr:uid="{00000000-0005-0000-0000-0000ED420000}"/>
    <cellStyle name="Вычисление 2 3 3 3 3" xfId="16867" xr:uid="{00000000-0005-0000-0000-0000EE420000}"/>
    <cellStyle name="Вычисление 2 3 3 3 3 2" xfId="16868" xr:uid="{00000000-0005-0000-0000-0000EF420000}"/>
    <cellStyle name="Вычисление 2 3 3 3 3 2 2" xfId="16869" xr:uid="{00000000-0005-0000-0000-0000F0420000}"/>
    <cellStyle name="Вычисление 2 3 3 3 3 3" xfId="16870" xr:uid="{00000000-0005-0000-0000-0000F1420000}"/>
    <cellStyle name="Вычисление 2 3 3 3 4" xfId="16871" xr:uid="{00000000-0005-0000-0000-0000F2420000}"/>
    <cellStyle name="Вычисление 2 3 3 3 4 2" xfId="16872" xr:uid="{00000000-0005-0000-0000-0000F3420000}"/>
    <cellStyle name="Вычисление 2 3 3 3 4 2 2" xfId="16873" xr:uid="{00000000-0005-0000-0000-0000F4420000}"/>
    <cellStyle name="Вычисление 2 3 3 3 4 3" xfId="16874" xr:uid="{00000000-0005-0000-0000-0000F5420000}"/>
    <cellStyle name="Вычисление 2 3 3 3 5" xfId="16875" xr:uid="{00000000-0005-0000-0000-0000F6420000}"/>
    <cellStyle name="Вычисление 2 3 3 3 5 2" xfId="16876" xr:uid="{00000000-0005-0000-0000-0000F7420000}"/>
    <cellStyle name="Вычисление 2 3 3 3 6" xfId="16877" xr:uid="{00000000-0005-0000-0000-0000F8420000}"/>
    <cellStyle name="Вычисление 2 3 3 4" xfId="16878" xr:uid="{00000000-0005-0000-0000-0000F9420000}"/>
    <cellStyle name="Вычисление 2 3 3 4 2" xfId="16879" xr:uid="{00000000-0005-0000-0000-0000FA420000}"/>
    <cellStyle name="Вычисление 2 3 3 4 2 2" xfId="16880" xr:uid="{00000000-0005-0000-0000-0000FB420000}"/>
    <cellStyle name="Вычисление 2 3 3 4 2 2 2" xfId="16881" xr:uid="{00000000-0005-0000-0000-0000FC420000}"/>
    <cellStyle name="Вычисление 2 3 3 4 2 3" xfId="16882" xr:uid="{00000000-0005-0000-0000-0000FD420000}"/>
    <cellStyle name="Вычисление 2 3 3 4 3" xfId="16883" xr:uid="{00000000-0005-0000-0000-0000FE420000}"/>
    <cellStyle name="Вычисление 2 3 3 4 3 2" xfId="16884" xr:uid="{00000000-0005-0000-0000-0000FF420000}"/>
    <cellStyle name="Вычисление 2 3 3 4 3 2 2" xfId="16885" xr:uid="{00000000-0005-0000-0000-000000430000}"/>
    <cellStyle name="Вычисление 2 3 3 4 3 3" xfId="16886" xr:uid="{00000000-0005-0000-0000-000001430000}"/>
    <cellStyle name="Вычисление 2 3 3 4 4" xfId="16887" xr:uid="{00000000-0005-0000-0000-000002430000}"/>
    <cellStyle name="Вычисление 2 3 3 4 4 2" xfId="16888" xr:uid="{00000000-0005-0000-0000-000003430000}"/>
    <cellStyle name="Вычисление 2 3 3 4 4 2 2" xfId="16889" xr:uid="{00000000-0005-0000-0000-000004430000}"/>
    <cellStyle name="Вычисление 2 3 3 4 4 3" xfId="16890" xr:uid="{00000000-0005-0000-0000-000005430000}"/>
    <cellStyle name="Вычисление 2 3 3 4 5" xfId="16891" xr:uid="{00000000-0005-0000-0000-000006430000}"/>
    <cellStyle name="Вычисление 2 3 3 4 5 2" xfId="16892" xr:uid="{00000000-0005-0000-0000-000007430000}"/>
    <cellStyle name="Вычисление 2 3 3 4 6" xfId="16893" xr:uid="{00000000-0005-0000-0000-000008430000}"/>
    <cellStyle name="Вычисление 2 3 3 5" xfId="16894" xr:uid="{00000000-0005-0000-0000-000009430000}"/>
    <cellStyle name="Вычисление 2 3 3 5 2" xfId="16895" xr:uid="{00000000-0005-0000-0000-00000A430000}"/>
    <cellStyle name="Вычисление 2 3 3 5 2 2" xfId="16896" xr:uid="{00000000-0005-0000-0000-00000B430000}"/>
    <cellStyle name="Вычисление 2 3 3 5 2 2 2" xfId="16897" xr:uid="{00000000-0005-0000-0000-00000C430000}"/>
    <cellStyle name="Вычисление 2 3 3 5 2 3" xfId="16898" xr:uid="{00000000-0005-0000-0000-00000D430000}"/>
    <cellStyle name="Вычисление 2 3 3 5 3" xfId="16899" xr:uid="{00000000-0005-0000-0000-00000E430000}"/>
    <cellStyle name="Вычисление 2 3 3 5 3 2" xfId="16900" xr:uid="{00000000-0005-0000-0000-00000F430000}"/>
    <cellStyle name="Вычисление 2 3 3 5 3 2 2" xfId="16901" xr:uid="{00000000-0005-0000-0000-000010430000}"/>
    <cellStyle name="Вычисление 2 3 3 5 3 3" xfId="16902" xr:uid="{00000000-0005-0000-0000-000011430000}"/>
    <cellStyle name="Вычисление 2 3 3 5 4" xfId="16903" xr:uid="{00000000-0005-0000-0000-000012430000}"/>
    <cellStyle name="Вычисление 2 3 3 5 4 2" xfId="16904" xr:uid="{00000000-0005-0000-0000-000013430000}"/>
    <cellStyle name="Вычисление 2 3 3 5 4 2 2" xfId="16905" xr:uid="{00000000-0005-0000-0000-000014430000}"/>
    <cellStyle name="Вычисление 2 3 3 5 4 3" xfId="16906" xr:uid="{00000000-0005-0000-0000-000015430000}"/>
    <cellStyle name="Вычисление 2 3 3 5 5" xfId="16907" xr:uid="{00000000-0005-0000-0000-000016430000}"/>
    <cellStyle name="Вычисление 2 3 3 5 5 2" xfId="16908" xr:uid="{00000000-0005-0000-0000-000017430000}"/>
    <cellStyle name="Вычисление 2 3 3 5 6" xfId="16909" xr:uid="{00000000-0005-0000-0000-000018430000}"/>
    <cellStyle name="Вычисление 2 3 3 6" xfId="16910" xr:uid="{00000000-0005-0000-0000-000019430000}"/>
    <cellStyle name="Вычисление 2 3 3 6 2" xfId="16911" xr:uid="{00000000-0005-0000-0000-00001A430000}"/>
    <cellStyle name="Вычисление 2 3 3 6 2 2" xfId="16912" xr:uid="{00000000-0005-0000-0000-00001B430000}"/>
    <cellStyle name="Вычисление 2 3 3 6 2 2 2" xfId="16913" xr:uid="{00000000-0005-0000-0000-00001C430000}"/>
    <cellStyle name="Вычисление 2 3 3 6 2 3" xfId="16914" xr:uid="{00000000-0005-0000-0000-00001D430000}"/>
    <cellStyle name="Вычисление 2 3 3 6 3" xfId="16915" xr:uid="{00000000-0005-0000-0000-00001E430000}"/>
    <cellStyle name="Вычисление 2 3 3 6 3 2" xfId="16916" xr:uid="{00000000-0005-0000-0000-00001F430000}"/>
    <cellStyle name="Вычисление 2 3 3 6 3 2 2" xfId="16917" xr:uid="{00000000-0005-0000-0000-000020430000}"/>
    <cellStyle name="Вычисление 2 3 3 6 3 3" xfId="16918" xr:uid="{00000000-0005-0000-0000-000021430000}"/>
    <cellStyle name="Вычисление 2 3 3 6 4" xfId="16919" xr:uid="{00000000-0005-0000-0000-000022430000}"/>
    <cellStyle name="Вычисление 2 3 3 6 4 2" xfId="16920" xr:uid="{00000000-0005-0000-0000-000023430000}"/>
    <cellStyle name="Вычисление 2 3 3 6 4 2 2" xfId="16921" xr:uid="{00000000-0005-0000-0000-000024430000}"/>
    <cellStyle name="Вычисление 2 3 3 6 4 3" xfId="16922" xr:uid="{00000000-0005-0000-0000-000025430000}"/>
    <cellStyle name="Вычисление 2 3 3 6 5" xfId="16923" xr:uid="{00000000-0005-0000-0000-000026430000}"/>
    <cellStyle name="Вычисление 2 3 3 6 5 2" xfId="16924" xr:uid="{00000000-0005-0000-0000-000027430000}"/>
    <cellStyle name="Вычисление 2 3 3 6 6" xfId="16925" xr:uid="{00000000-0005-0000-0000-000028430000}"/>
    <cellStyle name="Вычисление 2 3 3 7" xfId="16926" xr:uid="{00000000-0005-0000-0000-000029430000}"/>
    <cellStyle name="Вычисление 2 3 3 7 2" xfId="16927" xr:uid="{00000000-0005-0000-0000-00002A430000}"/>
    <cellStyle name="Вычисление 2 3 3 7 2 2" xfId="16928" xr:uid="{00000000-0005-0000-0000-00002B430000}"/>
    <cellStyle name="Вычисление 2 3 3 7 3" xfId="16929" xr:uid="{00000000-0005-0000-0000-00002C430000}"/>
    <cellStyle name="Вычисление 2 3 3 8" xfId="16930" xr:uid="{00000000-0005-0000-0000-00002D430000}"/>
    <cellStyle name="Вычисление 2 3 3 8 2" xfId="16931" xr:uid="{00000000-0005-0000-0000-00002E430000}"/>
    <cellStyle name="Вычисление 2 3 3 9" xfId="16932" xr:uid="{00000000-0005-0000-0000-00002F430000}"/>
    <cellStyle name="Вычисление 2 3 4" xfId="16933" xr:uid="{00000000-0005-0000-0000-000030430000}"/>
    <cellStyle name="Вычисление 2 3 4 2" xfId="16934" xr:uid="{00000000-0005-0000-0000-000031430000}"/>
    <cellStyle name="Вычисление 2 3 4 2 2" xfId="16935" xr:uid="{00000000-0005-0000-0000-000032430000}"/>
    <cellStyle name="Вычисление 2 3 4 2 2 2" xfId="16936" xr:uid="{00000000-0005-0000-0000-000033430000}"/>
    <cellStyle name="Вычисление 2 3 4 2 2 2 2" xfId="16937" xr:uid="{00000000-0005-0000-0000-000034430000}"/>
    <cellStyle name="Вычисление 2 3 4 2 2 3" xfId="16938" xr:uid="{00000000-0005-0000-0000-000035430000}"/>
    <cellStyle name="Вычисление 2 3 4 2 3" xfId="16939" xr:uid="{00000000-0005-0000-0000-000036430000}"/>
    <cellStyle name="Вычисление 2 3 4 2 3 2" xfId="16940" xr:uid="{00000000-0005-0000-0000-000037430000}"/>
    <cellStyle name="Вычисление 2 3 4 2 3 2 2" xfId="16941" xr:uid="{00000000-0005-0000-0000-000038430000}"/>
    <cellStyle name="Вычисление 2 3 4 2 3 3" xfId="16942" xr:uid="{00000000-0005-0000-0000-000039430000}"/>
    <cellStyle name="Вычисление 2 3 4 2 4" xfId="16943" xr:uid="{00000000-0005-0000-0000-00003A430000}"/>
    <cellStyle name="Вычисление 2 3 4 2 4 2" xfId="16944" xr:uid="{00000000-0005-0000-0000-00003B430000}"/>
    <cellStyle name="Вычисление 2 3 4 2 4 2 2" xfId="16945" xr:uid="{00000000-0005-0000-0000-00003C430000}"/>
    <cellStyle name="Вычисление 2 3 4 2 4 3" xfId="16946" xr:uid="{00000000-0005-0000-0000-00003D430000}"/>
    <cellStyle name="Вычисление 2 3 4 2 5" xfId="16947" xr:uid="{00000000-0005-0000-0000-00003E430000}"/>
    <cellStyle name="Вычисление 2 3 4 2 5 2" xfId="16948" xr:uid="{00000000-0005-0000-0000-00003F430000}"/>
    <cellStyle name="Вычисление 2 3 4 2 6" xfId="16949" xr:uid="{00000000-0005-0000-0000-000040430000}"/>
    <cellStyle name="Вычисление 2 3 4 3" xfId="16950" xr:uid="{00000000-0005-0000-0000-000041430000}"/>
    <cellStyle name="Вычисление 2 3 4 3 2" xfId="16951" xr:uid="{00000000-0005-0000-0000-000042430000}"/>
    <cellStyle name="Вычисление 2 3 4 3 2 2" xfId="16952" xr:uid="{00000000-0005-0000-0000-000043430000}"/>
    <cellStyle name="Вычисление 2 3 4 3 2 2 2" xfId="16953" xr:uid="{00000000-0005-0000-0000-000044430000}"/>
    <cellStyle name="Вычисление 2 3 4 3 2 3" xfId="16954" xr:uid="{00000000-0005-0000-0000-000045430000}"/>
    <cellStyle name="Вычисление 2 3 4 3 3" xfId="16955" xr:uid="{00000000-0005-0000-0000-000046430000}"/>
    <cellStyle name="Вычисление 2 3 4 3 3 2" xfId="16956" xr:uid="{00000000-0005-0000-0000-000047430000}"/>
    <cellStyle name="Вычисление 2 3 4 3 3 2 2" xfId="16957" xr:uid="{00000000-0005-0000-0000-000048430000}"/>
    <cellStyle name="Вычисление 2 3 4 3 3 3" xfId="16958" xr:uid="{00000000-0005-0000-0000-000049430000}"/>
    <cellStyle name="Вычисление 2 3 4 3 4" xfId="16959" xr:uid="{00000000-0005-0000-0000-00004A430000}"/>
    <cellStyle name="Вычисление 2 3 4 3 4 2" xfId="16960" xr:uid="{00000000-0005-0000-0000-00004B430000}"/>
    <cellStyle name="Вычисление 2 3 4 3 4 2 2" xfId="16961" xr:uid="{00000000-0005-0000-0000-00004C430000}"/>
    <cellStyle name="Вычисление 2 3 4 3 4 3" xfId="16962" xr:uid="{00000000-0005-0000-0000-00004D430000}"/>
    <cellStyle name="Вычисление 2 3 4 3 5" xfId="16963" xr:uid="{00000000-0005-0000-0000-00004E430000}"/>
    <cellStyle name="Вычисление 2 3 4 3 5 2" xfId="16964" xr:uid="{00000000-0005-0000-0000-00004F430000}"/>
    <cellStyle name="Вычисление 2 3 4 3 6" xfId="16965" xr:uid="{00000000-0005-0000-0000-000050430000}"/>
    <cellStyle name="Вычисление 2 3 4 4" xfId="16966" xr:uid="{00000000-0005-0000-0000-000051430000}"/>
    <cellStyle name="Вычисление 2 3 4 4 2" xfId="16967" xr:uid="{00000000-0005-0000-0000-000052430000}"/>
    <cellStyle name="Вычисление 2 3 4 4 2 2" xfId="16968" xr:uid="{00000000-0005-0000-0000-000053430000}"/>
    <cellStyle name="Вычисление 2 3 4 4 2 2 2" xfId="16969" xr:uid="{00000000-0005-0000-0000-000054430000}"/>
    <cellStyle name="Вычисление 2 3 4 4 2 3" xfId="16970" xr:uid="{00000000-0005-0000-0000-000055430000}"/>
    <cellStyle name="Вычисление 2 3 4 4 3" xfId="16971" xr:uid="{00000000-0005-0000-0000-000056430000}"/>
    <cellStyle name="Вычисление 2 3 4 4 3 2" xfId="16972" xr:uid="{00000000-0005-0000-0000-000057430000}"/>
    <cellStyle name="Вычисление 2 3 4 4 3 2 2" xfId="16973" xr:uid="{00000000-0005-0000-0000-000058430000}"/>
    <cellStyle name="Вычисление 2 3 4 4 3 3" xfId="16974" xr:uid="{00000000-0005-0000-0000-000059430000}"/>
    <cellStyle name="Вычисление 2 3 4 4 4" xfId="16975" xr:uid="{00000000-0005-0000-0000-00005A430000}"/>
    <cellStyle name="Вычисление 2 3 4 4 4 2" xfId="16976" xr:uid="{00000000-0005-0000-0000-00005B430000}"/>
    <cellStyle name="Вычисление 2 3 4 4 4 2 2" xfId="16977" xr:uid="{00000000-0005-0000-0000-00005C430000}"/>
    <cellStyle name="Вычисление 2 3 4 4 4 3" xfId="16978" xr:uid="{00000000-0005-0000-0000-00005D430000}"/>
    <cellStyle name="Вычисление 2 3 4 4 5" xfId="16979" xr:uid="{00000000-0005-0000-0000-00005E430000}"/>
    <cellStyle name="Вычисление 2 3 4 4 5 2" xfId="16980" xr:uid="{00000000-0005-0000-0000-00005F430000}"/>
    <cellStyle name="Вычисление 2 3 4 4 6" xfId="16981" xr:uid="{00000000-0005-0000-0000-000060430000}"/>
    <cellStyle name="Вычисление 2 3 4 5" xfId="16982" xr:uid="{00000000-0005-0000-0000-000061430000}"/>
    <cellStyle name="Вычисление 2 3 4 5 2" xfId="16983" xr:uid="{00000000-0005-0000-0000-000062430000}"/>
    <cellStyle name="Вычисление 2 3 4 5 2 2" xfId="16984" xr:uid="{00000000-0005-0000-0000-000063430000}"/>
    <cellStyle name="Вычисление 2 3 4 5 2 2 2" xfId="16985" xr:uid="{00000000-0005-0000-0000-000064430000}"/>
    <cellStyle name="Вычисление 2 3 4 5 2 3" xfId="16986" xr:uid="{00000000-0005-0000-0000-000065430000}"/>
    <cellStyle name="Вычисление 2 3 4 5 3" xfId="16987" xr:uid="{00000000-0005-0000-0000-000066430000}"/>
    <cellStyle name="Вычисление 2 3 4 5 3 2" xfId="16988" xr:uid="{00000000-0005-0000-0000-000067430000}"/>
    <cellStyle name="Вычисление 2 3 4 5 3 2 2" xfId="16989" xr:uid="{00000000-0005-0000-0000-000068430000}"/>
    <cellStyle name="Вычисление 2 3 4 5 3 3" xfId="16990" xr:uid="{00000000-0005-0000-0000-000069430000}"/>
    <cellStyle name="Вычисление 2 3 4 5 4" xfId="16991" xr:uid="{00000000-0005-0000-0000-00006A430000}"/>
    <cellStyle name="Вычисление 2 3 4 5 4 2" xfId="16992" xr:uid="{00000000-0005-0000-0000-00006B430000}"/>
    <cellStyle name="Вычисление 2 3 4 5 4 2 2" xfId="16993" xr:uid="{00000000-0005-0000-0000-00006C430000}"/>
    <cellStyle name="Вычисление 2 3 4 5 4 3" xfId="16994" xr:uid="{00000000-0005-0000-0000-00006D430000}"/>
    <cellStyle name="Вычисление 2 3 4 5 5" xfId="16995" xr:uid="{00000000-0005-0000-0000-00006E430000}"/>
    <cellStyle name="Вычисление 2 3 4 5 5 2" xfId="16996" xr:uid="{00000000-0005-0000-0000-00006F430000}"/>
    <cellStyle name="Вычисление 2 3 4 5 6" xfId="16997" xr:uid="{00000000-0005-0000-0000-000070430000}"/>
    <cellStyle name="Вычисление 2 3 4 6" xfId="16998" xr:uid="{00000000-0005-0000-0000-000071430000}"/>
    <cellStyle name="Вычисление 2 3 4 6 2" xfId="16999" xr:uid="{00000000-0005-0000-0000-000072430000}"/>
    <cellStyle name="Вычисление 2 3 4 6 2 2" xfId="17000" xr:uid="{00000000-0005-0000-0000-000073430000}"/>
    <cellStyle name="Вычисление 2 3 4 6 2 2 2" xfId="17001" xr:uid="{00000000-0005-0000-0000-000074430000}"/>
    <cellStyle name="Вычисление 2 3 4 6 2 3" xfId="17002" xr:uid="{00000000-0005-0000-0000-000075430000}"/>
    <cellStyle name="Вычисление 2 3 4 6 3" xfId="17003" xr:uid="{00000000-0005-0000-0000-000076430000}"/>
    <cellStyle name="Вычисление 2 3 4 6 3 2" xfId="17004" xr:uid="{00000000-0005-0000-0000-000077430000}"/>
    <cellStyle name="Вычисление 2 3 4 6 3 2 2" xfId="17005" xr:uid="{00000000-0005-0000-0000-000078430000}"/>
    <cellStyle name="Вычисление 2 3 4 6 3 3" xfId="17006" xr:uid="{00000000-0005-0000-0000-000079430000}"/>
    <cellStyle name="Вычисление 2 3 4 6 4" xfId="17007" xr:uid="{00000000-0005-0000-0000-00007A430000}"/>
    <cellStyle name="Вычисление 2 3 4 6 4 2" xfId="17008" xr:uid="{00000000-0005-0000-0000-00007B430000}"/>
    <cellStyle name="Вычисление 2 3 4 6 4 2 2" xfId="17009" xr:uid="{00000000-0005-0000-0000-00007C430000}"/>
    <cellStyle name="Вычисление 2 3 4 6 4 3" xfId="17010" xr:uid="{00000000-0005-0000-0000-00007D430000}"/>
    <cellStyle name="Вычисление 2 3 4 6 5" xfId="17011" xr:uid="{00000000-0005-0000-0000-00007E430000}"/>
    <cellStyle name="Вычисление 2 3 4 6 5 2" xfId="17012" xr:uid="{00000000-0005-0000-0000-00007F430000}"/>
    <cellStyle name="Вычисление 2 3 4 6 6" xfId="17013" xr:uid="{00000000-0005-0000-0000-000080430000}"/>
    <cellStyle name="Вычисление 2 3 4 7" xfId="17014" xr:uid="{00000000-0005-0000-0000-000081430000}"/>
    <cellStyle name="Вычисление 2 3 4 7 2" xfId="17015" xr:uid="{00000000-0005-0000-0000-000082430000}"/>
    <cellStyle name="Вычисление 2 3 4 7 2 2" xfId="17016" xr:uid="{00000000-0005-0000-0000-000083430000}"/>
    <cellStyle name="Вычисление 2 3 4 7 3" xfId="17017" xr:uid="{00000000-0005-0000-0000-000084430000}"/>
    <cellStyle name="Вычисление 2 3 4 8" xfId="17018" xr:uid="{00000000-0005-0000-0000-000085430000}"/>
    <cellStyle name="Вычисление 2 3 4 8 2" xfId="17019" xr:uid="{00000000-0005-0000-0000-000086430000}"/>
    <cellStyle name="Вычисление 2 3 4 9" xfId="17020" xr:uid="{00000000-0005-0000-0000-000087430000}"/>
    <cellStyle name="Вычисление 2 3 5" xfId="17021" xr:uid="{00000000-0005-0000-0000-000088430000}"/>
    <cellStyle name="Вычисление 2 3 5 2" xfId="17022" xr:uid="{00000000-0005-0000-0000-000089430000}"/>
    <cellStyle name="Вычисление 2 3 5 2 2" xfId="17023" xr:uid="{00000000-0005-0000-0000-00008A430000}"/>
    <cellStyle name="Вычисление 2 3 5 2 2 2" xfId="17024" xr:uid="{00000000-0005-0000-0000-00008B430000}"/>
    <cellStyle name="Вычисление 2 3 5 2 2 2 2" xfId="17025" xr:uid="{00000000-0005-0000-0000-00008C430000}"/>
    <cellStyle name="Вычисление 2 3 5 2 2 3" xfId="17026" xr:uid="{00000000-0005-0000-0000-00008D430000}"/>
    <cellStyle name="Вычисление 2 3 5 2 3" xfId="17027" xr:uid="{00000000-0005-0000-0000-00008E430000}"/>
    <cellStyle name="Вычисление 2 3 5 2 3 2" xfId="17028" xr:uid="{00000000-0005-0000-0000-00008F430000}"/>
    <cellStyle name="Вычисление 2 3 5 2 3 2 2" xfId="17029" xr:uid="{00000000-0005-0000-0000-000090430000}"/>
    <cellStyle name="Вычисление 2 3 5 2 3 3" xfId="17030" xr:uid="{00000000-0005-0000-0000-000091430000}"/>
    <cellStyle name="Вычисление 2 3 5 2 4" xfId="17031" xr:uid="{00000000-0005-0000-0000-000092430000}"/>
    <cellStyle name="Вычисление 2 3 5 2 4 2" xfId="17032" xr:uid="{00000000-0005-0000-0000-000093430000}"/>
    <cellStyle name="Вычисление 2 3 5 2 4 2 2" xfId="17033" xr:uid="{00000000-0005-0000-0000-000094430000}"/>
    <cellStyle name="Вычисление 2 3 5 2 4 3" xfId="17034" xr:uid="{00000000-0005-0000-0000-000095430000}"/>
    <cellStyle name="Вычисление 2 3 5 2 5" xfId="17035" xr:uid="{00000000-0005-0000-0000-000096430000}"/>
    <cellStyle name="Вычисление 2 3 5 2 5 2" xfId="17036" xr:uid="{00000000-0005-0000-0000-000097430000}"/>
    <cellStyle name="Вычисление 2 3 5 2 6" xfId="17037" xr:uid="{00000000-0005-0000-0000-000098430000}"/>
    <cellStyle name="Вычисление 2 3 5 3" xfId="17038" xr:uid="{00000000-0005-0000-0000-000099430000}"/>
    <cellStyle name="Вычисление 2 3 5 3 2" xfId="17039" xr:uid="{00000000-0005-0000-0000-00009A430000}"/>
    <cellStyle name="Вычисление 2 3 5 3 2 2" xfId="17040" xr:uid="{00000000-0005-0000-0000-00009B430000}"/>
    <cellStyle name="Вычисление 2 3 5 3 2 2 2" xfId="17041" xr:uid="{00000000-0005-0000-0000-00009C430000}"/>
    <cellStyle name="Вычисление 2 3 5 3 2 3" xfId="17042" xr:uid="{00000000-0005-0000-0000-00009D430000}"/>
    <cellStyle name="Вычисление 2 3 5 3 3" xfId="17043" xr:uid="{00000000-0005-0000-0000-00009E430000}"/>
    <cellStyle name="Вычисление 2 3 5 3 3 2" xfId="17044" xr:uid="{00000000-0005-0000-0000-00009F430000}"/>
    <cellStyle name="Вычисление 2 3 5 3 3 2 2" xfId="17045" xr:uid="{00000000-0005-0000-0000-0000A0430000}"/>
    <cellStyle name="Вычисление 2 3 5 3 3 3" xfId="17046" xr:uid="{00000000-0005-0000-0000-0000A1430000}"/>
    <cellStyle name="Вычисление 2 3 5 3 4" xfId="17047" xr:uid="{00000000-0005-0000-0000-0000A2430000}"/>
    <cellStyle name="Вычисление 2 3 5 3 4 2" xfId="17048" xr:uid="{00000000-0005-0000-0000-0000A3430000}"/>
    <cellStyle name="Вычисление 2 3 5 3 4 2 2" xfId="17049" xr:uid="{00000000-0005-0000-0000-0000A4430000}"/>
    <cellStyle name="Вычисление 2 3 5 3 4 3" xfId="17050" xr:uid="{00000000-0005-0000-0000-0000A5430000}"/>
    <cellStyle name="Вычисление 2 3 5 3 5" xfId="17051" xr:uid="{00000000-0005-0000-0000-0000A6430000}"/>
    <cellStyle name="Вычисление 2 3 5 3 5 2" xfId="17052" xr:uid="{00000000-0005-0000-0000-0000A7430000}"/>
    <cellStyle name="Вычисление 2 3 5 3 6" xfId="17053" xr:uid="{00000000-0005-0000-0000-0000A8430000}"/>
    <cellStyle name="Вычисление 2 3 5 4" xfId="17054" xr:uid="{00000000-0005-0000-0000-0000A9430000}"/>
    <cellStyle name="Вычисление 2 3 5 4 2" xfId="17055" xr:uid="{00000000-0005-0000-0000-0000AA430000}"/>
    <cellStyle name="Вычисление 2 3 5 4 2 2" xfId="17056" xr:uid="{00000000-0005-0000-0000-0000AB430000}"/>
    <cellStyle name="Вычисление 2 3 5 4 2 2 2" xfId="17057" xr:uid="{00000000-0005-0000-0000-0000AC430000}"/>
    <cellStyle name="Вычисление 2 3 5 4 2 3" xfId="17058" xr:uid="{00000000-0005-0000-0000-0000AD430000}"/>
    <cellStyle name="Вычисление 2 3 5 4 3" xfId="17059" xr:uid="{00000000-0005-0000-0000-0000AE430000}"/>
    <cellStyle name="Вычисление 2 3 5 4 3 2" xfId="17060" xr:uid="{00000000-0005-0000-0000-0000AF430000}"/>
    <cellStyle name="Вычисление 2 3 5 4 3 2 2" xfId="17061" xr:uid="{00000000-0005-0000-0000-0000B0430000}"/>
    <cellStyle name="Вычисление 2 3 5 4 3 3" xfId="17062" xr:uid="{00000000-0005-0000-0000-0000B1430000}"/>
    <cellStyle name="Вычисление 2 3 5 4 4" xfId="17063" xr:uid="{00000000-0005-0000-0000-0000B2430000}"/>
    <cellStyle name="Вычисление 2 3 5 4 4 2" xfId="17064" xr:uid="{00000000-0005-0000-0000-0000B3430000}"/>
    <cellStyle name="Вычисление 2 3 5 4 4 2 2" xfId="17065" xr:uid="{00000000-0005-0000-0000-0000B4430000}"/>
    <cellStyle name="Вычисление 2 3 5 4 4 3" xfId="17066" xr:uid="{00000000-0005-0000-0000-0000B5430000}"/>
    <cellStyle name="Вычисление 2 3 5 4 5" xfId="17067" xr:uid="{00000000-0005-0000-0000-0000B6430000}"/>
    <cellStyle name="Вычисление 2 3 5 4 5 2" xfId="17068" xr:uid="{00000000-0005-0000-0000-0000B7430000}"/>
    <cellStyle name="Вычисление 2 3 5 4 6" xfId="17069" xr:uid="{00000000-0005-0000-0000-0000B8430000}"/>
    <cellStyle name="Вычисление 2 3 5 5" xfId="17070" xr:uid="{00000000-0005-0000-0000-0000B9430000}"/>
    <cellStyle name="Вычисление 2 3 5 5 2" xfId="17071" xr:uid="{00000000-0005-0000-0000-0000BA430000}"/>
    <cellStyle name="Вычисление 2 3 5 5 2 2" xfId="17072" xr:uid="{00000000-0005-0000-0000-0000BB430000}"/>
    <cellStyle name="Вычисление 2 3 5 5 2 2 2" xfId="17073" xr:uid="{00000000-0005-0000-0000-0000BC430000}"/>
    <cellStyle name="Вычисление 2 3 5 5 2 3" xfId="17074" xr:uid="{00000000-0005-0000-0000-0000BD430000}"/>
    <cellStyle name="Вычисление 2 3 5 5 3" xfId="17075" xr:uid="{00000000-0005-0000-0000-0000BE430000}"/>
    <cellStyle name="Вычисление 2 3 5 5 3 2" xfId="17076" xr:uid="{00000000-0005-0000-0000-0000BF430000}"/>
    <cellStyle name="Вычисление 2 3 5 5 3 2 2" xfId="17077" xr:uid="{00000000-0005-0000-0000-0000C0430000}"/>
    <cellStyle name="Вычисление 2 3 5 5 3 3" xfId="17078" xr:uid="{00000000-0005-0000-0000-0000C1430000}"/>
    <cellStyle name="Вычисление 2 3 5 5 4" xfId="17079" xr:uid="{00000000-0005-0000-0000-0000C2430000}"/>
    <cellStyle name="Вычисление 2 3 5 5 4 2" xfId="17080" xr:uid="{00000000-0005-0000-0000-0000C3430000}"/>
    <cellStyle name="Вычисление 2 3 5 5 4 2 2" xfId="17081" xr:uid="{00000000-0005-0000-0000-0000C4430000}"/>
    <cellStyle name="Вычисление 2 3 5 5 4 3" xfId="17082" xr:uid="{00000000-0005-0000-0000-0000C5430000}"/>
    <cellStyle name="Вычисление 2 3 5 5 5" xfId="17083" xr:uid="{00000000-0005-0000-0000-0000C6430000}"/>
    <cellStyle name="Вычисление 2 3 5 5 5 2" xfId="17084" xr:uid="{00000000-0005-0000-0000-0000C7430000}"/>
    <cellStyle name="Вычисление 2 3 5 5 6" xfId="17085" xr:uid="{00000000-0005-0000-0000-0000C8430000}"/>
    <cellStyle name="Вычисление 2 3 5 6" xfId="17086" xr:uid="{00000000-0005-0000-0000-0000C9430000}"/>
    <cellStyle name="Вычисление 2 3 5 6 2" xfId="17087" xr:uid="{00000000-0005-0000-0000-0000CA430000}"/>
    <cellStyle name="Вычисление 2 3 5 6 2 2" xfId="17088" xr:uid="{00000000-0005-0000-0000-0000CB430000}"/>
    <cellStyle name="Вычисление 2 3 5 6 3" xfId="17089" xr:uid="{00000000-0005-0000-0000-0000CC430000}"/>
    <cellStyle name="Вычисление 2 3 5 7" xfId="17090" xr:uid="{00000000-0005-0000-0000-0000CD430000}"/>
    <cellStyle name="Вычисление 2 3 5 7 2" xfId="17091" xr:uid="{00000000-0005-0000-0000-0000CE430000}"/>
    <cellStyle name="Вычисление 2 3 5 8" xfId="17092" xr:uid="{00000000-0005-0000-0000-0000CF430000}"/>
    <cellStyle name="Вычисление 2 3 6" xfId="17093" xr:uid="{00000000-0005-0000-0000-0000D0430000}"/>
    <cellStyle name="Вычисление 2 3 6 2" xfId="17094" xr:uid="{00000000-0005-0000-0000-0000D1430000}"/>
    <cellStyle name="Вычисление 2 3 6 2 2" xfId="17095" xr:uid="{00000000-0005-0000-0000-0000D2430000}"/>
    <cellStyle name="Вычисление 2 3 6 2 2 2" xfId="17096" xr:uid="{00000000-0005-0000-0000-0000D3430000}"/>
    <cellStyle name="Вычисление 2 3 6 2 2 2 2" xfId="17097" xr:uid="{00000000-0005-0000-0000-0000D4430000}"/>
    <cellStyle name="Вычисление 2 3 6 2 2 3" xfId="17098" xr:uid="{00000000-0005-0000-0000-0000D5430000}"/>
    <cellStyle name="Вычисление 2 3 6 2 3" xfId="17099" xr:uid="{00000000-0005-0000-0000-0000D6430000}"/>
    <cellStyle name="Вычисление 2 3 6 2 3 2" xfId="17100" xr:uid="{00000000-0005-0000-0000-0000D7430000}"/>
    <cellStyle name="Вычисление 2 3 6 2 3 2 2" xfId="17101" xr:uid="{00000000-0005-0000-0000-0000D8430000}"/>
    <cellStyle name="Вычисление 2 3 6 2 3 3" xfId="17102" xr:uid="{00000000-0005-0000-0000-0000D9430000}"/>
    <cellStyle name="Вычисление 2 3 6 2 4" xfId="17103" xr:uid="{00000000-0005-0000-0000-0000DA430000}"/>
    <cellStyle name="Вычисление 2 3 6 2 4 2" xfId="17104" xr:uid="{00000000-0005-0000-0000-0000DB430000}"/>
    <cellStyle name="Вычисление 2 3 6 2 4 2 2" xfId="17105" xr:uid="{00000000-0005-0000-0000-0000DC430000}"/>
    <cellStyle name="Вычисление 2 3 6 2 4 3" xfId="17106" xr:uid="{00000000-0005-0000-0000-0000DD430000}"/>
    <cellStyle name="Вычисление 2 3 6 2 5" xfId="17107" xr:uid="{00000000-0005-0000-0000-0000DE430000}"/>
    <cellStyle name="Вычисление 2 3 6 2 5 2" xfId="17108" xr:uid="{00000000-0005-0000-0000-0000DF430000}"/>
    <cellStyle name="Вычисление 2 3 6 2 6" xfId="17109" xr:uid="{00000000-0005-0000-0000-0000E0430000}"/>
    <cellStyle name="Вычисление 2 3 6 3" xfId="17110" xr:uid="{00000000-0005-0000-0000-0000E1430000}"/>
    <cellStyle name="Вычисление 2 3 6 3 2" xfId="17111" xr:uid="{00000000-0005-0000-0000-0000E2430000}"/>
    <cellStyle name="Вычисление 2 3 6 3 2 2" xfId="17112" xr:uid="{00000000-0005-0000-0000-0000E3430000}"/>
    <cellStyle name="Вычисление 2 3 6 3 2 2 2" xfId="17113" xr:uid="{00000000-0005-0000-0000-0000E4430000}"/>
    <cellStyle name="Вычисление 2 3 6 3 2 3" xfId="17114" xr:uid="{00000000-0005-0000-0000-0000E5430000}"/>
    <cellStyle name="Вычисление 2 3 6 3 3" xfId="17115" xr:uid="{00000000-0005-0000-0000-0000E6430000}"/>
    <cellStyle name="Вычисление 2 3 6 3 3 2" xfId="17116" xr:uid="{00000000-0005-0000-0000-0000E7430000}"/>
    <cellStyle name="Вычисление 2 3 6 3 3 2 2" xfId="17117" xr:uid="{00000000-0005-0000-0000-0000E8430000}"/>
    <cellStyle name="Вычисление 2 3 6 3 3 3" xfId="17118" xr:uid="{00000000-0005-0000-0000-0000E9430000}"/>
    <cellStyle name="Вычисление 2 3 6 3 4" xfId="17119" xr:uid="{00000000-0005-0000-0000-0000EA430000}"/>
    <cellStyle name="Вычисление 2 3 6 3 4 2" xfId="17120" xr:uid="{00000000-0005-0000-0000-0000EB430000}"/>
    <cellStyle name="Вычисление 2 3 6 3 4 2 2" xfId="17121" xr:uid="{00000000-0005-0000-0000-0000EC430000}"/>
    <cellStyle name="Вычисление 2 3 6 3 4 3" xfId="17122" xr:uid="{00000000-0005-0000-0000-0000ED430000}"/>
    <cellStyle name="Вычисление 2 3 6 3 5" xfId="17123" xr:uid="{00000000-0005-0000-0000-0000EE430000}"/>
    <cellStyle name="Вычисление 2 3 6 3 5 2" xfId="17124" xr:uid="{00000000-0005-0000-0000-0000EF430000}"/>
    <cellStyle name="Вычисление 2 3 6 3 6" xfId="17125" xr:uid="{00000000-0005-0000-0000-0000F0430000}"/>
    <cellStyle name="Вычисление 2 3 6 4" xfId="17126" xr:uid="{00000000-0005-0000-0000-0000F1430000}"/>
    <cellStyle name="Вычисление 2 3 6 4 2" xfId="17127" xr:uid="{00000000-0005-0000-0000-0000F2430000}"/>
    <cellStyle name="Вычисление 2 3 6 4 2 2" xfId="17128" xr:uid="{00000000-0005-0000-0000-0000F3430000}"/>
    <cellStyle name="Вычисление 2 3 6 4 2 2 2" xfId="17129" xr:uid="{00000000-0005-0000-0000-0000F4430000}"/>
    <cellStyle name="Вычисление 2 3 6 4 2 3" xfId="17130" xr:uid="{00000000-0005-0000-0000-0000F5430000}"/>
    <cellStyle name="Вычисление 2 3 6 4 3" xfId="17131" xr:uid="{00000000-0005-0000-0000-0000F6430000}"/>
    <cellStyle name="Вычисление 2 3 6 4 3 2" xfId="17132" xr:uid="{00000000-0005-0000-0000-0000F7430000}"/>
    <cellStyle name="Вычисление 2 3 6 4 3 2 2" xfId="17133" xr:uid="{00000000-0005-0000-0000-0000F8430000}"/>
    <cellStyle name="Вычисление 2 3 6 4 3 3" xfId="17134" xr:uid="{00000000-0005-0000-0000-0000F9430000}"/>
    <cellStyle name="Вычисление 2 3 6 4 4" xfId="17135" xr:uid="{00000000-0005-0000-0000-0000FA430000}"/>
    <cellStyle name="Вычисление 2 3 6 4 4 2" xfId="17136" xr:uid="{00000000-0005-0000-0000-0000FB430000}"/>
    <cellStyle name="Вычисление 2 3 6 4 4 2 2" xfId="17137" xr:uid="{00000000-0005-0000-0000-0000FC430000}"/>
    <cellStyle name="Вычисление 2 3 6 4 4 3" xfId="17138" xr:uid="{00000000-0005-0000-0000-0000FD430000}"/>
    <cellStyle name="Вычисление 2 3 6 4 5" xfId="17139" xr:uid="{00000000-0005-0000-0000-0000FE430000}"/>
    <cellStyle name="Вычисление 2 3 6 4 5 2" xfId="17140" xr:uid="{00000000-0005-0000-0000-0000FF430000}"/>
    <cellStyle name="Вычисление 2 3 6 4 6" xfId="17141" xr:uid="{00000000-0005-0000-0000-000000440000}"/>
    <cellStyle name="Вычисление 2 3 6 5" xfId="17142" xr:uid="{00000000-0005-0000-0000-000001440000}"/>
    <cellStyle name="Вычисление 2 3 6 5 2" xfId="17143" xr:uid="{00000000-0005-0000-0000-000002440000}"/>
    <cellStyle name="Вычисление 2 3 6 5 2 2" xfId="17144" xr:uid="{00000000-0005-0000-0000-000003440000}"/>
    <cellStyle name="Вычисление 2 3 6 5 2 2 2" xfId="17145" xr:uid="{00000000-0005-0000-0000-000004440000}"/>
    <cellStyle name="Вычисление 2 3 6 5 2 3" xfId="17146" xr:uid="{00000000-0005-0000-0000-000005440000}"/>
    <cellStyle name="Вычисление 2 3 6 5 3" xfId="17147" xr:uid="{00000000-0005-0000-0000-000006440000}"/>
    <cellStyle name="Вычисление 2 3 6 5 3 2" xfId="17148" xr:uid="{00000000-0005-0000-0000-000007440000}"/>
    <cellStyle name="Вычисление 2 3 6 5 3 2 2" xfId="17149" xr:uid="{00000000-0005-0000-0000-000008440000}"/>
    <cellStyle name="Вычисление 2 3 6 5 3 3" xfId="17150" xr:uid="{00000000-0005-0000-0000-000009440000}"/>
    <cellStyle name="Вычисление 2 3 6 5 4" xfId="17151" xr:uid="{00000000-0005-0000-0000-00000A440000}"/>
    <cellStyle name="Вычисление 2 3 6 5 4 2" xfId="17152" xr:uid="{00000000-0005-0000-0000-00000B440000}"/>
    <cellStyle name="Вычисление 2 3 6 5 4 2 2" xfId="17153" xr:uid="{00000000-0005-0000-0000-00000C440000}"/>
    <cellStyle name="Вычисление 2 3 6 5 4 3" xfId="17154" xr:uid="{00000000-0005-0000-0000-00000D440000}"/>
    <cellStyle name="Вычисление 2 3 6 5 5" xfId="17155" xr:uid="{00000000-0005-0000-0000-00000E440000}"/>
    <cellStyle name="Вычисление 2 3 6 5 5 2" xfId="17156" xr:uid="{00000000-0005-0000-0000-00000F440000}"/>
    <cellStyle name="Вычисление 2 3 6 5 6" xfId="17157" xr:uid="{00000000-0005-0000-0000-000010440000}"/>
    <cellStyle name="Вычисление 2 3 6 6" xfId="17158" xr:uid="{00000000-0005-0000-0000-000011440000}"/>
    <cellStyle name="Вычисление 2 3 6 6 2" xfId="17159" xr:uid="{00000000-0005-0000-0000-000012440000}"/>
    <cellStyle name="Вычисление 2 3 6 6 2 2" xfId="17160" xr:uid="{00000000-0005-0000-0000-000013440000}"/>
    <cellStyle name="Вычисление 2 3 6 6 3" xfId="17161" xr:uid="{00000000-0005-0000-0000-000014440000}"/>
    <cellStyle name="Вычисление 2 3 6 7" xfId="17162" xr:uid="{00000000-0005-0000-0000-000015440000}"/>
    <cellStyle name="Вычисление 2 3 6 7 2" xfId="17163" xr:uid="{00000000-0005-0000-0000-000016440000}"/>
    <cellStyle name="Вычисление 2 3 6 8" xfId="17164" xr:uid="{00000000-0005-0000-0000-000017440000}"/>
    <cellStyle name="Вычисление 2 3 7" xfId="17165" xr:uid="{00000000-0005-0000-0000-000018440000}"/>
    <cellStyle name="Вычисление 2 3 7 2" xfId="17166" xr:uid="{00000000-0005-0000-0000-000019440000}"/>
    <cellStyle name="Вычисление 2 3 7 2 2" xfId="17167" xr:uid="{00000000-0005-0000-0000-00001A440000}"/>
    <cellStyle name="Вычисление 2 3 7 2 2 2" xfId="17168" xr:uid="{00000000-0005-0000-0000-00001B440000}"/>
    <cellStyle name="Вычисление 2 3 7 2 3" xfId="17169" xr:uid="{00000000-0005-0000-0000-00001C440000}"/>
    <cellStyle name="Вычисление 2 3 7 3" xfId="17170" xr:uid="{00000000-0005-0000-0000-00001D440000}"/>
    <cellStyle name="Вычисление 2 3 7 3 2" xfId="17171" xr:uid="{00000000-0005-0000-0000-00001E440000}"/>
    <cellStyle name="Вычисление 2 3 7 4" xfId="17172" xr:uid="{00000000-0005-0000-0000-00001F440000}"/>
    <cellStyle name="Вычисление 2 3 8" xfId="17173" xr:uid="{00000000-0005-0000-0000-000020440000}"/>
    <cellStyle name="Вычисление 2 3 8 2" xfId="17174" xr:uid="{00000000-0005-0000-0000-000021440000}"/>
    <cellStyle name="Вычисление 2 3 8 2 2" xfId="17175" xr:uid="{00000000-0005-0000-0000-000022440000}"/>
    <cellStyle name="Вычисление 2 3 8 3" xfId="17176" xr:uid="{00000000-0005-0000-0000-000023440000}"/>
    <cellStyle name="Вычисление 2 3 9" xfId="17177" xr:uid="{00000000-0005-0000-0000-000024440000}"/>
    <cellStyle name="Вычисление 2 3 9 2" xfId="17178" xr:uid="{00000000-0005-0000-0000-000025440000}"/>
    <cellStyle name="Вычисление 2 4" xfId="17179" xr:uid="{00000000-0005-0000-0000-000026440000}"/>
    <cellStyle name="Вычисление 2 4 10" xfId="17180" xr:uid="{00000000-0005-0000-0000-000027440000}"/>
    <cellStyle name="Вычисление 2 4 10 2" xfId="17181" xr:uid="{00000000-0005-0000-0000-000028440000}"/>
    <cellStyle name="Вычисление 2 4 11" xfId="17182" xr:uid="{00000000-0005-0000-0000-000029440000}"/>
    <cellStyle name="Вычисление 2 4 2" xfId="17183" xr:uid="{00000000-0005-0000-0000-00002A440000}"/>
    <cellStyle name="Вычисление 2 4 2 2" xfId="17184" xr:uid="{00000000-0005-0000-0000-00002B440000}"/>
    <cellStyle name="Вычисление 2 4 2 2 2" xfId="17185" xr:uid="{00000000-0005-0000-0000-00002C440000}"/>
    <cellStyle name="Вычисление 2 4 2 2 2 2" xfId="17186" xr:uid="{00000000-0005-0000-0000-00002D440000}"/>
    <cellStyle name="Вычисление 2 4 2 2 2 2 2" xfId="17187" xr:uid="{00000000-0005-0000-0000-00002E440000}"/>
    <cellStyle name="Вычисление 2 4 2 2 2 2 2 2" xfId="17188" xr:uid="{00000000-0005-0000-0000-00002F440000}"/>
    <cellStyle name="Вычисление 2 4 2 2 2 2 3" xfId="17189" xr:uid="{00000000-0005-0000-0000-000030440000}"/>
    <cellStyle name="Вычисление 2 4 2 2 2 3" xfId="17190" xr:uid="{00000000-0005-0000-0000-000031440000}"/>
    <cellStyle name="Вычисление 2 4 2 2 2 3 2" xfId="17191" xr:uid="{00000000-0005-0000-0000-000032440000}"/>
    <cellStyle name="Вычисление 2 4 2 2 2 3 2 2" xfId="17192" xr:uid="{00000000-0005-0000-0000-000033440000}"/>
    <cellStyle name="Вычисление 2 4 2 2 2 3 3" xfId="17193" xr:uid="{00000000-0005-0000-0000-000034440000}"/>
    <cellStyle name="Вычисление 2 4 2 2 2 4" xfId="17194" xr:uid="{00000000-0005-0000-0000-000035440000}"/>
    <cellStyle name="Вычисление 2 4 2 2 2 4 2" xfId="17195" xr:uid="{00000000-0005-0000-0000-000036440000}"/>
    <cellStyle name="Вычисление 2 4 2 2 2 4 2 2" xfId="17196" xr:uid="{00000000-0005-0000-0000-000037440000}"/>
    <cellStyle name="Вычисление 2 4 2 2 2 4 3" xfId="17197" xr:uid="{00000000-0005-0000-0000-000038440000}"/>
    <cellStyle name="Вычисление 2 4 2 2 2 5" xfId="17198" xr:uid="{00000000-0005-0000-0000-000039440000}"/>
    <cellStyle name="Вычисление 2 4 2 2 2 5 2" xfId="17199" xr:uid="{00000000-0005-0000-0000-00003A440000}"/>
    <cellStyle name="Вычисление 2 4 2 2 2 6" xfId="17200" xr:uid="{00000000-0005-0000-0000-00003B440000}"/>
    <cellStyle name="Вычисление 2 4 2 2 3" xfId="17201" xr:uid="{00000000-0005-0000-0000-00003C440000}"/>
    <cellStyle name="Вычисление 2 4 2 2 3 2" xfId="17202" xr:uid="{00000000-0005-0000-0000-00003D440000}"/>
    <cellStyle name="Вычисление 2 4 2 2 3 2 2" xfId="17203" xr:uid="{00000000-0005-0000-0000-00003E440000}"/>
    <cellStyle name="Вычисление 2 4 2 2 3 2 2 2" xfId="17204" xr:uid="{00000000-0005-0000-0000-00003F440000}"/>
    <cellStyle name="Вычисление 2 4 2 2 3 2 3" xfId="17205" xr:uid="{00000000-0005-0000-0000-000040440000}"/>
    <cellStyle name="Вычисление 2 4 2 2 3 3" xfId="17206" xr:uid="{00000000-0005-0000-0000-000041440000}"/>
    <cellStyle name="Вычисление 2 4 2 2 3 3 2" xfId="17207" xr:uid="{00000000-0005-0000-0000-000042440000}"/>
    <cellStyle name="Вычисление 2 4 2 2 3 3 2 2" xfId="17208" xr:uid="{00000000-0005-0000-0000-000043440000}"/>
    <cellStyle name="Вычисление 2 4 2 2 3 3 3" xfId="17209" xr:uid="{00000000-0005-0000-0000-000044440000}"/>
    <cellStyle name="Вычисление 2 4 2 2 3 4" xfId="17210" xr:uid="{00000000-0005-0000-0000-000045440000}"/>
    <cellStyle name="Вычисление 2 4 2 2 3 4 2" xfId="17211" xr:uid="{00000000-0005-0000-0000-000046440000}"/>
    <cellStyle name="Вычисление 2 4 2 2 3 4 2 2" xfId="17212" xr:uid="{00000000-0005-0000-0000-000047440000}"/>
    <cellStyle name="Вычисление 2 4 2 2 3 4 3" xfId="17213" xr:uid="{00000000-0005-0000-0000-000048440000}"/>
    <cellStyle name="Вычисление 2 4 2 2 3 5" xfId="17214" xr:uid="{00000000-0005-0000-0000-000049440000}"/>
    <cellStyle name="Вычисление 2 4 2 2 3 5 2" xfId="17215" xr:uid="{00000000-0005-0000-0000-00004A440000}"/>
    <cellStyle name="Вычисление 2 4 2 2 3 6" xfId="17216" xr:uid="{00000000-0005-0000-0000-00004B440000}"/>
    <cellStyle name="Вычисление 2 4 2 2 4" xfId="17217" xr:uid="{00000000-0005-0000-0000-00004C440000}"/>
    <cellStyle name="Вычисление 2 4 2 2 4 2" xfId="17218" xr:uid="{00000000-0005-0000-0000-00004D440000}"/>
    <cellStyle name="Вычисление 2 4 2 2 4 2 2" xfId="17219" xr:uid="{00000000-0005-0000-0000-00004E440000}"/>
    <cellStyle name="Вычисление 2 4 2 2 4 2 2 2" xfId="17220" xr:uid="{00000000-0005-0000-0000-00004F440000}"/>
    <cellStyle name="Вычисление 2 4 2 2 4 2 3" xfId="17221" xr:uid="{00000000-0005-0000-0000-000050440000}"/>
    <cellStyle name="Вычисление 2 4 2 2 4 3" xfId="17222" xr:uid="{00000000-0005-0000-0000-000051440000}"/>
    <cellStyle name="Вычисление 2 4 2 2 4 3 2" xfId="17223" xr:uid="{00000000-0005-0000-0000-000052440000}"/>
    <cellStyle name="Вычисление 2 4 2 2 4 3 2 2" xfId="17224" xr:uid="{00000000-0005-0000-0000-000053440000}"/>
    <cellStyle name="Вычисление 2 4 2 2 4 3 3" xfId="17225" xr:uid="{00000000-0005-0000-0000-000054440000}"/>
    <cellStyle name="Вычисление 2 4 2 2 4 4" xfId="17226" xr:uid="{00000000-0005-0000-0000-000055440000}"/>
    <cellStyle name="Вычисление 2 4 2 2 4 4 2" xfId="17227" xr:uid="{00000000-0005-0000-0000-000056440000}"/>
    <cellStyle name="Вычисление 2 4 2 2 4 4 2 2" xfId="17228" xr:uid="{00000000-0005-0000-0000-000057440000}"/>
    <cellStyle name="Вычисление 2 4 2 2 4 4 3" xfId="17229" xr:uid="{00000000-0005-0000-0000-000058440000}"/>
    <cellStyle name="Вычисление 2 4 2 2 4 5" xfId="17230" xr:uid="{00000000-0005-0000-0000-000059440000}"/>
    <cellStyle name="Вычисление 2 4 2 2 4 5 2" xfId="17231" xr:uid="{00000000-0005-0000-0000-00005A440000}"/>
    <cellStyle name="Вычисление 2 4 2 2 4 6" xfId="17232" xr:uid="{00000000-0005-0000-0000-00005B440000}"/>
    <cellStyle name="Вычисление 2 4 2 2 5" xfId="17233" xr:uid="{00000000-0005-0000-0000-00005C440000}"/>
    <cellStyle name="Вычисление 2 4 2 2 5 2" xfId="17234" xr:uid="{00000000-0005-0000-0000-00005D440000}"/>
    <cellStyle name="Вычисление 2 4 2 2 5 2 2" xfId="17235" xr:uid="{00000000-0005-0000-0000-00005E440000}"/>
    <cellStyle name="Вычисление 2 4 2 2 5 2 2 2" xfId="17236" xr:uid="{00000000-0005-0000-0000-00005F440000}"/>
    <cellStyle name="Вычисление 2 4 2 2 5 2 3" xfId="17237" xr:uid="{00000000-0005-0000-0000-000060440000}"/>
    <cellStyle name="Вычисление 2 4 2 2 5 3" xfId="17238" xr:uid="{00000000-0005-0000-0000-000061440000}"/>
    <cellStyle name="Вычисление 2 4 2 2 5 3 2" xfId="17239" xr:uid="{00000000-0005-0000-0000-000062440000}"/>
    <cellStyle name="Вычисление 2 4 2 2 5 3 2 2" xfId="17240" xr:uid="{00000000-0005-0000-0000-000063440000}"/>
    <cellStyle name="Вычисление 2 4 2 2 5 3 3" xfId="17241" xr:uid="{00000000-0005-0000-0000-000064440000}"/>
    <cellStyle name="Вычисление 2 4 2 2 5 4" xfId="17242" xr:uid="{00000000-0005-0000-0000-000065440000}"/>
    <cellStyle name="Вычисление 2 4 2 2 5 4 2" xfId="17243" xr:uid="{00000000-0005-0000-0000-000066440000}"/>
    <cellStyle name="Вычисление 2 4 2 2 5 4 2 2" xfId="17244" xr:uid="{00000000-0005-0000-0000-000067440000}"/>
    <cellStyle name="Вычисление 2 4 2 2 5 4 3" xfId="17245" xr:uid="{00000000-0005-0000-0000-000068440000}"/>
    <cellStyle name="Вычисление 2 4 2 2 5 5" xfId="17246" xr:uid="{00000000-0005-0000-0000-000069440000}"/>
    <cellStyle name="Вычисление 2 4 2 2 5 5 2" xfId="17247" xr:uid="{00000000-0005-0000-0000-00006A440000}"/>
    <cellStyle name="Вычисление 2 4 2 2 5 6" xfId="17248" xr:uid="{00000000-0005-0000-0000-00006B440000}"/>
    <cellStyle name="Вычисление 2 4 2 2 6" xfId="17249" xr:uid="{00000000-0005-0000-0000-00006C440000}"/>
    <cellStyle name="Вычисление 2 4 2 2 6 2" xfId="17250" xr:uid="{00000000-0005-0000-0000-00006D440000}"/>
    <cellStyle name="Вычисление 2 4 2 2 6 2 2" xfId="17251" xr:uid="{00000000-0005-0000-0000-00006E440000}"/>
    <cellStyle name="Вычисление 2 4 2 2 6 3" xfId="17252" xr:uid="{00000000-0005-0000-0000-00006F440000}"/>
    <cellStyle name="Вычисление 2 4 2 2 7" xfId="17253" xr:uid="{00000000-0005-0000-0000-000070440000}"/>
    <cellStyle name="Вычисление 2 4 2 2 7 2" xfId="17254" xr:uid="{00000000-0005-0000-0000-000071440000}"/>
    <cellStyle name="Вычисление 2 4 2 2 8" xfId="17255" xr:uid="{00000000-0005-0000-0000-000072440000}"/>
    <cellStyle name="Вычисление 2 4 2 3" xfId="17256" xr:uid="{00000000-0005-0000-0000-000073440000}"/>
    <cellStyle name="Вычисление 2 4 2 3 2" xfId="17257" xr:uid="{00000000-0005-0000-0000-000074440000}"/>
    <cellStyle name="Вычисление 2 4 2 3 2 2" xfId="17258" xr:uid="{00000000-0005-0000-0000-000075440000}"/>
    <cellStyle name="Вычисление 2 4 2 3 2 2 2" xfId="17259" xr:uid="{00000000-0005-0000-0000-000076440000}"/>
    <cellStyle name="Вычисление 2 4 2 3 2 3" xfId="17260" xr:uid="{00000000-0005-0000-0000-000077440000}"/>
    <cellStyle name="Вычисление 2 4 2 3 3" xfId="17261" xr:uid="{00000000-0005-0000-0000-000078440000}"/>
    <cellStyle name="Вычисление 2 4 2 3 3 2" xfId="17262" xr:uid="{00000000-0005-0000-0000-000079440000}"/>
    <cellStyle name="Вычисление 2 4 2 3 3 2 2" xfId="17263" xr:uid="{00000000-0005-0000-0000-00007A440000}"/>
    <cellStyle name="Вычисление 2 4 2 3 3 3" xfId="17264" xr:uid="{00000000-0005-0000-0000-00007B440000}"/>
    <cellStyle name="Вычисление 2 4 2 3 4" xfId="17265" xr:uid="{00000000-0005-0000-0000-00007C440000}"/>
    <cellStyle name="Вычисление 2 4 2 3 4 2" xfId="17266" xr:uid="{00000000-0005-0000-0000-00007D440000}"/>
    <cellStyle name="Вычисление 2 4 2 3 4 2 2" xfId="17267" xr:uid="{00000000-0005-0000-0000-00007E440000}"/>
    <cellStyle name="Вычисление 2 4 2 3 4 3" xfId="17268" xr:uid="{00000000-0005-0000-0000-00007F440000}"/>
    <cellStyle name="Вычисление 2 4 2 3 5" xfId="17269" xr:uid="{00000000-0005-0000-0000-000080440000}"/>
    <cellStyle name="Вычисление 2 4 2 3 5 2" xfId="17270" xr:uid="{00000000-0005-0000-0000-000081440000}"/>
    <cellStyle name="Вычисление 2 4 2 3 6" xfId="17271" xr:uid="{00000000-0005-0000-0000-000082440000}"/>
    <cellStyle name="Вычисление 2 4 2 4" xfId="17272" xr:uid="{00000000-0005-0000-0000-000083440000}"/>
    <cellStyle name="Вычисление 2 4 2 4 2" xfId="17273" xr:uid="{00000000-0005-0000-0000-000084440000}"/>
    <cellStyle name="Вычисление 2 4 2 4 2 2" xfId="17274" xr:uid="{00000000-0005-0000-0000-000085440000}"/>
    <cellStyle name="Вычисление 2 4 2 4 2 2 2" xfId="17275" xr:uid="{00000000-0005-0000-0000-000086440000}"/>
    <cellStyle name="Вычисление 2 4 2 4 2 3" xfId="17276" xr:uid="{00000000-0005-0000-0000-000087440000}"/>
    <cellStyle name="Вычисление 2 4 2 4 3" xfId="17277" xr:uid="{00000000-0005-0000-0000-000088440000}"/>
    <cellStyle name="Вычисление 2 4 2 4 3 2" xfId="17278" xr:uid="{00000000-0005-0000-0000-000089440000}"/>
    <cellStyle name="Вычисление 2 4 2 4 3 2 2" xfId="17279" xr:uid="{00000000-0005-0000-0000-00008A440000}"/>
    <cellStyle name="Вычисление 2 4 2 4 3 3" xfId="17280" xr:uid="{00000000-0005-0000-0000-00008B440000}"/>
    <cellStyle name="Вычисление 2 4 2 4 4" xfId="17281" xr:uid="{00000000-0005-0000-0000-00008C440000}"/>
    <cellStyle name="Вычисление 2 4 2 4 4 2" xfId="17282" xr:uid="{00000000-0005-0000-0000-00008D440000}"/>
    <cellStyle name="Вычисление 2 4 2 4 4 2 2" xfId="17283" xr:uid="{00000000-0005-0000-0000-00008E440000}"/>
    <cellStyle name="Вычисление 2 4 2 4 4 3" xfId="17284" xr:uid="{00000000-0005-0000-0000-00008F440000}"/>
    <cellStyle name="Вычисление 2 4 2 4 5" xfId="17285" xr:uid="{00000000-0005-0000-0000-000090440000}"/>
    <cellStyle name="Вычисление 2 4 2 4 5 2" xfId="17286" xr:uid="{00000000-0005-0000-0000-000091440000}"/>
    <cellStyle name="Вычисление 2 4 2 4 6" xfId="17287" xr:uid="{00000000-0005-0000-0000-000092440000}"/>
    <cellStyle name="Вычисление 2 4 2 5" xfId="17288" xr:uid="{00000000-0005-0000-0000-000093440000}"/>
    <cellStyle name="Вычисление 2 4 2 5 2" xfId="17289" xr:uid="{00000000-0005-0000-0000-000094440000}"/>
    <cellStyle name="Вычисление 2 4 2 5 2 2" xfId="17290" xr:uid="{00000000-0005-0000-0000-000095440000}"/>
    <cellStyle name="Вычисление 2 4 2 5 2 2 2" xfId="17291" xr:uid="{00000000-0005-0000-0000-000096440000}"/>
    <cellStyle name="Вычисление 2 4 2 5 2 3" xfId="17292" xr:uid="{00000000-0005-0000-0000-000097440000}"/>
    <cellStyle name="Вычисление 2 4 2 5 3" xfId="17293" xr:uid="{00000000-0005-0000-0000-000098440000}"/>
    <cellStyle name="Вычисление 2 4 2 5 3 2" xfId="17294" xr:uid="{00000000-0005-0000-0000-000099440000}"/>
    <cellStyle name="Вычисление 2 4 2 5 3 2 2" xfId="17295" xr:uid="{00000000-0005-0000-0000-00009A440000}"/>
    <cellStyle name="Вычисление 2 4 2 5 3 3" xfId="17296" xr:uid="{00000000-0005-0000-0000-00009B440000}"/>
    <cellStyle name="Вычисление 2 4 2 5 4" xfId="17297" xr:uid="{00000000-0005-0000-0000-00009C440000}"/>
    <cellStyle name="Вычисление 2 4 2 5 4 2" xfId="17298" xr:uid="{00000000-0005-0000-0000-00009D440000}"/>
    <cellStyle name="Вычисление 2 4 2 5 4 2 2" xfId="17299" xr:uid="{00000000-0005-0000-0000-00009E440000}"/>
    <cellStyle name="Вычисление 2 4 2 5 4 3" xfId="17300" xr:uid="{00000000-0005-0000-0000-00009F440000}"/>
    <cellStyle name="Вычисление 2 4 2 5 5" xfId="17301" xr:uid="{00000000-0005-0000-0000-0000A0440000}"/>
    <cellStyle name="Вычисление 2 4 2 5 5 2" xfId="17302" xr:uid="{00000000-0005-0000-0000-0000A1440000}"/>
    <cellStyle name="Вычисление 2 4 2 5 6" xfId="17303" xr:uid="{00000000-0005-0000-0000-0000A2440000}"/>
    <cellStyle name="Вычисление 2 4 2 6" xfId="17304" xr:uid="{00000000-0005-0000-0000-0000A3440000}"/>
    <cellStyle name="Вычисление 2 4 2 6 2" xfId="17305" xr:uid="{00000000-0005-0000-0000-0000A4440000}"/>
    <cellStyle name="Вычисление 2 4 2 6 2 2" xfId="17306" xr:uid="{00000000-0005-0000-0000-0000A5440000}"/>
    <cellStyle name="Вычисление 2 4 2 6 2 2 2" xfId="17307" xr:uid="{00000000-0005-0000-0000-0000A6440000}"/>
    <cellStyle name="Вычисление 2 4 2 6 2 3" xfId="17308" xr:uid="{00000000-0005-0000-0000-0000A7440000}"/>
    <cellStyle name="Вычисление 2 4 2 6 3" xfId="17309" xr:uid="{00000000-0005-0000-0000-0000A8440000}"/>
    <cellStyle name="Вычисление 2 4 2 6 3 2" xfId="17310" xr:uid="{00000000-0005-0000-0000-0000A9440000}"/>
    <cellStyle name="Вычисление 2 4 2 6 3 2 2" xfId="17311" xr:uid="{00000000-0005-0000-0000-0000AA440000}"/>
    <cellStyle name="Вычисление 2 4 2 6 3 3" xfId="17312" xr:uid="{00000000-0005-0000-0000-0000AB440000}"/>
    <cellStyle name="Вычисление 2 4 2 6 4" xfId="17313" xr:uid="{00000000-0005-0000-0000-0000AC440000}"/>
    <cellStyle name="Вычисление 2 4 2 6 4 2" xfId="17314" xr:uid="{00000000-0005-0000-0000-0000AD440000}"/>
    <cellStyle name="Вычисление 2 4 2 6 4 2 2" xfId="17315" xr:uid="{00000000-0005-0000-0000-0000AE440000}"/>
    <cellStyle name="Вычисление 2 4 2 6 4 3" xfId="17316" xr:uid="{00000000-0005-0000-0000-0000AF440000}"/>
    <cellStyle name="Вычисление 2 4 2 6 5" xfId="17317" xr:uid="{00000000-0005-0000-0000-0000B0440000}"/>
    <cellStyle name="Вычисление 2 4 2 6 5 2" xfId="17318" xr:uid="{00000000-0005-0000-0000-0000B1440000}"/>
    <cellStyle name="Вычисление 2 4 2 6 6" xfId="17319" xr:uid="{00000000-0005-0000-0000-0000B2440000}"/>
    <cellStyle name="Вычисление 2 4 2 7" xfId="17320" xr:uid="{00000000-0005-0000-0000-0000B3440000}"/>
    <cellStyle name="Вычисление 2 4 2 7 2" xfId="17321" xr:uid="{00000000-0005-0000-0000-0000B4440000}"/>
    <cellStyle name="Вычисление 2 4 2 7 2 2" xfId="17322" xr:uid="{00000000-0005-0000-0000-0000B5440000}"/>
    <cellStyle name="Вычисление 2 4 2 7 3" xfId="17323" xr:uid="{00000000-0005-0000-0000-0000B6440000}"/>
    <cellStyle name="Вычисление 2 4 2 8" xfId="17324" xr:uid="{00000000-0005-0000-0000-0000B7440000}"/>
    <cellStyle name="Вычисление 2 4 2 8 2" xfId="17325" xr:uid="{00000000-0005-0000-0000-0000B8440000}"/>
    <cellStyle name="Вычисление 2 4 2 9" xfId="17326" xr:uid="{00000000-0005-0000-0000-0000B9440000}"/>
    <cellStyle name="Вычисление 2 4 3" xfId="17327" xr:uid="{00000000-0005-0000-0000-0000BA440000}"/>
    <cellStyle name="Вычисление 2 4 3 2" xfId="17328" xr:uid="{00000000-0005-0000-0000-0000BB440000}"/>
    <cellStyle name="Вычисление 2 4 3 2 2" xfId="17329" xr:uid="{00000000-0005-0000-0000-0000BC440000}"/>
    <cellStyle name="Вычисление 2 4 3 2 2 2" xfId="17330" xr:uid="{00000000-0005-0000-0000-0000BD440000}"/>
    <cellStyle name="Вычисление 2 4 3 2 2 2 2" xfId="17331" xr:uid="{00000000-0005-0000-0000-0000BE440000}"/>
    <cellStyle name="Вычисление 2 4 3 2 2 3" xfId="17332" xr:uid="{00000000-0005-0000-0000-0000BF440000}"/>
    <cellStyle name="Вычисление 2 4 3 2 3" xfId="17333" xr:uid="{00000000-0005-0000-0000-0000C0440000}"/>
    <cellStyle name="Вычисление 2 4 3 2 3 2" xfId="17334" xr:uid="{00000000-0005-0000-0000-0000C1440000}"/>
    <cellStyle name="Вычисление 2 4 3 2 3 2 2" xfId="17335" xr:uid="{00000000-0005-0000-0000-0000C2440000}"/>
    <cellStyle name="Вычисление 2 4 3 2 3 3" xfId="17336" xr:uid="{00000000-0005-0000-0000-0000C3440000}"/>
    <cellStyle name="Вычисление 2 4 3 2 4" xfId="17337" xr:uid="{00000000-0005-0000-0000-0000C4440000}"/>
    <cellStyle name="Вычисление 2 4 3 2 4 2" xfId="17338" xr:uid="{00000000-0005-0000-0000-0000C5440000}"/>
    <cellStyle name="Вычисление 2 4 3 2 4 2 2" xfId="17339" xr:uid="{00000000-0005-0000-0000-0000C6440000}"/>
    <cellStyle name="Вычисление 2 4 3 2 4 3" xfId="17340" xr:uid="{00000000-0005-0000-0000-0000C7440000}"/>
    <cellStyle name="Вычисление 2 4 3 2 5" xfId="17341" xr:uid="{00000000-0005-0000-0000-0000C8440000}"/>
    <cellStyle name="Вычисление 2 4 3 2 5 2" xfId="17342" xr:uid="{00000000-0005-0000-0000-0000C9440000}"/>
    <cellStyle name="Вычисление 2 4 3 2 6" xfId="17343" xr:uid="{00000000-0005-0000-0000-0000CA440000}"/>
    <cellStyle name="Вычисление 2 4 3 3" xfId="17344" xr:uid="{00000000-0005-0000-0000-0000CB440000}"/>
    <cellStyle name="Вычисление 2 4 3 3 2" xfId="17345" xr:uid="{00000000-0005-0000-0000-0000CC440000}"/>
    <cellStyle name="Вычисление 2 4 3 3 2 2" xfId="17346" xr:uid="{00000000-0005-0000-0000-0000CD440000}"/>
    <cellStyle name="Вычисление 2 4 3 3 2 2 2" xfId="17347" xr:uid="{00000000-0005-0000-0000-0000CE440000}"/>
    <cellStyle name="Вычисление 2 4 3 3 2 3" xfId="17348" xr:uid="{00000000-0005-0000-0000-0000CF440000}"/>
    <cellStyle name="Вычисление 2 4 3 3 3" xfId="17349" xr:uid="{00000000-0005-0000-0000-0000D0440000}"/>
    <cellStyle name="Вычисление 2 4 3 3 3 2" xfId="17350" xr:uid="{00000000-0005-0000-0000-0000D1440000}"/>
    <cellStyle name="Вычисление 2 4 3 3 3 2 2" xfId="17351" xr:uid="{00000000-0005-0000-0000-0000D2440000}"/>
    <cellStyle name="Вычисление 2 4 3 3 3 3" xfId="17352" xr:uid="{00000000-0005-0000-0000-0000D3440000}"/>
    <cellStyle name="Вычисление 2 4 3 3 4" xfId="17353" xr:uid="{00000000-0005-0000-0000-0000D4440000}"/>
    <cellStyle name="Вычисление 2 4 3 3 4 2" xfId="17354" xr:uid="{00000000-0005-0000-0000-0000D5440000}"/>
    <cellStyle name="Вычисление 2 4 3 3 4 2 2" xfId="17355" xr:uid="{00000000-0005-0000-0000-0000D6440000}"/>
    <cellStyle name="Вычисление 2 4 3 3 4 3" xfId="17356" xr:uid="{00000000-0005-0000-0000-0000D7440000}"/>
    <cellStyle name="Вычисление 2 4 3 3 5" xfId="17357" xr:uid="{00000000-0005-0000-0000-0000D8440000}"/>
    <cellStyle name="Вычисление 2 4 3 3 5 2" xfId="17358" xr:uid="{00000000-0005-0000-0000-0000D9440000}"/>
    <cellStyle name="Вычисление 2 4 3 3 6" xfId="17359" xr:uid="{00000000-0005-0000-0000-0000DA440000}"/>
    <cellStyle name="Вычисление 2 4 3 4" xfId="17360" xr:uid="{00000000-0005-0000-0000-0000DB440000}"/>
    <cellStyle name="Вычисление 2 4 3 4 2" xfId="17361" xr:uid="{00000000-0005-0000-0000-0000DC440000}"/>
    <cellStyle name="Вычисление 2 4 3 4 2 2" xfId="17362" xr:uid="{00000000-0005-0000-0000-0000DD440000}"/>
    <cellStyle name="Вычисление 2 4 3 4 2 2 2" xfId="17363" xr:uid="{00000000-0005-0000-0000-0000DE440000}"/>
    <cellStyle name="Вычисление 2 4 3 4 2 3" xfId="17364" xr:uid="{00000000-0005-0000-0000-0000DF440000}"/>
    <cellStyle name="Вычисление 2 4 3 4 3" xfId="17365" xr:uid="{00000000-0005-0000-0000-0000E0440000}"/>
    <cellStyle name="Вычисление 2 4 3 4 3 2" xfId="17366" xr:uid="{00000000-0005-0000-0000-0000E1440000}"/>
    <cellStyle name="Вычисление 2 4 3 4 3 2 2" xfId="17367" xr:uid="{00000000-0005-0000-0000-0000E2440000}"/>
    <cellStyle name="Вычисление 2 4 3 4 3 3" xfId="17368" xr:uid="{00000000-0005-0000-0000-0000E3440000}"/>
    <cellStyle name="Вычисление 2 4 3 4 4" xfId="17369" xr:uid="{00000000-0005-0000-0000-0000E4440000}"/>
    <cellStyle name="Вычисление 2 4 3 4 4 2" xfId="17370" xr:uid="{00000000-0005-0000-0000-0000E5440000}"/>
    <cellStyle name="Вычисление 2 4 3 4 4 2 2" xfId="17371" xr:uid="{00000000-0005-0000-0000-0000E6440000}"/>
    <cellStyle name="Вычисление 2 4 3 4 4 3" xfId="17372" xr:uid="{00000000-0005-0000-0000-0000E7440000}"/>
    <cellStyle name="Вычисление 2 4 3 4 5" xfId="17373" xr:uid="{00000000-0005-0000-0000-0000E8440000}"/>
    <cellStyle name="Вычисление 2 4 3 4 5 2" xfId="17374" xr:uid="{00000000-0005-0000-0000-0000E9440000}"/>
    <cellStyle name="Вычисление 2 4 3 4 6" xfId="17375" xr:uid="{00000000-0005-0000-0000-0000EA440000}"/>
    <cellStyle name="Вычисление 2 4 3 5" xfId="17376" xr:uid="{00000000-0005-0000-0000-0000EB440000}"/>
    <cellStyle name="Вычисление 2 4 3 5 2" xfId="17377" xr:uid="{00000000-0005-0000-0000-0000EC440000}"/>
    <cellStyle name="Вычисление 2 4 3 5 2 2" xfId="17378" xr:uid="{00000000-0005-0000-0000-0000ED440000}"/>
    <cellStyle name="Вычисление 2 4 3 5 2 2 2" xfId="17379" xr:uid="{00000000-0005-0000-0000-0000EE440000}"/>
    <cellStyle name="Вычисление 2 4 3 5 2 3" xfId="17380" xr:uid="{00000000-0005-0000-0000-0000EF440000}"/>
    <cellStyle name="Вычисление 2 4 3 5 3" xfId="17381" xr:uid="{00000000-0005-0000-0000-0000F0440000}"/>
    <cellStyle name="Вычисление 2 4 3 5 3 2" xfId="17382" xr:uid="{00000000-0005-0000-0000-0000F1440000}"/>
    <cellStyle name="Вычисление 2 4 3 5 3 2 2" xfId="17383" xr:uid="{00000000-0005-0000-0000-0000F2440000}"/>
    <cellStyle name="Вычисление 2 4 3 5 3 3" xfId="17384" xr:uid="{00000000-0005-0000-0000-0000F3440000}"/>
    <cellStyle name="Вычисление 2 4 3 5 4" xfId="17385" xr:uid="{00000000-0005-0000-0000-0000F4440000}"/>
    <cellStyle name="Вычисление 2 4 3 5 4 2" xfId="17386" xr:uid="{00000000-0005-0000-0000-0000F5440000}"/>
    <cellStyle name="Вычисление 2 4 3 5 4 2 2" xfId="17387" xr:uid="{00000000-0005-0000-0000-0000F6440000}"/>
    <cellStyle name="Вычисление 2 4 3 5 4 3" xfId="17388" xr:uid="{00000000-0005-0000-0000-0000F7440000}"/>
    <cellStyle name="Вычисление 2 4 3 5 5" xfId="17389" xr:uid="{00000000-0005-0000-0000-0000F8440000}"/>
    <cellStyle name="Вычисление 2 4 3 5 5 2" xfId="17390" xr:uid="{00000000-0005-0000-0000-0000F9440000}"/>
    <cellStyle name="Вычисление 2 4 3 5 6" xfId="17391" xr:uid="{00000000-0005-0000-0000-0000FA440000}"/>
    <cellStyle name="Вычисление 2 4 3 6" xfId="17392" xr:uid="{00000000-0005-0000-0000-0000FB440000}"/>
    <cellStyle name="Вычисление 2 4 3 6 2" xfId="17393" xr:uid="{00000000-0005-0000-0000-0000FC440000}"/>
    <cellStyle name="Вычисление 2 4 3 6 2 2" xfId="17394" xr:uid="{00000000-0005-0000-0000-0000FD440000}"/>
    <cellStyle name="Вычисление 2 4 3 6 2 2 2" xfId="17395" xr:uid="{00000000-0005-0000-0000-0000FE440000}"/>
    <cellStyle name="Вычисление 2 4 3 6 2 3" xfId="17396" xr:uid="{00000000-0005-0000-0000-0000FF440000}"/>
    <cellStyle name="Вычисление 2 4 3 6 3" xfId="17397" xr:uid="{00000000-0005-0000-0000-000000450000}"/>
    <cellStyle name="Вычисление 2 4 3 6 3 2" xfId="17398" xr:uid="{00000000-0005-0000-0000-000001450000}"/>
    <cellStyle name="Вычисление 2 4 3 6 3 2 2" xfId="17399" xr:uid="{00000000-0005-0000-0000-000002450000}"/>
    <cellStyle name="Вычисление 2 4 3 6 3 3" xfId="17400" xr:uid="{00000000-0005-0000-0000-000003450000}"/>
    <cellStyle name="Вычисление 2 4 3 6 4" xfId="17401" xr:uid="{00000000-0005-0000-0000-000004450000}"/>
    <cellStyle name="Вычисление 2 4 3 6 4 2" xfId="17402" xr:uid="{00000000-0005-0000-0000-000005450000}"/>
    <cellStyle name="Вычисление 2 4 3 6 4 2 2" xfId="17403" xr:uid="{00000000-0005-0000-0000-000006450000}"/>
    <cellStyle name="Вычисление 2 4 3 6 4 3" xfId="17404" xr:uid="{00000000-0005-0000-0000-000007450000}"/>
    <cellStyle name="Вычисление 2 4 3 6 5" xfId="17405" xr:uid="{00000000-0005-0000-0000-000008450000}"/>
    <cellStyle name="Вычисление 2 4 3 6 5 2" xfId="17406" xr:uid="{00000000-0005-0000-0000-000009450000}"/>
    <cellStyle name="Вычисление 2 4 3 6 6" xfId="17407" xr:uid="{00000000-0005-0000-0000-00000A450000}"/>
    <cellStyle name="Вычисление 2 4 3 7" xfId="17408" xr:uid="{00000000-0005-0000-0000-00000B450000}"/>
    <cellStyle name="Вычисление 2 4 3 7 2" xfId="17409" xr:uid="{00000000-0005-0000-0000-00000C450000}"/>
    <cellStyle name="Вычисление 2 4 3 7 2 2" xfId="17410" xr:uid="{00000000-0005-0000-0000-00000D450000}"/>
    <cellStyle name="Вычисление 2 4 3 7 3" xfId="17411" xr:uid="{00000000-0005-0000-0000-00000E450000}"/>
    <cellStyle name="Вычисление 2 4 3 8" xfId="17412" xr:uid="{00000000-0005-0000-0000-00000F450000}"/>
    <cellStyle name="Вычисление 2 4 3 8 2" xfId="17413" xr:uid="{00000000-0005-0000-0000-000010450000}"/>
    <cellStyle name="Вычисление 2 4 3 9" xfId="17414" xr:uid="{00000000-0005-0000-0000-000011450000}"/>
    <cellStyle name="Вычисление 2 4 4" xfId="17415" xr:uid="{00000000-0005-0000-0000-000012450000}"/>
    <cellStyle name="Вычисление 2 4 4 2" xfId="17416" xr:uid="{00000000-0005-0000-0000-000013450000}"/>
    <cellStyle name="Вычисление 2 4 4 2 2" xfId="17417" xr:uid="{00000000-0005-0000-0000-000014450000}"/>
    <cellStyle name="Вычисление 2 4 4 2 2 2" xfId="17418" xr:uid="{00000000-0005-0000-0000-000015450000}"/>
    <cellStyle name="Вычисление 2 4 4 2 2 2 2" xfId="17419" xr:uid="{00000000-0005-0000-0000-000016450000}"/>
    <cellStyle name="Вычисление 2 4 4 2 2 3" xfId="17420" xr:uid="{00000000-0005-0000-0000-000017450000}"/>
    <cellStyle name="Вычисление 2 4 4 2 3" xfId="17421" xr:uid="{00000000-0005-0000-0000-000018450000}"/>
    <cellStyle name="Вычисление 2 4 4 2 3 2" xfId="17422" xr:uid="{00000000-0005-0000-0000-000019450000}"/>
    <cellStyle name="Вычисление 2 4 4 2 3 2 2" xfId="17423" xr:uid="{00000000-0005-0000-0000-00001A450000}"/>
    <cellStyle name="Вычисление 2 4 4 2 3 3" xfId="17424" xr:uid="{00000000-0005-0000-0000-00001B450000}"/>
    <cellStyle name="Вычисление 2 4 4 2 4" xfId="17425" xr:uid="{00000000-0005-0000-0000-00001C450000}"/>
    <cellStyle name="Вычисление 2 4 4 2 4 2" xfId="17426" xr:uid="{00000000-0005-0000-0000-00001D450000}"/>
    <cellStyle name="Вычисление 2 4 4 2 4 2 2" xfId="17427" xr:uid="{00000000-0005-0000-0000-00001E450000}"/>
    <cellStyle name="Вычисление 2 4 4 2 4 3" xfId="17428" xr:uid="{00000000-0005-0000-0000-00001F450000}"/>
    <cellStyle name="Вычисление 2 4 4 2 5" xfId="17429" xr:uid="{00000000-0005-0000-0000-000020450000}"/>
    <cellStyle name="Вычисление 2 4 4 2 5 2" xfId="17430" xr:uid="{00000000-0005-0000-0000-000021450000}"/>
    <cellStyle name="Вычисление 2 4 4 2 6" xfId="17431" xr:uid="{00000000-0005-0000-0000-000022450000}"/>
    <cellStyle name="Вычисление 2 4 4 3" xfId="17432" xr:uid="{00000000-0005-0000-0000-000023450000}"/>
    <cellStyle name="Вычисление 2 4 4 3 2" xfId="17433" xr:uid="{00000000-0005-0000-0000-000024450000}"/>
    <cellStyle name="Вычисление 2 4 4 3 2 2" xfId="17434" xr:uid="{00000000-0005-0000-0000-000025450000}"/>
    <cellStyle name="Вычисление 2 4 4 3 2 2 2" xfId="17435" xr:uid="{00000000-0005-0000-0000-000026450000}"/>
    <cellStyle name="Вычисление 2 4 4 3 2 3" xfId="17436" xr:uid="{00000000-0005-0000-0000-000027450000}"/>
    <cellStyle name="Вычисление 2 4 4 3 3" xfId="17437" xr:uid="{00000000-0005-0000-0000-000028450000}"/>
    <cellStyle name="Вычисление 2 4 4 3 3 2" xfId="17438" xr:uid="{00000000-0005-0000-0000-000029450000}"/>
    <cellStyle name="Вычисление 2 4 4 3 3 2 2" xfId="17439" xr:uid="{00000000-0005-0000-0000-00002A450000}"/>
    <cellStyle name="Вычисление 2 4 4 3 3 3" xfId="17440" xr:uid="{00000000-0005-0000-0000-00002B450000}"/>
    <cellStyle name="Вычисление 2 4 4 3 4" xfId="17441" xr:uid="{00000000-0005-0000-0000-00002C450000}"/>
    <cellStyle name="Вычисление 2 4 4 3 4 2" xfId="17442" xr:uid="{00000000-0005-0000-0000-00002D450000}"/>
    <cellStyle name="Вычисление 2 4 4 3 4 2 2" xfId="17443" xr:uid="{00000000-0005-0000-0000-00002E450000}"/>
    <cellStyle name="Вычисление 2 4 4 3 4 3" xfId="17444" xr:uid="{00000000-0005-0000-0000-00002F450000}"/>
    <cellStyle name="Вычисление 2 4 4 3 5" xfId="17445" xr:uid="{00000000-0005-0000-0000-000030450000}"/>
    <cellStyle name="Вычисление 2 4 4 3 5 2" xfId="17446" xr:uid="{00000000-0005-0000-0000-000031450000}"/>
    <cellStyle name="Вычисление 2 4 4 3 6" xfId="17447" xr:uid="{00000000-0005-0000-0000-000032450000}"/>
    <cellStyle name="Вычисление 2 4 4 4" xfId="17448" xr:uid="{00000000-0005-0000-0000-000033450000}"/>
    <cellStyle name="Вычисление 2 4 4 4 2" xfId="17449" xr:uid="{00000000-0005-0000-0000-000034450000}"/>
    <cellStyle name="Вычисление 2 4 4 4 2 2" xfId="17450" xr:uid="{00000000-0005-0000-0000-000035450000}"/>
    <cellStyle name="Вычисление 2 4 4 4 2 2 2" xfId="17451" xr:uid="{00000000-0005-0000-0000-000036450000}"/>
    <cellStyle name="Вычисление 2 4 4 4 2 3" xfId="17452" xr:uid="{00000000-0005-0000-0000-000037450000}"/>
    <cellStyle name="Вычисление 2 4 4 4 3" xfId="17453" xr:uid="{00000000-0005-0000-0000-000038450000}"/>
    <cellStyle name="Вычисление 2 4 4 4 3 2" xfId="17454" xr:uid="{00000000-0005-0000-0000-000039450000}"/>
    <cellStyle name="Вычисление 2 4 4 4 3 2 2" xfId="17455" xr:uid="{00000000-0005-0000-0000-00003A450000}"/>
    <cellStyle name="Вычисление 2 4 4 4 3 3" xfId="17456" xr:uid="{00000000-0005-0000-0000-00003B450000}"/>
    <cellStyle name="Вычисление 2 4 4 4 4" xfId="17457" xr:uid="{00000000-0005-0000-0000-00003C450000}"/>
    <cellStyle name="Вычисление 2 4 4 4 4 2" xfId="17458" xr:uid="{00000000-0005-0000-0000-00003D450000}"/>
    <cellStyle name="Вычисление 2 4 4 4 4 2 2" xfId="17459" xr:uid="{00000000-0005-0000-0000-00003E450000}"/>
    <cellStyle name="Вычисление 2 4 4 4 4 3" xfId="17460" xr:uid="{00000000-0005-0000-0000-00003F450000}"/>
    <cellStyle name="Вычисление 2 4 4 4 5" xfId="17461" xr:uid="{00000000-0005-0000-0000-000040450000}"/>
    <cellStyle name="Вычисление 2 4 4 4 5 2" xfId="17462" xr:uid="{00000000-0005-0000-0000-000041450000}"/>
    <cellStyle name="Вычисление 2 4 4 4 6" xfId="17463" xr:uid="{00000000-0005-0000-0000-000042450000}"/>
    <cellStyle name="Вычисление 2 4 4 5" xfId="17464" xr:uid="{00000000-0005-0000-0000-000043450000}"/>
    <cellStyle name="Вычисление 2 4 4 5 2" xfId="17465" xr:uid="{00000000-0005-0000-0000-000044450000}"/>
    <cellStyle name="Вычисление 2 4 4 5 2 2" xfId="17466" xr:uid="{00000000-0005-0000-0000-000045450000}"/>
    <cellStyle name="Вычисление 2 4 4 5 2 2 2" xfId="17467" xr:uid="{00000000-0005-0000-0000-000046450000}"/>
    <cellStyle name="Вычисление 2 4 4 5 2 3" xfId="17468" xr:uid="{00000000-0005-0000-0000-000047450000}"/>
    <cellStyle name="Вычисление 2 4 4 5 3" xfId="17469" xr:uid="{00000000-0005-0000-0000-000048450000}"/>
    <cellStyle name="Вычисление 2 4 4 5 3 2" xfId="17470" xr:uid="{00000000-0005-0000-0000-000049450000}"/>
    <cellStyle name="Вычисление 2 4 4 5 3 2 2" xfId="17471" xr:uid="{00000000-0005-0000-0000-00004A450000}"/>
    <cellStyle name="Вычисление 2 4 4 5 3 3" xfId="17472" xr:uid="{00000000-0005-0000-0000-00004B450000}"/>
    <cellStyle name="Вычисление 2 4 4 5 4" xfId="17473" xr:uid="{00000000-0005-0000-0000-00004C450000}"/>
    <cellStyle name="Вычисление 2 4 4 5 4 2" xfId="17474" xr:uid="{00000000-0005-0000-0000-00004D450000}"/>
    <cellStyle name="Вычисление 2 4 4 5 4 2 2" xfId="17475" xr:uid="{00000000-0005-0000-0000-00004E450000}"/>
    <cellStyle name="Вычисление 2 4 4 5 4 3" xfId="17476" xr:uid="{00000000-0005-0000-0000-00004F450000}"/>
    <cellStyle name="Вычисление 2 4 4 5 5" xfId="17477" xr:uid="{00000000-0005-0000-0000-000050450000}"/>
    <cellStyle name="Вычисление 2 4 4 5 5 2" xfId="17478" xr:uid="{00000000-0005-0000-0000-000051450000}"/>
    <cellStyle name="Вычисление 2 4 4 5 6" xfId="17479" xr:uid="{00000000-0005-0000-0000-000052450000}"/>
    <cellStyle name="Вычисление 2 4 4 6" xfId="17480" xr:uid="{00000000-0005-0000-0000-000053450000}"/>
    <cellStyle name="Вычисление 2 4 4 6 2" xfId="17481" xr:uid="{00000000-0005-0000-0000-000054450000}"/>
    <cellStyle name="Вычисление 2 4 4 6 2 2" xfId="17482" xr:uid="{00000000-0005-0000-0000-000055450000}"/>
    <cellStyle name="Вычисление 2 4 4 6 3" xfId="17483" xr:uid="{00000000-0005-0000-0000-000056450000}"/>
    <cellStyle name="Вычисление 2 4 4 7" xfId="17484" xr:uid="{00000000-0005-0000-0000-000057450000}"/>
    <cellStyle name="Вычисление 2 4 4 7 2" xfId="17485" xr:uid="{00000000-0005-0000-0000-000058450000}"/>
    <cellStyle name="Вычисление 2 4 4 8" xfId="17486" xr:uid="{00000000-0005-0000-0000-000059450000}"/>
    <cellStyle name="Вычисление 2 4 5" xfId="17487" xr:uid="{00000000-0005-0000-0000-00005A450000}"/>
    <cellStyle name="Вычисление 2 4 5 2" xfId="17488" xr:uid="{00000000-0005-0000-0000-00005B450000}"/>
    <cellStyle name="Вычисление 2 4 5 2 2" xfId="17489" xr:uid="{00000000-0005-0000-0000-00005C450000}"/>
    <cellStyle name="Вычисление 2 4 5 2 2 2" xfId="17490" xr:uid="{00000000-0005-0000-0000-00005D450000}"/>
    <cellStyle name="Вычисление 2 4 5 2 3" xfId="17491" xr:uid="{00000000-0005-0000-0000-00005E450000}"/>
    <cellStyle name="Вычисление 2 4 5 3" xfId="17492" xr:uid="{00000000-0005-0000-0000-00005F450000}"/>
    <cellStyle name="Вычисление 2 4 5 3 2" xfId="17493" xr:uid="{00000000-0005-0000-0000-000060450000}"/>
    <cellStyle name="Вычисление 2 4 5 3 2 2" xfId="17494" xr:uid="{00000000-0005-0000-0000-000061450000}"/>
    <cellStyle name="Вычисление 2 4 5 3 3" xfId="17495" xr:uid="{00000000-0005-0000-0000-000062450000}"/>
    <cellStyle name="Вычисление 2 4 5 4" xfId="17496" xr:uid="{00000000-0005-0000-0000-000063450000}"/>
    <cellStyle name="Вычисление 2 4 5 4 2" xfId="17497" xr:uid="{00000000-0005-0000-0000-000064450000}"/>
    <cellStyle name="Вычисление 2 4 5 4 2 2" xfId="17498" xr:uid="{00000000-0005-0000-0000-000065450000}"/>
    <cellStyle name="Вычисление 2 4 5 4 3" xfId="17499" xr:uid="{00000000-0005-0000-0000-000066450000}"/>
    <cellStyle name="Вычисление 2 4 5 5" xfId="17500" xr:uid="{00000000-0005-0000-0000-000067450000}"/>
    <cellStyle name="Вычисление 2 4 5 5 2" xfId="17501" xr:uid="{00000000-0005-0000-0000-000068450000}"/>
    <cellStyle name="Вычисление 2 4 5 6" xfId="17502" xr:uid="{00000000-0005-0000-0000-000069450000}"/>
    <cellStyle name="Вычисление 2 4 6" xfId="17503" xr:uid="{00000000-0005-0000-0000-00006A450000}"/>
    <cellStyle name="Вычисление 2 4 6 2" xfId="17504" xr:uid="{00000000-0005-0000-0000-00006B450000}"/>
    <cellStyle name="Вычисление 2 4 6 2 2" xfId="17505" xr:uid="{00000000-0005-0000-0000-00006C450000}"/>
    <cellStyle name="Вычисление 2 4 6 2 2 2" xfId="17506" xr:uid="{00000000-0005-0000-0000-00006D450000}"/>
    <cellStyle name="Вычисление 2 4 6 2 3" xfId="17507" xr:uid="{00000000-0005-0000-0000-00006E450000}"/>
    <cellStyle name="Вычисление 2 4 6 3" xfId="17508" xr:uid="{00000000-0005-0000-0000-00006F450000}"/>
    <cellStyle name="Вычисление 2 4 6 3 2" xfId="17509" xr:uid="{00000000-0005-0000-0000-000070450000}"/>
    <cellStyle name="Вычисление 2 4 6 3 2 2" xfId="17510" xr:uid="{00000000-0005-0000-0000-000071450000}"/>
    <cellStyle name="Вычисление 2 4 6 3 3" xfId="17511" xr:uid="{00000000-0005-0000-0000-000072450000}"/>
    <cellStyle name="Вычисление 2 4 6 4" xfId="17512" xr:uid="{00000000-0005-0000-0000-000073450000}"/>
    <cellStyle name="Вычисление 2 4 6 4 2" xfId="17513" xr:uid="{00000000-0005-0000-0000-000074450000}"/>
    <cellStyle name="Вычисление 2 4 6 4 2 2" xfId="17514" xr:uid="{00000000-0005-0000-0000-000075450000}"/>
    <cellStyle name="Вычисление 2 4 6 4 3" xfId="17515" xr:uid="{00000000-0005-0000-0000-000076450000}"/>
    <cellStyle name="Вычисление 2 4 6 5" xfId="17516" xr:uid="{00000000-0005-0000-0000-000077450000}"/>
    <cellStyle name="Вычисление 2 4 6 5 2" xfId="17517" xr:uid="{00000000-0005-0000-0000-000078450000}"/>
    <cellStyle name="Вычисление 2 4 6 6" xfId="17518" xr:uid="{00000000-0005-0000-0000-000079450000}"/>
    <cellStyle name="Вычисление 2 4 7" xfId="17519" xr:uid="{00000000-0005-0000-0000-00007A450000}"/>
    <cellStyle name="Вычисление 2 4 7 2" xfId="17520" xr:uid="{00000000-0005-0000-0000-00007B450000}"/>
    <cellStyle name="Вычисление 2 4 7 2 2" xfId="17521" xr:uid="{00000000-0005-0000-0000-00007C450000}"/>
    <cellStyle name="Вычисление 2 4 7 2 2 2" xfId="17522" xr:uid="{00000000-0005-0000-0000-00007D450000}"/>
    <cellStyle name="Вычисление 2 4 7 2 3" xfId="17523" xr:uid="{00000000-0005-0000-0000-00007E450000}"/>
    <cellStyle name="Вычисление 2 4 7 3" xfId="17524" xr:uid="{00000000-0005-0000-0000-00007F450000}"/>
    <cellStyle name="Вычисление 2 4 7 3 2" xfId="17525" xr:uid="{00000000-0005-0000-0000-000080450000}"/>
    <cellStyle name="Вычисление 2 4 7 3 2 2" xfId="17526" xr:uid="{00000000-0005-0000-0000-000081450000}"/>
    <cellStyle name="Вычисление 2 4 7 3 3" xfId="17527" xr:uid="{00000000-0005-0000-0000-000082450000}"/>
    <cellStyle name="Вычисление 2 4 7 4" xfId="17528" xr:uid="{00000000-0005-0000-0000-000083450000}"/>
    <cellStyle name="Вычисление 2 4 7 4 2" xfId="17529" xr:uid="{00000000-0005-0000-0000-000084450000}"/>
    <cellStyle name="Вычисление 2 4 7 4 2 2" xfId="17530" xr:uid="{00000000-0005-0000-0000-000085450000}"/>
    <cellStyle name="Вычисление 2 4 7 4 3" xfId="17531" xr:uid="{00000000-0005-0000-0000-000086450000}"/>
    <cellStyle name="Вычисление 2 4 7 5" xfId="17532" xr:uid="{00000000-0005-0000-0000-000087450000}"/>
    <cellStyle name="Вычисление 2 4 7 5 2" xfId="17533" xr:uid="{00000000-0005-0000-0000-000088450000}"/>
    <cellStyle name="Вычисление 2 4 7 6" xfId="17534" xr:uid="{00000000-0005-0000-0000-000089450000}"/>
    <cellStyle name="Вычисление 2 4 8" xfId="17535" xr:uid="{00000000-0005-0000-0000-00008A450000}"/>
    <cellStyle name="Вычисление 2 4 8 2" xfId="17536" xr:uid="{00000000-0005-0000-0000-00008B450000}"/>
    <cellStyle name="Вычисление 2 4 8 2 2" xfId="17537" xr:uid="{00000000-0005-0000-0000-00008C450000}"/>
    <cellStyle name="Вычисление 2 4 8 2 2 2" xfId="17538" xr:uid="{00000000-0005-0000-0000-00008D450000}"/>
    <cellStyle name="Вычисление 2 4 8 2 3" xfId="17539" xr:uid="{00000000-0005-0000-0000-00008E450000}"/>
    <cellStyle name="Вычисление 2 4 8 3" xfId="17540" xr:uid="{00000000-0005-0000-0000-00008F450000}"/>
    <cellStyle name="Вычисление 2 4 8 3 2" xfId="17541" xr:uid="{00000000-0005-0000-0000-000090450000}"/>
    <cellStyle name="Вычисление 2 4 8 3 2 2" xfId="17542" xr:uid="{00000000-0005-0000-0000-000091450000}"/>
    <cellStyle name="Вычисление 2 4 8 3 3" xfId="17543" xr:uid="{00000000-0005-0000-0000-000092450000}"/>
    <cellStyle name="Вычисление 2 4 8 4" xfId="17544" xr:uid="{00000000-0005-0000-0000-000093450000}"/>
    <cellStyle name="Вычисление 2 4 8 4 2" xfId="17545" xr:uid="{00000000-0005-0000-0000-000094450000}"/>
    <cellStyle name="Вычисление 2 4 8 4 2 2" xfId="17546" xr:uid="{00000000-0005-0000-0000-000095450000}"/>
    <cellStyle name="Вычисление 2 4 8 4 3" xfId="17547" xr:uid="{00000000-0005-0000-0000-000096450000}"/>
    <cellStyle name="Вычисление 2 4 8 5" xfId="17548" xr:uid="{00000000-0005-0000-0000-000097450000}"/>
    <cellStyle name="Вычисление 2 4 8 5 2" xfId="17549" xr:uid="{00000000-0005-0000-0000-000098450000}"/>
    <cellStyle name="Вычисление 2 4 8 6" xfId="17550" xr:uid="{00000000-0005-0000-0000-000099450000}"/>
    <cellStyle name="Вычисление 2 4 9" xfId="17551" xr:uid="{00000000-0005-0000-0000-00009A450000}"/>
    <cellStyle name="Вычисление 2 4 9 2" xfId="17552" xr:uid="{00000000-0005-0000-0000-00009B450000}"/>
    <cellStyle name="Вычисление 2 4 9 2 2" xfId="17553" xr:uid="{00000000-0005-0000-0000-00009C450000}"/>
    <cellStyle name="Вычисление 2 4 9 3" xfId="17554" xr:uid="{00000000-0005-0000-0000-00009D450000}"/>
    <cellStyle name="Вычисление 2 5" xfId="17555" xr:uid="{00000000-0005-0000-0000-00009E450000}"/>
    <cellStyle name="Вычисление 2 5 2" xfId="17556" xr:uid="{00000000-0005-0000-0000-00009F450000}"/>
    <cellStyle name="Вычисление 2 5 2 2" xfId="17557" xr:uid="{00000000-0005-0000-0000-0000A0450000}"/>
    <cellStyle name="Вычисление 2 5 2 2 2" xfId="17558" xr:uid="{00000000-0005-0000-0000-0000A1450000}"/>
    <cellStyle name="Вычисление 2 5 2 2 2 2" xfId="17559" xr:uid="{00000000-0005-0000-0000-0000A2450000}"/>
    <cellStyle name="Вычисление 2 5 2 2 2 2 2" xfId="17560" xr:uid="{00000000-0005-0000-0000-0000A3450000}"/>
    <cellStyle name="Вычисление 2 5 2 2 2 3" xfId="17561" xr:uid="{00000000-0005-0000-0000-0000A4450000}"/>
    <cellStyle name="Вычисление 2 5 2 2 3" xfId="17562" xr:uid="{00000000-0005-0000-0000-0000A5450000}"/>
    <cellStyle name="Вычисление 2 5 2 2 3 2" xfId="17563" xr:uid="{00000000-0005-0000-0000-0000A6450000}"/>
    <cellStyle name="Вычисление 2 5 2 2 3 2 2" xfId="17564" xr:uid="{00000000-0005-0000-0000-0000A7450000}"/>
    <cellStyle name="Вычисление 2 5 2 2 3 3" xfId="17565" xr:uid="{00000000-0005-0000-0000-0000A8450000}"/>
    <cellStyle name="Вычисление 2 5 2 2 4" xfId="17566" xr:uid="{00000000-0005-0000-0000-0000A9450000}"/>
    <cellStyle name="Вычисление 2 5 2 2 4 2" xfId="17567" xr:uid="{00000000-0005-0000-0000-0000AA450000}"/>
    <cellStyle name="Вычисление 2 5 2 2 4 2 2" xfId="17568" xr:uid="{00000000-0005-0000-0000-0000AB450000}"/>
    <cellStyle name="Вычисление 2 5 2 2 4 3" xfId="17569" xr:uid="{00000000-0005-0000-0000-0000AC450000}"/>
    <cellStyle name="Вычисление 2 5 2 2 5" xfId="17570" xr:uid="{00000000-0005-0000-0000-0000AD450000}"/>
    <cellStyle name="Вычисление 2 5 2 2 5 2" xfId="17571" xr:uid="{00000000-0005-0000-0000-0000AE450000}"/>
    <cellStyle name="Вычисление 2 5 2 2 6" xfId="17572" xr:uid="{00000000-0005-0000-0000-0000AF450000}"/>
    <cellStyle name="Вычисление 2 5 2 3" xfId="17573" xr:uid="{00000000-0005-0000-0000-0000B0450000}"/>
    <cellStyle name="Вычисление 2 5 2 3 2" xfId="17574" xr:uid="{00000000-0005-0000-0000-0000B1450000}"/>
    <cellStyle name="Вычисление 2 5 2 3 2 2" xfId="17575" xr:uid="{00000000-0005-0000-0000-0000B2450000}"/>
    <cellStyle name="Вычисление 2 5 2 3 2 2 2" xfId="17576" xr:uid="{00000000-0005-0000-0000-0000B3450000}"/>
    <cellStyle name="Вычисление 2 5 2 3 2 3" xfId="17577" xr:uid="{00000000-0005-0000-0000-0000B4450000}"/>
    <cellStyle name="Вычисление 2 5 2 3 3" xfId="17578" xr:uid="{00000000-0005-0000-0000-0000B5450000}"/>
    <cellStyle name="Вычисление 2 5 2 3 3 2" xfId="17579" xr:uid="{00000000-0005-0000-0000-0000B6450000}"/>
    <cellStyle name="Вычисление 2 5 2 3 3 2 2" xfId="17580" xr:uid="{00000000-0005-0000-0000-0000B7450000}"/>
    <cellStyle name="Вычисление 2 5 2 3 3 3" xfId="17581" xr:uid="{00000000-0005-0000-0000-0000B8450000}"/>
    <cellStyle name="Вычисление 2 5 2 3 4" xfId="17582" xr:uid="{00000000-0005-0000-0000-0000B9450000}"/>
    <cellStyle name="Вычисление 2 5 2 3 4 2" xfId="17583" xr:uid="{00000000-0005-0000-0000-0000BA450000}"/>
    <cellStyle name="Вычисление 2 5 2 3 4 2 2" xfId="17584" xr:uid="{00000000-0005-0000-0000-0000BB450000}"/>
    <cellStyle name="Вычисление 2 5 2 3 4 3" xfId="17585" xr:uid="{00000000-0005-0000-0000-0000BC450000}"/>
    <cellStyle name="Вычисление 2 5 2 3 5" xfId="17586" xr:uid="{00000000-0005-0000-0000-0000BD450000}"/>
    <cellStyle name="Вычисление 2 5 2 3 5 2" xfId="17587" xr:uid="{00000000-0005-0000-0000-0000BE450000}"/>
    <cellStyle name="Вычисление 2 5 2 3 6" xfId="17588" xr:uid="{00000000-0005-0000-0000-0000BF450000}"/>
    <cellStyle name="Вычисление 2 5 2 4" xfId="17589" xr:uid="{00000000-0005-0000-0000-0000C0450000}"/>
    <cellStyle name="Вычисление 2 5 2 4 2" xfId="17590" xr:uid="{00000000-0005-0000-0000-0000C1450000}"/>
    <cellStyle name="Вычисление 2 5 2 4 2 2" xfId="17591" xr:uid="{00000000-0005-0000-0000-0000C2450000}"/>
    <cellStyle name="Вычисление 2 5 2 4 2 2 2" xfId="17592" xr:uid="{00000000-0005-0000-0000-0000C3450000}"/>
    <cellStyle name="Вычисление 2 5 2 4 2 3" xfId="17593" xr:uid="{00000000-0005-0000-0000-0000C4450000}"/>
    <cellStyle name="Вычисление 2 5 2 4 3" xfId="17594" xr:uid="{00000000-0005-0000-0000-0000C5450000}"/>
    <cellStyle name="Вычисление 2 5 2 4 3 2" xfId="17595" xr:uid="{00000000-0005-0000-0000-0000C6450000}"/>
    <cellStyle name="Вычисление 2 5 2 4 3 2 2" xfId="17596" xr:uid="{00000000-0005-0000-0000-0000C7450000}"/>
    <cellStyle name="Вычисление 2 5 2 4 3 3" xfId="17597" xr:uid="{00000000-0005-0000-0000-0000C8450000}"/>
    <cellStyle name="Вычисление 2 5 2 4 4" xfId="17598" xr:uid="{00000000-0005-0000-0000-0000C9450000}"/>
    <cellStyle name="Вычисление 2 5 2 4 4 2" xfId="17599" xr:uid="{00000000-0005-0000-0000-0000CA450000}"/>
    <cellStyle name="Вычисление 2 5 2 4 4 2 2" xfId="17600" xr:uid="{00000000-0005-0000-0000-0000CB450000}"/>
    <cellStyle name="Вычисление 2 5 2 4 4 3" xfId="17601" xr:uid="{00000000-0005-0000-0000-0000CC450000}"/>
    <cellStyle name="Вычисление 2 5 2 4 5" xfId="17602" xr:uid="{00000000-0005-0000-0000-0000CD450000}"/>
    <cellStyle name="Вычисление 2 5 2 4 5 2" xfId="17603" xr:uid="{00000000-0005-0000-0000-0000CE450000}"/>
    <cellStyle name="Вычисление 2 5 2 4 6" xfId="17604" xr:uid="{00000000-0005-0000-0000-0000CF450000}"/>
    <cellStyle name="Вычисление 2 5 2 5" xfId="17605" xr:uid="{00000000-0005-0000-0000-0000D0450000}"/>
    <cellStyle name="Вычисление 2 5 2 5 2" xfId="17606" xr:uid="{00000000-0005-0000-0000-0000D1450000}"/>
    <cellStyle name="Вычисление 2 5 2 5 2 2" xfId="17607" xr:uid="{00000000-0005-0000-0000-0000D2450000}"/>
    <cellStyle name="Вычисление 2 5 2 5 2 2 2" xfId="17608" xr:uid="{00000000-0005-0000-0000-0000D3450000}"/>
    <cellStyle name="Вычисление 2 5 2 5 2 3" xfId="17609" xr:uid="{00000000-0005-0000-0000-0000D4450000}"/>
    <cellStyle name="Вычисление 2 5 2 5 3" xfId="17610" xr:uid="{00000000-0005-0000-0000-0000D5450000}"/>
    <cellStyle name="Вычисление 2 5 2 5 3 2" xfId="17611" xr:uid="{00000000-0005-0000-0000-0000D6450000}"/>
    <cellStyle name="Вычисление 2 5 2 5 3 2 2" xfId="17612" xr:uid="{00000000-0005-0000-0000-0000D7450000}"/>
    <cellStyle name="Вычисление 2 5 2 5 3 3" xfId="17613" xr:uid="{00000000-0005-0000-0000-0000D8450000}"/>
    <cellStyle name="Вычисление 2 5 2 5 4" xfId="17614" xr:uid="{00000000-0005-0000-0000-0000D9450000}"/>
    <cellStyle name="Вычисление 2 5 2 5 4 2" xfId="17615" xr:uid="{00000000-0005-0000-0000-0000DA450000}"/>
    <cellStyle name="Вычисление 2 5 2 5 4 2 2" xfId="17616" xr:uid="{00000000-0005-0000-0000-0000DB450000}"/>
    <cellStyle name="Вычисление 2 5 2 5 4 3" xfId="17617" xr:uid="{00000000-0005-0000-0000-0000DC450000}"/>
    <cellStyle name="Вычисление 2 5 2 5 5" xfId="17618" xr:uid="{00000000-0005-0000-0000-0000DD450000}"/>
    <cellStyle name="Вычисление 2 5 2 5 5 2" xfId="17619" xr:uid="{00000000-0005-0000-0000-0000DE450000}"/>
    <cellStyle name="Вычисление 2 5 2 5 6" xfId="17620" xr:uid="{00000000-0005-0000-0000-0000DF450000}"/>
    <cellStyle name="Вычисление 2 5 2 6" xfId="17621" xr:uid="{00000000-0005-0000-0000-0000E0450000}"/>
    <cellStyle name="Вычисление 2 5 2 6 2" xfId="17622" xr:uid="{00000000-0005-0000-0000-0000E1450000}"/>
    <cellStyle name="Вычисление 2 5 2 6 2 2" xfId="17623" xr:uid="{00000000-0005-0000-0000-0000E2450000}"/>
    <cellStyle name="Вычисление 2 5 2 6 3" xfId="17624" xr:uid="{00000000-0005-0000-0000-0000E3450000}"/>
    <cellStyle name="Вычисление 2 5 2 7" xfId="17625" xr:uid="{00000000-0005-0000-0000-0000E4450000}"/>
    <cellStyle name="Вычисление 2 5 2 7 2" xfId="17626" xr:uid="{00000000-0005-0000-0000-0000E5450000}"/>
    <cellStyle name="Вычисление 2 5 2 8" xfId="17627" xr:uid="{00000000-0005-0000-0000-0000E6450000}"/>
    <cellStyle name="Вычисление 2 5 3" xfId="17628" xr:uid="{00000000-0005-0000-0000-0000E7450000}"/>
    <cellStyle name="Вычисление 2 5 3 2" xfId="17629" xr:uid="{00000000-0005-0000-0000-0000E8450000}"/>
    <cellStyle name="Вычисление 2 5 3 2 2" xfId="17630" xr:uid="{00000000-0005-0000-0000-0000E9450000}"/>
    <cellStyle name="Вычисление 2 5 3 2 2 2" xfId="17631" xr:uid="{00000000-0005-0000-0000-0000EA450000}"/>
    <cellStyle name="Вычисление 2 5 3 2 3" xfId="17632" xr:uid="{00000000-0005-0000-0000-0000EB450000}"/>
    <cellStyle name="Вычисление 2 5 3 3" xfId="17633" xr:uid="{00000000-0005-0000-0000-0000EC450000}"/>
    <cellStyle name="Вычисление 2 5 3 3 2" xfId="17634" xr:uid="{00000000-0005-0000-0000-0000ED450000}"/>
    <cellStyle name="Вычисление 2 5 3 3 2 2" xfId="17635" xr:uid="{00000000-0005-0000-0000-0000EE450000}"/>
    <cellStyle name="Вычисление 2 5 3 3 3" xfId="17636" xr:uid="{00000000-0005-0000-0000-0000EF450000}"/>
    <cellStyle name="Вычисление 2 5 3 4" xfId="17637" xr:uid="{00000000-0005-0000-0000-0000F0450000}"/>
    <cellStyle name="Вычисление 2 5 3 4 2" xfId="17638" xr:uid="{00000000-0005-0000-0000-0000F1450000}"/>
    <cellStyle name="Вычисление 2 5 3 4 2 2" xfId="17639" xr:uid="{00000000-0005-0000-0000-0000F2450000}"/>
    <cellStyle name="Вычисление 2 5 3 4 3" xfId="17640" xr:uid="{00000000-0005-0000-0000-0000F3450000}"/>
    <cellStyle name="Вычисление 2 5 3 5" xfId="17641" xr:uid="{00000000-0005-0000-0000-0000F4450000}"/>
    <cellStyle name="Вычисление 2 5 3 5 2" xfId="17642" xr:uid="{00000000-0005-0000-0000-0000F5450000}"/>
    <cellStyle name="Вычисление 2 5 3 6" xfId="17643" xr:uid="{00000000-0005-0000-0000-0000F6450000}"/>
    <cellStyle name="Вычисление 2 5 4" xfId="17644" xr:uid="{00000000-0005-0000-0000-0000F7450000}"/>
    <cellStyle name="Вычисление 2 5 4 2" xfId="17645" xr:uid="{00000000-0005-0000-0000-0000F8450000}"/>
    <cellStyle name="Вычисление 2 5 4 2 2" xfId="17646" xr:uid="{00000000-0005-0000-0000-0000F9450000}"/>
    <cellStyle name="Вычисление 2 5 4 2 2 2" xfId="17647" xr:uid="{00000000-0005-0000-0000-0000FA450000}"/>
    <cellStyle name="Вычисление 2 5 4 2 3" xfId="17648" xr:uid="{00000000-0005-0000-0000-0000FB450000}"/>
    <cellStyle name="Вычисление 2 5 4 3" xfId="17649" xr:uid="{00000000-0005-0000-0000-0000FC450000}"/>
    <cellStyle name="Вычисление 2 5 4 3 2" xfId="17650" xr:uid="{00000000-0005-0000-0000-0000FD450000}"/>
    <cellStyle name="Вычисление 2 5 4 3 2 2" xfId="17651" xr:uid="{00000000-0005-0000-0000-0000FE450000}"/>
    <cellStyle name="Вычисление 2 5 4 3 3" xfId="17652" xr:uid="{00000000-0005-0000-0000-0000FF450000}"/>
    <cellStyle name="Вычисление 2 5 4 4" xfId="17653" xr:uid="{00000000-0005-0000-0000-000000460000}"/>
    <cellStyle name="Вычисление 2 5 4 4 2" xfId="17654" xr:uid="{00000000-0005-0000-0000-000001460000}"/>
    <cellStyle name="Вычисление 2 5 4 4 2 2" xfId="17655" xr:uid="{00000000-0005-0000-0000-000002460000}"/>
    <cellStyle name="Вычисление 2 5 4 4 3" xfId="17656" xr:uid="{00000000-0005-0000-0000-000003460000}"/>
    <cellStyle name="Вычисление 2 5 4 5" xfId="17657" xr:uid="{00000000-0005-0000-0000-000004460000}"/>
    <cellStyle name="Вычисление 2 5 4 5 2" xfId="17658" xr:uid="{00000000-0005-0000-0000-000005460000}"/>
    <cellStyle name="Вычисление 2 5 4 6" xfId="17659" xr:uid="{00000000-0005-0000-0000-000006460000}"/>
    <cellStyle name="Вычисление 2 5 5" xfId="17660" xr:uid="{00000000-0005-0000-0000-000007460000}"/>
    <cellStyle name="Вычисление 2 5 5 2" xfId="17661" xr:uid="{00000000-0005-0000-0000-000008460000}"/>
    <cellStyle name="Вычисление 2 5 5 2 2" xfId="17662" xr:uid="{00000000-0005-0000-0000-000009460000}"/>
    <cellStyle name="Вычисление 2 5 5 2 2 2" xfId="17663" xr:uid="{00000000-0005-0000-0000-00000A460000}"/>
    <cellStyle name="Вычисление 2 5 5 2 3" xfId="17664" xr:uid="{00000000-0005-0000-0000-00000B460000}"/>
    <cellStyle name="Вычисление 2 5 5 3" xfId="17665" xr:uid="{00000000-0005-0000-0000-00000C460000}"/>
    <cellStyle name="Вычисление 2 5 5 3 2" xfId="17666" xr:uid="{00000000-0005-0000-0000-00000D460000}"/>
    <cellStyle name="Вычисление 2 5 5 3 2 2" xfId="17667" xr:uid="{00000000-0005-0000-0000-00000E460000}"/>
    <cellStyle name="Вычисление 2 5 5 3 3" xfId="17668" xr:uid="{00000000-0005-0000-0000-00000F460000}"/>
    <cellStyle name="Вычисление 2 5 5 4" xfId="17669" xr:uid="{00000000-0005-0000-0000-000010460000}"/>
    <cellStyle name="Вычисление 2 5 5 4 2" xfId="17670" xr:uid="{00000000-0005-0000-0000-000011460000}"/>
    <cellStyle name="Вычисление 2 5 5 4 2 2" xfId="17671" xr:uid="{00000000-0005-0000-0000-000012460000}"/>
    <cellStyle name="Вычисление 2 5 5 4 3" xfId="17672" xr:uid="{00000000-0005-0000-0000-000013460000}"/>
    <cellStyle name="Вычисление 2 5 5 5" xfId="17673" xr:uid="{00000000-0005-0000-0000-000014460000}"/>
    <cellStyle name="Вычисление 2 5 5 5 2" xfId="17674" xr:uid="{00000000-0005-0000-0000-000015460000}"/>
    <cellStyle name="Вычисление 2 5 5 6" xfId="17675" xr:uid="{00000000-0005-0000-0000-000016460000}"/>
    <cellStyle name="Вычисление 2 5 6" xfId="17676" xr:uid="{00000000-0005-0000-0000-000017460000}"/>
    <cellStyle name="Вычисление 2 5 6 2" xfId="17677" xr:uid="{00000000-0005-0000-0000-000018460000}"/>
    <cellStyle name="Вычисление 2 5 6 2 2" xfId="17678" xr:uid="{00000000-0005-0000-0000-000019460000}"/>
    <cellStyle name="Вычисление 2 5 6 2 2 2" xfId="17679" xr:uid="{00000000-0005-0000-0000-00001A460000}"/>
    <cellStyle name="Вычисление 2 5 6 2 3" xfId="17680" xr:uid="{00000000-0005-0000-0000-00001B460000}"/>
    <cellStyle name="Вычисление 2 5 6 3" xfId="17681" xr:uid="{00000000-0005-0000-0000-00001C460000}"/>
    <cellStyle name="Вычисление 2 5 6 3 2" xfId="17682" xr:uid="{00000000-0005-0000-0000-00001D460000}"/>
    <cellStyle name="Вычисление 2 5 6 3 2 2" xfId="17683" xr:uid="{00000000-0005-0000-0000-00001E460000}"/>
    <cellStyle name="Вычисление 2 5 6 3 3" xfId="17684" xr:uid="{00000000-0005-0000-0000-00001F460000}"/>
    <cellStyle name="Вычисление 2 5 6 4" xfId="17685" xr:uid="{00000000-0005-0000-0000-000020460000}"/>
    <cellStyle name="Вычисление 2 5 6 4 2" xfId="17686" xr:uid="{00000000-0005-0000-0000-000021460000}"/>
    <cellStyle name="Вычисление 2 5 6 4 2 2" xfId="17687" xr:uid="{00000000-0005-0000-0000-000022460000}"/>
    <cellStyle name="Вычисление 2 5 6 4 3" xfId="17688" xr:uid="{00000000-0005-0000-0000-000023460000}"/>
    <cellStyle name="Вычисление 2 5 6 5" xfId="17689" xr:uid="{00000000-0005-0000-0000-000024460000}"/>
    <cellStyle name="Вычисление 2 5 6 5 2" xfId="17690" xr:uid="{00000000-0005-0000-0000-000025460000}"/>
    <cellStyle name="Вычисление 2 5 6 6" xfId="17691" xr:uid="{00000000-0005-0000-0000-000026460000}"/>
    <cellStyle name="Вычисление 2 5 7" xfId="17692" xr:uid="{00000000-0005-0000-0000-000027460000}"/>
    <cellStyle name="Вычисление 2 5 7 2" xfId="17693" xr:uid="{00000000-0005-0000-0000-000028460000}"/>
    <cellStyle name="Вычисление 2 5 7 2 2" xfId="17694" xr:uid="{00000000-0005-0000-0000-000029460000}"/>
    <cellStyle name="Вычисление 2 5 7 3" xfId="17695" xr:uid="{00000000-0005-0000-0000-00002A460000}"/>
    <cellStyle name="Вычисление 2 5 8" xfId="17696" xr:uid="{00000000-0005-0000-0000-00002B460000}"/>
    <cellStyle name="Вычисление 2 5 8 2" xfId="17697" xr:uid="{00000000-0005-0000-0000-00002C460000}"/>
    <cellStyle name="Вычисление 2 5 9" xfId="17698" xr:uid="{00000000-0005-0000-0000-00002D460000}"/>
    <cellStyle name="Вычисление 2 6" xfId="17699" xr:uid="{00000000-0005-0000-0000-00002E460000}"/>
    <cellStyle name="Вычисление 2 6 2" xfId="17700" xr:uid="{00000000-0005-0000-0000-00002F460000}"/>
    <cellStyle name="Вычисление 2 6 2 2" xfId="17701" xr:uid="{00000000-0005-0000-0000-000030460000}"/>
    <cellStyle name="Вычисление 2 6 2 2 2" xfId="17702" xr:uid="{00000000-0005-0000-0000-000031460000}"/>
    <cellStyle name="Вычисление 2 6 2 2 2 2" xfId="17703" xr:uid="{00000000-0005-0000-0000-000032460000}"/>
    <cellStyle name="Вычисление 2 6 2 2 3" xfId="17704" xr:uid="{00000000-0005-0000-0000-000033460000}"/>
    <cellStyle name="Вычисление 2 6 2 3" xfId="17705" xr:uid="{00000000-0005-0000-0000-000034460000}"/>
    <cellStyle name="Вычисление 2 6 2 3 2" xfId="17706" xr:uid="{00000000-0005-0000-0000-000035460000}"/>
    <cellStyle name="Вычисление 2 6 2 3 2 2" xfId="17707" xr:uid="{00000000-0005-0000-0000-000036460000}"/>
    <cellStyle name="Вычисление 2 6 2 3 3" xfId="17708" xr:uid="{00000000-0005-0000-0000-000037460000}"/>
    <cellStyle name="Вычисление 2 6 2 4" xfId="17709" xr:uid="{00000000-0005-0000-0000-000038460000}"/>
    <cellStyle name="Вычисление 2 6 2 4 2" xfId="17710" xr:uid="{00000000-0005-0000-0000-000039460000}"/>
    <cellStyle name="Вычисление 2 6 2 4 2 2" xfId="17711" xr:uid="{00000000-0005-0000-0000-00003A460000}"/>
    <cellStyle name="Вычисление 2 6 2 4 3" xfId="17712" xr:uid="{00000000-0005-0000-0000-00003B460000}"/>
    <cellStyle name="Вычисление 2 6 2 5" xfId="17713" xr:uid="{00000000-0005-0000-0000-00003C460000}"/>
    <cellStyle name="Вычисление 2 6 2 5 2" xfId="17714" xr:uid="{00000000-0005-0000-0000-00003D460000}"/>
    <cellStyle name="Вычисление 2 6 2 6" xfId="17715" xr:uid="{00000000-0005-0000-0000-00003E460000}"/>
    <cellStyle name="Вычисление 2 6 3" xfId="17716" xr:uid="{00000000-0005-0000-0000-00003F460000}"/>
    <cellStyle name="Вычисление 2 6 3 2" xfId="17717" xr:uid="{00000000-0005-0000-0000-000040460000}"/>
    <cellStyle name="Вычисление 2 6 3 2 2" xfId="17718" xr:uid="{00000000-0005-0000-0000-000041460000}"/>
    <cellStyle name="Вычисление 2 6 3 2 2 2" xfId="17719" xr:uid="{00000000-0005-0000-0000-000042460000}"/>
    <cellStyle name="Вычисление 2 6 3 2 3" xfId="17720" xr:uid="{00000000-0005-0000-0000-000043460000}"/>
    <cellStyle name="Вычисление 2 6 3 3" xfId="17721" xr:uid="{00000000-0005-0000-0000-000044460000}"/>
    <cellStyle name="Вычисление 2 6 3 3 2" xfId="17722" xr:uid="{00000000-0005-0000-0000-000045460000}"/>
    <cellStyle name="Вычисление 2 6 3 3 2 2" xfId="17723" xr:uid="{00000000-0005-0000-0000-000046460000}"/>
    <cellStyle name="Вычисление 2 6 3 3 3" xfId="17724" xr:uid="{00000000-0005-0000-0000-000047460000}"/>
    <cellStyle name="Вычисление 2 6 3 4" xfId="17725" xr:uid="{00000000-0005-0000-0000-000048460000}"/>
    <cellStyle name="Вычисление 2 6 3 4 2" xfId="17726" xr:uid="{00000000-0005-0000-0000-000049460000}"/>
    <cellStyle name="Вычисление 2 6 3 4 2 2" xfId="17727" xr:uid="{00000000-0005-0000-0000-00004A460000}"/>
    <cellStyle name="Вычисление 2 6 3 4 3" xfId="17728" xr:uid="{00000000-0005-0000-0000-00004B460000}"/>
    <cellStyle name="Вычисление 2 6 3 5" xfId="17729" xr:uid="{00000000-0005-0000-0000-00004C460000}"/>
    <cellStyle name="Вычисление 2 6 3 5 2" xfId="17730" xr:uid="{00000000-0005-0000-0000-00004D460000}"/>
    <cellStyle name="Вычисление 2 6 3 6" xfId="17731" xr:uid="{00000000-0005-0000-0000-00004E460000}"/>
    <cellStyle name="Вычисление 2 6 4" xfId="17732" xr:uid="{00000000-0005-0000-0000-00004F460000}"/>
    <cellStyle name="Вычисление 2 6 4 2" xfId="17733" xr:uid="{00000000-0005-0000-0000-000050460000}"/>
    <cellStyle name="Вычисление 2 6 4 2 2" xfId="17734" xr:uid="{00000000-0005-0000-0000-000051460000}"/>
    <cellStyle name="Вычисление 2 6 4 2 2 2" xfId="17735" xr:uid="{00000000-0005-0000-0000-000052460000}"/>
    <cellStyle name="Вычисление 2 6 4 2 3" xfId="17736" xr:uid="{00000000-0005-0000-0000-000053460000}"/>
    <cellStyle name="Вычисление 2 6 4 3" xfId="17737" xr:uid="{00000000-0005-0000-0000-000054460000}"/>
    <cellStyle name="Вычисление 2 6 4 3 2" xfId="17738" xr:uid="{00000000-0005-0000-0000-000055460000}"/>
    <cellStyle name="Вычисление 2 6 4 3 2 2" xfId="17739" xr:uid="{00000000-0005-0000-0000-000056460000}"/>
    <cellStyle name="Вычисление 2 6 4 3 3" xfId="17740" xr:uid="{00000000-0005-0000-0000-000057460000}"/>
    <cellStyle name="Вычисление 2 6 4 4" xfId="17741" xr:uid="{00000000-0005-0000-0000-000058460000}"/>
    <cellStyle name="Вычисление 2 6 4 4 2" xfId="17742" xr:uid="{00000000-0005-0000-0000-000059460000}"/>
    <cellStyle name="Вычисление 2 6 4 4 2 2" xfId="17743" xr:uid="{00000000-0005-0000-0000-00005A460000}"/>
    <cellStyle name="Вычисление 2 6 4 4 3" xfId="17744" xr:uid="{00000000-0005-0000-0000-00005B460000}"/>
    <cellStyle name="Вычисление 2 6 4 5" xfId="17745" xr:uid="{00000000-0005-0000-0000-00005C460000}"/>
    <cellStyle name="Вычисление 2 6 4 5 2" xfId="17746" xr:uid="{00000000-0005-0000-0000-00005D460000}"/>
    <cellStyle name="Вычисление 2 6 4 6" xfId="17747" xr:uid="{00000000-0005-0000-0000-00005E460000}"/>
    <cellStyle name="Вычисление 2 6 5" xfId="17748" xr:uid="{00000000-0005-0000-0000-00005F460000}"/>
    <cellStyle name="Вычисление 2 6 5 2" xfId="17749" xr:uid="{00000000-0005-0000-0000-000060460000}"/>
    <cellStyle name="Вычисление 2 6 5 2 2" xfId="17750" xr:uid="{00000000-0005-0000-0000-000061460000}"/>
    <cellStyle name="Вычисление 2 6 5 2 2 2" xfId="17751" xr:uid="{00000000-0005-0000-0000-000062460000}"/>
    <cellStyle name="Вычисление 2 6 5 2 3" xfId="17752" xr:uid="{00000000-0005-0000-0000-000063460000}"/>
    <cellStyle name="Вычисление 2 6 5 3" xfId="17753" xr:uid="{00000000-0005-0000-0000-000064460000}"/>
    <cellStyle name="Вычисление 2 6 5 3 2" xfId="17754" xr:uid="{00000000-0005-0000-0000-000065460000}"/>
    <cellStyle name="Вычисление 2 6 5 3 2 2" xfId="17755" xr:uid="{00000000-0005-0000-0000-000066460000}"/>
    <cellStyle name="Вычисление 2 6 5 3 3" xfId="17756" xr:uid="{00000000-0005-0000-0000-000067460000}"/>
    <cellStyle name="Вычисление 2 6 5 4" xfId="17757" xr:uid="{00000000-0005-0000-0000-000068460000}"/>
    <cellStyle name="Вычисление 2 6 5 4 2" xfId="17758" xr:uid="{00000000-0005-0000-0000-000069460000}"/>
    <cellStyle name="Вычисление 2 6 5 4 2 2" xfId="17759" xr:uid="{00000000-0005-0000-0000-00006A460000}"/>
    <cellStyle name="Вычисление 2 6 5 4 3" xfId="17760" xr:uid="{00000000-0005-0000-0000-00006B460000}"/>
    <cellStyle name="Вычисление 2 6 5 5" xfId="17761" xr:uid="{00000000-0005-0000-0000-00006C460000}"/>
    <cellStyle name="Вычисление 2 6 5 5 2" xfId="17762" xr:uid="{00000000-0005-0000-0000-00006D460000}"/>
    <cellStyle name="Вычисление 2 6 5 6" xfId="17763" xr:uid="{00000000-0005-0000-0000-00006E460000}"/>
    <cellStyle name="Вычисление 2 6 6" xfId="17764" xr:uid="{00000000-0005-0000-0000-00006F460000}"/>
    <cellStyle name="Вычисление 2 6 6 2" xfId="17765" xr:uid="{00000000-0005-0000-0000-000070460000}"/>
    <cellStyle name="Вычисление 2 6 6 2 2" xfId="17766" xr:uid="{00000000-0005-0000-0000-000071460000}"/>
    <cellStyle name="Вычисление 2 6 6 2 2 2" xfId="17767" xr:uid="{00000000-0005-0000-0000-000072460000}"/>
    <cellStyle name="Вычисление 2 6 6 2 3" xfId="17768" xr:uid="{00000000-0005-0000-0000-000073460000}"/>
    <cellStyle name="Вычисление 2 6 6 3" xfId="17769" xr:uid="{00000000-0005-0000-0000-000074460000}"/>
    <cellStyle name="Вычисление 2 6 6 3 2" xfId="17770" xr:uid="{00000000-0005-0000-0000-000075460000}"/>
    <cellStyle name="Вычисление 2 6 6 3 2 2" xfId="17771" xr:uid="{00000000-0005-0000-0000-000076460000}"/>
    <cellStyle name="Вычисление 2 6 6 3 3" xfId="17772" xr:uid="{00000000-0005-0000-0000-000077460000}"/>
    <cellStyle name="Вычисление 2 6 6 4" xfId="17773" xr:uid="{00000000-0005-0000-0000-000078460000}"/>
    <cellStyle name="Вычисление 2 6 6 4 2" xfId="17774" xr:uid="{00000000-0005-0000-0000-000079460000}"/>
    <cellStyle name="Вычисление 2 6 6 4 2 2" xfId="17775" xr:uid="{00000000-0005-0000-0000-00007A460000}"/>
    <cellStyle name="Вычисление 2 6 6 4 3" xfId="17776" xr:uid="{00000000-0005-0000-0000-00007B460000}"/>
    <cellStyle name="Вычисление 2 6 6 5" xfId="17777" xr:uid="{00000000-0005-0000-0000-00007C460000}"/>
    <cellStyle name="Вычисление 2 6 6 5 2" xfId="17778" xr:uid="{00000000-0005-0000-0000-00007D460000}"/>
    <cellStyle name="Вычисление 2 6 6 6" xfId="17779" xr:uid="{00000000-0005-0000-0000-00007E460000}"/>
    <cellStyle name="Вычисление 2 6 7" xfId="17780" xr:uid="{00000000-0005-0000-0000-00007F460000}"/>
    <cellStyle name="Вычисление 2 6 7 2" xfId="17781" xr:uid="{00000000-0005-0000-0000-000080460000}"/>
    <cellStyle name="Вычисление 2 6 7 2 2" xfId="17782" xr:uid="{00000000-0005-0000-0000-000081460000}"/>
    <cellStyle name="Вычисление 2 6 7 3" xfId="17783" xr:uid="{00000000-0005-0000-0000-000082460000}"/>
    <cellStyle name="Вычисление 2 6 8" xfId="17784" xr:uid="{00000000-0005-0000-0000-000083460000}"/>
    <cellStyle name="Вычисление 2 6 8 2" xfId="17785" xr:uid="{00000000-0005-0000-0000-000084460000}"/>
    <cellStyle name="Вычисление 2 6 9" xfId="17786" xr:uid="{00000000-0005-0000-0000-000085460000}"/>
    <cellStyle name="Вычисление 2 7" xfId="17787" xr:uid="{00000000-0005-0000-0000-000086460000}"/>
    <cellStyle name="Вычисление 2 7 2" xfId="17788" xr:uid="{00000000-0005-0000-0000-000087460000}"/>
    <cellStyle name="Вычисление 2 7 2 2" xfId="17789" xr:uid="{00000000-0005-0000-0000-000088460000}"/>
    <cellStyle name="Вычисление 2 7 2 2 2" xfId="17790" xr:uid="{00000000-0005-0000-0000-000089460000}"/>
    <cellStyle name="Вычисление 2 7 2 2 2 2" xfId="17791" xr:uid="{00000000-0005-0000-0000-00008A460000}"/>
    <cellStyle name="Вычисление 2 7 2 2 3" xfId="17792" xr:uid="{00000000-0005-0000-0000-00008B460000}"/>
    <cellStyle name="Вычисление 2 7 2 3" xfId="17793" xr:uid="{00000000-0005-0000-0000-00008C460000}"/>
    <cellStyle name="Вычисление 2 7 2 3 2" xfId="17794" xr:uid="{00000000-0005-0000-0000-00008D460000}"/>
    <cellStyle name="Вычисление 2 7 2 3 2 2" xfId="17795" xr:uid="{00000000-0005-0000-0000-00008E460000}"/>
    <cellStyle name="Вычисление 2 7 2 3 3" xfId="17796" xr:uid="{00000000-0005-0000-0000-00008F460000}"/>
    <cellStyle name="Вычисление 2 7 2 4" xfId="17797" xr:uid="{00000000-0005-0000-0000-000090460000}"/>
    <cellStyle name="Вычисление 2 7 2 4 2" xfId="17798" xr:uid="{00000000-0005-0000-0000-000091460000}"/>
    <cellStyle name="Вычисление 2 7 2 4 2 2" xfId="17799" xr:uid="{00000000-0005-0000-0000-000092460000}"/>
    <cellStyle name="Вычисление 2 7 2 4 3" xfId="17800" xr:uid="{00000000-0005-0000-0000-000093460000}"/>
    <cellStyle name="Вычисление 2 7 2 5" xfId="17801" xr:uid="{00000000-0005-0000-0000-000094460000}"/>
    <cellStyle name="Вычисление 2 7 2 5 2" xfId="17802" xr:uid="{00000000-0005-0000-0000-000095460000}"/>
    <cellStyle name="Вычисление 2 7 2 6" xfId="17803" xr:uid="{00000000-0005-0000-0000-000096460000}"/>
    <cellStyle name="Вычисление 2 7 3" xfId="17804" xr:uid="{00000000-0005-0000-0000-000097460000}"/>
    <cellStyle name="Вычисление 2 7 3 2" xfId="17805" xr:uid="{00000000-0005-0000-0000-000098460000}"/>
    <cellStyle name="Вычисление 2 7 3 2 2" xfId="17806" xr:uid="{00000000-0005-0000-0000-000099460000}"/>
    <cellStyle name="Вычисление 2 7 3 2 2 2" xfId="17807" xr:uid="{00000000-0005-0000-0000-00009A460000}"/>
    <cellStyle name="Вычисление 2 7 3 2 3" xfId="17808" xr:uid="{00000000-0005-0000-0000-00009B460000}"/>
    <cellStyle name="Вычисление 2 7 3 3" xfId="17809" xr:uid="{00000000-0005-0000-0000-00009C460000}"/>
    <cellStyle name="Вычисление 2 7 3 3 2" xfId="17810" xr:uid="{00000000-0005-0000-0000-00009D460000}"/>
    <cellStyle name="Вычисление 2 7 3 3 2 2" xfId="17811" xr:uid="{00000000-0005-0000-0000-00009E460000}"/>
    <cellStyle name="Вычисление 2 7 3 3 3" xfId="17812" xr:uid="{00000000-0005-0000-0000-00009F460000}"/>
    <cellStyle name="Вычисление 2 7 3 4" xfId="17813" xr:uid="{00000000-0005-0000-0000-0000A0460000}"/>
    <cellStyle name="Вычисление 2 7 3 4 2" xfId="17814" xr:uid="{00000000-0005-0000-0000-0000A1460000}"/>
    <cellStyle name="Вычисление 2 7 3 4 2 2" xfId="17815" xr:uid="{00000000-0005-0000-0000-0000A2460000}"/>
    <cellStyle name="Вычисление 2 7 3 4 3" xfId="17816" xr:uid="{00000000-0005-0000-0000-0000A3460000}"/>
    <cellStyle name="Вычисление 2 7 3 5" xfId="17817" xr:uid="{00000000-0005-0000-0000-0000A4460000}"/>
    <cellStyle name="Вычисление 2 7 3 5 2" xfId="17818" xr:uid="{00000000-0005-0000-0000-0000A5460000}"/>
    <cellStyle name="Вычисление 2 7 3 6" xfId="17819" xr:uid="{00000000-0005-0000-0000-0000A6460000}"/>
    <cellStyle name="Вычисление 2 7 4" xfId="17820" xr:uid="{00000000-0005-0000-0000-0000A7460000}"/>
    <cellStyle name="Вычисление 2 7 4 2" xfId="17821" xr:uid="{00000000-0005-0000-0000-0000A8460000}"/>
    <cellStyle name="Вычисление 2 7 4 2 2" xfId="17822" xr:uid="{00000000-0005-0000-0000-0000A9460000}"/>
    <cellStyle name="Вычисление 2 7 4 2 2 2" xfId="17823" xr:uid="{00000000-0005-0000-0000-0000AA460000}"/>
    <cellStyle name="Вычисление 2 7 4 2 3" xfId="17824" xr:uid="{00000000-0005-0000-0000-0000AB460000}"/>
    <cellStyle name="Вычисление 2 7 4 3" xfId="17825" xr:uid="{00000000-0005-0000-0000-0000AC460000}"/>
    <cellStyle name="Вычисление 2 7 4 3 2" xfId="17826" xr:uid="{00000000-0005-0000-0000-0000AD460000}"/>
    <cellStyle name="Вычисление 2 7 4 3 2 2" xfId="17827" xr:uid="{00000000-0005-0000-0000-0000AE460000}"/>
    <cellStyle name="Вычисление 2 7 4 3 3" xfId="17828" xr:uid="{00000000-0005-0000-0000-0000AF460000}"/>
    <cellStyle name="Вычисление 2 7 4 4" xfId="17829" xr:uid="{00000000-0005-0000-0000-0000B0460000}"/>
    <cellStyle name="Вычисление 2 7 4 4 2" xfId="17830" xr:uid="{00000000-0005-0000-0000-0000B1460000}"/>
    <cellStyle name="Вычисление 2 7 4 4 2 2" xfId="17831" xr:uid="{00000000-0005-0000-0000-0000B2460000}"/>
    <cellStyle name="Вычисление 2 7 4 4 3" xfId="17832" xr:uid="{00000000-0005-0000-0000-0000B3460000}"/>
    <cellStyle name="Вычисление 2 7 4 5" xfId="17833" xr:uid="{00000000-0005-0000-0000-0000B4460000}"/>
    <cellStyle name="Вычисление 2 7 4 5 2" xfId="17834" xr:uid="{00000000-0005-0000-0000-0000B5460000}"/>
    <cellStyle name="Вычисление 2 7 4 6" xfId="17835" xr:uid="{00000000-0005-0000-0000-0000B6460000}"/>
    <cellStyle name="Вычисление 2 7 5" xfId="17836" xr:uid="{00000000-0005-0000-0000-0000B7460000}"/>
    <cellStyle name="Вычисление 2 7 5 2" xfId="17837" xr:uid="{00000000-0005-0000-0000-0000B8460000}"/>
    <cellStyle name="Вычисление 2 7 5 2 2" xfId="17838" xr:uid="{00000000-0005-0000-0000-0000B9460000}"/>
    <cellStyle name="Вычисление 2 7 5 2 2 2" xfId="17839" xr:uid="{00000000-0005-0000-0000-0000BA460000}"/>
    <cellStyle name="Вычисление 2 7 5 2 3" xfId="17840" xr:uid="{00000000-0005-0000-0000-0000BB460000}"/>
    <cellStyle name="Вычисление 2 7 5 3" xfId="17841" xr:uid="{00000000-0005-0000-0000-0000BC460000}"/>
    <cellStyle name="Вычисление 2 7 5 3 2" xfId="17842" xr:uid="{00000000-0005-0000-0000-0000BD460000}"/>
    <cellStyle name="Вычисление 2 7 5 3 2 2" xfId="17843" xr:uid="{00000000-0005-0000-0000-0000BE460000}"/>
    <cellStyle name="Вычисление 2 7 5 3 3" xfId="17844" xr:uid="{00000000-0005-0000-0000-0000BF460000}"/>
    <cellStyle name="Вычисление 2 7 5 4" xfId="17845" xr:uid="{00000000-0005-0000-0000-0000C0460000}"/>
    <cellStyle name="Вычисление 2 7 5 4 2" xfId="17846" xr:uid="{00000000-0005-0000-0000-0000C1460000}"/>
    <cellStyle name="Вычисление 2 7 5 4 2 2" xfId="17847" xr:uid="{00000000-0005-0000-0000-0000C2460000}"/>
    <cellStyle name="Вычисление 2 7 5 4 3" xfId="17848" xr:uid="{00000000-0005-0000-0000-0000C3460000}"/>
    <cellStyle name="Вычисление 2 7 5 5" xfId="17849" xr:uid="{00000000-0005-0000-0000-0000C4460000}"/>
    <cellStyle name="Вычисление 2 7 5 5 2" xfId="17850" xr:uid="{00000000-0005-0000-0000-0000C5460000}"/>
    <cellStyle name="Вычисление 2 7 5 6" xfId="17851" xr:uid="{00000000-0005-0000-0000-0000C6460000}"/>
    <cellStyle name="Вычисление 2 7 6" xfId="17852" xr:uid="{00000000-0005-0000-0000-0000C7460000}"/>
    <cellStyle name="Вычисление 2 7 6 2" xfId="17853" xr:uid="{00000000-0005-0000-0000-0000C8460000}"/>
    <cellStyle name="Вычисление 2 7 6 2 2" xfId="17854" xr:uid="{00000000-0005-0000-0000-0000C9460000}"/>
    <cellStyle name="Вычисление 2 7 6 3" xfId="17855" xr:uid="{00000000-0005-0000-0000-0000CA460000}"/>
    <cellStyle name="Вычисление 2 7 7" xfId="17856" xr:uid="{00000000-0005-0000-0000-0000CB460000}"/>
    <cellStyle name="Вычисление 2 7 7 2" xfId="17857" xr:uid="{00000000-0005-0000-0000-0000CC460000}"/>
    <cellStyle name="Вычисление 2 7 8" xfId="17858" xr:uid="{00000000-0005-0000-0000-0000CD460000}"/>
    <cellStyle name="Вычисление 2 8" xfId="17859" xr:uid="{00000000-0005-0000-0000-0000CE460000}"/>
    <cellStyle name="Вычисление 2 8 2" xfId="17860" xr:uid="{00000000-0005-0000-0000-0000CF460000}"/>
    <cellStyle name="Вычисление 2 8 2 2" xfId="17861" xr:uid="{00000000-0005-0000-0000-0000D0460000}"/>
    <cellStyle name="Вычисление 2 8 2 2 2" xfId="17862" xr:uid="{00000000-0005-0000-0000-0000D1460000}"/>
    <cellStyle name="Вычисление 2 8 2 2 2 2" xfId="17863" xr:uid="{00000000-0005-0000-0000-0000D2460000}"/>
    <cellStyle name="Вычисление 2 8 2 2 3" xfId="17864" xr:uid="{00000000-0005-0000-0000-0000D3460000}"/>
    <cellStyle name="Вычисление 2 8 2 3" xfId="17865" xr:uid="{00000000-0005-0000-0000-0000D4460000}"/>
    <cellStyle name="Вычисление 2 8 2 3 2" xfId="17866" xr:uid="{00000000-0005-0000-0000-0000D5460000}"/>
    <cellStyle name="Вычисление 2 8 2 3 2 2" xfId="17867" xr:uid="{00000000-0005-0000-0000-0000D6460000}"/>
    <cellStyle name="Вычисление 2 8 2 3 3" xfId="17868" xr:uid="{00000000-0005-0000-0000-0000D7460000}"/>
    <cellStyle name="Вычисление 2 8 2 4" xfId="17869" xr:uid="{00000000-0005-0000-0000-0000D8460000}"/>
    <cellStyle name="Вычисление 2 8 2 4 2" xfId="17870" xr:uid="{00000000-0005-0000-0000-0000D9460000}"/>
    <cellStyle name="Вычисление 2 8 2 4 2 2" xfId="17871" xr:uid="{00000000-0005-0000-0000-0000DA460000}"/>
    <cellStyle name="Вычисление 2 8 2 4 3" xfId="17872" xr:uid="{00000000-0005-0000-0000-0000DB460000}"/>
    <cellStyle name="Вычисление 2 8 2 5" xfId="17873" xr:uid="{00000000-0005-0000-0000-0000DC460000}"/>
    <cellStyle name="Вычисление 2 8 2 5 2" xfId="17874" xr:uid="{00000000-0005-0000-0000-0000DD460000}"/>
    <cellStyle name="Вычисление 2 8 2 6" xfId="17875" xr:uid="{00000000-0005-0000-0000-0000DE460000}"/>
    <cellStyle name="Вычисление 2 8 3" xfId="17876" xr:uid="{00000000-0005-0000-0000-0000DF460000}"/>
    <cellStyle name="Вычисление 2 8 3 2" xfId="17877" xr:uid="{00000000-0005-0000-0000-0000E0460000}"/>
    <cellStyle name="Вычисление 2 8 3 2 2" xfId="17878" xr:uid="{00000000-0005-0000-0000-0000E1460000}"/>
    <cellStyle name="Вычисление 2 8 3 2 2 2" xfId="17879" xr:uid="{00000000-0005-0000-0000-0000E2460000}"/>
    <cellStyle name="Вычисление 2 8 3 2 3" xfId="17880" xr:uid="{00000000-0005-0000-0000-0000E3460000}"/>
    <cellStyle name="Вычисление 2 8 3 3" xfId="17881" xr:uid="{00000000-0005-0000-0000-0000E4460000}"/>
    <cellStyle name="Вычисление 2 8 3 3 2" xfId="17882" xr:uid="{00000000-0005-0000-0000-0000E5460000}"/>
    <cellStyle name="Вычисление 2 8 3 3 2 2" xfId="17883" xr:uid="{00000000-0005-0000-0000-0000E6460000}"/>
    <cellStyle name="Вычисление 2 8 3 3 3" xfId="17884" xr:uid="{00000000-0005-0000-0000-0000E7460000}"/>
    <cellStyle name="Вычисление 2 8 3 4" xfId="17885" xr:uid="{00000000-0005-0000-0000-0000E8460000}"/>
    <cellStyle name="Вычисление 2 8 3 4 2" xfId="17886" xr:uid="{00000000-0005-0000-0000-0000E9460000}"/>
    <cellStyle name="Вычисление 2 8 3 4 2 2" xfId="17887" xr:uid="{00000000-0005-0000-0000-0000EA460000}"/>
    <cellStyle name="Вычисление 2 8 3 4 3" xfId="17888" xr:uid="{00000000-0005-0000-0000-0000EB460000}"/>
    <cellStyle name="Вычисление 2 8 3 5" xfId="17889" xr:uid="{00000000-0005-0000-0000-0000EC460000}"/>
    <cellStyle name="Вычисление 2 8 3 5 2" xfId="17890" xr:uid="{00000000-0005-0000-0000-0000ED460000}"/>
    <cellStyle name="Вычисление 2 8 3 6" xfId="17891" xr:uid="{00000000-0005-0000-0000-0000EE460000}"/>
    <cellStyle name="Вычисление 2 8 4" xfId="17892" xr:uid="{00000000-0005-0000-0000-0000EF460000}"/>
    <cellStyle name="Вычисление 2 8 4 2" xfId="17893" xr:uid="{00000000-0005-0000-0000-0000F0460000}"/>
    <cellStyle name="Вычисление 2 8 4 2 2" xfId="17894" xr:uid="{00000000-0005-0000-0000-0000F1460000}"/>
    <cellStyle name="Вычисление 2 8 4 2 2 2" xfId="17895" xr:uid="{00000000-0005-0000-0000-0000F2460000}"/>
    <cellStyle name="Вычисление 2 8 4 2 3" xfId="17896" xr:uid="{00000000-0005-0000-0000-0000F3460000}"/>
    <cellStyle name="Вычисление 2 8 4 3" xfId="17897" xr:uid="{00000000-0005-0000-0000-0000F4460000}"/>
    <cellStyle name="Вычисление 2 8 4 3 2" xfId="17898" xr:uid="{00000000-0005-0000-0000-0000F5460000}"/>
    <cellStyle name="Вычисление 2 8 4 3 2 2" xfId="17899" xr:uid="{00000000-0005-0000-0000-0000F6460000}"/>
    <cellStyle name="Вычисление 2 8 4 3 3" xfId="17900" xr:uid="{00000000-0005-0000-0000-0000F7460000}"/>
    <cellStyle name="Вычисление 2 8 4 4" xfId="17901" xr:uid="{00000000-0005-0000-0000-0000F8460000}"/>
    <cellStyle name="Вычисление 2 8 4 4 2" xfId="17902" xr:uid="{00000000-0005-0000-0000-0000F9460000}"/>
    <cellStyle name="Вычисление 2 8 4 4 2 2" xfId="17903" xr:uid="{00000000-0005-0000-0000-0000FA460000}"/>
    <cellStyle name="Вычисление 2 8 4 4 3" xfId="17904" xr:uid="{00000000-0005-0000-0000-0000FB460000}"/>
    <cellStyle name="Вычисление 2 8 4 5" xfId="17905" xr:uid="{00000000-0005-0000-0000-0000FC460000}"/>
    <cellStyle name="Вычисление 2 8 4 5 2" xfId="17906" xr:uid="{00000000-0005-0000-0000-0000FD460000}"/>
    <cellStyle name="Вычисление 2 8 4 6" xfId="17907" xr:uid="{00000000-0005-0000-0000-0000FE460000}"/>
    <cellStyle name="Вычисление 2 8 5" xfId="17908" xr:uid="{00000000-0005-0000-0000-0000FF460000}"/>
    <cellStyle name="Вычисление 2 8 5 2" xfId="17909" xr:uid="{00000000-0005-0000-0000-000000470000}"/>
    <cellStyle name="Вычисление 2 8 5 2 2" xfId="17910" xr:uid="{00000000-0005-0000-0000-000001470000}"/>
    <cellStyle name="Вычисление 2 8 5 2 2 2" xfId="17911" xr:uid="{00000000-0005-0000-0000-000002470000}"/>
    <cellStyle name="Вычисление 2 8 5 2 3" xfId="17912" xr:uid="{00000000-0005-0000-0000-000003470000}"/>
    <cellStyle name="Вычисление 2 8 5 3" xfId="17913" xr:uid="{00000000-0005-0000-0000-000004470000}"/>
    <cellStyle name="Вычисление 2 8 5 3 2" xfId="17914" xr:uid="{00000000-0005-0000-0000-000005470000}"/>
    <cellStyle name="Вычисление 2 8 5 3 2 2" xfId="17915" xr:uid="{00000000-0005-0000-0000-000006470000}"/>
    <cellStyle name="Вычисление 2 8 5 3 3" xfId="17916" xr:uid="{00000000-0005-0000-0000-000007470000}"/>
    <cellStyle name="Вычисление 2 8 5 4" xfId="17917" xr:uid="{00000000-0005-0000-0000-000008470000}"/>
    <cellStyle name="Вычисление 2 8 5 4 2" xfId="17918" xr:uid="{00000000-0005-0000-0000-000009470000}"/>
    <cellStyle name="Вычисление 2 8 5 4 2 2" xfId="17919" xr:uid="{00000000-0005-0000-0000-00000A470000}"/>
    <cellStyle name="Вычисление 2 8 5 4 3" xfId="17920" xr:uid="{00000000-0005-0000-0000-00000B470000}"/>
    <cellStyle name="Вычисление 2 8 5 5" xfId="17921" xr:uid="{00000000-0005-0000-0000-00000C470000}"/>
    <cellStyle name="Вычисление 2 8 5 5 2" xfId="17922" xr:uid="{00000000-0005-0000-0000-00000D470000}"/>
    <cellStyle name="Вычисление 2 8 5 6" xfId="17923" xr:uid="{00000000-0005-0000-0000-00000E470000}"/>
    <cellStyle name="Вычисление 2 8 6" xfId="17924" xr:uid="{00000000-0005-0000-0000-00000F470000}"/>
    <cellStyle name="Вычисление 2 8 6 2" xfId="17925" xr:uid="{00000000-0005-0000-0000-000010470000}"/>
    <cellStyle name="Вычисление 2 8 6 2 2" xfId="17926" xr:uid="{00000000-0005-0000-0000-000011470000}"/>
    <cellStyle name="Вычисление 2 8 6 3" xfId="17927" xr:uid="{00000000-0005-0000-0000-000012470000}"/>
    <cellStyle name="Вычисление 2 8 7" xfId="17928" xr:uid="{00000000-0005-0000-0000-000013470000}"/>
    <cellStyle name="Вычисление 2 8 7 2" xfId="17929" xr:uid="{00000000-0005-0000-0000-000014470000}"/>
    <cellStyle name="Вычисление 2 8 8" xfId="17930" xr:uid="{00000000-0005-0000-0000-000015470000}"/>
    <cellStyle name="Вычисление 2 9" xfId="17931" xr:uid="{00000000-0005-0000-0000-000016470000}"/>
    <cellStyle name="Вычисление 2 9 2" xfId="17932" xr:uid="{00000000-0005-0000-0000-000017470000}"/>
    <cellStyle name="Вычисление 2 9 2 2" xfId="17933" xr:uid="{00000000-0005-0000-0000-000018470000}"/>
    <cellStyle name="Вычисление 2 9 2 2 2" xfId="17934" xr:uid="{00000000-0005-0000-0000-000019470000}"/>
    <cellStyle name="Вычисление 2 9 2 3" xfId="17935" xr:uid="{00000000-0005-0000-0000-00001A470000}"/>
    <cellStyle name="Вычисление 2 9 3" xfId="17936" xr:uid="{00000000-0005-0000-0000-00001B470000}"/>
    <cellStyle name="Вычисление 2 9 3 2" xfId="17937" xr:uid="{00000000-0005-0000-0000-00001C470000}"/>
    <cellStyle name="Вычисление 2 9 4" xfId="17938" xr:uid="{00000000-0005-0000-0000-00001D470000}"/>
    <cellStyle name="Вычисление 3" xfId="267" xr:uid="{00000000-0005-0000-0000-00001E470000}"/>
    <cellStyle name="Вычисление 3 10" xfId="17939" xr:uid="{00000000-0005-0000-0000-00001F470000}"/>
    <cellStyle name="Вычисление 3 10 2" xfId="17940" xr:uid="{00000000-0005-0000-0000-000020470000}"/>
    <cellStyle name="Вычисление 3 10 2 2" xfId="17941" xr:uid="{00000000-0005-0000-0000-000021470000}"/>
    <cellStyle name="Вычисление 3 10 3" xfId="17942" xr:uid="{00000000-0005-0000-0000-000022470000}"/>
    <cellStyle name="Вычисление 3 11" xfId="17943" xr:uid="{00000000-0005-0000-0000-000023470000}"/>
    <cellStyle name="Вычисление 3 11 2" xfId="17944" xr:uid="{00000000-0005-0000-0000-000024470000}"/>
    <cellStyle name="Вычисление 3 12" xfId="17945" xr:uid="{00000000-0005-0000-0000-000025470000}"/>
    <cellStyle name="Вычисление 3 13" xfId="17946" xr:uid="{00000000-0005-0000-0000-000026470000}"/>
    <cellStyle name="Вычисление 3 2" xfId="268" xr:uid="{00000000-0005-0000-0000-000027470000}"/>
    <cellStyle name="Вычисление 3 2 10" xfId="17947" xr:uid="{00000000-0005-0000-0000-000028470000}"/>
    <cellStyle name="Вычисление 3 2 2" xfId="17948" xr:uid="{00000000-0005-0000-0000-000029470000}"/>
    <cellStyle name="Вычисление 3 2 2 10" xfId="17949" xr:uid="{00000000-0005-0000-0000-00002A470000}"/>
    <cellStyle name="Вычисление 3 2 2 10 2" xfId="17950" xr:uid="{00000000-0005-0000-0000-00002B470000}"/>
    <cellStyle name="Вычисление 3 2 2 11" xfId="17951" xr:uid="{00000000-0005-0000-0000-00002C470000}"/>
    <cellStyle name="Вычисление 3 2 2 2" xfId="17952" xr:uid="{00000000-0005-0000-0000-00002D470000}"/>
    <cellStyle name="Вычисление 3 2 2 2 2" xfId="17953" xr:uid="{00000000-0005-0000-0000-00002E470000}"/>
    <cellStyle name="Вычисление 3 2 2 2 2 2" xfId="17954" xr:uid="{00000000-0005-0000-0000-00002F470000}"/>
    <cellStyle name="Вычисление 3 2 2 2 2 2 2" xfId="17955" xr:uid="{00000000-0005-0000-0000-000030470000}"/>
    <cellStyle name="Вычисление 3 2 2 2 2 2 2 2" xfId="17956" xr:uid="{00000000-0005-0000-0000-000031470000}"/>
    <cellStyle name="Вычисление 3 2 2 2 2 2 2 2 2" xfId="17957" xr:uid="{00000000-0005-0000-0000-000032470000}"/>
    <cellStyle name="Вычисление 3 2 2 2 2 2 2 3" xfId="17958" xr:uid="{00000000-0005-0000-0000-000033470000}"/>
    <cellStyle name="Вычисление 3 2 2 2 2 2 3" xfId="17959" xr:uid="{00000000-0005-0000-0000-000034470000}"/>
    <cellStyle name="Вычисление 3 2 2 2 2 2 3 2" xfId="17960" xr:uid="{00000000-0005-0000-0000-000035470000}"/>
    <cellStyle name="Вычисление 3 2 2 2 2 2 3 2 2" xfId="17961" xr:uid="{00000000-0005-0000-0000-000036470000}"/>
    <cellStyle name="Вычисление 3 2 2 2 2 2 3 3" xfId="17962" xr:uid="{00000000-0005-0000-0000-000037470000}"/>
    <cellStyle name="Вычисление 3 2 2 2 2 2 4" xfId="17963" xr:uid="{00000000-0005-0000-0000-000038470000}"/>
    <cellStyle name="Вычисление 3 2 2 2 2 2 4 2" xfId="17964" xr:uid="{00000000-0005-0000-0000-000039470000}"/>
    <cellStyle name="Вычисление 3 2 2 2 2 2 4 2 2" xfId="17965" xr:uid="{00000000-0005-0000-0000-00003A470000}"/>
    <cellStyle name="Вычисление 3 2 2 2 2 2 4 3" xfId="17966" xr:uid="{00000000-0005-0000-0000-00003B470000}"/>
    <cellStyle name="Вычисление 3 2 2 2 2 2 5" xfId="17967" xr:uid="{00000000-0005-0000-0000-00003C470000}"/>
    <cellStyle name="Вычисление 3 2 2 2 2 2 5 2" xfId="17968" xr:uid="{00000000-0005-0000-0000-00003D470000}"/>
    <cellStyle name="Вычисление 3 2 2 2 2 2 6" xfId="17969" xr:uid="{00000000-0005-0000-0000-00003E470000}"/>
    <cellStyle name="Вычисление 3 2 2 2 2 3" xfId="17970" xr:uid="{00000000-0005-0000-0000-00003F470000}"/>
    <cellStyle name="Вычисление 3 2 2 2 2 3 2" xfId="17971" xr:uid="{00000000-0005-0000-0000-000040470000}"/>
    <cellStyle name="Вычисление 3 2 2 2 2 3 2 2" xfId="17972" xr:uid="{00000000-0005-0000-0000-000041470000}"/>
    <cellStyle name="Вычисление 3 2 2 2 2 3 2 2 2" xfId="17973" xr:uid="{00000000-0005-0000-0000-000042470000}"/>
    <cellStyle name="Вычисление 3 2 2 2 2 3 2 3" xfId="17974" xr:uid="{00000000-0005-0000-0000-000043470000}"/>
    <cellStyle name="Вычисление 3 2 2 2 2 3 3" xfId="17975" xr:uid="{00000000-0005-0000-0000-000044470000}"/>
    <cellStyle name="Вычисление 3 2 2 2 2 3 3 2" xfId="17976" xr:uid="{00000000-0005-0000-0000-000045470000}"/>
    <cellStyle name="Вычисление 3 2 2 2 2 3 3 2 2" xfId="17977" xr:uid="{00000000-0005-0000-0000-000046470000}"/>
    <cellStyle name="Вычисление 3 2 2 2 2 3 3 3" xfId="17978" xr:uid="{00000000-0005-0000-0000-000047470000}"/>
    <cellStyle name="Вычисление 3 2 2 2 2 3 4" xfId="17979" xr:uid="{00000000-0005-0000-0000-000048470000}"/>
    <cellStyle name="Вычисление 3 2 2 2 2 3 4 2" xfId="17980" xr:uid="{00000000-0005-0000-0000-000049470000}"/>
    <cellStyle name="Вычисление 3 2 2 2 2 3 4 2 2" xfId="17981" xr:uid="{00000000-0005-0000-0000-00004A470000}"/>
    <cellStyle name="Вычисление 3 2 2 2 2 3 4 3" xfId="17982" xr:uid="{00000000-0005-0000-0000-00004B470000}"/>
    <cellStyle name="Вычисление 3 2 2 2 2 3 5" xfId="17983" xr:uid="{00000000-0005-0000-0000-00004C470000}"/>
    <cellStyle name="Вычисление 3 2 2 2 2 3 5 2" xfId="17984" xr:uid="{00000000-0005-0000-0000-00004D470000}"/>
    <cellStyle name="Вычисление 3 2 2 2 2 3 6" xfId="17985" xr:uid="{00000000-0005-0000-0000-00004E470000}"/>
    <cellStyle name="Вычисление 3 2 2 2 2 4" xfId="17986" xr:uid="{00000000-0005-0000-0000-00004F470000}"/>
    <cellStyle name="Вычисление 3 2 2 2 2 4 2" xfId="17987" xr:uid="{00000000-0005-0000-0000-000050470000}"/>
    <cellStyle name="Вычисление 3 2 2 2 2 4 2 2" xfId="17988" xr:uid="{00000000-0005-0000-0000-000051470000}"/>
    <cellStyle name="Вычисление 3 2 2 2 2 4 2 2 2" xfId="17989" xr:uid="{00000000-0005-0000-0000-000052470000}"/>
    <cellStyle name="Вычисление 3 2 2 2 2 4 2 3" xfId="17990" xr:uid="{00000000-0005-0000-0000-000053470000}"/>
    <cellStyle name="Вычисление 3 2 2 2 2 4 3" xfId="17991" xr:uid="{00000000-0005-0000-0000-000054470000}"/>
    <cellStyle name="Вычисление 3 2 2 2 2 4 3 2" xfId="17992" xr:uid="{00000000-0005-0000-0000-000055470000}"/>
    <cellStyle name="Вычисление 3 2 2 2 2 4 3 2 2" xfId="17993" xr:uid="{00000000-0005-0000-0000-000056470000}"/>
    <cellStyle name="Вычисление 3 2 2 2 2 4 3 3" xfId="17994" xr:uid="{00000000-0005-0000-0000-000057470000}"/>
    <cellStyle name="Вычисление 3 2 2 2 2 4 4" xfId="17995" xr:uid="{00000000-0005-0000-0000-000058470000}"/>
    <cellStyle name="Вычисление 3 2 2 2 2 4 4 2" xfId="17996" xr:uid="{00000000-0005-0000-0000-000059470000}"/>
    <cellStyle name="Вычисление 3 2 2 2 2 4 4 2 2" xfId="17997" xr:uid="{00000000-0005-0000-0000-00005A470000}"/>
    <cellStyle name="Вычисление 3 2 2 2 2 4 4 3" xfId="17998" xr:uid="{00000000-0005-0000-0000-00005B470000}"/>
    <cellStyle name="Вычисление 3 2 2 2 2 4 5" xfId="17999" xr:uid="{00000000-0005-0000-0000-00005C470000}"/>
    <cellStyle name="Вычисление 3 2 2 2 2 4 5 2" xfId="18000" xr:uid="{00000000-0005-0000-0000-00005D470000}"/>
    <cellStyle name="Вычисление 3 2 2 2 2 4 6" xfId="18001" xr:uid="{00000000-0005-0000-0000-00005E470000}"/>
    <cellStyle name="Вычисление 3 2 2 2 2 5" xfId="18002" xr:uid="{00000000-0005-0000-0000-00005F470000}"/>
    <cellStyle name="Вычисление 3 2 2 2 2 5 2" xfId="18003" xr:uid="{00000000-0005-0000-0000-000060470000}"/>
    <cellStyle name="Вычисление 3 2 2 2 2 5 2 2" xfId="18004" xr:uid="{00000000-0005-0000-0000-000061470000}"/>
    <cellStyle name="Вычисление 3 2 2 2 2 5 2 2 2" xfId="18005" xr:uid="{00000000-0005-0000-0000-000062470000}"/>
    <cellStyle name="Вычисление 3 2 2 2 2 5 2 3" xfId="18006" xr:uid="{00000000-0005-0000-0000-000063470000}"/>
    <cellStyle name="Вычисление 3 2 2 2 2 5 3" xfId="18007" xr:uid="{00000000-0005-0000-0000-000064470000}"/>
    <cellStyle name="Вычисление 3 2 2 2 2 5 3 2" xfId="18008" xr:uid="{00000000-0005-0000-0000-000065470000}"/>
    <cellStyle name="Вычисление 3 2 2 2 2 5 3 2 2" xfId="18009" xr:uid="{00000000-0005-0000-0000-000066470000}"/>
    <cellStyle name="Вычисление 3 2 2 2 2 5 3 3" xfId="18010" xr:uid="{00000000-0005-0000-0000-000067470000}"/>
    <cellStyle name="Вычисление 3 2 2 2 2 5 4" xfId="18011" xr:uid="{00000000-0005-0000-0000-000068470000}"/>
    <cellStyle name="Вычисление 3 2 2 2 2 5 4 2" xfId="18012" xr:uid="{00000000-0005-0000-0000-000069470000}"/>
    <cellStyle name="Вычисление 3 2 2 2 2 5 4 2 2" xfId="18013" xr:uid="{00000000-0005-0000-0000-00006A470000}"/>
    <cellStyle name="Вычисление 3 2 2 2 2 5 4 3" xfId="18014" xr:uid="{00000000-0005-0000-0000-00006B470000}"/>
    <cellStyle name="Вычисление 3 2 2 2 2 5 5" xfId="18015" xr:uid="{00000000-0005-0000-0000-00006C470000}"/>
    <cellStyle name="Вычисление 3 2 2 2 2 5 5 2" xfId="18016" xr:uid="{00000000-0005-0000-0000-00006D470000}"/>
    <cellStyle name="Вычисление 3 2 2 2 2 5 6" xfId="18017" xr:uid="{00000000-0005-0000-0000-00006E470000}"/>
    <cellStyle name="Вычисление 3 2 2 2 2 6" xfId="18018" xr:uid="{00000000-0005-0000-0000-00006F470000}"/>
    <cellStyle name="Вычисление 3 2 2 2 2 6 2" xfId="18019" xr:uid="{00000000-0005-0000-0000-000070470000}"/>
    <cellStyle name="Вычисление 3 2 2 2 2 6 2 2" xfId="18020" xr:uid="{00000000-0005-0000-0000-000071470000}"/>
    <cellStyle name="Вычисление 3 2 2 2 2 6 3" xfId="18021" xr:uid="{00000000-0005-0000-0000-000072470000}"/>
    <cellStyle name="Вычисление 3 2 2 2 2 7" xfId="18022" xr:uid="{00000000-0005-0000-0000-000073470000}"/>
    <cellStyle name="Вычисление 3 2 2 2 2 7 2" xfId="18023" xr:uid="{00000000-0005-0000-0000-000074470000}"/>
    <cellStyle name="Вычисление 3 2 2 2 2 8" xfId="18024" xr:uid="{00000000-0005-0000-0000-000075470000}"/>
    <cellStyle name="Вычисление 3 2 2 2 3" xfId="18025" xr:uid="{00000000-0005-0000-0000-000076470000}"/>
    <cellStyle name="Вычисление 3 2 2 2 3 2" xfId="18026" xr:uid="{00000000-0005-0000-0000-000077470000}"/>
    <cellStyle name="Вычисление 3 2 2 2 3 2 2" xfId="18027" xr:uid="{00000000-0005-0000-0000-000078470000}"/>
    <cellStyle name="Вычисление 3 2 2 2 3 2 2 2" xfId="18028" xr:uid="{00000000-0005-0000-0000-000079470000}"/>
    <cellStyle name="Вычисление 3 2 2 2 3 2 3" xfId="18029" xr:uid="{00000000-0005-0000-0000-00007A470000}"/>
    <cellStyle name="Вычисление 3 2 2 2 3 3" xfId="18030" xr:uid="{00000000-0005-0000-0000-00007B470000}"/>
    <cellStyle name="Вычисление 3 2 2 2 3 3 2" xfId="18031" xr:uid="{00000000-0005-0000-0000-00007C470000}"/>
    <cellStyle name="Вычисление 3 2 2 2 3 3 2 2" xfId="18032" xr:uid="{00000000-0005-0000-0000-00007D470000}"/>
    <cellStyle name="Вычисление 3 2 2 2 3 3 3" xfId="18033" xr:uid="{00000000-0005-0000-0000-00007E470000}"/>
    <cellStyle name="Вычисление 3 2 2 2 3 4" xfId="18034" xr:uid="{00000000-0005-0000-0000-00007F470000}"/>
    <cellStyle name="Вычисление 3 2 2 2 3 4 2" xfId="18035" xr:uid="{00000000-0005-0000-0000-000080470000}"/>
    <cellStyle name="Вычисление 3 2 2 2 3 4 2 2" xfId="18036" xr:uid="{00000000-0005-0000-0000-000081470000}"/>
    <cellStyle name="Вычисление 3 2 2 2 3 4 3" xfId="18037" xr:uid="{00000000-0005-0000-0000-000082470000}"/>
    <cellStyle name="Вычисление 3 2 2 2 3 5" xfId="18038" xr:uid="{00000000-0005-0000-0000-000083470000}"/>
    <cellStyle name="Вычисление 3 2 2 2 3 5 2" xfId="18039" xr:uid="{00000000-0005-0000-0000-000084470000}"/>
    <cellStyle name="Вычисление 3 2 2 2 3 6" xfId="18040" xr:uid="{00000000-0005-0000-0000-000085470000}"/>
    <cellStyle name="Вычисление 3 2 2 2 4" xfId="18041" xr:uid="{00000000-0005-0000-0000-000086470000}"/>
    <cellStyle name="Вычисление 3 2 2 2 4 2" xfId="18042" xr:uid="{00000000-0005-0000-0000-000087470000}"/>
    <cellStyle name="Вычисление 3 2 2 2 4 2 2" xfId="18043" xr:uid="{00000000-0005-0000-0000-000088470000}"/>
    <cellStyle name="Вычисление 3 2 2 2 4 2 2 2" xfId="18044" xr:uid="{00000000-0005-0000-0000-000089470000}"/>
    <cellStyle name="Вычисление 3 2 2 2 4 2 3" xfId="18045" xr:uid="{00000000-0005-0000-0000-00008A470000}"/>
    <cellStyle name="Вычисление 3 2 2 2 4 3" xfId="18046" xr:uid="{00000000-0005-0000-0000-00008B470000}"/>
    <cellStyle name="Вычисление 3 2 2 2 4 3 2" xfId="18047" xr:uid="{00000000-0005-0000-0000-00008C470000}"/>
    <cellStyle name="Вычисление 3 2 2 2 4 3 2 2" xfId="18048" xr:uid="{00000000-0005-0000-0000-00008D470000}"/>
    <cellStyle name="Вычисление 3 2 2 2 4 3 3" xfId="18049" xr:uid="{00000000-0005-0000-0000-00008E470000}"/>
    <cellStyle name="Вычисление 3 2 2 2 4 4" xfId="18050" xr:uid="{00000000-0005-0000-0000-00008F470000}"/>
    <cellStyle name="Вычисление 3 2 2 2 4 4 2" xfId="18051" xr:uid="{00000000-0005-0000-0000-000090470000}"/>
    <cellStyle name="Вычисление 3 2 2 2 4 4 2 2" xfId="18052" xr:uid="{00000000-0005-0000-0000-000091470000}"/>
    <cellStyle name="Вычисление 3 2 2 2 4 4 3" xfId="18053" xr:uid="{00000000-0005-0000-0000-000092470000}"/>
    <cellStyle name="Вычисление 3 2 2 2 4 5" xfId="18054" xr:uid="{00000000-0005-0000-0000-000093470000}"/>
    <cellStyle name="Вычисление 3 2 2 2 4 5 2" xfId="18055" xr:uid="{00000000-0005-0000-0000-000094470000}"/>
    <cellStyle name="Вычисление 3 2 2 2 4 6" xfId="18056" xr:uid="{00000000-0005-0000-0000-000095470000}"/>
    <cellStyle name="Вычисление 3 2 2 2 5" xfId="18057" xr:uid="{00000000-0005-0000-0000-000096470000}"/>
    <cellStyle name="Вычисление 3 2 2 2 5 2" xfId="18058" xr:uid="{00000000-0005-0000-0000-000097470000}"/>
    <cellStyle name="Вычисление 3 2 2 2 5 2 2" xfId="18059" xr:uid="{00000000-0005-0000-0000-000098470000}"/>
    <cellStyle name="Вычисление 3 2 2 2 5 2 2 2" xfId="18060" xr:uid="{00000000-0005-0000-0000-000099470000}"/>
    <cellStyle name="Вычисление 3 2 2 2 5 2 3" xfId="18061" xr:uid="{00000000-0005-0000-0000-00009A470000}"/>
    <cellStyle name="Вычисление 3 2 2 2 5 3" xfId="18062" xr:uid="{00000000-0005-0000-0000-00009B470000}"/>
    <cellStyle name="Вычисление 3 2 2 2 5 3 2" xfId="18063" xr:uid="{00000000-0005-0000-0000-00009C470000}"/>
    <cellStyle name="Вычисление 3 2 2 2 5 3 2 2" xfId="18064" xr:uid="{00000000-0005-0000-0000-00009D470000}"/>
    <cellStyle name="Вычисление 3 2 2 2 5 3 3" xfId="18065" xr:uid="{00000000-0005-0000-0000-00009E470000}"/>
    <cellStyle name="Вычисление 3 2 2 2 5 4" xfId="18066" xr:uid="{00000000-0005-0000-0000-00009F470000}"/>
    <cellStyle name="Вычисление 3 2 2 2 5 4 2" xfId="18067" xr:uid="{00000000-0005-0000-0000-0000A0470000}"/>
    <cellStyle name="Вычисление 3 2 2 2 5 4 2 2" xfId="18068" xr:uid="{00000000-0005-0000-0000-0000A1470000}"/>
    <cellStyle name="Вычисление 3 2 2 2 5 4 3" xfId="18069" xr:uid="{00000000-0005-0000-0000-0000A2470000}"/>
    <cellStyle name="Вычисление 3 2 2 2 5 5" xfId="18070" xr:uid="{00000000-0005-0000-0000-0000A3470000}"/>
    <cellStyle name="Вычисление 3 2 2 2 5 5 2" xfId="18071" xr:uid="{00000000-0005-0000-0000-0000A4470000}"/>
    <cellStyle name="Вычисление 3 2 2 2 5 6" xfId="18072" xr:uid="{00000000-0005-0000-0000-0000A5470000}"/>
    <cellStyle name="Вычисление 3 2 2 2 6" xfId="18073" xr:uid="{00000000-0005-0000-0000-0000A6470000}"/>
    <cellStyle name="Вычисление 3 2 2 2 6 2" xfId="18074" xr:uid="{00000000-0005-0000-0000-0000A7470000}"/>
    <cellStyle name="Вычисление 3 2 2 2 6 2 2" xfId="18075" xr:uid="{00000000-0005-0000-0000-0000A8470000}"/>
    <cellStyle name="Вычисление 3 2 2 2 6 2 2 2" xfId="18076" xr:uid="{00000000-0005-0000-0000-0000A9470000}"/>
    <cellStyle name="Вычисление 3 2 2 2 6 2 3" xfId="18077" xr:uid="{00000000-0005-0000-0000-0000AA470000}"/>
    <cellStyle name="Вычисление 3 2 2 2 6 3" xfId="18078" xr:uid="{00000000-0005-0000-0000-0000AB470000}"/>
    <cellStyle name="Вычисление 3 2 2 2 6 3 2" xfId="18079" xr:uid="{00000000-0005-0000-0000-0000AC470000}"/>
    <cellStyle name="Вычисление 3 2 2 2 6 3 2 2" xfId="18080" xr:uid="{00000000-0005-0000-0000-0000AD470000}"/>
    <cellStyle name="Вычисление 3 2 2 2 6 3 3" xfId="18081" xr:uid="{00000000-0005-0000-0000-0000AE470000}"/>
    <cellStyle name="Вычисление 3 2 2 2 6 4" xfId="18082" xr:uid="{00000000-0005-0000-0000-0000AF470000}"/>
    <cellStyle name="Вычисление 3 2 2 2 6 4 2" xfId="18083" xr:uid="{00000000-0005-0000-0000-0000B0470000}"/>
    <cellStyle name="Вычисление 3 2 2 2 6 4 2 2" xfId="18084" xr:uid="{00000000-0005-0000-0000-0000B1470000}"/>
    <cellStyle name="Вычисление 3 2 2 2 6 4 3" xfId="18085" xr:uid="{00000000-0005-0000-0000-0000B2470000}"/>
    <cellStyle name="Вычисление 3 2 2 2 6 5" xfId="18086" xr:uid="{00000000-0005-0000-0000-0000B3470000}"/>
    <cellStyle name="Вычисление 3 2 2 2 6 5 2" xfId="18087" xr:uid="{00000000-0005-0000-0000-0000B4470000}"/>
    <cellStyle name="Вычисление 3 2 2 2 6 6" xfId="18088" xr:uid="{00000000-0005-0000-0000-0000B5470000}"/>
    <cellStyle name="Вычисление 3 2 2 2 7" xfId="18089" xr:uid="{00000000-0005-0000-0000-0000B6470000}"/>
    <cellStyle name="Вычисление 3 2 2 2 7 2" xfId="18090" xr:uid="{00000000-0005-0000-0000-0000B7470000}"/>
    <cellStyle name="Вычисление 3 2 2 2 7 2 2" xfId="18091" xr:uid="{00000000-0005-0000-0000-0000B8470000}"/>
    <cellStyle name="Вычисление 3 2 2 2 7 3" xfId="18092" xr:uid="{00000000-0005-0000-0000-0000B9470000}"/>
    <cellStyle name="Вычисление 3 2 2 2 8" xfId="18093" xr:uid="{00000000-0005-0000-0000-0000BA470000}"/>
    <cellStyle name="Вычисление 3 2 2 2 8 2" xfId="18094" xr:uid="{00000000-0005-0000-0000-0000BB470000}"/>
    <cellStyle name="Вычисление 3 2 2 2 9" xfId="18095" xr:uid="{00000000-0005-0000-0000-0000BC470000}"/>
    <cellStyle name="Вычисление 3 2 2 3" xfId="18096" xr:uid="{00000000-0005-0000-0000-0000BD470000}"/>
    <cellStyle name="Вычисление 3 2 2 3 2" xfId="18097" xr:uid="{00000000-0005-0000-0000-0000BE470000}"/>
    <cellStyle name="Вычисление 3 2 2 3 2 2" xfId="18098" xr:uid="{00000000-0005-0000-0000-0000BF470000}"/>
    <cellStyle name="Вычисление 3 2 2 3 2 2 2" xfId="18099" xr:uid="{00000000-0005-0000-0000-0000C0470000}"/>
    <cellStyle name="Вычисление 3 2 2 3 2 2 2 2" xfId="18100" xr:uid="{00000000-0005-0000-0000-0000C1470000}"/>
    <cellStyle name="Вычисление 3 2 2 3 2 2 3" xfId="18101" xr:uid="{00000000-0005-0000-0000-0000C2470000}"/>
    <cellStyle name="Вычисление 3 2 2 3 2 3" xfId="18102" xr:uid="{00000000-0005-0000-0000-0000C3470000}"/>
    <cellStyle name="Вычисление 3 2 2 3 2 3 2" xfId="18103" xr:uid="{00000000-0005-0000-0000-0000C4470000}"/>
    <cellStyle name="Вычисление 3 2 2 3 2 3 2 2" xfId="18104" xr:uid="{00000000-0005-0000-0000-0000C5470000}"/>
    <cellStyle name="Вычисление 3 2 2 3 2 3 3" xfId="18105" xr:uid="{00000000-0005-0000-0000-0000C6470000}"/>
    <cellStyle name="Вычисление 3 2 2 3 2 4" xfId="18106" xr:uid="{00000000-0005-0000-0000-0000C7470000}"/>
    <cellStyle name="Вычисление 3 2 2 3 2 4 2" xfId="18107" xr:uid="{00000000-0005-0000-0000-0000C8470000}"/>
    <cellStyle name="Вычисление 3 2 2 3 2 4 2 2" xfId="18108" xr:uid="{00000000-0005-0000-0000-0000C9470000}"/>
    <cellStyle name="Вычисление 3 2 2 3 2 4 3" xfId="18109" xr:uid="{00000000-0005-0000-0000-0000CA470000}"/>
    <cellStyle name="Вычисление 3 2 2 3 2 5" xfId="18110" xr:uid="{00000000-0005-0000-0000-0000CB470000}"/>
    <cellStyle name="Вычисление 3 2 2 3 2 5 2" xfId="18111" xr:uid="{00000000-0005-0000-0000-0000CC470000}"/>
    <cellStyle name="Вычисление 3 2 2 3 2 6" xfId="18112" xr:uid="{00000000-0005-0000-0000-0000CD470000}"/>
    <cellStyle name="Вычисление 3 2 2 3 3" xfId="18113" xr:uid="{00000000-0005-0000-0000-0000CE470000}"/>
    <cellStyle name="Вычисление 3 2 2 3 3 2" xfId="18114" xr:uid="{00000000-0005-0000-0000-0000CF470000}"/>
    <cellStyle name="Вычисление 3 2 2 3 3 2 2" xfId="18115" xr:uid="{00000000-0005-0000-0000-0000D0470000}"/>
    <cellStyle name="Вычисление 3 2 2 3 3 2 2 2" xfId="18116" xr:uid="{00000000-0005-0000-0000-0000D1470000}"/>
    <cellStyle name="Вычисление 3 2 2 3 3 2 3" xfId="18117" xr:uid="{00000000-0005-0000-0000-0000D2470000}"/>
    <cellStyle name="Вычисление 3 2 2 3 3 3" xfId="18118" xr:uid="{00000000-0005-0000-0000-0000D3470000}"/>
    <cellStyle name="Вычисление 3 2 2 3 3 3 2" xfId="18119" xr:uid="{00000000-0005-0000-0000-0000D4470000}"/>
    <cellStyle name="Вычисление 3 2 2 3 3 3 2 2" xfId="18120" xr:uid="{00000000-0005-0000-0000-0000D5470000}"/>
    <cellStyle name="Вычисление 3 2 2 3 3 3 3" xfId="18121" xr:uid="{00000000-0005-0000-0000-0000D6470000}"/>
    <cellStyle name="Вычисление 3 2 2 3 3 4" xfId="18122" xr:uid="{00000000-0005-0000-0000-0000D7470000}"/>
    <cellStyle name="Вычисление 3 2 2 3 3 4 2" xfId="18123" xr:uid="{00000000-0005-0000-0000-0000D8470000}"/>
    <cellStyle name="Вычисление 3 2 2 3 3 4 2 2" xfId="18124" xr:uid="{00000000-0005-0000-0000-0000D9470000}"/>
    <cellStyle name="Вычисление 3 2 2 3 3 4 3" xfId="18125" xr:uid="{00000000-0005-0000-0000-0000DA470000}"/>
    <cellStyle name="Вычисление 3 2 2 3 3 5" xfId="18126" xr:uid="{00000000-0005-0000-0000-0000DB470000}"/>
    <cellStyle name="Вычисление 3 2 2 3 3 5 2" xfId="18127" xr:uid="{00000000-0005-0000-0000-0000DC470000}"/>
    <cellStyle name="Вычисление 3 2 2 3 3 6" xfId="18128" xr:uid="{00000000-0005-0000-0000-0000DD470000}"/>
    <cellStyle name="Вычисление 3 2 2 3 4" xfId="18129" xr:uid="{00000000-0005-0000-0000-0000DE470000}"/>
    <cellStyle name="Вычисление 3 2 2 3 4 2" xfId="18130" xr:uid="{00000000-0005-0000-0000-0000DF470000}"/>
    <cellStyle name="Вычисление 3 2 2 3 4 2 2" xfId="18131" xr:uid="{00000000-0005-0000-0000-0000E0470000}"/>
    <cellStyle name="Вычисление 3 2 2 3 4 2 2 2" xfId="18132" xr:uid="{00000000-0005-0000-0000-0000E1470000}"/>
    <cellStyle name="Вычисление 3 2 2 3 4 2 3" xfId="18133" xr:uid="{00000000-0005-0000-0000-0000E2470000}"/>
    <cellStyle name="Вычисление 3 2 2 3 4 3" xfId="18134" xr:uid="{00000000-0005-0000-0000-0000E3470000}"/>
    <cellStyle name="Вычисление 3 2 2 3 4 3 2" xfId="18135" xr:uid="{00000000-0005-0000-0000-0000E4470000}"/>
    <cellStyle name="Вычисление 3 2 2 3 4 3 2 2" xfId="18136" xr:uid="{00000000-0005-0000-0000-0000E5470000}"/>
    <cellStyle name="Вычисление 3 2 2 3 4 3 3" xfId="18137" xr:uid="{00000000-0005-0000-0000-0000E6470000}"/>
    <cellStyle name="Вычисление 3 2 2 3 4 4" xfId="18138" xr:uid="{00000000-0005-0000-0000-0000E7470000}"/>
    <cellStyle name="Вычисление 3 2 2 3 4 4 2" xfId="18139" xr:uid="{00000000-0005-0000-0000-0000E8470000}"/>
    <cellStyle name="Вычисление 3 2 2 3 4 4 2 2" xfId="18140" xr:uid="{00000000-0005-0000-0000-0000E9470000}"/>
    <cellStyle name="Вычисление 3 2 2 3 4 4 3" xfId="18141" xr:uid="{00000000-0005-0000-0000-0000EA470000}"/>
    <cellStyle name="Вычисление 3 2 2 3 4 5" xfId="18142" xr:uid="{00000000-0005-0000-0000-0000EB470000}"/>
    <cellStyle name="Вычисление 3 2 2 3 4 5 2" xfId="18143" xr:uid="{00000000-0005-0000-0000-0000EC470000}"/>
    <cellStyle name="Вычисление 3 2 2 3 4 6" xfId="18144" xr:uid="{00000000-0005-0000-0000-0000ED470000}"/>
    <cellStyle name="Вычисление 3 2 2 3 5" xfId="18145" xr:uid="{00000000-0005-0000-0000-0000EE470000}"/>
    <cellStyle name="Вычисление 3 2 2 3 5 2" xfId="18146" xr:uid="{00000000-0005-0000-0000-0000EF470000}"/>
    <cellStyle name="Вычисление 3 2 2 3 5 2 2" xfId="18147" xr:uid="{00000000-0005-0000-0000-0000F0470000}"/>
    <cellStyle name="Вычисление 3 2 2 3 5 2 2 2" xfId="18148" xr:uid="{00000000-0005-0000-0000-0000F1470000}"/>
    <cellStyle name="Вычисление 3 2 2 3 5 2 3" xfId="18149" xr:uid="{00000000-0005-0000-0000-0000F2470000}"/>
    <cellStyle name="Вычисление 3 2 2 3 5 3" xfId="18150" xr:uid="{00000000-0005-0000-0000-0000F3470000}"/>
    <cellStyle name="Вычисление 3 2 2 3 5 3 2" xfId="18151" xr:uid="{00000000-0005-0000-0000-0000F4470000}"/>
    <cellStyle name="Вычисление 3 2 2 3 5 3 2 2" xfId="18152" xr:uid="{00000000-0005-0000-0000-0000F5470000}"/>
    <cellStyle name="Вычисление 3 2 2 3 5 3 3" xfId="18153" xr:uid="{00000000-0005-0000-0000-0000F6470000}"/>
    <cellStyle name="Вычисление 3 2 2 3 5 4" xfId="18154" xr:uid="{00000000-0005-0000-0000-0000F7470000}"/>
    <cellStyle name="Вычисление 3 2 2 3 5 4 2" xfId="18155" xr:uid="{00000000-0005-0000-0000-0000F8470000}"/>
    <cellStyle name="Вычисление 3 2 2 3 5 4 2 2" xfId="18156" xr:uid="{00000000-0005-0000-0000-0000F9470000}"/>
    <cellStyle name="Вычисление 3 2 2 3 5 4 3" xfId="18157" xr:uid="{00000000-0005-0000-0000-0000FA470000}"/>
    <cellStyle name="Вычисление 3 2 2 3 5 5" xfId="18158" xr:uid="{00000000-0005-0000-0000-0000FB470000}"/>
    <cellStyle name="Вычисление 3 2 2 3 5 5 2" xfId="18159" xr:uid="{00000000-0005-0000-0000-0000FC470000}"/>
    <cellStyle name="Вычисление 3 2 2 3 5 6" xfId="18160" xr:uid="{00000000-0005-0000-0000-0000FD470000}"/>
    <cellStyle name="Вычисление 3 2 2 3 6" xfId="18161" xr:uid="{00000000-0005-0000-0000-0000FE470000}"/>
    <cellStyle name="Вычисление 3 2 2 3 6 2" xfId="18162" xr:uid="{00000000-0005-0000-0000-0000FF470000}"/>
    <cellStyle name="Вычисление 3 2 2 3 6 2 2" xfId="18163" xr:uid="{00000000-0005-0000-0000-000000480000}"/>
    <cellStyle name="Вычисление 3 2 2 3 6 2 2 2" xfId="18164" xr:uid="{00000000-0005-0000-0000-000001480000}"/>
    <cellStyle name="Вычисление 3 2 2 3 6 2 3" xfId="18165" xr:uid="{00000000-0005-0000-0000-000002480000}"/>
    <cellStyle name="Вычисление 3 2 2 3 6 3" xfId="18166" xr:uid="{00000000-0005-0000-0000-000003480000}"/>
    <cellStyle name="Вычисление 3 2 2 3 6 3 2" xfId="18167" xr:uid="{00000000-0005-0000-0000-000004480000}"/>
    <cellStyle name="Вычисление 3 2 2 3 6 3 2 2" xfId="18168" xr:uid="{00000000-0005-0000-0000-000005480000}"/>
    <cellStyle name="Вычисление 3 2 2 3 6 3 3" xfId="18169" xr:uid="{00000000-0005-0000-0000-000006480000}"/>
    <cellStyle name="Вычисление 3 2 2 3 6 4" xfId="18170" xr:uid="{00000000-0005-0000-0000-000007480000}"/>
    <cellStyle name="Вычисление 3 2 2 3 6 4 2" xfId="18171" xr:uid="{00000000-0005-0000-0000-000008480000}"/>
    <cellStyle name="Вычисление 3 2 2 3 6 4 2 2" xfId="18172" xr:uid="{00000000-0005-0000-0000-000009480000}"/>
    <cellStyle name="Вычисление 3 2 2 3 6 4 3" xfId="18173" xr:uid="{00000000-0005-0000-0000-00000A480000}"/>
    <cellStyle name="Вычисление 3 2 2 3 6 5" xfId="18174" xr:uid="{00000000-0005-0000-0000-00000B480000}"/>
    <cellStyle name="Вычисление 3 2 2 3 6 5 2" xfId="18175" xr:uid="{00000000-0005-0000-0000-00000C480000}"/>
    <cellStyle name="Вычисление 3 2 2 3 6 6" xfId="18176" xr:uid="{00000000-0005-0000-0000-00000D480000}"/>
    <cellStyle name="Вычисление 3 2 2 3 7" xfId="18177" xr:uid="{00000000-0005-0000-0000-00000E480000}"/>
    <cellStyle name="Вычисление 3 2 2 3 7 2" xfId="18178" xr:uid="{00000000-0005-0000-0000-00000F480000}"/>
    <cellStyle name="Вычисление 3 2 2 3 7 2 2" xfId="18179" xr:uid="{00000000-0005-0000-0000-000010480000}"/>
    <cellStyle name="Вычисление 3 2 2 3 7 3" xfId="18180" xr:uid="{00000000-0005-0000-0000-000011480000}"/>
    <cellStyle name="Вычисление 3 2 2 3 8" xfId="18181" xr:uid="{00000000-0005-0000-0000-000012480000}"/>
    <cellStyle name="Вычисление 3 2 2 3 8 2" xfId="18182" xr:uid="{00000000-0005-0000-0000-000013480000}"/>
    <cellStyle name="Вычисление 3 2 2 3 9" xfId="18183" xr:uid="{00000000-0005-0000-0000-000014480000}"/>
    <cellStyle name="Вычисление 3 2 2 4" xfId="18184" xr:uid="{00000000-0005-0000-0000-000015480000}"/>
    <cellStyle name="Вычисление 3 2 2 4 2" xfId="18185" xr:uid="{00000000-0005-0000-0000-000016480000}"/>
    <cellStyle name="Вычисление 3 2 2 4 2 2" xfId="18186" xr:uid="{00000000-0005-0000-0000-000017480000}"/>
    <cellStyle name="Вычисление 3 2 2 4 2 2 2" xfId="18187" xr:uid="{00000000-0005-0000-0000-000018480000}"/>
    <cellStyle name="Вычисление 3 2 2 4 2 2 2 2" xfId="18188" xr:uid="{00000000-0005-0000-0000-000019480000}"/>
    <cellStyle name="Вычисление 3 2 2 4 2 2 3" xfId="18189" xr:uid="{00000000-0005-0000-0000-00001A480000}"/>
    <cellStyle name="Вычисление 3 2 2 4 2 3" xfId="18190" xr:uid="{00000000-0005-0000-0000-00001B480000}"/>
    <cellStyle name="Вычисление 3 2 2 4 2 3 2" xfId="18191" xr:uid="{00000000-0005-0000-0000-00001C480000}"/>
    <cellStyle name="Вычисление 3 2 2 4 2 3 2 2" xfId="18192" xr:uid="{00000000-0005-0000-0000-00001D480000}"/>
    <cellStyle name="Вычисление 3 2 2 4 2 3 3" xfId="18193" xr:uid="{00000000-0005-0000-0000-00001E480000}"/>
    <cellStyle name="Вычисление 3 2 2 4 2 4" xfId="18194" xr:uid="{00000000-0005-0000-0000-00001F480000}"/>
    <cellStyle name="Вычисление 3 2 2 4 2 4 2" xfId="18195" xr:uid="{00000000-0005-0000-0000-000020480000}"/>
    <cellStyle name="Вычисление 3 2 2 4 2 4 2 2" xfId="18196" xr:uid="{00000000-0005-0000-0000-000021480000}"/>
    <cellStyle name="Вычисление 3 2 2 4 2 4 3" xfId="18197" xr:uid="{00000000-0005-0000-0000-000022480000}"/>
    <cellStyle name="Вычисление 3 2 2 4 2 5" xfId="18198" xr:uid="{00000000-0005-0000-0000-000023480000}"/>
    <cellStyle name="Вычисление 3 2 2 4 2 5 2" xfId="18199" xr:uid="{00000000-0005-0000-0000-000024480000}"/>
    <cellStyle name="Вычисление 3 2 2 4 2 6" xfId="18200" xr:uid="{00000000-0005-0000-0000-000025480000}"/>
    <cellStyle name="Вычисление 3 2 2 4 3" xfId="18201" xr:uid="{00000000-0005-0000-0000-000026480000}"/>
    <cellStyle name="Вычисление 3 2 2 4 3 2" xfId="18202" xr:uid="{00000000-0005-0000-0000-000027480000}"/>
    <cellStyle name="Вычисление 3 2 2 4 3 2 2" xfId="18203" xr:uid="{00000000-0005-0000-0000-000028480000}"/>
    <cellStyle name="Вычисление 3 2 2 4 3 2 2 2" xfId="18204" xr:uid="{00000000-0005-0000-0000-000029480000}"/>
    <cellStyle name="Вычисление 3 2 2 4 3 2 3" xfId="18205" xr:uid="{00000000-0005-0000-0000-00002A480000}"/>
    <cellStyle name="Вычисление 3 2 2 4 3 3" xfId="18206" xr:uid="{00000000-0005-0000-0000-00002B480000}"/>
    <cellStyle name="Вычисление 3 2 2 4 3 3 2" xfId="18207" xr:uid="{00000000-0005-0000-0000-00002C480000}"/>
    <cellStyle name="Вычисление 3 2 2 4 3 3 2 2" xfId="18208" xr:uid="{00000000-0005-0000-0000-00002D480000}"/>
    <cellStyle name="Вычисление 3 2 2 4 3 3 3" xfId="18209" xr:uid="{00000000-0005-0000-0000-00002E480000}"/>
    <cellStyle name="Вычисление 3 2 2 4 3 4" xfId="18210" xr:uid="{00000000-0005-0000-0000-00002F480000}"/>
    <cellStyle name="Вычисление 3 2 2 4 3 4 2" xfId="18211" xr:uid="{00000000-0005-0000-0000-000030480000}"/>
    <cellStyle name="Вычисление 3 2 2 4 3 4 2 2" xfId="18212" xr:uid="{00000000-0005-0000-0000-000031480000}"/>
    <cellStyle name="Вычисление 3 2 2 4 3 4 3" xfId="18213" xr:uid="{00000000-0005-0000-0000-000032480000}"/>
    <cellStyle name="Вычисление 3 2 2 4 3 5" xfId="18214" xr:uid="{00000000-0005-0000-0000-000033480000}"/>
    <cellStyle name="Вычисление 3 2 2 4 3 5 2" xfId="18215" xr:uid="{00000000-0005-0000-0000-000034480000}"/>
    <cellStyle name="Вычисление 3 2 2 4 3 6" xfId="18216" xr:uid="{00000000-0005-0000-0000-000035480000}"/>
    <cellStyle name="Вычисление 3 2 2 4 4" xfId="18217" xr:uid="{00000000-0005-0000-0000-000036480000}"/>
    <cellStyle name="Вычисление 3 2 2 4 4 2" xfId="18218" xr:uid="{00000000-0005-0000-0000-000037480000}"/>
    <cellStyle name="Вычисление 3 2 2 4 4 2 2" xfId="18219" xr:uid="{00000000-0005-0000-0000-000038480000}"/>
    <cellStyle name="Вычисление 3 2 2 4 4 2 2 2" xfId="18220" xr:uid="{00000000-0005-0000-0000-000039480000}"/>
    <cellStyle name="Вычисление 3 2 2 4 4 2 3" xfId="18221" xr:uid="{00000000-0005-0000-0000-00003A480000}"/>
    <cellStyle name="Вычисление 3 2 2 4 4 3" xfId="18222" xr:uid="{00000000-0005-0000-0000-00003B480000}"/>
    <cellStyle name="Вычисление 3 2 2 4 4 3 2" xfId="18223" xr:uid="{00000000-0005-0000-0000-00003C480000}"/>
    <cellStyle name="Вычисление 3 2 2 4 4 3 2 2" xfId="18224" xr:uid="{00000000-0005-0000-0000-00003D480000}"/>
    <cellStyle name="Вычисление 3 2 2 4 4 3 3" xfId="18225" xr:uid="{00000000-0005-0000-0000-00003E480000}"/>
    <cellStyle name="Вычисление 3 2 2 4 4 4" xfId="18226" xr:uid="{00000000-0005-0000-0000-00003F480000}"/>
    <cellStyle name="Вычисление 3 2 2 4 4 4 2" xfId="18227" xr:uid="{00000000-0005-0000-0000-000040480000}"/>
    <cellStyle name="Вычисление 3 2 2 4 4 4 2 2" xfId="18228" xr:uid="{00000000-0005-0000-0000-000041480000}"/>
    <cellStyle name="Вычисление 3 2 2 4 4 4 3" xfId="18229" xr:uid="{00000000-0005-0000-0000-000042480000}"/>
    <cellStyle name="Вычисление 3 2 2 4 4 5" xfId="18230" xr:uid="{00000000-0005-0000-0000-000043480000}"/>
    <cellStyle name="Вычисление 3 2 2 4 4 5 2" xfId="18231" xr:uid="{00000000-0005-0000-0000-000044480000}"/>
    <cellStyle name="Вычисление 3 2 2 4 4 6" xfId="18232" xr:uid="{00000000-0005-0000-0000-000045480000}"/>
    <cellStyle name="Вычисление 3 2 2 4 5" xfId="18233" xr:uid="{00000000-0005-0000-0000-000046480000}"/>
    <cellStyle name="Вычисление 3 2 2 4 5 2" xfId="18234" xr:uid="{00000000-0005-0000-0000-000047480000}"/>
    <cellStyle name="Вычисление 3 2 2 4 5 2 2" xfId="18235" xr:uid="{00000000-0005-0000-0000-000048480000}"/>
    <cellStyle name="Вычисление 3 2 2 4 5 2 2 2" xfId="18236" xr:uid="{00000000-0005-0000-0000-000049480000}"/>
    <cellStyle name="Вычисление 3 2 2 4 5 2 3" xfId="18237" xr:uid="{00000000-0005-0000-0000-00004A480000}"/>
    <cellStyle name="Вычисление 3 2 2 4 5 3" xfId="18238" xr:uid="{00000000-0005-0000-0000-00004B480000}"/>
    <cellStyle name="Вычисление 3 2 2 4 5 3 2" xfId="18239" xr:uid="{00000000-0005-0000-0000-00004C480000}"/>
    <cellStyle name="Вычисление 3 2 2 4 5 3 2 2" xfId="18240" xr:uid="{00000000-0005-0000-0000-00004D480000}"/>
    <cellStyle name="Вычисление 3 2 2 4 5 3 3" xfId="18241" xr:uid="{00000000-0005-0000-0000-00004E480000}"/>
    <cellStyle name="Вычисление 3 2 2 4 5 4" xfId="18242" xr:uid="{00000000-0005-0000-0000-00004F480000}"/>
    <cellStyle name="Вычисление 3 2 2 4 5 4 2" xfId="18243" xr:uid="{00000000-0005-0000-0000-000050480000}"/>
    <cellStyle name="Вычисление 3 2 2 4 5 4 2 2" xfId="18244" xr:uid="{00000000-0005-0000-0000-000051480000}"/>
    <cellStyle name="Вычисление 3 2 2 4 5 4 3" xfId="18245" xr:uid="{00000000-0005-0000-0000-000052480000}"/>
    <cellStyle name="Вычисление 3 2 2 4 5 5" xfId="18246" xr:uid="{00000000-0005-0000-0000-000053480000}"/>
    <cellStyle name="Вычисление 3 2 2 4 5 5 2" xfId="18247" xr:uid="{00000000-0005-0000-0000-000054480000}"/>
    <cellStyle name="Вычисление 3 2 2 4 5 6" xfId="18248" xr:uid="{00000000-0005-0000-0000-000055480000}"/>
    <cellStyle name="Вычисление 3 2 2 4 6" xfId="18249" xr:uid="{00000000-0005-0000-0000-000056480000}"/>
    <cellStyle name="Вычисление 3 2 2 4 6 2" xfId="18250" xr:uid="{00000000-0005-0000-0000-000057480000}"/>
    <cellStyle name="Вычисление 3 2 2 4 6 2 2" xfId="18251" xr:uid="{00000000-0005-0000-0000-000058480000}"/>
    <cellStyle name="Вычисление 3 2 2 4 6 3" xfId="18252" xr:uid="{00000000-0005-0000-0000-000059480000}"/>
    <cellStyle name="Вычисление 3 2 2 4 7" xfId="18253" xr:uid="{00000000-0005-0000-0000-00005A480000}"/>
    <cellStyle name="Вычисление 3 2 2 4 7 2" xfId="18254" xr:uid="{00000000-0005-0000-0000-00005B480000}"/>
    <cellStyle name="Вычисление 3 2 2 4 8" xfId="18255" xr:uid="{00000000-0005-0000-0000-00005C480000}"/>
    <cellStyle name="Вычисление 3 2 2 5" xfId="18256" xr:uid="{00000000-0005-0000-0000-00005D480000}"/>
    <cellStyle name="Вычисление 3 2 2 5 2" xfId="18257" xr:uid="{00000000-0005-0000-0000-00005E480000}"/>
    <cellStyle name="Вычисление 3 2 2 5 2 2" xfId="18258" xr:uid="{00000000-0005-0000-0000-00005F480000}"/>
    <cellStyle name="Вычисление 3 2 2 5 2 2 2" xfId="18259" xr:uid="{00000000-0005-0000-0000-000060480000}"/>
    <cellStyle name="Вычисление 3 2 2 5 2 3" xfId="18260" xr:uid="{00000000-0005-0000-0000-000061480000}"/>
    <cellStyle name="Вычисление 3 2 2 5 3" xfId="18261" xr:uid="{00000000-0005-0000-0000-000062480000}"/>
    <cellStyle name="Вычисление 3 2 2 5 3 2" xfId="18262" xr:uid="{00000000-0005-0000-0000-000063480000}"/>
    <cellStyle name="Вычисление 3 2 2 5 3 2 2" xfId="18263" xr:uid="{00000000-0005-0000-0000-000064480000}"/>
    <cellStyle name="Вычисление 3 2 2 5 3 3" xfId="18264" xr:uid="{00000000-0005-0000-0000-000065480000}"/>
    <cellStyle name="Вычисление 3 2 2 5 4" xfId="18265" xr:uid="{00000000-0005-0000-0000-000066480000}"/>
    <cellStyle name="Вычисление 3 2 2 5 4 2" xfId="18266" xr:uid="{00000000-0005-0000-0000-000067480000}"/>
    <cellStyle name="Вычисление 3 2 2 5 4 2 2" xfId="18267" xr:uid="{00000000-0005-0000-0000-000068480000}"/>
    <cellStyle name="Вычисление 3 2 2 5 4 3" xfId="18268" xr:uid="{00000000-0005-0000-0000-000069480000}"/>
    <cellStyle name="Вычисление 3 2 2 5 5" xfId="18269" xr:uid="{00000000-0005-0000-0000-00006A480000}"/>
    <cellStyle name="Вычисление 3 2 2 5 5 2" xfId="18270" xr:uid="{00000000-0005-0000-0000-00006B480000}"/>
    <cellStyle name="Вычисление 3 2 2 5 6" xfId="18271" xr:uid="{00000000-0005-0000-0000-00006C480000}"/>
    <cellStyle name="Вычисление 3 2 2 6" xfId="18272" xr:uid="{00000000-0005-0000-0000-00006D480000}"/>
    <cellStyle name="Вычисление 3 2 2 6 2" xfId="18273" xr:uid="{00000000-0005-0000-0000-00006E480000}"/>
    <cellStyle name="Вычисление 3 2 2 6 2 2" xfId="18274" xr:uid="{00000000-0005-0000-0000-00006F480000}"/>
    <cellStyle name="Вычисление 3 2 2 6 2 2 2" xfId="18275" xr:uid="{00000000-0005-0000-0000-000070480000}"/>
    <cellStyle name="Вычисление 3 2 2 6 2 3" xfId="18276" xr:uid="{00000000-0005-0000-0000-000071480000}"/>
    <cellStyle name="Вычисление 3 2 2 6 3" xfId="18277" xr:uid="{00000000-0005-0000-0000-000072480000}"/>
    <cellStyle name="Вычисление 3 2 2 6 3 2" xfId="18278" xr:uid="{00000000-0005-0000-0000-000073480000}"/>
    <cellStyle name="Вычисление 3 2 2 6 3 2 2" xfId="18279" xr:uid="{00000000-0005-0000-0000-000074480000}"/>
    <cellStyle name="Вычисление 3 2 2 6 3 3" xfId="18280" xr:uid="{00000000-0005-0000-0000-000075480000}"/>
    <cellStyle name="Вычисление 3 2 2 6 4" xfId="18281" xr:uid="{00000000-0005-0000-0000-000076480000}"/>
    <cellStyle name="Вычисление 3 2 2 6 4 2" xfId="18282" xr:uid="{00000000-0005-0000-0000-000077480000}"/>
    <cellStyle name="Вычисление 3 2 2 6 4 2 2" xfId="18283" xr:uid="{00000000-0005-0000-0000-000078480000}"/>
    <cellStyle name="Вычисление 3 2 2 6 4 3" xfId="18284" xr:uid="{00000000-0005-0000-0000-000079480000}"/>
    <cellStyle name="Вычисление 3 2 2 6 5" xfId="18285" xr:uid="{00000000-0005-0000-0000-00007A480000}"/>
    <cellStyle name="Вычисление 3 2 2 6 5 2" xfId="18286" xr:uid="{00000000-0005-0000-0000-00007B480000}"/>
    <cellStyle name="Вычисление 3 2 2 6 6" xfId="18287" xr:uid="{00000000-0005-0000-0000-00007C480000}"/>
    <cellStyle name="Вычисление 3 2 2 7" xfId="18288" xr:uid="{00000000-0005-0000-0000-00007D480000}"/>
    <cellStyle name="Вычисление 3 2 2 7 2" xfId="18289" xr:uid="{00000000-0005-0000-0000-00007E480000}"/>
    <cellStyle name="Вычисление 3 2 2 7 2 2" xfId="18290" xr:uid="{00000000-0005-0000-0000-00007F480000}"/>
    <cellStyle name="Вычисление 3 2 2 7 2 2 2" xfId="18291" xr:uid="{00000000-0005-0000-0000-000080480000}"/>
    <cellStyle name="Вычисление 3 2 2 7 2 3" xfId="18292" xr:uid="{00000000-0005-0000-0000-000081480000}"/>
    <cellStyle name="Вычисление 3 2 2 7 3" xfId="18293" xr:uid="{00000000-0005-0000-0000-000082480000}"/>
    <cellStyle name="Вычисление 3 2 2 7 3 2" xfId="18294" xr:uid="{00000000-0005-0000-0000-000083480000}"/>
    <cellStyle name="Вычисление 3 2 2 7 3 2 2" xfId="18295" xr:uid="{00000000-0005-0000-0000-000084480000}"/>
    <cellStyle name="Вычисление 3 2 2 7 3 3" xfId="18296" xr:uid="{00000000-0005-0000-0000-000085480000}"/>
    <cellStyle name="Вычисление 3 2 2 7 4" xfId="18297" xr:uid="{00000000-0005-0000-0000-000086480000}"/>
    <cellStyle name="Вычисление 3 2 2 7 4 2" xfId="18298" xr:uid="{00000000-0005-0000-0000-000087480000}"/>
    <cellStyle name="Вычисление 3 2 2 7 4 2 2" xfId="18299" xr:uid="{00000000-0005-0000-0000-000088480000}"/>
    <cellStyle name="Вычисление 3 2 2 7 4 3" xfId="18300" xr:uid="{00000000-0005-0000-0000-000089480000}"/>
    <cellStyle name="Вычисление 3 2 2 7 5" xfId="18301" xr:uid="{00000000-0005-0000-0000-00008A480000}"/>
    <cellStyle name="Вычисление 3 2 2 7 5 2" xfId="18302" xr:uid="{00000000-0005-0000-0000-00008B480000}"/>
    <cellStyle name="Вычисление 3 2 2 7 6" xfId="18303" xr:uid="{00000000-0005-0000-0000-00008C480000}"/>
    <cellStyle name="Вычисление 3 2 2 8" xfId="18304" xr:uid="{00000000-0005-0000-0000-00008D480000}"/>
    <cellStyle name="Вычисление 3 2 2 8 2" xfId="18305" xr:uid="{00000000-0005-0000-0000-00008E480000}"/>
    <cellStyle name="Вычисление 3 2 2 8 2 2" xfId="18306" xr:uid="{00000000-0005-0000-0000-00008F480000}"/>
    <cellStyle name="Вычисление 3 2 2 8 2 2 2" xfId="18307" xr:uid="{00000000-0005-0000-0000-000090480000}"/>
    <cellStyle name="Вычисление 3 2 2 8 2 3" xfId="18308" xr:uid="{00000000-0005-0000-0000-000091480000}"/>
    <cellStyle name="Вычисление 3 2 2 8 3" xfId="18309" xr:uid="{00000000-0005-0000-0000-000092480000}"/>
    <cellStyle name="Вычисление 3 2 2 8 3 2" xfId="18310" xr:uid="{00000000-0005-0000-0000-000093480000}"/>
    <cellStyle name="Вычисление 3 2 2 8 3 2 2" xfId="18311" xr:uid="{00000000-0005-0000-0000-000094480000}"/>
    <cellStyle name="Вычисление 3 2 2 8 3 3" xfId="18312" xr:uid="{00000000-0005-0000-0000-000095480000}"/>
    <cellStyle name="Вычисление 3 2 2 8 4" xfId="18313" xr:uid="{00000000-0005-0000-0000-000096480000}"/>
    <cellStyle name="Вычисление 3 2 2 8 4 2" xfId="18314" xr:uid="{00000000-0005-0000-0000-000097480000}"/>
    <cellStyle name="Вычисление 3 2 2 8 4 2 2" xfId="18315" xr:uid="{00000000-0005-0000-0000-000098480000}"/>
    <cellStyle name="Вычисление 3 2 2 8 4 3" xfId="18316" xr:uid="{00000000-0005-0000-0000-000099480000}"/>
    <cellStyle name="Вычисление 3 2 2 8 5" xfId="18317" xr:uid="{00000000-0005-0000-0000-00009A480000}"/>
    <cellStyle name="Вычисление 3 2 2 8 5 2" xfId="18318" xr:uid="{00000000-0005-0000-0000-00009B480000}"/>
    <cellStyle name="Вычисление 3 2 2 8 6" xfId="18319" xr:uid="{00000000-0005-0000-0000-00009C480000}"/>
    <cellStyle name="Вычисление 3 2 2 9" xfId="18320" xr:uid="{00000000-0005-0000-0000-00009D480000}"/>
    <cellStyle name="Вычисление 3 2 2 9 2" xfId="18321" xr:uid="{00000000-0005-0000-0000-00009E480000}"/>
    <cellStyle name="Вычисление 3 2 2 9 2 2" xfId="18322" xr:uid="{00000000-0005-0000-0000-00009F480000}"/>
    <cellStyle name="Вычисление 3 2 2 9 3" xfId="18323" xr:uid="{00000000-0005-0000-0000-0000A0480000}"/>
    <cellStyle name="Вычисление 3 2 3" xfId="18324" xr:uid="{00000000-0005-0000-0000-0000A1480000}"/>
    <cellStyle name="Вычисление 3 2 3 2" xfId="18325" xr:uid="{00000000-0005-0000-0000-0000A2480000}"/>
    <cellStyle name="Вычисление 3 2 3 2 2" xfId="18326" xr:uid="{00000000-0005-0000-0000-0000A3480000}"/>
    <cellStyle name="Вычисление 3 2 3 2 2 2" xfId="18327" xr:uid="{00000000-0005-0000-0000-0000A4480000}"/>
    <cellStyle name="Вычисление 3 2 3 2 2 2 2" xfId="18328" xr:uid="{00000000-0005-0000-0000-0000A5480000}"/>
    <cellStyle name="Вычисление 3 2 3 2 2 2 2 2" xfId="18329" xr:uid="{00000000-0005-0000-0000-0000A6480000}"/>
    <cellStyle name="Вычисление 3 2 3 2 2 2 3" xfId="18330" xr:uid="{00000000-0005-0000-0000-0000A7480000}"/>
    <cellStyle name="Вычисление 3 2 3 2 2 3" xfId="18331" xr:uid="{00000000-0005-0000-0000-0000A8480000}"/>
    <cellStyle name="Вычисление 3 2 3 2 2 3 2" xfId="18332" xr:uid="{00000000-0005-0000-0000-0000A9480000}"/>
    <cellStyle name="Вычисление 3 2 3 2 2 3 2 2" xfId="18333" xr:uid="{00000000-0005-0000-0000-0000AA480000}"/>
    <cellStyle name="Вычисление 3 2 3 2 2 3 3" xfId="18334" xr:uid="{00000000-0005-0000-0000-0000AB480000}"/>
    <cellStyle name="Вычисление 3 2 3 2 2 4" xfId="18335" xr:uid="{00000000-0005-0000-0000-0000AC480000}"/>
    <cellStyle name="Вычисление 3 2 3 2 2 4 2" xfId="18336" xr:uid="{00000000-0005-0000-0000-0000AD480000}"/>
    <cellStyle name="Вычисление 3 2 3 2 2 4 2 2" xfId="18337" xr:uid="{00000000-0005-0000-0000-0000AE480000}"/>
    <cellStyle name="Вычисление 3 2 3 2 2 4 3" xfId="18338" xr:uid="{00000000-0005-0000-0000-0000AF480000}"/>
    <cellStyle name="Вычисление 3 2 3 2 2 5" xfId="18339" xr:uid="{00000000-0005-0000-0000-0000B0480000}"/>
    <cellStyle name="Вычисление 3 2 3 2 2 5 2" xfId="18340" xr:uid="{00000000-0005-0000-0000-0000B1480000}"/>
    <cellStyle name="Вычисление 3 2 3 2 2 6" xfId="18341" xr:uid="{00000000-0005-0000-0000-0000B2480000}"/>
    <cellStyle name="Вычисление 3 2 3 2 3" xfId="18342" xr:uid="{00000000-0005-0000-0000-0000B3480000}"/>
    <cellStyle name="Вычисление 3 2 3 2 3 2" xfId="18343" xr:uid="{00000000-0005-0000-0000-0000B4480000}"/>
    <cellStyle name="Вычисление 3 2 3 2 3 2 2" xfId="18344" xr:uid="{00000000-0005-0000-0000-0000B5480000}"/>
    <cellStyle name="Вычисление 3 2 3 2 3 2 2 2" xfId="18345" xr:uid="{00000000-0005-0000-0000-0000B6480000}"/>
    <cellStyle name="Вычисление 3 2 3 2 3 2 3" xfId="18346" xr:uid="{00000000-0005-0000-0000-0000B7480000}"/>
    <cellStyle name="Вычисление 3 2 3 2 3 3" xfId="18347" xr:uid="{00000000-0005-0000-0000-0000B8480000}"/>
    <cellStyle name="Вычисление 3 2 3 2 3 3 2" xfId="18348" xr:uid="{00000000-0005-0000-0000-0000B9480000}"/>
    <cellStyle name="Вычисление 3 2 3 2 3 3 2 2" xfId="18349" xr:uid="{00000000-0005-0000-0000-0000BA480000}"/>
    <cellStyle name="Вычисление 3 2 3 2 3 3 3" xfId="18350" xr:uid="{00000000-0005-0000-0000-0000BB480000}"/>
    <cellStyle name="Вычисление 3 2 3 2 3 4" xfId="18351" xr:uid="{00000000-0005-0000-0000-0000BC480000}"/>
    <cellStyle name="Вычисление 3 2 3 2 3 4 2" xfId="18352" xr:uid="{00000000-0005-0000-0000-0000BD480000}"/>
    <cellStyle name="Вычисление 3 2 3 2 3 4 2 2" xfId="18353" xr:uid="{00000000-0005-0000-0000-0000BE480000}"/>
    <cellStyle name="Вычисление 3 2 3 2 3 4 3" xfId="18354" xr:uid="{00000000-0005-0000-0000-0000BF480000}"/>
    <cellStyle name="Вычисление 3 2 3 2 3 5" xfId="18355" xr:uid="{00000000-0005-0000-0000-0000C0480000}"/>
    <cellStyle name="Вычисление 3 2 3 2 3 5 2" xfId="18356" xr:uid="{00000000-0005-0000-0000-0000C1480000}"/>
    <cellStyle name="Вычисление 3 2 3 2 3 6" xfId="18357" xr:uid="{00000000-0005-0000-0000-0000C2480000}"/>
    <cellStyle name="Вычисление 3 2 3 2 4" xfId="18358" xr:uid="{00000000-0005-0000-0000-0000C3480000}"/>
    <cellStyle name="Вычисление 3 2 3 2 4 2" xfId="18359" xr:uid="{00000000-0005-0000-0000-0000C4480000}"/>
    <cellStyle name="Вычисление 3 2 3 2 4 2 2" xfId="18360" xr:uid="{00000000-0005-0000-0000-0000C5480000}"/>
    <cellStyle name="Вычисление 3 2 3 2 4 2 2 2" xfId="18361" xr:uid="{00000000-0005-0000-0000-0000C6480000}"/>
    <cellStyle name="Вычисление 3 2 3 2 4 2 3" xfId="18362" xr:uid="{00000000-0005-0000-0000-0000C7480000}"/>
    <cellStyle name="Вычисление 3 2 3 2 4 3" xfId="18363" xr:uid="{00000000-0005-0000-0000-0000C8480000}"/>
    <cellStyle name="Вычисление 3 2 3 2 4 3 2" xfId="18364" xr:uid="{00000000-0005-0000-0000-0000C9480000}"/>
    <cellStyle name="Вычисление 3 2 3 2 4 3 2 2" xfId="18365" xr:uid="{00000000-0005-0000-0000-0000CA480000}"/>
    <cellStyle name="Вычисление 3 2 3 2 4 3 3" xfId="18366" xr:uid="{00000000-0005-0000-0000-0000CB480000}"/>
    <cellStyle name="Вычисление 3 2 3 2 4 4" xfId="18367" xr:uid="{00000000-0005-0000-0000-0000CC480000}"/>
    <cellStyle name="Вычисление 3 2 3 2 4 4 2" xfId="18368" xr:uid="{00000000-0005-0000-0000-0000CD480000}"/>
    <cellStyle name="Вычисление 3 2 3 2 4 4 2 2" xfId="18369" xr:uid="{00000000-0005-0000-0000-0000CE480000}"/>
    <cellStyle name="Вычисление 3 2 3 2 4 4 3" xfId="18370" xr:uid="{00000000-0005-0000-0000-0000CF480000}"/>
    <cellStyle name="Вычисление 3 2 3 2 4 5" xfId="18371" xr:uid="{00000000-0005-0000-0000-0000D0480000}"/>
    <cellStyle name="Вычисление 3 2 3 2 4 5 2" xfId="18372" xr:uid="{00000000-0005-0000-0000-0000D1480000}"/>
    <cellStyle name="Вычисление 3 2 3 2 4 6" xfId="18373" xr:uid="{00000000-0005-0000-0000-0000D2480000}"/>
    <cellStyle name="Вычисление 3 2 3 2 5" xfId="18374" xr:uid="{00000000-0005-0000-0000-0000D3480000}"/>
    <cellStyle name="Вычисление 3 2 3 2 5 2" xfId="18375" xr:uid="{00000000-0005-0000-0000-0000D4480000}"/>
    <cellStyle name="Вычисление 3 2 3 2 5 2 2" xfId="18376" xr:uid="{00000000-0005-0000-0000-0000D5480000}"/>
    <cellStyle name="Вычисление 3 2 3 2 5 2 2 2" xfId="18377" xr:uid="{00000000-0005-0000-0000-0000D6480000}"/>
    <cellStyle name="Вычисление 3 2 3 2 5 2 3" xfId="18378" xr:uid="{00000000-0005-0000-0000-0000D7480000}"/>
    <cellStyle name="Вычисление 3 2 3 2 5 3" xfId="18379" xr:uid="{00000000-0005-0000-0000-0000D8480000}"/>
    <cellStyle name="Вычисление 3 2 3 2 5 3 2" xfId="18380" xr:uid="{00000000-0005-0000-0000-0000D9480000}"/>
    <cellStyle name="Вычисление 3 2 3 2 5 3 2 2" xfId="18381" xr:uid="{00000000-0005-0000-0000-0000DA480000}"/>
    <cellStyle name="Вычисление 3 2 3 2 5 3 3" xfId="18382" xr:uid="{00000000-0005-0000-0000-0000DB480000}"/>
    <cellStyle name="Вычисление 3 2 3 2 5 4" xfId="18383" xr:uid="{00000000-0005-0000-0000-0000DC480000}"/>
    <cellStyle name="Вычисление 3 2 3 2 5 4 2" xfId="18384" xr:uid="{00000000-0005-0000-0000-0000DD480000}"/>
    <cellStyle name="Вычисление 3 2 3 2 5 4 2 2" xfId="18385" xr:uid="{00000000-0005-0000-0000-0000DE480000}"/>
    <cellStyle name="Вычисление 3 2 3 2 5 4 3" xfId="18386" xr:uid="{00000000-0005-0000-0000-0000DF480000}"/>
    <cellStyle name="Вычисление 3 2 3 2 5 5" xfId="18387" xr:uid="{00000000-0005-0000-0000-0000E0480000}"/>
    <cellStyle name="Вычисление 3 2 3 2 5 5 2" xfId="18388" xr:uid="{00000000-0005-0000-0000-0000E1480000}"/>
    <cellStyle name="Вычисление 3 2 3 2 5 6" xfId="18389" xr:uid="{00000000-0005-0000-0000-0000E2480000}"/>
    <cellStyle name="Вычисление 3 2 3 2 6" xfId="18390" xr:uid="{00000000-0005-0000-0000-0000E3480000}"/>
    <cellStyle name="Вычисление 3 2 3 2 6 2" xfId="18391" xr:uid="{00000000-0005-0000-0000-0000E4480000}"/>
    <cellStyle name="Вычисление 3 2 3 2 6 2 2" xfId="18392" xr:uid="{00000000-0005-0000-0000-0000E5480000}"/>
    <cellStyle name="Вычисление 3 2 3 2 6 3" xfId="18393" xr:uid="{00000000-0005-0000-0000-0000E6480000}"/>
    <cellStyle name="Вычисление 3 2 3 2 7" xfId="18394" xr:uid="{00000000-0005-0000-0000-0000E7480000}"/>
    <cellStyle name="Вычисление 3 2 3 2 7 2" xfId="18395" xr:uid="{00000000-0005-0000-0000-0000E8480000}"/>
    <cellStyle name="Вычисление 3 2 3 2 8" xfId="18396" xr:uid="{00000000-0005-0000-0000-0000E9480000}"/>
    <cellStyle name="Вычисление 3 2 3 3" xfId="18397" xr:uid="{00000000-0005-0000-0000-0000EA480000}"/>
    <cellStyle name="Вычисление 3 2 3 3 2" xfId="18398" xr:uid="{00000000-0005-0000-0000-0000EB480000}"/>
    <cellStyle name="Вычисление 3 2 3 3 2 2" xfId="18399" xr:uid="{00000000-0005-0000-0000-0000EC480000}"/>
    <cellStyle name="Вычисление 3 2 3 3 2 2 2" xfId="18400" xr:uid="{00000000-0005-0000-0000-0000ED480000}"/>
    <cellStyle name="Вычисление 3 2 3 3 2 3" xfId="18401" xr:uid="{00000000-0005-0000-0000-0000EE480000}"/>
    <cellStyle name="Вычисление 3 2 3 3 3" xfId="18402" xr:uid="{00000000-0005-0000-0000-0000EF480000}"/>
    <cellStyle name="Вычисление 3 2 3 3 3 2" xfId="18403" xr:uid="{00000000-0005-0000-0000-0000F0480000}"/>
    <cellStyle name="Вычисление 3 2 3 3 3 2 2" xfId="18404" xr:uid="{00000000-0005-0000-0000-0000F1480000}"/>
    <cellStyle name="Вычисление 3 2 3 3 3 3" xfId="18405" xr:uid="{00000000-0005-0000-0000-0000F2480000}"/>
    <cellStyle name="Вычисление 3 2 3 3 4" xfId="18406" xr:uid="{00000000-0005-0000-0000-0000F3480000}"/>
    <cellStyle name="Вычисление 3 2 3 3 4 2" xfId="18407" xr:uid="{00000000-0005-0000-0000-0000F4480000}"/>
    <cellStyle name="Вычисление 3 2 3 3 4 2 2" xfId="18408" xr:uid="{00000000-0005-0000-0000-0000F5480000}"/>
    <cellStyle name="Вычисление 3 2 3 3 4 3" xfId="18409" xr:uid="{00000000-0005-0000-0000-0000F6480000}"/>
    <cellStyle name="Вычисление 3 2 3 3 5" xfId="18410" xr:uid="{00000000-0005-0000-0000-0000F7480000}"/>
    <cellStyle name="Вычисление 3 2 3 3 5 2" xfId="18411" xr:uid="{00000000-0005-0000-0000-0000F8480000}"/>
    <cellStyle name="Вычисление 3 2 3 3 6" xfId="18412" xr:uid="{00000000-0005-0000-0000-0000F9480000}"/>
    <cellStyle name="Вычисление 3 2 3 4" xfId="18413" xr:uid="{00000000-0005-0000-0000-0000FA480000}"/>
    <cellStyle name="Вычисление 3 2 3 4 2" xfId="18414" xr:uid="{00000000-0005-0000-0000-0000FB480000}"/>
    <cellStyle name="Вычисление 3 2 3 4 2 2" xfId="18415" xr:uid="{00000000-0005-0000-0000-0000FC480000}"/>
    <cellStyle name="Вычисление 3 2 3 4 2 2 2" xfId="18416" xr:uid="{00000000-0005-0000-0000-0000FD480000}"/>
    <cellStyle name="Вычисление 3 2 3 4 2 3" xfId="18417" xr:uid="{00000000-0005-0000-0000-0000FE480000}"/>
    <cellStyle name="Вычисление 3 2 3 4 3" xfId="18418" xr:uid="{00000000-0005-0000-0000-0000FF480000}"/>
    <cellStyle name="Вычисление 3 2 3 4 3 2" xfId="18419" xr:uid="{00000000-0005-0000-0000-000000490000}"/>
    <cellStyle name="Вычисление 3 2 3 4 3 2 2" xfId="18420" xr:uid="{00000000-0005-0000-0000-000001490000}"/>
    <cellStyle name="Вычисление 3 2 3 4 3 3" xfId="18421" xr:uid="{00000000-0005-0000-0000-000002490000}"/>
    <cellStyle name="Вычисление 3 2 3 4 4" xfId="18422" xr:uid="{00000000-0005-0000-0000-000003490000}"/>
    <cellStyle name="Вычисление 3 2 3 4 4 2" xfId="18423" xr:uid="{00000000-0005-0000-0000-000004490000}"/>
    <cellStyle name="Вычисление 3 2 3 4 4 2 2" xfId="18424" xr:uid="{00000000-0005-0000-0000-000005490000}"/>
    <cellStyle name="Вычисление 3 2 3 4 4 3" xfId="18425" xr:uid="{00000000-0005-0000-0000-000006490000}"/>
    <cellStyle name="Вычисление 3 2 3 4 5" xfId="18426" xr:uid="{00000000-0005-0000-0000-000007490000}"/>
    <cellStyle name="Вычисление 3 2 3 4 5 2" xfId="18427" xr:uid="{00000000-0005-0000-0000-000008490000}"/>
    <cellStyle name="Вычисление 3 2 3 4 6" xfId="18428" xr:uid="{00000000-0005-0000-0000-000009490000}"/>
    <cellStyle name="Вычисление 3 2 3 5" xfId="18429" xr:uid="{00000000-0005-0000-0000-00000A490000}"/>
    <cellStyle name="Вычисление 3 2 3 5 2" xfId="18430" xr:uid="{00000000-0005-0000-0000-00000B490000}"/>
    <cellStyle name="Вычисление 3 2 3 5 2 2" xfId="18431" xr:uid="{00000000-0005-0000-0000-00000C490000}"/>
    <cellStyle name="Вычисление 3 2 3 5 2 2 2" xfId="18432" xr:uid="{00000000-0005-0000-0000-00000D490000}"/>
    <cellStyle name="Вычисление 3 2 3 5 2 3" xfId="18433" xr:uid="{00000000-0005-0000-0000-00000E490000}"/>
    <cellStyle name="Вычисление 3 2 3 5 3" xfId="18434" xr:uid="{00000000-0005-0000-0000-00000F490000}"/>
    <cellStyle name="Вычисление 3 2 3 5 3 2" xfId="18435" xr:uid="{00000000-0005-0000-0000-000010490000}"/>
    <cellStyle name="Вычисление 3 2 3 5 3 2 2" xfId="18436" xr:uid="{00000000-0005-0000-0000-000011490000}"/>
    <cellStyle name="Вычисление 3 2 3 5 3 3" xfId="18437" xr:uid="{00000000-0005-0000-0000-000012490000}"/>
    <cellStyle name="Вычисление 3 2 3 5 4" xfId="18438" xr:uid="{00000000-0005-0000-0000-000013490000}"/>
    <cellStyle name="Вычисление 3 2 3 5 4 2" xfId="18439" xr:uid="{00000000-0005-0000-0000-000014490000}"/>
    <cellStyle name="Вычисление 3 2 3 5 4 2 2" xfId="18440" xr:uid="{00000000-0005-0000-0000-000015490000}"/>
    <cellStyle name="Вычисление 3 2 3 5 4 3" xfId="18441" xr:uid="{00000000-0005-0000-0000-000016490000}"/>
    <cellStyle name="Вычисление 3 2 3 5 5" xfId="18442" xr:uid="{00000000-0005-0000-0000-000017490000}"/>
    <cellStyle name="Вычисление 3 2 3 5 5 2" xfId="18443" xr:uid="{00000000-0005-0000-0000-000018490000}"/>
    <cellStyle name="Вычисление 3 2 3 5 6" xfId="18444" xr:uid="{00000000-0005-0000-0000-000019490000}"/>
    <cellStyle name="Вычисление 3 2 3 6" xfId="18445" xr:uid="{00000000-0005-0000-0000-00001A490000}"/>
    <cellStyle name="Вычисление 3 2 3 6 2" xfId="18446" xr:uid="{00000000-0005-0000-0000-00001B490000}"/>
    <cellStyle name="Вычисление 3 2 3 6 2 2" xfId="18447" xr:uid="{00000000-0005-0000-0000-00001C490000}"/>
    <cellStyle name="Вычисление 3 2 3 6 2 2 2" xfId="18448" xr:uid="{00000000-0005-0000-0000-00001D490000}"/>
    <cellStyle name="Вычисление 3 2 3 6 2 3" xfId="18449" xr:uid="{00000000-0005-0000-0000-00001E490000}"/>
    <cellStyle name="Вычисление 3 2 3 6 3" xfId="18450" xr:uid="{00000000-0005-0000-0000-00001F490000}"/>
    <cellStyle name="Вычисление 3 2 3 6 3 2" xfId="18451" xr:uid="{00000000-0005-0000-0000-000020490000}"/>
    <cellStyle name="Вычисление 3 2 3 6 3 2 2" xfId="18452" xr:uid="{00000000-0005-0000-0000-000021490000}"/>
    <cellStyle name="Вычисление 3 2 3 6 3 3" xfId="18453" xr:uid="{00000000-0005-0000-0000-000022490000}"/>
    <cellStyle name="Вычисление 3 2 3 6 4" xfId="18454" xr:uid="{00000000-0005-0000-0000-000023490000}"/>
    <cellStyle name="Вычисление 3 2 3 6 4 2" xfId="18455" xr:uid="{00000000-0005-0000-0000-000024490000}"/>
    <cellStyle name="Вычисление 3 2 3 6 4 2 2" xfId="18456" xr:uid="{00000000-0005-0000-0000-000025490000}"/>
    <cellStyle name="Вычисление 3 2 3 6 4 3" xfId="18457" xr:uid="{00000000-0005-0000-0000-000026490000}"/>
    <cellStyle name="Вычисление 3 2 3 6 5" xfId="18458" xr:uid="{00000000-0005-0000-0000-000027490000}"/>
    <cellStyle name="Вычисление 3 2 3 6 5 2" xfId="18459" xr:uid="{00000000-0005-0000-0000-000028490000}"/>
    <cellStyle name="Вычисление 3 2 3 6 6" xfId="18460" xr:uid="{00000000-0005-0000-0000-000029490000}"/>
    <cellStyle name="Вычисление 3 2 3 7" xfId="18461" xr:uid="{00000000-0005-0000-0000-00002A490000}"/>
    <cellStyle name="Вычисление 3 2 3 7 2" xfId="18462" xr:uid="{00000000-0005-0000-0000-00002B490000}"/>
    <cellStyle name="Вычисление 3 2 3 7 2 2" xfId="18463" xr:uid="{00000000-0005-0000-0000-00002C490000}"/>
    <cellStyle name="Вычисление 3 2 3 7 3" xfId="18464" xr:uid="{00000000-0005-0000-0000-00002D490000}"/>
    <cellStyle name="Вычисление 3 2 3 8" xfId="18465" xr:uid="{00000000-0005-0000-0000-00002E490000}"/>
    <cellStyle name="Вычисление 3 2 3 8 2" xfId="18466" xr:uid="{00000000-0005-0000-0000-00002F490000}"/>
    <cellStyle name="Вычисление 3 2 3 9" xfId="18467" xr:uid="{00000000-0005-0000-0000-000030490000}"/>
    <cellStyle name="Вычисление 3 2 4" xfId="18468" xr:uid="{00000000-0005-0000-0000-000031490000}"/>
    <cellStyle name="Вычисление 3 2 4 2" xfId="18469" xr:uid="{00000000-0005-0000-0000-000032490000}"/>
    <cellStyle name="Вычисление 3 2 4 2 2" xfId="18470" xr:uid="{00000000-0005-0000-0000-000033490000}"/>
    <cellStyle name="Вычисление 3 2 4 2 2 2" xfId="18471" xr:uid="{00000000-0005-0000-0000-000034490000}"/>
    <cellStyle name="Вычисление 3 2 4 2 2 2 2" xfId="18472" xr:uid="{00000000-0005-0000-0000-000035490000}"/>
    <cellStyle name="Вычисление 3 2 4 2 2 3" xfId="18473" xr:uid="{00000000-0005-0000-0000-000036490000}"/>
    <cellStyle name="Вычисление 3 2 4 2 3" xfId="18474" xr:uid="{00000000-0005-0000-0000-000037490000}"/>
    <cellStyle name="Вычисление 3 2 4 2 3 2" xfId="18475" xr:uid="{00000000-0005-0000-0000-000038490000}"/>
    <cellStyle name="Вычисление 3 2 4 2 3 2 2" xfId="18476" xr:uid="{00000000-0005-0000-0000-000039490000}"/>
    <cellStyle name="Вычисление 3 2 4 2 3 3" xfId="18477" xr:uid="{00000000-0005-0000-0000-00003A490000}"/>
    <cellStyle name="Вычисление 3 2 4 2 4" xfId="18478" xr:uid="{00000000-0005-0000-0000-00003B490000}"/>
    <cellStyle name="Вычисление 3 2 4 2 4 2" xfId="18479" xr:uid="{00000000-0005-0000-0000-00003C490000}"/>
    <cellStyle name="Вычисление 3 2 4 2 4 2 2" xfId="18480" xr:uid="{00000000-0005-0000-0000-00003D490000}"/>
    <cellStyle name="Вычисление 3 2 4 2 4 3" xfId="18481" xr:uid="{00000000-0005-0000-0000-00003E490000}"/>
    <cellStyle name="Вычисление 3 2 4 2 5" xfId="18482" xr:uid="{00000000-0005-0000-0000-00003F490000}"/>
    <cellStyle name="Вычисление 3 2 4 2 5 2" xfId="18483" xr:uid="{00000000-0005-0000-0000-000040490000}"/>
    <cellStyle name="Вычисление 3 2 4 2 6" xfId="18484" xr:uid="{00000000-0005-0000-0000-000041490000}"/>
    <cellStyle name="Вычисление 3 2 4 3" xfId="18485" xr:uid="{00000000-0005-0000-0000-000042490000}"/>
    <cellStyle name="Вычисление 3 2 4 3 2" xfId="18486" xr:uid="{00000000-0005-0000-0000-000043490000}"/>
    <cellStyle name="Вычисление 3 2 4 3 2 2" xfId="18487" xr:uid="{00000000-0005-0000-0000-000044490000}"/>
    <cellStyle name="Вычисление 3 2 4 3 2 2 2" xfId="18488" xr:uid="{00000000-0005-0000-0000-000045490000}"/>
    <cellStyle name="Вычисление 3 2 4 3 2 3" xfId="18489" xr:uid="{00000000-0005-0000-0000-000046490000}"/>
    <cellStyle name="Вычисление 3 2 4 3 3" xfId="18490" xr:uid="{00000000-0005-0000-0000-000047490000}"/>
    <cellStyle name="Вычисление 3 2 4 3 3 2" xfId="18491" xr:uid="{00000000-0005-0000-0000-000048490000}"/>
    <cellStyle name="Вычисление 3 2 4 3 3 2 2" xfId="18492" xr:uid="{00000000-0005-0000-0000-000049490000}"/>
    <cellStyle name="Вычисление 3 2 4 3 3 3" xfId="18493" xr:uid="{00000000-0005-0000-0000-00004A490000}"/>
    <cellStyle name="Вычисление 3 2 4 3 4" xfId="18494" xr:uid="{00000000-0005-0000-0000-00004B490000}"/>
    <cellStyle name="Вычисление 3 2 4 3 4 2" xfId="18495" xr:uid="{00000000-0005-0000-0000-00004C490000}"/>
    <cellStyle name="Вычисление 3 2 4 3 4 2 2" xfId="18496" xr:uid="{00000000-0005-0000-0000-00004D490000}"/>
    <cellStyle name="Вычисление 3 2 4 3 4 3" xfId="18497" xr:uid="{00000000-0005-0000-0000-00004E490000}"/>
    <cellStyle name="Вычисление 3 2 4 3 5" xfId="18498" xr:uid="{00000000-0005-0000-0000-00004F490000}"/>
    <cellStyle name="Вычисление 3 2 4 3 5 2" xfId="18499" xr:uid="{00000000-0005-0000-0000-000050490000}"/>
    <cellStyle name="Вычисление 3 2 4 3 6" xfId="18500" xr:uid="{00000000-0005-0000-0000-000051490000}"/>
    <cellStyle name="Вычисление 3 2 4 4" xfId="18501" xr:uid="{00000000-0005-0000-0000-000052490000}"/>
    <cellStyle name="Вычисление 3 2 4 4 2" xfId="18502" xr:uid="{00000000-0005-0000-0000-000053490000}"/>
    <cellStyle name="Вычисление 3 2 4 4 2 2" xfId="18503" xr:uid="{00000000-0005-0000-0000-000054490000}"/>
    <cellStyle name="Вычисление 3 2 4 4 2 2 2" xfId="18504" xr:uid="{00000000-0005-0000-0000-000055490000}"/>
    <cellStyle name="Вычисление 3 2 4 4 2 3" xfId="18505" xr:uid="{00000000-0005-0000-0000-000056490000}"/>
    <cellStyle name="Вычисление 3 2 4 4 3" xfId="18506" xr:uid="{00000000-0005-0000-0000-000057490000}"/>
    <cellStyle name="Вычисление 3 2 4 4 3 2" xfId="18507" xr:uid="{00000000-0005-0000-0000-000058490000}"/>
    <cellStyle name="Вычисление 3 2 4 4 3 2 2" xfId="18508" xr:uid="{00000000-0005-0000-0000-000059490000}"/>
    <cellStyle name="Вычисление 3 2 4 4 3 3" xfId="18509" xr:uid="{00000000-0005-0000-0000-00005A490000}"/>
    <cellStyle name="Вычисление 3 2 4 4 4" xfId="18510" xr:uid="{00000000-0005-0000-0000-00005B490000}"/>
    <cellStyle name="Вычисление 3 2 4 4 4 2" xfId="18511" xr:uid="{00000000-0005-0000-0000-00005C490000}"/>
    <cellStyle name="Вычисление 3 2 4 4 4 2 2" xfId="18512" xr:uid="{00000000-0005-0000-0000-00005D490000}"/>
    <cellStyle name="Вычисление 3 2 4 4 4 3" xfId="18513" xr:uid="{00000000-0005-0000-0000-00005E490000}"/>
    <cellStyle name="Вычисление 3 2 4 4 5" xfId="18514" xr:uid="{00000000-0005-0000-0000-00005F490000}"/>
    <cellStyle name="Вычисление 3 2 4 4 5 2" xfId="18515" xr:uid="{00000000-0005-0000-0000-000060490000}"/>
    <cellStyle name="Вычисление 3 2 4 4 6" xfId="18516" xr:uid="{00000000-0005-0000-0000-000061490000}"/>
    <cellStyle name="Вычисление 3 2 4 5" xfId="18517" xr:uid="{00000000-0005-0000-0000-000062490000}"/>
    <cellStyle name="Вычисление 3 2 4 5 2" xfId="18518" xr:uid="{00000000-0005-0000-0000-000063490000}"/>
    <cellStyle name="Вычисление 3 2 4 5 2 2" xfId="18519" xr:uid="{00000000-0005-0000-0000-000064490000}"/>
    <cellStyle name="Вычисление 3 2 4 5 2 2 2" xfId="18520" xr:uid="{00000000-0005-0000-0000-000065490000}"/>
    <cellStyle name="Вычисление 3 2 4 5 2 3" xfId="18521" xr:uid="{00000000-0005-0000-0000-000066490000}"/>
    <cellStyle name="Вычисление 3 2 4 5 3" xfId="18522" xr:uid="{00000000-0005-0000-0000-000067490000}"/>
    <cellStyle name="Вычисление 3 2 4 5 3 2" xfId="18523" xr:uid="{00000000-0005-0000-0000-000068490000}"/>
    <cellStyle name="Вычисление 3 2 4 5 3 2 2" xfId="18524" xr:uid="{00000000-0005-0000-0000-000069490000}"/>
    <cellStyle name="Вычисление 3 2 4 5 3 3" xfId="18525" xr:uid="{00000000-0005-0000-0000-00006A490000}"/>
    <cellStyle name="Вычисление 3 2 4 5 4" xfId="18526" xr:uid="{00000000-0005-0000-0000-00006B490000}"/>
    <cellStyle name="Вычисление 3 2 4 5 4 2" xfId="18527" xr:uid="{00000000-0005-0000-0000-00006C490000}"/>
    <cellStyle name="Вычисление 3 2 4 5 4 2 2" xfId="18528" xr:uid="{00000000-0005-0000-0000-00006D490000}"/>
    <cellStyle name="Вычисление 3 2 4 5 4 3" xfId="18529" xr:uid="{00000000-0005-0000-0000-00006E490000}"/>
    <cellStyle name="Вычисление 3 2 4 5 5" xfId="18530" xr:uid="{00000000-0005-0000-0000-00006F490000}"/>
    <cellStyle name="Вычисление 3 2 4 5 5 2" xfId="18531" xr:uid="{00000000-0005-0000-0000-000070490000}"/>
    <cellStyle name="Вычисление 3 2 4 5 6" xfId="18532" xr:uid="{00000000-0005-0000-0000-000071490000}"/>
    <cellStyle name="Вычисление 3 2 4 6" xfId="18533" xr:uid="{00000000-0005-0000-0000-000072490000}"/>
    <cellStyle name="Вычисление 3 2 4 6 2" xfId="18534" xr:uid="{00000000-0005-0000-0000-000073490000}"/>
    <cellStyle name="Вычисление 3 2 4 6 2 2" xfId="18535" xr:uid="{00000000-0005-0000-0000-000074490000}"/>
    <cellStyle name="Вычисление 3 2 4 6 2 2 2" xfId="18536" xr:uid="{00000000-0005-0000-0000-000075490000}"/>
    <cellStyle name="Вычисление 3 2 4 6 2 3" xfId="18537" xr:uid="{00000000-0005-0000-0000-000076490000}"/>
    <cellStyle name="Вычисление 3 2 4 6 3" xfId="18538" xr:uid="{00000000-0005-0000-0000-000077490000}"/>
    <cellStyle name="Вычисление 3 2 4 6 3 2" xfId="18539" xr:uid="{00000000-0005-0000-0000-000078490000}"/>
    <cellStyle name="Вычисление 3 2 4 6 3 2 2" xfId="18540" xr:uid="{00000000-0005-0000-0000-000079490000}"/>
    <cellStyle name="Вычисление 3 2 4 6 3 3" xfId="18541" xr:uid="{00000000-0005-0000-0000-00007A490000}"/>
    <cellStyle name="Вычисление 3 2 4 6 4" xfId="18542" xr:uid="{00000000-0005-0000-0000-00007B490000}"/>
    <cellStyle name="Вычисление 3 2 4 6 4 2" xfId="18543" xr:uid="{00000000-0005-0000-0000-00007C490000}"/>
    <cellStyle name="Вычисление 3 2 4 6 4 2 2" xfId="18544" xr:uid="{00000000-0005-0000-0000-00007D490000}"/>
    <cellStyle name="Вычисление 3 2 4 6 4 3" xfId="18545" xr:uid="{00000000-0005-0000-0000-00007E490000}"/>
    <cellStyle name="Вычисление 3 2 4 6 5" xfId="18546" xr:uid="{00000000-0005-0000-0000-00007F490000}"/>
    <cellStyle name="Вычисление 3 2 4 6 5 2" xfId="18547" xr:uid="{00000000-0005-0000-0000-000080490000}"/>
    <cellStyle name="Вычисление 3 2 4 6 6" xfId="18548" xr:uid="{00000000-0005-0000-0000-000081490000}"/>
    <cellStyle name="Вычисление 3 2 4 7" xfId="18549" xr:uid="{00000000-0005-0000-0000-000082490000}"/>
    <cellStyle name="Вычисление 3 2 4 7 2" xfId="18550" xr:uid="{00000000-0005-0000-0000-000083490000}"/>
    <cellStyle name="Вычисление 3 2 4 7 2 2" xfId="18551" xr:uid="{00000000-0005-0000-0000-000084490000}"/>
    <cellStyle name="Вычисление 3 2 4 7 3" xfId="18552" xr:uid="{00000000-0005-0000-0000-000085490000}"/>
    <cellStyle name="Вычисление 3 2 4 8" xfId="18553" xr:uid="{00000000-0005-0000-0000-000086490000}"/>
    <cellStyle name="Вычисление 3 2 4 8 2" xfId="18554" xr:uid="{00000000-0005-0000-0000-000087490000}"/>
    <cellStyle name="Вычисление 3 2 4 9" xfId="18555" xr:uid="{00000000-0005-0000-0000-000088490000}"/>
    <cellStyle name="Вычисление 3 2 5" xfId="18556" xr:uid="{00000000-0005-0000-0000-000089490000}"/>
    <cellStyle name="Вычисление 3 2 5 2" xfId="18557" xr:uid="{00000000-0005-0000-0000-00008A490000}"/>
    <cellStyle name="Вычисление 3 2 5 2 2" xfId="18558" xr:uid="{00000000-0005-0000-0000-00008B490000}"/>
    <cellStyle name="Вычисление 3 2 5 2 2 2" xfId="18559" xr:uid="{00000000-0005-0000-0000-00008C490000}"/>
    <cellStyle name="Вычисление 3 2 5 2 2 2 2" xfId="18560" xr:uid="{00000000-0005-0000-0000-00008D490000}"/>
    <cellStyle name="Вычисление 3 2 5 2 2 3" xfId="18561" xr:uid="{00000000-0005-0000-0000-00008E490000}"/>
    <cellStyle name="Вычисление 3 2 5 2 3" xfId="18562" xr:uid="{00000000-0005-0000-0000-00008F490000}"/>
    <cellStyle name="Вычисление 3 2 5 2 3 2" xfId="18563" xr:uid="{00000000-0005-0000-0000-000090490000}"/>
    <cellStyle name="Вычисление 3 2 5 2 3 2 2" xfId="18564" xr:uid="{00000000-0005-0000-0000-000091490000}"/>
    <cellStyle name="Вычисление 3 2 5 2 3 3" xfId="18565" xr:uid="{00000000-0005-0000-0000-000092490000}"/>
    <cellStyle name="Вычисление 3 2 5 2 4" xfId="18566" xr:uid="{00000000-0005-0000-0000-000093490000}"/>
    <cellStyle name="Вычисление 3 2 5 2 4 2" xfId="18567" xr:uid="{00000000-0005-0000-0000-000094490000}"/>
    <cellStyle name="Вычисление 3 2 5 2 4 2 2" xfId="18568" xr:uid="{00000000-0005-0000-0000-000095490000}"/>
    <cellStyle name="Вычисление 3 2 5 2 4 3" xfId="18569" xr:uid="{00000000-0005-0000-0000-000096490000}"/>
    <cellStyle name="Вычисление 3 2 5 2 5" xfId="18570" xr:uid="{00000000-0005-0000-0000-000097490000}"/>
    <cellStyle name="Вычисление 3 2 5 2 5 2" xfId="18571" xr:uid="{00000000-0005-0000-0000-000098490000}"/>
    <cellStyle name="Вычисление 3 2 5 2 6" xfId="18572" xr:uid="{00000000-0005-0000-0000-000099490000}"/>
    <cellStyle name="Вычисление 3 2 5 3" xfId="18573" xr:uid="{00000000-0005-0000-0000-00009A490000}"/>
    <cellStyle name="Вычисление 3 2 5 3 2" xfId="18574" xr:uid="{00000000-0005-0000-0000-00009B490000}"/>
    <cellStyle name="Вычисление 3 2 5 3 2 2" xfId="18575" xr:uid="{00000000-0005-0000-0000-00009C490000}"/>
    <cellStyle name="Вычисление 3 2 5 3 2 2 2" xfId="18576" xr:uid="{00000000-0005-0000-0000-00009D490000}"/>
    <cellStyle name="Вычисление 3 2 5 3 2 3" xfId="18577" xr:uid="{00000000-0005-0000-0000-00009E490000}"/>
    <cellStyle name="Вычисление 3 2 5 3 3" xfId="18578" xr:uid="{00000000-0005-0000-0000-00009F490000}"/>
    <cellStyle name="Вычисление 3 2 5 3 3 2" xfId="18579" xr:uid="{00000000-0005-0000-0000-0000A0490000}"/>
    <cellStyle name="Вычисление 3 2 5 3 3 2 2" xfId="18580" xr:uid="{00000000-0005-0000-0000-0000A1490000}"/>
    <cellStyle name="Вычисление 3 2 5 3 3 3" xfId="18581" xr:uid="{00000000-0005-0000-0000-0000A2490000}"/>
    <cellStyle name="Вычисление 3 2 5 3 4" xfId="18582" xr:uid="{00000000-0005-0000-0000-0000A3490000}"/>
    <cellStyle name="Вычисление 3 2 5 3 4 2" xfId="18583" xr:uid="{00000000-0005-0000-0000-0000A4490000}"/>
    <cellStyle name="Вычисление 3 2 5 3 4 2 2" xfId="18584" xr:uid="{00000000-0005-0000-0000-0000A5490000}"/>
    <cellStyle name="Вычисление 3 2 5 3 4 3" xfId="18585" xr:uid="{00000000-0005-0000-0000-0000A6490000}"/>
    <cellStyle name="Вычисление 3 2 5 3 5" xfId="18586" xr:uid="{00000000-0005-0000-0000-0000A7490000}"/>
    <cellStyle name="Вычисление 3 2 5 3 5 2" xfId="18587" xr:uid="{00000000-0005-0000-0000-0000A8490000}"/>
    <cellStyle name="Вычисление 3 2 5 3 6" xfId="18588" xr:uid="{00000000-0005-0000-0000-0000A9490000}"/>
    <cellStyle name="Вычисление 3 2 5 4" xfId="18589" xr:uid="{00000000-0005-0000-0000-0000AA490000}"/>
    <cellStyle name="Вычисление 3 2 5 4 2" xfId="18590" xr:uid="{00000000-0005-0000-0000-0000AB490000}"/>
    <cellStyle name="Вычисление 3 2 5 4 2 2" xfId="18591" xr:uid="{00000000-0005-0000-0000-0000AC490000}"/>
    <cellStyle name="Вычисление 3 2 5 4 2 2 2" xfId="18592" xr:uid="{00000000-0005-0000-0000-0000AD490000}"/>
    <cellStyle name="Вычисление 3 2 5 4 2 3" xfId="18593" xr:uid="{00000000-0005-0000-0000-0000AE490000}"/>
    <cellStyle name="Вычисление 3 2 5 4 3" xfId="18594" xr:uid="{00000000-0005-0000-0000-0000AF490000}"/>
    <cellStyle name="Вычисление 3 2 5 4 3 2" xfId="18595" xr:uid="{00000000-0005-0000-0000-0000B0490000}"/>
    <cellStyle name="Вычисление 3 2 5 4 3 2 2" xfId="18596" xr:uid="{00000000-0005-0000-0000-0000B1490000}"/>
    <cellStyle name="Вычисление 3 2 5 4 3 3" xfId="18597" xr:uid="{00000000-0005-0000-0000-0000B2490000}"/>
    <cellStyle name="Вычисление 3 2 5 4 4" xfId="18598" xr:uid="{00000000-0005-0000-0000-0000B3490000}"/>
    <cellStyle name="Вычисление 3 2 5 4 4 2" xfId="18599" xr:uid="{00000000-0005-0000-0000-0000B4490000}"/>
    <cellStyle name="Вычисление 3 2 5 4 4 2 2" xfId="18600" xr:uid="{00000000-0005-0000-0000-0000B5490000}"/>
    <cellStyle name="Вычисление 3 2 5 4 4 3" xfId="18601" xr:uid="{00000000-0005-0000-0000-0000B6490000}"/>
    <cellStyle name="Вычисление 3 2 5 4 5" xfId="18602" xr:uid="{00000000-0005-0000-0000-0000B7490000}"/>
    <cellStyle name="Вычисление 3 2 5 4 5 2" xfId="18603" xr:uid="{00000000-0005-0000-0000-0000B8490000}"/>
    <cellStyle name="Вычисление 3 2 5 4 6" xfId="18604" xr:uid="{00000000-0005-0000-0000-0000B9490000}"/>
    <cellStyle name="Вычисление 3 2 5 5" xfId="18605" xr:uid="{00000000-0005-0000-0000-0000BA490000}"/>
    <cellStyle name="Вычисление 3 2 5 5 2" xfId="18606" xr:uid="{00000000-0005-0000-0000-0000BB490000}"/>
    <cellStyle name="Вычисление 3 2 5 5 2 2" xfId="18607" xr:uid="{00000000-0005-0000-0000-0000BC490000}"/>
    <cellStyle name="Вычисление 3 2 5 5 2 2 2" xfId="18608" xr:uid="{00000000-0005-0000-0000-0000BD490000}"/>
    <cellStyle name="Вычисление 3 2 5 5 2 3" xfId="18609" xr:uid="{00000000-0005-0000-0000-0000BE490000}"/>
    <cellStyle name="Вычисление 3 2 5 5 3" xfId="18610" xr:uid="{00000000-0005-0000-0000-0000BF490000}"/>
    <cellStyle name="Вычисление 3 2 5 5 3 2" xfId="18611" xr:uid="{00000000-0005-0000-0000-0000C0490000}"/>
    <cellStyle name="Вычисление 3 2 5 5 3 2 2" xfId="18612" xr:uid="{00000000-0005-0000-0000-0000C1490000}"/>
    <cellStyle name="Вычисление 3 2 5 5 3 3" xfId="18613" xr:uid="{00000000-0005-0000-0000-0000C2490000}"/>
    <cellStyle name="Вычисление 3 2 5 5 4" xfId="18614" xr:uid="{00000000-0005-0000-0000-0000C3490000}"/>
    <cellStyle name="Вычисление 3 2 5 5 4 2" xfId="18615" xr:uid="{00000000-0005-0000-0000-0000C4490000}"/>
    <cellStyle name="Вычисление 3 2 5 5 4 2 2" xfId="18616" xr:uid="{00000000-0005-0000-0000-0000C5490000}"/>
    <cellStyle name="Вычисление 3 2 5 5 4 3" xfId="18617" xr:uid="{00000000-0005-0000-0000-0000C6490000}"/>
    <cellStyle name="Вычисление 3 2 5 5 5" xfId="18618" xr:uid="{00000000-0005-0000-0000-0000C7490000}"/>
    <cellStyle name="Вычисление 3 2 5 5 5 2" xfId="18619" xr:uid="{00000000-0005-0000-0000-0000C8490000}"/>
    <cellStyle name="Вычисление 3 2 5 5 6" xfId="18620" xr:uid="{00000000-0005-0000-0000-0000C9490000}"/>
    <cellStyle name="Вычисление 3 2 5 6" xfId="18621" xr:uid="{00000000-0005-0000-0000-0000CA490000}"/>
    <cellStyle name="Вычисление 3 2 5 6 2" xfId="18622" xr:uid="{00000000-0005-0000-0000-0000CB490000}"/>
    <cellStyle name="Вычисление 3 2 5 6 2 2" xfId="18623" xr:uid="{00000000-0005-0000-0000-0000CC490000}"/>
    <cellStyle name="Вычисление 3 2 5 6 3" xfId="18624" xr:uid="{00000000-0005-0000-0000-0000CD490000}"/>
    <cellStyle name="Вычисление 3 2 5 7" xfId="18625" xr:uid="{00000000-0005-0000-0000-0000CE490000}"/>
    <cellStyle name="Вычисление 3 2 5 7 2" xfId="18626" xr:uid="{00000000-0005-0000-0000-0000CF490000}"/>
    <cellStyle name="Вычисление 3 2 5 8" xfId="18627" xr:uid="{00000000-0005-0000-0000-0000D0490000}"/>
    <cellStyle name="Вычисление 3 2 6" xfId="18628" xr:uid="{00000000-0005-0000-0000-0000D1490000}"/>
    <cellStyle name="Вычисление 3 2 6 2" xfId="18629" xr:uid="{00000000-0005-0000-0000-0000D2490000}"/>
    <cellStyle name="Вычисление 3 2 6 2 2" xfId="18630" xr:uid="{00000000-0005-0000-0000-0000D3490000}"/>
    <cellStyle name="Вычисление 3 2 6 2 2 2" xfId="18631" xr:uid="{00000000-0005-0000-0000-0000D4490000}"/>
    <cellStyle name="Вычисление 3 2 6 2 2 2 2" xfId="18632" xr:uid="{00000000-0005-0000-0000-0000D5490000}"/>
    <cellStyle name="Вычисление 3 2 6 2 2 3" xfId="18633" xr:uid="{00000000-0005-0000-0000-0000D6490000}"/>
    <cellStyle name="Вычисление 3 2 6 2 3" xfId="18634" xr:uid="{00000000-0005-0000-0000-0000D7490000}"/>
    <cellStyle name="Вычисление 3 2 6 2 3 2" xfId="18635" xr:uid="{00000000-0005-0000-0000-0000D8490000}"/>
    <cellStyle name="Вычисление 3 2 6 2 3 2 2" xfId="18636" xr:uid="{00000000-0005-0000-0000-0000D9490000}"/>
    <cellStyle name="Вычисление 3 2 6 2 3 3" xfId="18637" xr:uid="{00000000-0005-0000-0000-0000DA490000}"/>
    <cellStyle name="Вычисление 3 2 6 2 4" xfId="18638" xr:uid="{00000000-0005-0000-0000-0000DB490000}"/>
    <cellStyle name="Вычисление 3 2 6 2 4 2" xfId="18639" xr:uid="{00000000-0005-0000-0000-0000DC490000}"/>
    <cellStyle name="Вычисление 3 2 6 2 4 2 2" xfId="18640" xr:uid="{00000000-0005-0000-0000-0000DD490000}"/>
    <cellStyle name="Вычисление 3 2 6 2 4 3" xfId="18641" xr:uid="{00000000-0005-0000-0000-0000DE490000}"/>
    <cellStyle name="Вычисление 3 2 6 2 5" xfId="18642" xr:uid="{00000000-0005-0000-0000-0000DF490000}"/>
    <cellStyle name="Вычисление 3 2 6 2 5 2" xfId="18643" xr:uid="{00000000-0005-0000-0000-0000E0490000}"/>
    <cellStyle name="Вычисление 3 2 6 2 6" xfId="18644" xr:uid="{00000000-0005-0000-0000-0000E1490000}"/>
    <cellStyle name="Вычисление 3 2 6 3" xfId="18645" xr:uid="{00000000-0005-0000-0000-0000E2490000}"/>
    <cellStyle name="Вычисление 3 2 6 3 2" xfId="18646" xr:uid="{00000000-0005-0000-0000-0000E3490000}"/>
    <cellStyle name="Вычисление 3 2 6 3 2 2" xfId="18647" xr:uid="{00000000-0005-0000-0000-0000E4490000}"/>
    <cellStyle name="Вычисление 3 2 6 3 2 2 2" xfId="18648" xr:uid="{00000000-0005-0000-0000-0000E5490000}"/>
    <cellStyle name="Вычисление 3 2 6 3 2 3" xfId="18649" xr:uid="{00000000-0005-0000-0000-0000E6490000}"/>
    <cellStyle name="Вычисление 3 2 6 3 3" xfId="18650" xr:uid="{00000000-0005-0000-0000-0000E7490000}"/>
    <cellStyle name="Вычисление 3 2 6 3 3 2" xfId="18651" xr:uid="{00000000-0005-0000-0000-0000E8490000}"/>
    <cellStyle name="Вычисление 3 2 6 3 3 2 2" xfId="18652" xr:uid="{00000000-0005-0000-0000-0000E9490000}"/>
    <cellStyle name="Вычисление 3 2 6 3 3 3" xfId="18653" xr:uid="{00000000-0005-0000-0000-0000EA490000}"/>
    <cellStyle name="Вычисление 3 2 6 3 4" xfId="18654" xr:uid="{00000000-0005-0000-0000-0000EB490000}"/>
    <cellStyle name="Вычисление 3 2 6 3 4 2" xfId="18655" xr:uid="{00000000-0005-0000-0000-0000EC490000}"/>
    <cellStyle name="Вычисление 3 2 6 3 4 2 2" xfId="18656" xr:uid="{00000000-0005-0000-0000-0000ED490000}"/>
    <cellStyle name="Вычисление 3 2 6 3 4 3" xfId="18657" xr:uid="{00000000-0005-0000-0000-0000EE490000}"/>
    <cellStyle name="Вычисление 3 2 6 3 5" xfId="18658" xr:uid="{00000000-0005-0000-0000-0000EF490000}"/>
    <cellStyle name="Вычисление 3 2 6 3 5 2" xfId="18659" xr:uid="{00000000-0005-0000-0000-0000F0490000}"/>
    <cellStyle name="Вычисление 3 2 6 3 6" xfId="18660" xr:uid="{00000000-0005-0000-0000-0000F1490000}"/>
    <cellStyle name="Вычисление 3 2 6 4" xfId="18661" xr:uid="{00000000-0005-0000-0000-0000F2490000}"/>
    <cellStyle name="Вычисление 3 2 6 4 2" xfId="18662" xr:uid="{00000000-0005-0000-0000-0000F3490000}"/>
    <cellStyle name="Вычисление 3 2 6 4 2 2" xfId="18663" xr:uid="{00000000-0005-0000-0000-0000F4490000}"/>
    <cellStyle name="Вычисление 3 2 6 4 2 2 2" xfId="18664" xr:uid="{00000000-0005-0000-0000-0000F5490000}"/>
    <cellStyle name="Вычисление 3 2 6 4 2 3" xfId="18665" xr:uid="{00000000-0005-0000-0000-0000F6490000}"/>
    <cellStyle name="Вычисление 3 2 6 4 3" xfId="18666" xr:uid="{00000000-0005-0000-0000-0000F7490000}"/>
    <cellStyle name="Вычисление 3 2 6 4 3 2" xfId="18667" xr:uid="{00000000-0005-0000-0000-0000F8490000}"/>
    <cellStyle name="Вычисление 3 2 6 4 3 2 2" xfId="18668" xr:uid="{00000000-0005-0000-0000-0000F9490000}"/>
    <cellStyle name="Вычисление 3 2 6 4 3 3" xfId="18669" xr:uid="{00000000-0005-0000-0000-0000FA490000}"/>
    <cellStyle name="Вычисление 3 2 6 4 4" xfId="18670" xr:uid="{00000000-0005-0000-0000-0000FB490000}"/>
    <cellStyle name="Вычисление 3 2 6 4 4 2" xfId="18671" xr:uid="{00000000-0005-0000-0000-0000FC490000}"/>
    <cellStyle name="Вычисление 3 2 6 4 4 2 2" xfId="18672" xr:uid="{00000000-0005-0000-0000-0000FD490000}"/>
    <cellStyle name="Вычисление 3 2 6 4 4 3" xfId="18673" xr:uid="{00000000-0005-0000-0000-0000FE490000}"/>
    <cellStyle name="Вычисление 3 2 6 4 5" xfId="18674" xr:uid="{00000000-0005-0000-0000-0000FF490000}"/>
    <cellStyle name="Вычисление 3 2 6 4 5 2" xfId="18675" xr:uid="{00000000-0005-0000-0000-0000004A0000}"/>
    <cellStyle name="Вычисление 3 2 6 4 6" xfId="18676" xr:uid="{00000000-0005-0000-0000-0000014A0000}"/>
    <cellStyle name="Вычисление 3 2 6 5" xfId="18677" xr:uid="{00000000-0005-0000-0000-0000024A0000}"/>
    <cellStyle name="Вычисление 3 2 6 5 2" xfId="18678" xr:uid="{00000000-0005-0000-0000-0000034A0000}"/>
    <cellStyle name="Вычисление 3 2 6 5 2 2" xfId="18679" xr:uid="{00000000-0005-0000-0000-0000044A0000}"/>
    <cellStyle name="Вычисление 3 2 6 5 2 2 2" xfId="18680" xr:uid="{00000000-0005-0000-0000-0000054A0000}"/>
    <cellStyle name="Вычисление 3 2 6 5 2 3" xfId="18681" xr:uid="{00000000-0005-0000-0000-0000064A0000}"/>
    <cellStyle name="Вычисление 3 2 6 5 3" xfId="18682" xr:uid="{00000000-0005-0000-0000-0000074A0000}"/>
    <cellStyle name="Вычисление 3 2 6 5 3 2" xfId="18683" xr:uid="{00000000-0005-0000-0000-0000084A0000}"/>
    <cellStyle name="Вычисление 3 2 6 5 3 2 2" xfId="18684" xr:uid="{00000000-0005-0000-0000-0000094A0000}"/>
    <cellStyle name="Вычисление 3 2 6 5 3 3" xfId="18685" xr:uid="{00000000-0005-0000-0000-00000A4A0000}"/>
    <cellStyle name="Вычисление 3 2 6 5 4" xfId="18686" xr:uid="{00000000-0005-0000-0000-00000B4A0000}"/>
    <cellStyle name="Вычисление 3 2 6 5 4 2" xfId="18687" xr:uid="{00000000-0005-0000-0000-00000C4A0000}"/>
    <cellStyle name="Вычисление 3 2 6 5 4 2 2" xfId="18688" xr:uid="{00000000-0005-0000-0000-00000D4A0000}"/>
    <cellStyle name="Вычисление 3 2 6 5 4 3" xfId="18689" xr:uid="{00000000-0005-0000-0000-00000E4A0000}"/>
    <cellStyle name="Вычисление 3 2 6 5 5" xfId="18690" xr:uid="{00000000-0005-0000-0000-00000F4A0000}"/>
    <cellStyle name="Вычисление 3 2 6 5 5 2" xfId="18691" xr:uid="{00000000-0005-0000-0000-0000104A0000}"/>
    <cellStyle name="Вычисление 3 2 6 5 6" xfId="18692" xr:uid="{00000000-0005-0000-0000-0000114A0000}"/>
    <cellStyle name="Вычисление 3 2 6 6" xfId="18693" xr:uid="{00000000-0005-0000-0000-0000124A0000}"/>
    <cellStyle name="Вычисление 3 2 6 6 2" xfId="18694" xr:uid="{00000000-0005-0000-0000-0000134A0000}"/>
    <cellStyle name="Вычисление 3 2 6 6 2 2" xfId="18695" xr:uid="{00000000-0005-0000-0000-0000144A0000}"/>
    <cellStyle name="Вычисление 3 2 6 6 3" xfId="18696" xr:uid="{00000000-0005-0000-0000-0000154A0000}"/>
    <cellStyle name="Вычисление 3 2 6 7" xfId="18697" xr:uid="{00000000-0005-0000-0000-0000164A0000}"/>
    <cellStyle name="Вычисление 3 2 6 7 2" xfId="18698" xr:uid="{00000000-0005-0000-0000-0000174A0000}"/>
    <cellStyle name="Вычисление 3 2 6 8" xfId="18699" xr:uid="{00000000-0005-0000-0000-0000184A0000}"/>
    <cellStyle name="Вычисление 3 2 7" xfId="18700" xr:uid="{00000000-0005-0000-0000-0000194A0000}"/>
    <cellStyle name="Вычисление 3 2 7 2" xfId="18701" xr:uid="{00000000-0005-0000-0000-00001A4A0000}"/>
    <cellStyle name="Вычисление 3 2 7 2 2" xfId="18702" xr:uid="{00000000-0005-0000-0000-00001B4A0000}"/>
    <cellStyle name="Вычисление 3 2 7 2 2 2" xfId="18703" xr:uid="{00000000-0005-0000-0000-00001C4A0000}"/>
    <cellStyle name="Вычисление 3 2 7 2 3" xfId="18704" xr:uid="{00000000-0005-0000-0000-00001D4A0000}"/>
    <cellStyle name="Вычисление 3 2 7 3" xfId="18705" xr:uid="{00000000-0005-0000-0000-00001E4A0000}"/>
    <cellStyle name="Вычисление 3 2 7 3 2" xfId="18706" xr:uid="{00000000-0005-0000-0000-00001F4A0000}"/>
    <cellStyle name="Вычисление 3 2 7 4" xfId="18707" xr:uid="{00000000-0005-0000-0000-0000204A0000}"/>
    <cellStyle name="Вычисление 3 2 8" xfId="18708" xr:uid="{00000000-0005-0000-0000-0000214A0000}"/>
    <cellStyle name="Вычисление 3 2 8 2" xfId="18709" xr:uid="{00000000-0005-0000-0000-0000224A0000}"/>
    <cellStyle name="Вычисление 3 2 8 2 2" xfId="18710" xr:uid="{00000000-0005-0000-0000-0000234A0000}"/>
    <cellStyle name="Вычисление 3 2 8 3" xfId="18711" xr:uid="{00000000-0005-0000-0000-0000244A0000}"/>
    <cellStyle name="Вычисление 3 2 9" xfId="18712" xr:uid="{00000000-0005-0000-0000-0000254A0000}"/>
    <cellStyle name="Вычисление 3 2 9 2" xfId="18713" xr:uid="{00000000-0005-0000-0000-0000264A0000}"/>
    <cellStyle name="Вычисление 3 3" xfId="269" xr:uid="{00000000-0005-0000-0000-0000274A0000}"/>
    <cellStyle name="Вычисление 3 3 10" xfId="18714" xr:uid="{00000000-0005-0000-0000-0000284A0000}"/>
    <cellStyle name="Вычисление 3 3 2" xfId="18715" xr:uid="{00000000-0005-0000-0000-0000294A0000}"/>
    <cellStyle name="Вычисление 3 3 2 10" xfId="18716" xr:uid="{00000000-0005-0000-0000-00002A4A0000}"/>
    <cellStyle name="Вычисление 3 3 2 10 2" xfId="18717" xr:uid="{00000000-0005-0000-0000-00002B4A0000}"/>
    <cellStyle name="Вычисление 3 3 2 11" xfId="18718" xr:uid="{00000000-0005-0000-0000-00002C4A0000}"/>
    <cellStyle name="Вычисление 3 3 2 2" xfId="18719" xr:uid="{00000000-0005-0000-0000-00002D4A0000}"/>
    <cellStyle name="Вычисление 3 3 2 2 2" xfId="18720" xr:uid="{00000000-0005-0000-0000-00002E4A0000}"/>
    <cellStyle name="Вычисление 3 3 2 2 2 2" xfId="18721" xr:uid="{00000000-0005-0000-0000-00002F4A0000}"/>
    <cellStyle name="Вычисление 3 3 2 2 2 2 2" xfId="18722" xr:uid="{00000000-0005-0000-0000-0000304A0000}"/>
    <cellStyle name="Вычисление 3 3 2 2 2 2 2 2" xfId="18723" xr:uid="{00000000-0005-0000-0000-0000314A0000}"/>
    <cellStyle name="Вычисление 3 3 2 2 2 2 2 2 2" xfId="18724" xr:uid="{00000000-0005-0000-0000-0000324A0000}"/>
    <cellStyle name="Вычисление 3 3 2 2 2 2 2 3" xfId="18725" xr:uid="{00000000-0005-0000-0000-0000334A0000}"/>
    <cellStyle name="Вычисление 3 3 2 2 2 2 3" xfId="18726" xr:uid="{00000000-0005-0000-0000-0000344A0000}"/>
    <cellStyle name="Вычисление 3 3 2 2 2 2 3 2" xfId="18727" xr:uid="{00000000-0005-0000-0000-0000354A0000}"/>
    <cellStyle name="Вычисление 3 3 2 2 2 2 3 2 2" xfId="18728" xr:uid="{00000000-0005-0000-0000-0000364A0000}"/>
    <cellStyle name="Вычисление 3 3 2 2 2 2 3 3" xfId="18729" xr:uid="{00000000-0005-0000-0000-0000374A0000}"/>
    <cellStyle name="Вычисление 3 3 2 2 2 2 4" xfId="18730" xr:uid="{00000000-0005-0000-0000-0000384A0000}"/>
    <cellStyle name="Вычисление 3 3 2 2 2 2 4 2" xfId="18731" xr:uid="{00000000-0005-0000-0000-0000394A0000}"/>
    <cellStyle name="Вычисление 3 3 2 2 2 2 4 2 2" xfId="18732" xr:uid="{00000000-0005-0000-0000-00003A4A0000}"/>
    <cellStyle name="Вычисление 3 3 2 2 2 2 4 3" xfId="18733" xr:uid="{00000000-0005-0000-0000-00003B4A0000}"/>
    <cellStyle name="Вычисление 3 3 2 2 2 2 5" xfId="18734" xr:uid="{00000000-0005-0000-0000-00003C4A0000}"/>
    <cellStyle name="Вычисление 3 3 2 2 2 2 5 2" xfId="18735" xr:uid="{00000000-0005-0000-0000-00003D4A0000}"/>
    <cellStyle name="Вычисление 3 3 2 2 2 2 6" xfId="18736" xr:uid="{00000000-0005-0000-0000-00003E4A0000}"/>
    <cellStyle name="Вычисление 3 3 2 2 2 3" xfId="18737" xr:uid="{00000000-0005-0000-0000-00003F4A0000}"/>
    <cellStyle name="Вычисление 3 3 2 2 2 3 2" xfId="18738" xr:uid="{00000000-0005-0000-0000-0000404A0000}"/>
    <cellStyle name="Вычисление 3 3 2 2 2 3 2 2" xfId="18739" xr:uid="{00000000-0005-0000-0000-0000414A0000}"/>
    <cellStyle name="Вычисление 3 3 2 2 2 3 2 2 2" xfId="18740" xr:uid="{00000000-0005-0000-0000-0000424A0000}"/>
    <cellStyle name="Вычисление 3 3 2 2 2 3 2 3" xfId="18741" xr:uid="{00000000-0005-0000-0000-0000434A0000}"/>
    <cellStyle name="Вычисление 3 3 2 2 2 3 3" xfId="18742" xr:uid="{00000000-0005-0000-0000-0000444A0000}"/>
    <cellStyle name="Вычисление 3 3 2 2 2 3 3 2" xfId="18743" xr:uid="{00000000-0005-0000-0000-0000454A0000}"/>
    <cellStyle name="Вычисление 3 3 2 2 2 3 3 2 2" xfId="18744" xr:uid="{00000000-0005-0000-0000-0000464A0000}"/>
    <cellStyle name="Вычисление 3 3 2 2 2 3 3 3" xfId="18745" xr:uid="{00000000-0005-0000-0000-0000474A0000}"/>
    <cellStyle name="Вычисление 3 3 2 2 2 3 4" xfId="18746" xr:uid="{00000000-0005-0000-0000-0000484A0000}"/>
    <cellStyle name="Вычисление 3 3 2 2 2 3 4 2" xfId="18747" xr:uid="{00000000-0005-0000-0000-0000494A0000}"/>
    <cellStyle name="Вычисление 3 3 2 2 2 3 4 2 2" xfId="18748" xr:uid="{00000000-0005-0000-0000-00004A4A0000}"/>
    <cellStyle name="Вычисление 3 3 2 2 2 3 4 3" xfId="18749" xr:uid="{00000000-0005-0000-0000-00004B4A0000}"/>
    <cellStyle name="Вычисление 3 3 2 2 2 3 5" xfId="18750" xr:uid="{00000000-0005-0000-0000-00004C4A0000}"/>
    <cellStyle name="Вычисление 3 3 2 2 2 3 5 2" xfId="18751" xr:uid="{00000000-0005-0000-0000-00004D4A0000}"/>
    <cellStyle name="Вычисление 3 3 2 2 2 3 6" xfId="18752" xr:uid="{00000000-0005-0000-0000-00004E4A0000}"/>
    <cellStyle name="Вычисление 3 3 2 2 2 4" xfId="18753" xr:uid="{00000000-0005-0000-0000-00004F4A0000}"/>
    <cellStyle name="Вычисление 3 3 2 2 2 4 2" xfId="18754" xr:uid="{00000000-0005-0000-0000-0000504A0000}"/>
    <cellStyle name="Вычисление 3 3 2 2 2 4 2 2" xfId="18755" xr:uid="{00000000-0005-0000-0000-0000514A0000}"/>
    <cellStyle name="Вычисление 3 3 2 2 2 4 2 2 2" xfId="18756" xr:uid="{00000000-0005-0000-0000-0000524A0000}"/>
    <cellStyle name="Вычисление 3 3 2 2 2 4 2 3" xfId="18757" xr:uid="{00000000-0005-0000-0000-0000534A0000}"/>
    <cellStyle name="Вычисление 3 3 2 2 2 4 3" xfId="18758" xr:uid="{00000000-0005-0000-0000-0000544A0000}"/>
    <cellStyle name="Вычисление 3 3 2 2 2 4 3 2" xfId="18759" xr:uid="{00000000-0005-0000-0000-0000554A0000}"/>
    <cellStyle name="Вычисление 3 3 2 2 2 4 3 2 2" xfId="18760" xr:uid="{00000000-0005-0000-0000-0000564A0000}"/>
    <cellStyle name="Вычисление 3 3 2 2 2 4 3 3" xfId="18761" xr:uid="{00000000-0005-0000-0000-0000574A0000}"/>
    <cellStyle name="Вычисление 3 3 2 2 2 4 4" xfId="18762" xr:uid="{00000000-0005-0000-0000-0000584A0000}"/>
    <cellStyle name="Вычисление 3 3 2 2 2 4 4 2" xfId="18763" xr:uid="{00000000-0005-0000-0000-0000594A0000}"/>
    <cellStyle name="Вычисление 3 3 2 2 2 4 4 2 2" xfId="18764" xr:uid="{00000000-0005-0000-0000-00005A4A0000}"/>
    <cellStyle name="Вычисление 3 3 2 2 2 4 4 3" xfId="18765" xr:uid="{00000000-0005-0000-0000-00005B4A0000}"/>
    <cellStyle name="Вычисление 3 3 2 2 2 4 5" xfId="18766" xr:uid="{00000000-0005-0000-0000-00005C4A0000}"/>
    <cellStyle name="Вычисление 3 3 2 2 2 4 5 2" xfId="18767" xr:uid="{00000000-0005-0000-0000-00005D4A0000}"/>
    <cellStyle name="Вычисление 3 3 2 2 2 4 6" xfId="18768" xr:uid="{00000000-0005-0000-0000-00005E4A0000}"/>
    <cellStyle name="Вычисление 3 3 2 2 2 5" xfId="18769" xr:uid="{00000000-0005-0000-0000-00005F4A0000}"/>
    <cellStyle name="Вычисление 3 3 2 2 2 5 2" xfId="18770" xr:uid="{00000000-0005-0000-0000-0000604A0000}"/>
    <cellStyle name="Вычисление 3 3 2 2 2 5 2 2" xfId="18771" xr:uid="{00000000-0005-0000-0000-0000614A0000}"/>
    <cellStyle name="Вычисление 3 3 2 2 2 5 2 2 2" xfId="18772" xr:uid="{00000000-0005-0000-0000-0000624A0000}"/>
    <cellStyle name="Вычисление 3 3 2 2 2 5 2 3" xfId="18773" xr:uid="{00000000-0005-0000-0000-0000634A0000}"/>
    <cellStyle name="Вычисление 3 3 2 2 2 5 3" xfId="18774" xr:uid="{00000000-0005-0000-0000-0000644A0000}"/>
    <cellStyle name="Вычисление 3 3 2 2 2 5 3 2" xfId="18775" xr:uid="{00000000-0005-0000-0000-0000654A0000}"/>
    <cellStyle name="Вычисление 3 3 2 2 2 5 3 2 2" xfId="18776" xr:uid="{00000000-0005-0000-0000-0000664A0000}"/>
    <cellStyle name="Вычисление 3 3 2 2 2 5 3 3" xfId="18777" xr:uid="{00000000-0005-0000-0000-0000674A0000}"/>
    <cellStyle name="Вычисление 3 3 2 2 2 5 4" xfId="18778" xr:uid="{00000000-0005-0000-0000-0000684A0000}"/>
    <cellStyle name="Вычисление 3 3 2 2 2 5 4 2" xfId="18779" xr:uid="{00000000-0005-0000-0000-0000694A0000}"/>
    <cellStyle name="Вычисление 3 3 2 2 2 5 4 2 2" xfId="18780" xr:uid="{00000000-0005-0000-0000-00006A4A0000}"/>
    <cellStyle name="Вычисление 3 3 2 2 2 5 4 3" xfId="18781" xr:uid="{00000000-0005-0000-0000-00006B4A0000}"/>
    <cellStyle name="Вычисление 3 3 2 2 2 5 5" xfId="18782" xr:uid="{00000000-0005-0000-0000-00006C4A0000}"/>
    <cellStyle name="Вычисление 3 3 2 2 2 5 5 2" xfId="18783" xr:uid="{00000000-0005-0000-0000-00006D4A0000}"/>
    <cellStyle name="Вычисление 3 3 2 2 2 5 6" xfId="18784" xr:uid="{00000000-0005-0000-0000-00006E4A0000}"/>
    <cellStyle name="Вычисление 3 3 2 2 2 6" xfId="18785" xr:uid="{00000000-0005-0000-0000-00006F4A0000}"/>
    <cellStyle name="Вычисление 3 3 2 2 2 6 2" xfId="18786" xr:uid="{00000000-0005-0000-0000-0000704A0000}"/>
    <cellStyle name="Вычисление 3 3 2 2 2 6 2 2" xfId="18787" xr:uid="{00000000-0005-0000-0000-0000714A0000}"/>
    <cellStyle name="Вычисление 3 3 2 2 2 6 3" xfId="18788" xr:uid="{00000000-0005-0000-0000-0000724A0000}"/>
    <cellStyle name="Вычисление 3 3 2 2 2 7" xfId="18789" xr:uid="{00000000-0005-0000-0000-0000734A0000}"/>
    <cellStyle name="Вычисление 3 3 2 2 2 7 2" xfId="18790" xr:uid="{00000000-0005-0000-0000-0000744A0000}"/>
    <cellStyle name="Вычисление 3 3 2 2 2 8" xfId="18791" xr:uid="{00000000-0005-0000-0000-0000754A0000}"/>
    <cellStyle name="Вычисление 3 3 2 2 3" xfId="18792" xr:uid="{00000000-0005-0000-0000-0000764A0000}"/>
    <cellStyle name="Вычисление 3 3 2 2 3 2" xfId="18793" xr:uid="{00000000-0005-0000-0000-0000774A0000}"/>
    <cellStyle name="Вычисление 3 3 2 2 3 2 2" xfId="18794" xr:uid="{00000000-0005-0000-0000-0000784A0000}"/>
    <cellStyle name="Вычисление 3 3 2 2 3 2 2 2" xfId="18795" xr:uid="{00000000-0005-0000-0000-0000794A0000}"/>
    <cellStyle name="Вычисление 3 3 2 2 3 2 3" xfId="18796" xr:uid="{00000000-0005-0000-0000-00007A4A0000}"/>
    <cellStyle name="Вычисление 3 3 2 2 3 3" xfId="18797" xr:uid="{00000000-0005-0000-0000-00007B4A0000}"/>
    <cellStyle name="Вычисление 3 3 2 2 3 3 2" xfId="18798" xr:uid="{00000000-0005-0000-0000-00007C4A0000}"/>
    <cellStyle name="Вычисление 3 3 2 2 3 3 2 2" xfId="18799" xr:uid="{00000000-0005-0000-0000-00007D4A0000}"/>
    <cellStyle name="Вычисление 3 3 2 2 3 3 3" xfId="18800" xr:uid="{00000000-0005-0000-0000-00007E4A0000}"/>
    <cellStyle name="Вычисление 3 3 2 2 3 4" xfId="18801" xr:uid="{00000000-0005-0000-0000-00007F4A0000}"/>
    <cellStyle name="Вычисление 3 3 2 2 3 4 2" xfId="18802" xr:uid="{00000000-0005-0000-0000-0000804A0000}"/>
    <cellStyle name="Вычисление 3 3 2 2 3 4 2 2" xfId="18803" xr:uid="{00000000-0005-0000-0000-0000814A0000}"/>
    <cellStyle name="Вычисление 3 3 2 2 3 4 3" xfId="18804" xr:uid="{00000000-0005-0000-0000-0000824A0000}"/>
    <cellStyle name="Вычисление 3 3 2 2 3 5" xfId="18805" xr:uid="{00000000-0005-0000-0000-0000834A0000}"/>
    <cellStyle name="Вычисление 3 3 2 2 3 5 2" xfId="18806" xr:uid="{00000000-0005-0000-0000-0000844A0000}"/>
    <cellStyle name="Вычисление 3 3 2 2 3 6" xfId="18807" xr:uid="{00000000-0005-0000-0000-0000854A0000}"/>
    <cellStyle name="Вычисление 3 3 2 2 4" xfId="18808" xr:uid="{00000000-0005-0000-0000-0000864A0000}"/>
    <cellStyle name="Вычисление 3 3 2 2 4 2" xfId="18809" xr:uid="{00000000-0005-0000-0000-0000874A0000}"/>
    <cellStyle name="Вычисление 3 3 2 2 4 2 2" xfId="18810" xr:uid="{00000000-0005-0000-0000-0000884A0000}"/>
    <cellStyle name="Вычисление 3 3 2 2 4 2 2 2" xfId="18811" xr:uid="{00000000-0005-0000-0000-0000894A0000}"/>
    <cellStyle name="Вычисление 3 3 2 2 4 2 3" xfId="18812" xr:uid="{00000000-0005-0000-0000-00008A4A0000}"/>
    <cellStyle name="Вычисление 3 3 2 2 4 3" xfId="18813" xr:uid="{00000000-0005-0000-0000-00008B4A0000}"/>
    <cellStyle name="Вычисление 3 3 2 2 4 3 2" xfId="18814" xr:uid="{00000000-0005-0000-0000-00008C4A0000}"/>
    <cellStyle name="Вычисление 3 3 2 2 4 3 2 2" xfId="18815" xr:uid="{00000000-0005-0000-0000-00008D4A0000}"/>
    <cellStyle name="Вычисление 3 3 2 2 4 3 3" xfId="18816" xr:uid="{00000000-0005-0000-0000-00008E4A0000}"/>
    <cellStyle name="Вычисление 3 3 2 2 4 4" xfId="18817" xr:uid="{00000000-0005-0000-0000-00008F4A0000}"/>
    <cellStyle name="Вычисление 3 3 2 2 4 4 2" xfId="18818" xr:uid="{00000000-0005-0000-0000-0000904A0000}"/>
    <cellStyle name="Вычисление 3 3 2 2 4 4 2 2" xfId="18819" xr:uid="{00000000-0005-0000-0000-0000914A0000}"/>
    <cellStyle name="Вычисление 3 3 2 2 4 4 3" xfId="18820" xr:uid="{00000000-0005-0000-0000-0000924A0000}"/>
    <cellStyle name="Вычисление 3 3 2 2 4 5" xfId="18821" xr:uid="{00000000-0005-0000-0000-0000934A0000}"/>
    <cellStyle name="Вычисление 3 3 2 2 4 5 2" xfId="18822" xr:uid="{00000000-0005-0000-0000-0000944A0000}"/>
    <cellStyle name="Вычисление 3 3 2 2 4 6" xfId="18823" xr:uid="{00000000-0005-0000-0000-0000954A0000}"/>
    <cellStyle name="Вычисление 3 3 2 2 5" xfId="18824" xr:uid="{00000000-0005-0000-0000-0000964A0000}"/>
    <cellStyle name="Вычисление 3 3 2 2 5 2" xfId="18825" xr:uid="{00000000-0005-0000-0000-0000974A0000}"/>
    <cellStyle name="Вычисление 3 3 2 2 5 2 2" xfId="18826" xr:uid="{00000000-0005-0000-0000-0000984A0000}"/>
    <cellStyle name="Вычисление 3 3 2 2 5 2 2 2" xfId="18827" xr:uid="{00000000-0005-0000-0000-0000994A0000}"/>
    <cellStyle name="Вычисление 3 3 2 2 5 2 3" xfId="18828" xr:uid="{00000000-0005-0000-0000-00009A4A0000}"/>
    <cellStyle name="Вычисление 3 3 2 2 5 3" xfId="18829" xr:uid="{00000000-0005-0000-0000-00009B4A0000}"/>
    <cellStyle name="Вычисление 3 3 2 2 5 3 2" xfId="18830" xr:uid="{00000000-0005-0000-0000-00009C4A0000}"/>
    <cellStyle name="Вычисление 3 3 2 2 5 3 2 2" xfId="18831" xr:uid="{00000000-0005-0000-0000-00009D4A0000}"/>
    <cellStyle name="Вычисление 3 3 2 2 5 3 3" xfId="18832" xr:uid="{00000000-0005-0000-0000-00009E4A0000}"/>
    <cellStyle name="Вычисление 3 3 2 2 5 4" xfId="18833" xr:uid="{00000000-0005-0000-0000-00009F4A0000}"/>
    <cellStyle name="Вычисление 3 3 2 2 5 4 2" xfId="18834" xr:uid="{00000000-0005-0000-0000-0000A04A0000}"/>
    <cellStyle name="Вычисление 3 3 2 2 5 4 2 2" xfId="18835" xr:uid="{00000000-0005-0000-0000-0000A14A0000}"/>
    <cellStyle name="Вычисление 3 3 2 2 5 4 3" xfId="18836" xr:uid="{00000000-0005-0000-0000-0000A24A0000}"/>
    <cellStyle name="Вычисление 3 3 2 2 5 5" xfId="18837" xr:uid="{00000000-0005-0000-0000-0000A34A0000}"/>
    <cellStyle name="Вычисление 3 3 2 2 5 5 2" xfId="18838" xr:uid="{00000000-0005-0000-0000-0000A44A0000}"/>
    <cellStyle name="Вычисление 3 3 2 2 5 6" xfId="18839" xr:uid="{00000000-0005-0000-0000-0000A54A0000}"/>
    <cellStyle name="Вычисление 3 3 2 2 6" xfId="18840" xr:uid="{00000000-0005-0000-0000-0000A64A0000}"/>
    <cellStyle name="Вычисление 3 3 2 2 6 2" xfId="18841" xr:uid="{00000000-0005-0000-0000-0000A74A0000}"/>
    <cellStyle name="Вычисление 3 3 2 2 6 2 2" xfId="18842" xr:uid="{00000000-0005-0000-0000-0000A84A0000}"/>
    <cellStyle name="Вычисление 3 3 2 2 6 2 2 2" xfId="18843" xr:uid="{00000000-0005-0000-0000-0000A94A0000}"/>
    <cellStyle name="Вычисление 3 3 2 2 6 2 3" xfId="18844" xr:uid="{00000000-0005-0000-0000-0000AA4A0000}"/>
    <cellStyle name="Вычисление 3 3 2 2 6 3" xfId="18845" xr:uid="{00000000-0005-0000-0000-0000AB4A0000}"/>
    <cellStyle name="Вычисление 3 3 2 2 6 3 2" xfId="18846" xr:uid="{00000000-0005-0000-0000-0000AC4A0000}"/>
    <cellStyle name="Вычисление 3 3 2 2 6 3 2 2" xfId="18847" xr:uid="{00000000-0005-0000-0000-0000AD4A0000}"/>
    <cellStyle name="Вычисление 3 3 2 2 6 3 3" xfId="18848" xr:uid="{00000000-0005-0000-0000-0000AE4A0000}"/>
    <cellStyle name="Вычисление 3 3 2 2 6 4" xfId="18849" xr:uid="{00000000-0005-0000-0000-0000AF4A0000}"/>
    <cellStyle name="Вычисление 3 3 2 2 6 4 2" xfId="18850" xr:uid="{00000000-0005-0000-0000-0000B04A0000}"/>
    <cellStyle name="Вычисление 3 3 2 2 6 4 2 2" xfId="18851" xr:uid="{00000000-0005-0000-0000-0000B14A0000}"/>
    <cellStyle name="Вычисление 3 3 2 2 6 4 3" xfId="18852" xr:uid="{00000000-0005-0000-0000-0000B24A0000}"/>
    <cellStyle name="Вычисление 3 3 2 2 6 5" xfId="18853" xr:uid="{00000000-0005-0000-0000-0000B34A0000}"/>
    <cellStyle name="Вычисление 3 3 2 2 6 5 2" xfId="18854" xr:uid="{00000000-0005-0000-0000-0000B44A0000}"/>
    <cellStyle name="Вычисление 3 3 2 2 6 6" xfId="18855" xr:uid="{00000000-0005-0000-0000-0000B54A0000}"/>
    <cellStyle name="Вычисление 3 3 2 2 7" xfId="18856" xr:uid="{00000000-0005-0000-0000-0000B64A0000}"/>
    <cellStyle name="Вычисление 3 3 2 2 7 2" xfId="18857" xr:uid="{00000000-0005-0000-0000-0000B74A0000}"/>
    <cellStyle name="Вычисление 3 3 2 2 7 2 2" xfId="18858" xr:uid="{00000000-0005-0000-0000-0000B84A0000}"/>
    <cellStyle name="Вычисление 3 3 2 2 7 3" xfId="18859" xr:uid="{00000000-0005-0000-0000-0000B94A0000}"/>
    <cellStyle name="Вычисление 3 3 2 2 8" xfId="18860" xr:uid="{00000000-0005-0000-0000-0000BA4A0000}"/>
    <cellStyle name="Вычисление 3 3 2 2 8 2" xfId="18861" xr:uid="{00000000-0005-0000-0000-0000BB4A0000}"/>
    <cellStyle name="Вычисление 3 3 2 2 9" xfId="18862" xr:uid="{00000000-0005-0000-0000-0000BC4A0000}"/>
    <cellStyle name="Вычисление 3 3 2 3" xfId="18863" xr:uid="{00000000-0005-0000-0000-0000BD4A0000}"/>
    <cellStyle name="Вычисление 3 3 2 3 2" xfId="18864" xr:uid="{00000000-0005-0000-0000-0000BE4A0000}"/>
    <cellStyle name="Вычисление 3 3 2 3 2 2" xfId="18865" xr:uid="{00000000-0005-0000-0000-0000BF4A0000}"/>
    <cellStyle name="Вычисление 3 3 2 3 2 2 2" xfId="18866" xr:uid="{00000000-0005-0000-0000-0000C04A0000}"/>
    <cellStyle name="Вычисление 3 3 2 3 2 2 2 2" xfId="18867" xr:uid="{00000000-0005-0000-0000-0000C14A0000}"/>
    <cellStyle name="Вычисление 3 3 2 3 2 2 3" xfId="18868" xr:uid="{00000000-0005-0000-0000-0000C24A0000}"/>
    <cellStyle name="Вычисление 3 3 2 3 2 3" xfId="18869" xr:uid="{00000000-0005-0000-0000-0000C34A0000}"/>
    <cellStyle name="Вычисление 3 3 2 3 2 3 2" xfId="18870" xr:uid="{00000000-0005-0000-0000-0000C44A0000}"/>
    <cellStyle name="Вычисление 3 3 2 3 2 3 2 2" xfId="18871" xr:uid="{00000000-0005-0000-0000-0000C54A0000}"/>
    <cellStyle name="Вычисление 3 3 2 3 2 3 3" xfId="18872" xr:uid="{00000000-0005-0000-0000-0000C64A0000}"/>
    <cellStyle name="Вычисление 3 3 2 3 2 4" xfId="18873" xr:uid="{00000000-0005-0000-0000-0000C74A0000}"/>
    <cellStyle name="Вычисление 3 3 2 3 2 4 2" xfId="18874" xr:uid="{00000000-0005-0000-0000-0000C84A0000}"/>
    <cellStyle name="Вычисление 3 3 2 3 2 4 2 2" xfId="18875" xr:uid="{00000000-0005-0000-0000-0000C94A0000}"/>
    <cellStyle name="Вычисление 3 3 2 3 2 4 3" xfId="18876" xr:uid="{00000000-0005-0000-0000-0000CA4A0000}"/>
    <cellStyle name="Вычисление 3 3 2 3 2 5" xfId="18877" xr:uid="{00000000-0005-0000-0000-0000CB4A0000}"/>
    <cellStyle name="Вычисление 3 3 2 3 2 5 2" xfId="18878" xr:uid="{00000000-0005-0000-0000-0000CC4A0000}"/>
    <cellStyle name="Вычисление 3 3 2 3 2 6" xfId="18879" xr:uid="{00000000-0005-0000-0000-0000CD4A0000}"/>
    <cellStyle name="Вычисление 3 3 2 3 3" xfId="18880" xr:uid="{00000000-0005-0000-0000-0000CE4A0000}"/>
    <cellStyle name="Вычисление 3 3 2 3 3 2" xfId="18881" xr:uid="{00000000-0005-0000-0000-0000CF4A0000}"/>
    <cellStyle name="Вычисление 3 3 2 3 3 2 2" xfId="18882" xr:uid="{00000000-0005-0000-0000-0000D04A0000}"/>
    <cellStyle name="Вычисление 3 3 2 3 3 2 2 2" xfId="18883" xr:uid="{00000000-0005-0000-0000-0000D14A0000}"/>
    <cellStyle name="Вычисление 3 3 2 3 3 2 3" xfId="18884" xr:uid="{00000000-0005-0000-0000-0000D24A0000}"/>
    <cellStyle name="Вычисление 3 3 2 3 3 3" xfId="18885" xr:uid="{00000000-0005-0000-0000-0000D34A0000}"/>
    <cellStyle name="Вычисление 3 3 2 3 3 3 2" xfId="18886" xr:uid="{00000000-0005-0000-0000-0000D44A0000}"/>
    <cellStyle name="Вычисление 3 3 2 3 3 3 2 2" xfId="18887" xr:uid="{00000000-0005-0000-0000-0000D54A0000}"/>
    <cellStyle name="Вычисление 3 3 2 3 3 3 3" xfId="18888" xr:uid="{00000000-0005-0000-0000-0000D64A0000}"/>
    <cellStyle name="Вычисление 3 3 2 3 3 4" xfId="18889" xr:uid="{00000000-0005-0000-0000-0000D74A0000}"/>
    <cellStyle name="Вычисление 3 3 2 3 3 4 2" xfId="18890" xr:uid="{00000000-0005-0000-0000-0000D84A0000}"/>
    <cellStyle name="Вычисление 3 3 2 3 3 4 2 2" xfId="18891" xr:uid="{00000000-0005-0000-0000-0000D94A0000}"/>
    <cellStyle name="Вычисление 3 3 2 3 3 4 3" xfId="18892" xr:uid="{00000000-0005-0000-0000-0000DA4A0000}"/>
    <cellStyle name="Вычисление 3 3 2 3 3 5" xfId="18893" xr:uid="{00000000-0005-0000-0000-0000DB4A0000}"/>
    <cellStyle name="Вычисление 3 3 2 3 3 5 2" xfId="18894" xr:uid="{00000000-0005-0000-0000-0000DC4A0000}"/>
    <cellStyle name="Вычисление 3 3 2 3 3 6" xfId="18895" xr:uid="{00000000-0005-0000-0000-0000DD4A0000}"/>
    <cellStyle name="Вычисление 3 3 2 3 4" xfId="18896" xr:uid="{00000000-0005-0000-0000-0000DE4A0000}"/>
    <cellStyle name="Вычисление 3 3 2 3 4 2" xfId="18897" xr:uid="{00000000-0005-0000-0000-0000DF4A0000}"/>
    <cellStyle name="Вычисление 3 3 2 3 4 2 2" xfId="18898" xr:uid="{00000000-0005-0000-0000-0000E04A0000}"/>
    <cellStyle name="Вычисление 3 3 2 3 4 2 2 2" xfId="18899" xr:uid="{00000000-0005-0000-0000-0000E14A0000}"/>
    <cellStyle name="Вычисление 3 3 2 3 4 2 3" xfId="18900" xr:uid="{00000000-0005-0000-0000-0000E24A0000}"/>
    <cellStyle name="Вычисление 3 3 2 3 4 3" xfId="18901" xr:uid="{00000000-0005-0000-0000-0000E34A0000}"/>
    <cellStyle name="Вычисление 3 3 2 3 4 3 2" xfId="18902" xr:uid="{00000000-0005-0000-0000-0000E44A0000}"/>
    <cellStyle name="Вычисление 3 3 2 3 4 3 2 2" xfId="18903" xr:uid="{00000000-0005-0000-0000-0000E54A0000}"/>
    <cellStyle name="Вычисление 3 3 2 3 4 3 3" xfId="18904" xr:uid="{00000000-0005-0000-0000-0000E64A0000}"/>
    <cellStyle name="Вычисление 3 3 2 3 4 4" xfId="18905" xr:uid="{00000000-0005-0000-0000-0000E74A0000}"/>
    <cellStyle name="Вычисление 3 3 2 3 4 4 2" xfId="18906" xr:uid="{00000000-0005-0000-0000-0000E84A0000}"/>
    <cellStyle name="Вычисление 3 3 2 3 4 4 2 2" xfId="18907" xr:uid="{00000000-0005-0000-0000-0000E94A0000}"/>
    <cellStyle name="Вычисление 3 3 2 3 4 4 3" xfId="18908" xr:uid="{00000000-0005-0000-0000-0000EA4A0000}"/>
    <cellStyle name="Вычисление 3 3 2 3 4 5" xfId="18909" xr:uid="{00000000-0005-0000-0000-0000EB4A0000}"/>
    <cellStyle name="Вычисление 3 3 2 3 4 5 2" xfId="18910" xr:uid="{00000000-0005-0000-0000-0000EC4A0000}"/>
    <cellStyle name="Вычисление 3 3 2 3 4 6" xfId="18911" xr:uid="{00000000-0005-0000-0000-0000ED4A0000}"/>
    <cellStyle name="Вычисление 3 3 2 3 5" xfId="18912" xr:uid="{00000000-0005-0000-0000-0000EE4A0000}"/>
    <cellStyle name="Вычисление 3 3 2 3 5 2" xfId="18913" xr:uid="{00000000-0005-0000-0000-0000EF4A0000}"/>
    <cellStyle name="Вычисление 3 3 2 3 5 2 2" xfId="18914" xr:uid="{00000000-0005-0000-0000-0000F04A0000}"/>
    <cellStyle name="Вычисление 3 3 2 3 5 2 2 2" xfId="18915" xr:uid="{00000000-0005-0000-0000-0000F14A0000}"/>
    <cellStyle name="Вычисление 3 3 2 3 5 2 3" xfId="18916" xr:uid="{00000000-0005-0000-0000-0000F24A0000}"/>
    <cellStyle name="Вычисление 3 3 2 3 5 3" xfId="18917" xr:uid="{00000000-0005-0000-0000-0000F34A0000}"/>
    <cellStyle name="Вычисление 3 3 2 3 5 3 2" xfId="18918" xr:uid="{00000000-0005-0000-0000-0000F44A0000}"/>
    <cellStyle name="Вычисление 3 3 2 3 5 3 2 2" xfId="18919" xr:uid="{00000000-0005-0000-0000-0000F54A0000}"/>
    <cellStyle name="Вычисление 3 3 2 3 5 3 3" xfId="18920" xr:uid="{00000000-0005-0000-0000-0000F64A0000}"/>
    <cellStyle name="Вычисление 3 3 2 3 5 4" xfId="18921" xr:uid="{00000000-0005-0000-0000-0000F74A0000}"/>
    <cellStyle name="Вычисление 3 3 2 3 5 4 2" xfId="18922" xr:uid="{00000000-0005-0000-0000-0000F84A0000}"/>
    <cellStyle name="Вычисление 3 3 2 3 5 4 2 2" xfId="18923" xr:uid="{00000000-0005-0000-0000-0000F94A0000}"/>
    <cellStyle name="Вычисление 3 3 2 3 5 4 3" xfId="18924" xr:uid="{00000000-0005-0000-0000-0000FA4A0000}"/>
    <cellStyle name="Вычисление 3 3 2 3 5 5" xfId="18925" xr:uid="{00000000-0005-0000-0000-0000FB4A0000}"/>
    <cellStyle name="Вычисление 3 3 2 3 5 5 2" xfId="18926" xr:uid="{00000000-0005-0000-0000-0000FC4A0000}"/>
    <cellStyle name="Вычисление 3 3 2 3 5 6" xfId="18927" xr:uid="{00000000-0005-0000-0000-0000FD4A0000}"/>
    <cellStyle name="Вычисление 3 3 2 3 6" xfId="18928" xr:uid="{00000000-0005-0000-0000-0000FE4A0000}"/>
    <cellStyle name="Вычисление 3 3 2 3 6 2" xfId="18929" xr:uid="{00000000-0005-0000-0000-0000FF4A0000}"/>
    <cellStyle name="Вычисление 3 3 2 3 6 2 2" xfId="18930" xr:uid="{00000000-0005-0000-0000-0000004B0000}"/>
    <cellStyle name="Вычисление 3 3 2 3 6 2 2 2" xfId="18931" xr:uid="{00000000-0005-0000-0000-0000014B0000}"/>
    <cellStyle name="Вычисление 3 3 2 3 6 2 3" xfId="18932" xr:uid="{00000000-0005-0000-0000-0000024B0000}"/>
    <cellStyle name="Вычисление 3 3 2 3 6 3" xfId="18933" xr:uid="{00000000-0005-0000-0000-0000034B0000}"/>
    <cellStyle name="Вычисление 3 3 2 3 6 3 2" xfId="18934" xr:uid="{00000000-0005-0000-0000-0000044B0000}"/>
    <cellStyle name="Вычисление 3 3 2 3 6 3 2 2" xfId="18935" xr:uid="{00000000-0005-0000-0000-0000054B0000}"/>
    <cellStyle name="Вычисление 3 3 2 3 6 3 3" xfId="18936" xr:uid="{00000000-0005-0000-0000-0000064B0000}"/>
    <cellStyle name="Вычисление 3 3 2 3 6 4" xfId="18937" xr:uid="{00000000-0005-0000-0000-0000074B0000}"/>
    <cellStyle name="Вычисление 3 3 2 3 6 4 2" xfId="18938" xr:uid="{00000000-0005-0000-0000-0000084B0000}"/>
    <cellStyle name="Вычисление 3 3 2 3 6 4 2 2" xfId="18939" xr:uid="{00000000-0005-0000-0000-0000094B0000}"/>
    <cellStyle name="Вычисление 3 3 2 3 6 4 3" xfId="18940" xr:uid="{00000000-0005-0000-0000-00000A4B0000}"/>
    <cellStyle name="Вычисление 3 3 2 3 6 5" xfId="18941" xr:uid="{00000000-0005-0000-0000-00000B4B0000}"/>
    <cellStyle name="Вычисление 3 3 2 3 6 5 2" xfId="18942" xr:uid="{00000000-0005-0000-0000-00000C4B0000}"/>
    <cellStyle name="Вычисление 3 3 2 3 6 6" xfId="18943" xr:uid="{00000000-0005-0000-0000-00000D4B0000}"/>
    <cellStyle name="Вычисление 3 3 2 3 7" xfId="18944" xr:uid="{00000000-0005-0000-0000-00000E4B0000}"/>
    <cellStyle name="Вычисление 3 3 2 3 7 2" xfId="18945" xr:uid="{00000000-0005-0000-0000-00000F4B0000}"/>
    <cellStyle name="Вычисление 3 3 2 3 7 2 2" xfId="18946" xr:uid="{00000000-0005-0000-0000-0000104B0000}"/>
    <cellStyle name="Вычисление 3 3 2 3 7 3" xfId="18947" xr:uid="{00000000-0005-0000-0000-0000114B0000}"/>
    <cellStyle name="Вычисление 3 3 2 3 8" xfId="18948" xr:uid="{00000000-0005-0000-0000-0000124B0000}"/>
    <cellStyle name="Вычисление 3 3 2 3 8 2" xfId="18949" xr:uid="{00000000-0005-0000-0000-0000134B0000}"/>
    <cellStyle name="Вычисление 3 3 2 3 9" xfId="18950" xr:uid="{00000000-0005-0000-0000-0000144B0000}"/>
    <cellStyle name="Вычисление 3 3 2 4" xfId="18951" xr:uid="{00000000-0005-0000-0000-0000154B0000}"/>
    <cellStyle name="Вычисление 3 3 2 4 2" xfId="18952" xr:uid="{00000000-0005-0000-0000-0000164B0000}"/>
    <cellStyle name="Вычисление 3 3 2 4 2 2" xfId="18953" xr:uid="{00000000-0005-0000-0000-0000174B0000}"/>
    <cellStyle name="Вычисление 3 3 2 4 2 2 2" xfId="18954" xr:uid="{00000000-0005-0000-0000-0000184B0000}"/>
    <cellStyle name="Вычисление 3 3 2 4 2 2 2 2" xfId="18955" xr:uid="{00000000-0005-0000-0000-0000194B0000}"/>
    <cellStyle name="Вычисление 3 3 2 4 2 2 3" xfId="18956" xr:uid="{00000000-0005-0000-0000-00001A4B0000}"/>
    <cellStyle name="Вычисление 3 3 2 4 2 3" xfId="18957" xr:uid="{00000000-0005-0000-0000-00001B4B0000}"/>
    <cellStyle name="Вычисление 3 3 2 4 2 3 2" xfId="18958" xr:uid="{00000000-0005-0000-0000-00001C4B0000}"/>
    <cellStyle name="Вычисление 3 3 2 4 2 3 2 2" xfId="18959" xr:uid="{00000000-0005-0000-0000-00001D4B0000}"/>
    <cellStyle name="Вычисление 3 3 2 4 2 3 3" xfId="18960" xr:uid="{00000000-0005-0000-0000-00001E4B0000}"/>
    <cellStyle name="Вычисление 3 3 2 4 2 4" xfId="18961" xr:uid="{00000000-0005-0000-0000-00001F4B0000}"/>
    <cellStyle name="Вычисление 3 3 2 4 2 4 2" xfId="18962" xr:uid="{00000000-0005-0000-0000-0000204B0000}"/>
    <cellStyle name="Вычисление 3 3 2 4 2 4 2 2" xfId="18963" xr:uid="{00000000-0005-0000-0000-0000214B0000}"/>
    <cellStyle name="Вычисление 3 3 2 4 2 4 3" xfId="18964" xr:uid="{00000000-0005-0000-0000-0000224B0000}"/>
    <cellStyle name="Вычисление 3 3 2 4 2 5" xfId="18965" xr:uid="{00000000-0005-0000-0000-0000234B0000}"/>
    <cellStyle name="Вычисление 3 3 2 4 2 5 2" xfId="18966" xr:uid="{00000000-0005-0000-0000-0000244B0000}"/>
    <cellStyle name="Вычисление 3 3 2 4 2 6" xfId="18967" xr:uid="{00000000-0005-0000-0000-0000254B0000}"/>
    <cellStyle name="Вычисление 3 3 2 4 3" xfId="18968" xr:uid="{00000000-0005-0000-0000-0000264B0000}"/>
    <cellStyle name="Вычисление 3 3 2 4 3 2" xfId="18969" xr:uid="{00000000-0005-0000-0000-0000274B0000}"/>
    <cellStyle name="Вычисление 3 3 2 4 3 2 2" xfId="18970" xr:uid="{00000000-0005-0000-0000-0000284B0000}"/>
    <cellStyle name="Вычисление 3 3 2 4 3 2 2 2" xfId="18971" xr:uid="{00000000-0005-0000-0000-0000294B0000}"/>
    <cellStyle name="Вычисление 3 3 2 4 3 2 3" xfId="18972" xr:uid="{00000000-0005-0000-0000-00002A4B0000}"/>
    <cellStyle name="Вычисление 3 3 2 4 3 3" xfId="18973" xr:uid="{00000000-0005-0000-0000-00002B4B0000}"/>
    <cellStyle name="Вычисление 3 3 2 4 3 3 2" xfId="18974" xr:uid="{00000000-0005-0000-0000-00002C4B0000}"/>
    <cellStyle name="Вычисление 3 3 2 4 3 3 2 2" xfId="18975" xr:uid="{00000000-0005-0000-0000-00002D4B0000}"/>
    <cellStyle name="Вычисление 3 3 2 4 3 3 3" xfId="18976" xr:uid="{00000000-0005-0000-0000-00002E4B0000}"/>
    <cellStyle name="Вычисление 3 3 2 4 3 4" xfId="18977" xr:uid="{00000000-0005-0000-0000-00002F4B0000}"/>
    <cellStyle name="Вычисление 3 3 2 4 3 4 2" xfId="18978" xr:uid="{00000000-0005-0000-0000-0000304B0000}"/>
    <cellStyle name="Вычисление 3 3 2 4 3 4 2 2" xfId="18979" xr:uid="{00000000-0005-0000-0000-0000314B0000}"/>
    <cellStyle name="Вычисление 3 3 2 4 3 4 3" xfId="18980" xr:uid="{00000000-0005-0000-0000-0000324B0000}"/>
    <cellStyle name="Вычисление 3 3 2 4 3 5" xfId="18981" xr:uid="{00000000-0005-0000-0000-0000334B0000}"/>
    <cellStyle name="Вычисление 3 3 2 4 3 5 2" xfId="18982" xr:uid="{00000000-0005-0000-0000-0000344B0000}"/>
    <cellStyle name="Вычисление 3 3 2 4 3 6" xfId="18983" xr:uid="{00000000-0005-0000-0000-0000354B0000}"/>
    <cellStyle name="Вычисление 3 3 2 4 4" xfId="18984" xr:uid="{00000000-0005-0000-0000-0000364B0000}"/>
    <cellStyle name="Вычисление 3 3 2 4 4 2" xfId="18985" xr:uid="{00000000-0005-0000-0000-0000374B0000}"/>
    <cellStyle name="Вычисление 3 3 2 4 4 2 2" xfId="18986" xr:uid="{00000000-0005-0000-0000-0000384B0000}"/>
    <cellStyle name="Вычисление 3 3 2 4 4 2 2 2" xfId="18987" xr:uid="{00000000-0005-0000-0000-0000394B0000}"/>
    <cellStyle name="Вычисление 3 3 2 4 4 2 3" xfId="18988" xr:uid="{00000000-0005-0000-0000-00003A4B0000}"/>
    <cellStyle name="Вычисление 3 3 2 4 4 3" xfId="18989" xr:uid="{00000000-0005-0000-0000-00003B4B0000}"/>
    <cellStyle name="Вычисление 3 3 2 4 4 3 2" xfId="18990" xr:uid="{00000000-0005-0000-0000-00003C4B0000}"/>
    <cellStyle name="Вычисление 3 3 2 4 4 3 2 2" xfId="18991" xr:uid="{00000000-0005-0000-0000-00003D4B0000}"/>
    <cellStyle name="Вычисление 3 3 2 4 4 3 3" xfId="18992" xr:uid="{00000000-0005-0000-0000-00003E4B0000}"/>
    <cellStyle name="Вычисление 3 3 2 4 4 4" xfId="18993" xr:uid="{00000000-0005-0000-0000-00003F4B0000}"/>
    <cellStyle name="Вычисление 3 3 2 4 4 4 2" xfId="18994" xr:uid="{00000000-0005-0000-0000-0000404B0000}"/>
    <cellStyle name="Вычисление 3 3 2 4 4 4 2 2" xfId="18995" xr:uid="{00000000-0005-0000-0000-0000414B0000}"/>
    <cellStyle name="Вычисление 3 3 2 4 4 4 3" xfId="18996" xr:uid="{00000000-0005-0000-0000-0000424B0000}"/>
    <cellStyle name="Вычисление 3 3 2 4 4 5" xfId="18997" xr:uid="{00000000-0005-0000-0000-0000434B0000}"/>
    <cellStyle name="Вычисление 3 3 2 4 4 5 2" xfId="18998" xr:uid="{00000000-0005-0000-0000-0000444B0000}"/>
    <cellStyle name="Вычисление 3 3 2 4 4 6" xfId="18999" xr:uid="{00000000-0005-0000-0000-0000454B0000}"/>
    <cellStyle name="Вычисление 3 3 2 4 5" xfId="19000" xr:uid="{00000000-0005-0000-0000-0000464B0000}"/>
    <cellStyle name="Вычисление 3 3 2 4 5 2" xfId="19001" xr:uid="{00000000-0005-0000-0000-0000474B0000}"/>
    <cellStyle name="Вычисление 3 3 2 4 5 2 2" xfId="19002" xr:uid="{00000000-0005-0000-0000-0000484B0000}"/>
    <cellStyle name="Вычисление 3 3 2 4 5 2 2 2" xfId="19003" xr:uid="{00000000-0005-0000-0000-0000494B0000}"/>
    <cellStyle name="Вычисление 3 3 2 4 5 2 3" xfId="19004" xr:uid="{00000000-0005-0000-0000-00004A4B0000}"/>
    <cellStyle name="Вычисление 3 3 2 4 5 3" xfId="19005" xr:uid="{00000000-0005-0000-0000-00004B4B0000}"/>
    <cellStyle name="Вычисление 3 3 2 4 5 3 2" xfId="19006" xr:uid="{00000000-0005-0000-0000-00004C4B0000}"/>
    <cellStyle name="Вычисление 3 3 2 4 5 3 2 2" xfId="19007" xr:uid="{00000000-0005-0000-0000-00004D4B0000}"/>
    <cellStyle name="Вычисление 3 3 2 4 5 3 3" xfId="19008" xr:uid="{00000000-0005-0000-0000-00004E4B0000}"/>
    <cellStyle name="Вычисление 3 3 2 4 5 4" xfId="19009" xr:uid="{00000000-0005-0000-0000-00004F4B0000}"/>
    <cellStyle name="Вычисление 3 3 2 4 5 4 2" xfId="19010" xr:uid="{00000000-0005-0000-0000-0000504B0000}"/>
    <cellStyle name="Вычисление 3 3 2 4 5 4 2 2" xfId="19011" xr:uid="{00000000-0005-0000-0000-0000514B0000}"/>
    <cellStyle name="Вычисление 3 3 2 4 5 4 3" xfId="19012" xr:uid="{00000000-0005-0000-0000-0000524B0000}"/>
    <cellStyle name="Вычисление 3 3 2 4 5 5" xfId="19013" xr:uid="{00000000-0005-0000-0000-0000534B0000}"/>
    <cellStyle name="Вычисление 3 3 2 4 5 5 2" xfId="19014" xr:uid="{00000000-0005-0000-0000-0000544B0000}"/>
    <cellStyle name="Вычисление 3 3 2 4 5 6" xfId="19015" xr:uid="{00000000-0005-0000-0000-0000554B0000}"/>
    <cellStyle name="Вычисление 3 3 2 4 6" xfId="19016" xr:uid="{00000000-0005-0000-0000-0000564B0000}"/>
    <cellStyle name="Вычисление 3 3 2 4 6 2" xfId="19017" xr:uid="{00000000-0005-0000-0000-0000574B0000}"/>
    <cellStyle name="Вычисление 3 3 2 4 6 2 2" xfId="19018" xr:uid="{00000000-0005-0000-0000-0000584B0000}"/>
    <cellStyle name="Вычисление 3 3 2 4 6 3" xfId="19019" xr:uid="{00000000-0005-0000-0000-0000594B0000}"/>
    <cellStyle name="Вычисление 3 3 2 4 7" xfId="19020" xr:uid="{00000000-0005-0000-0000-00005A4B0000}"/>
    <cellStyle name="Вычисление 3 3 2 4 7 2" xfId="19021" xr:uid="{00000000-0005-0000-0000-00005B4B0000}"/>
    <cellStyle name="Вычисление 3 3 2 4 8" xfId="19022" xr:uid="{00000000-0005-0000-0000-00005C4B0000}"/>
    <cellStyle name="Вычисление 3 3 2 5" xfId="19023" xr:uid="{00000000-0005-0000-0000-00005D4B0000}"/>
    <cellStyle name="Вычисление 3 3 2 5 2" xfId="19024" xr:uid="{00000000-0005-0000-0000-00005E4B0000}"/>
    <cellStyle name="Вычисление 3 3 2 5 2 2" xfId="19025" xr:uid="{00000000-0005-0000-0000-00005F4B0000}"/>
    <cellStyle name="Вычисление 3 3 2 5 2 2 2" xfId="19026" xr:uid="{00000000-0005-0000-0000-0000604B0000}"/>
    <cellStyle name="Вычисление 3 3 2 5 2 3" xfId="19027" xr:uid="{00000000-0005-0000-0000-0000614B0000}"/>
    <cellStyle name="Вычисление 3 3 2 5 3" xfId="19028" xr:uid="{00000000-0005-0000-0000-0000624B0000}"/>
    <cellStyle name="Вычисление 3 3 2 5 3 2" xfId="19029" xr:uid="{00000000-0005-0000-0000-0000634B0000}"/>
    <cellStyle name="Вычисление 3 3 2 5 3 2 2" xfId="19030" xr:uid="{00000000-0005-0000-0000-0000644B0000}"/>
    <cellStyle name="Вычисление 3 3 2 5 3 3" xfId="19031" xr:uid="{00000000-0005-0000-0000-0000654B0000}"/>
    <cellStyle name="Вычисление 3 3 2 5 4" xfId="19032" xr:uid="{00000000-0005-0000-0000-0000664B0000}"/>
    <cellStyle name="Вычисление 3 3 2 5 4 2" xfId="19033" xr:uid="{00000000-0005-0000-0000-0000674B0000}"/>
    <cellStyle name="Вычисление 3 3 2 5 4 2 2" xfId="19034" xr:uid="{00000000-0005-0000-0000-0000684B0000}"/>
    <cellStyle name="Вычисление 3 3 2 5 4 3" xfId="19035" xr:uid="{00000000-0005-0000-0000-0000694B0000}"/>
    <cellStyle name="Вычисление 3 3 2 5 5" xfId="19036" xr:uid="{00000000-0005-0000-0000-00006A4B0000}"/>
    <cellStyle name="Вычисление 3 3 2 5 5 2" xfId="19037" xr:uid="{00000000-0005-0000-0000-00006B4B0000}"/>
    <cellStyle name="Вычисление 3 3 2 5 6" xfId="19038" xr:uid="{00000000-0005-0000-0000-00006C4B0000}"/>
    <cellStyle name="Вычисление 3 3 2 6" xfId="19039" xr:uid="{00000000-0005-0000-0000-00006D4B0000}"/>
    <cellStyle name="Вычисление 3 3 2 6 2" xfId="19040" xr:uid="{00000000-0005-0000-0000-00006E4B0000}"/>
    <cellStyle name="Вычисление 3 3 2 6 2 2" xfId="19041" xr:uid="{00000000-0005-0000-0000-00006F4B0000}"/>
    <cellStyle name="Вычисление 3 3 2 6 2 2 2" xfId="19042" xr:uid="{00000000-0005-0000-0000-0000704B0000}"/>
    <cellStyle name="Вычисление 3 3 2 6 2 3" xfId="19043" xr:uid="{00000000-0005-0000-0000-0000714B0000}"/>
    <cellStyle name="Вычисление 3 3 2 6 3" xfId="19044" xr:uid="{00000000-0005-0000-0000-0000724B0000}"/>
    <cellStyle name="Вычисление 3 3 2 6 3 2" xfId="19045" xr:uid="{00000000-0005-0000-0000-0000734B0000}"/>
    <cellStyle name="Вычисление 3 3 2 6 3 2 2" xfId="19046" xr:uid="{00000000-0005-0000-0000-0000744B0000}"/>
    <cellStyle name="Вычисление 3 3 2 6 3 3" xfId="19047" xr:uid="{00000000-0005-0000-0000-0000754B0000}"/>
    <cellStyle name="Вычисление 3 3 2 6 4" xfId="19048" xr:uid="{00000000-0005-0000-0000-0000764B0000}"/>
    <cellStyle name="Вычисление 3 3 2 6 4 2" xfId="19049" xr:uid="{00000000-0005-0000-0000-0000774B0000}"/>
    <cellStyle name="Вычисление 3 3 2 6 4 2 2" xfId="19050" xr:uid="{00000000-0005-0000-0000-0000784B0000}"/>
    <cellStyle name="Вычисление 3 3 2 6 4 3" xfId="19051" xr:uid="{00000000-0005-0000-0000-0000794B0000}"/>
    <cellStyle name="Вычисление 3 3 2 6 5" xfId="19052" xr:uid="{00000000-0005-0000-0000-00007A4B0000}"/>
    <cellStyle name="Вычисление 3 3 2 6 5 2" xfId="19053" xr:uid="{00000000-0005-0000-0000-00007B4B0000}"/>
    <cellStyle name="Вычисление 3 3 2 6 6" xfId="19054" xr:uid="{00000000-0005-0000-0000-00007C4B0000}"/>
    <cellStyle name="Вычисление 3 3 2 7" xfId="19055" xr:uid="{00000000-0005-0000-0000-00007D4B0000}"/>
    <cellStyle name="Вычисление 3 3 2 7 2" xfId="19056" xr:uid="{00000000-0005-0000-0000-00007E4B0000}"/>
    <cellStyle name="Вычисление 3 3 2 7 2 2" xfId="19057" xr:uid="{00000000-0005-0000-0000-00007F4B0000}"/>
    <cellStyle name="Вычисление 3 3 2 7 2 2 2" xfId="19058" xr:uid="{00000000-0005-0000-0000-0000804B0000}"/>
    <cellStyle name="Вычисление 3 3 2 7 2 3" xfId="19059" xr:uid="{00000000-0005-0000-0000-0000814B0000}"/>
    <cellStyle name="Вычисление 3 3 2 7 3" xfId="19060" xr:uid="{00000000-0005-0000-0000-0000824B0000}"/>
    <cellStyle name="Вычисление 3 3 2 7 3 2" xfId="19061" xr:uid="{00000000-0005-0000-0000-0000834B0000}"/>
    <cellStyle name="Вычисление 3 3 2 7 3 2 2" xfId="19062" xr:uid="{00000000-0005-0000-0000-0000844B0000}"/>
    <cellStyle name="Вычисление 3 3 2 7 3 3" xfId="19063" xr:uid="{00000000-0005-0000-0000-0000854B0000}"/>
    <cellStyle name="Вычисление 3 3 2 7 4" xfId="19064" xr:uid="{00000000-0005-0000-0000-0000864B0000}"/>
    <cellStyle name="Вычисление 3 3 2 7 4 2" xfId="19065" xr:uid="{00000000-0005-0000-0000-0000874B0000}"/>
    <cellStyle name="Вычисление 3 3 2 7 4 2 2" xfId="19066" xr:uid="{00000000-0005-0000-0000-0000884B0000}"/>
    <cellStyle name="Вычисление 3 3 2 7 4 3" xfId="19067" xr:uid="{00000000-0005-0000-0000-0000894B0000}"/>
    <cellStyle name="Вычисление 3 3 2 7 5" xfId="19068" xr:uid="{00000000-0005-0000-0000-00008A4B0000}"/>
    <cellStyle name="Вычисление 3 3 2 7 5 2" xfId="19069" xr:uid="{00000000-0005-0000-0000-00008B4B0000}"/>
    <cellStyle name="Вычисление 3 3 2 7 6" xfId="19070" xr:uid="{00000000-0005-0000-0000-00008C4B0000}"/>
    <cellStyle name="Вычисление 3 3 2 8" xfId="19071" xr:uid="{00000000-0005-0000-0000-00008D4B0000}"/>
    <cellStyle name="Вычисление 3 3 2 8 2" xfId="19072" xr:uid="{00000000-0005-0000-0000-00008E4B0000}"/>
    <cellStyle name="Вычисление 3 3 2 8 2 2" xfId="19073" xr:uid="{00000000-0005-0000-0000-00008F4B0000}"/>
    <cellStyle name="Вычисление 3 3 2 8 2 2 2" xfId="19074" xr:uid="{00000000-0005-0000-0000-0000904B0000}"/>
    <cellStyle name="Вычисление 3 3 2 8 2 3" xfId="19075" xr:uid="{00000000-0005-0000-0000-0000914B0000}"/>
    <cellStyle name="Вычисление 3 3 2 8 3" xfId="19076" xr:uid="{00000000-0005-0000-0000-0000924B0000}"/>
    <cellStyle name="Вычисление 3 3 2 8 3 2" xfId="19077" xr:uid="{00000000-0005-0000-0000-0000934B0000}"/>
    <cellStyle name="Вычисление 3 3 2 8 3 2 2" xfId="19078" xr:uid="{00000000-0005-0000-0000-0000944B0000}"/>
    <cellStyle name="Вычисление 3 3 2 8 3 3" xfId="19079" xr:uid="{00000000-0005-0000-0000-0000954B0000}"/>
    <cellStyle name="Вычисление 3 3 2 8 4" xfId="19080" xr:uid="{00000000-0005-0000-0000-0000964B0000}"/>
    <cellStyle name="Вычисление 3 3 2 8 4 2" xfId="19081" xr:uid="{00000000-0005-0000-0000-0000974B0000}"/>
    <cellStyle name="Вычисление 3 3 2 8 4 2 2" xfId="19082" xr:uid="{00000000-0005-0000-0000-0000984B0000}"/>
    <cellStyle name="Вычисление 3 3 2 8 4 3" xfId="19083" xr:uid="{00000000-0005-0000-0000-0000994B0000}"/>
    <cellStyle name="Вычисление 3 3 2 8 5" xfId="19084" xr:uid="{00000000-0005-0000-0000-00009A4B0000}"/>
    <cellStyle name="Вычисление 3 3 2 8 5 2" xfId="19085" xr:uid="{00000000-0005-0000-0000-00009B4B0000}"/>
    <cellStyle name="Вычисление 3 3 2 8 6" xfId="19086" xr:uid="{00000000-0005-0000-0000-00009C4B0000}"/>
    <cellStyle name="Вычисление 3 3 2 9" xfId="19087" xr:uid="{00000000-0005-0000-0000-00009D4B0000}"/>
    <cellStyle name="Вычисление 3 3 2 9 2" xfId="19088" xr:uid="{00000000-0005-0000-0000-00009E4B0000}"/>
    <cellStyle name="Вычисление 3 3 2 9 2 2" xfId="19089" xr:uid="{00000000-0005-0000-0000-00009F4B0000}"/>
    <cellStyle name="Вычисление 3 3 2 9 3" xfId="19090" xr:uid="{00000000-0005-0000-0000-0000A04B0000}"/>
    <cellStyle name="Вычисление 3 3 3" xfId="19091" xr:uid="{00000000-0005-0000-0000-0000A14B0000}"/>
    <cellStyle name="Вычисление 3 3 3 2" xfId="19092" xr:uid="{00000000-0005-0000-0000-0000A24B0000}"/>
    <cellStyle name="Вычисление 3 3 3 2 2" xfId="19093" xr:uid="{00000000-0005-0000-0000-0000A34B0000}"/>
    <cellStyle name="Вычисление 3 3 3 2 2 2" xfId="19094" xr:uid="{00000000-0005-0000-0000-0000A44B0000}"/>
    <cellStyle name="Вычисление 3 3 3 2 2 2 2" xfId="19095" xr:uid="{00000000-0005-0000-0000-0000A54B0000}"/>
    <cellStyle name="Вычисление 3 3 3 2 2 2 2 2" xfId="19096" xr:uid="{00000000-0005-0000-0000-0000A64B0000}"/>
    <cellStyle name="Вычисление 3 3 3 2 2 2 3" xfId="19097" xr:uid="{00000000-0005-0000-0000-0000A74B0000}"/>
    <cellStyle name="Вычисление 3 3 3 2 2 3" xfId="19098" xr:uid="{00000000-0005-0000-0000-0000A84B0000}"/>
    <cellStyle name="Вычисление 3 3 3 2 2 3 2" xfId="19099" xr:uid="{00000000-0005-0000-0000-0000A94B0000}"/>
    <cellStyle name="Вычисление 3 3 3 2 2 3 2 2" xfId="19100" xr:uid="{00000000-0005-0000-0000-0000AA4B0000}"/>
    <cellStyle name="Вычисление 3 3 3 2 2 3 3" xfId="19101" xr:uid="{00000000-0005-0000-0000-0000AB4B0000}"/>
    <cellStyle name="Вычисление 3 3 3 2 2 4" xfId="19102" xr:uid="{00000000-0005-0000-0000-0000AC4B0000}"/>
    <cellStyle name="Вычисление 3 3 3 2 2 4 2" xfId="19103" xr:uid="{00000000-0005-0000-0000-0000AD4B0000}"/>
    <cellStyle name="Вычисление 3 3 3 2 2 4 2 2" xfId="19104" xr:uid="{00000000-0005-0000-0000-0000AE4B0000}"/>
    <cellStyle name="Вычисление 3 3 3 2 2 4 3" xfId="19105" xr:uid="{00000000-0005-0000-0000-0000AF4B0000}"/>
    <cellStyle name="Вычисление 3 3 3 2 2 5" xfId="19106" xr:uid="{00000000-0005-0000-0000-0000B04B0000}"/>
    <cellStyle name="Вычисление 3 3 3 2 2 5 2" xfId="19107" xr:uid="{00000000-0005-0000-0000-0000B14B0000}"/>
    <cellStyle name="Вычисление 3 3 3 2 2 6" xfId="19108" xr:uid="{00000000-0005-0000-0000-0000B24B0000}"/>
    <cellStyle name="Вычисление 3 3 3 2 3" xfId="19109" xr:uid="{00000000-0005-0000-0000-0000B34B0000}"/>
    <cellStyle name="Вычисление 3 3 3 2 3 2" xfId="19110" xr:uid="{00000000-0005-0000-0000-0000B44B0000}"/>
    <cellStyle name="Вычисление 3 3 3 2 3 2 2" xfId="19111" xr:uid="{00000000-0005-0000-0000-0000B54B0000}"/>
    <cellStyle name="Вычисление 3 3 3 2 3 2 2 2" xfId="19112" xr:uid="{00000000-0005-0000-0000-0000B64B0000}"/>
    <cellStyle name="Вычисление 3 3 3 2 3 2 3" xfId="19113" xr:uid="{00000000-0005-0000-0000-0000B74B0000}"/>
    <cellStyle name="Вычисление 3 3 3 2 3 3" xfId="19114" xr:uid="{00000000-0005-0000-0000-0000B84B0000}"/>
    <cellStyle name="Вычисление 3 3 3 2 3 3 2" xfId="19115" xr:uid="{00000000-0005-0000-0000-0000B94B0000}"/>
    <cellStyle name="Вычисление 3 3 3 2 3 3 2 2" xfId="19116" xr:uid="{00000000-0005-0000-0000-0000BA4B0000}"/>
    <cellStyle name="Вычисление 3 3 3 2 3 3 3" xfId="19117" xr:uid="{00000000-0005-0000-0000-0000BB4B0000}"/>
    <cellStyle name="Вычисление 3 3 3 2 3 4" xfId="19118" xr:uid="{00000000-0005-0000-0000-0000BC4B0000}"/>
    <cellStyle name="Вычисление 3 3 3 2 3 4 2" xfId="19119" xr:uid="{00000000-0005-0000-0000-0000BD4B0000}"/>
    <cellStyle name="Вычисление 3 3 3 2 3 4 2 2" xfId="19120" xr:uid="{00000000-0005-0000-0000-0000BE4B0000}"/>
    <cellStyle name="Вычисление 3 3 3 2 3 4 3" xfId="19121" xr:uid="{00000000-0005-0000-0000-0000BF4B0000}"/>
    <cellStyle name="Вычисление 3 3 3 2 3 5" xfId="19122" xr:uid="{00000000-0005-0000-0000-0000C04B0000}"/>
    <cellStyle name="Вычисление 3 3 3 2 3 5 2" xfId="19123" xr:uid="{00000000-0005-0000-0000-0000C14B0000}"/>
    <cellStyle name="Вычисление 3 3 3 2 3 6" xfId="19124" xr:uid="{00000000-0005-0000-0000-0000C24B0000}"/>
    <cellStyle name="Вычисление 3 3 3 2 4" xfId="19125" xr:uid="{00000000-0005-0000-0000-0000C34B0000}"/>
    <cellStyle name="Вычисление 3 3 3 2 4 2" xfId="19126" xr:uid="{00000000-0005-0000-0000-0000C44B0000}"/>
    <cellStyle name="Вычисление 3 3 3 2 4 2 2" xfId="19127" xr:uid="{00000000-0005-0000-0000-0000C54B0000}"/>
    <cellStyle name="Вычисление 3 3 3 2 4 2 2 2" xfId="19128" xr:uid="{00000000-0005-0000-0000-0000C64B0000}"/>
    <cellStyle name="Вычисление 3 3 3 2 4 2 3" xfId="19129" xr:uid="{00000000-0005-0000-0000-0000C74B0000}"/>
    <cellStyle name="Вычисление 3 3 3 2 4 3" xfId="19130" xr:uid="{00000000-0005-0000-0000-0000C84B0000}"/>
    <cellStyle name="Вычисление 3 3 3 2 4 3 2" xfId="19131" xr:uid="{00000000-0005-0000-0000-0000C94B0000}"/>
    <cellStyle name="Вычисление 3 3 3 2 4 3 2 2" xfId="19132" xr:uid="{00000000-0005-0000-0000-0000CA4B0000}"/>
    <cellStyle name="Вычисление 3 3 3 2 4 3 3" xfId="19133" xr:uid="{00000000-0005-0000-0000-0000CB4B0000}"/>
    <cellStyle name="Вычисление 3 3 3 2 4 4" xfId="19134" xr:uid="{00000000-0005-0000-0000-0000CC4B0000}"/>
    <cellStyle name="Вычисление 3 3 3 2 4 4 2" xfId="19135" xr:uid="{00000000-0005-0000-0000-0000CD4B0000}"/>
    <cellStyle name="Вычисление 3 3 3 2 4 4 2 2" xfId="19136" xr:uid="{00000000-0005-0000-0000-0000CE4B0000}"/>
    <cellStyle name="Вычисление 3 3 3 2 4 4 3" xfId="19137" xr:uid="{00000000-0005-0000-0000-0000CF4B0000}"/>
    <cellStyle name="Вычисление 3 3 3 2 4 5" xfId="19138" xr:uid="{00000000-0005-0000-0000-0000D04B0000}"/>
    <cellStyle name="Вычисление 3 3 3 2 4 5 2" xfId="19139" xr:uid="{00000000-0005-0000-0000-0000D14B0000}"/>
    <cellStyle name="Вычисление 3 3 3 2 4 6" xfId="19140" xr:uid="{00000000-0005-0000-0000-0000D24B0000}"/>
    <cellStyle name="Вычисление 3 3 3 2 5" xfId="19141" xr:uid="{00000000-0005-0000-0000-0000D34B0000}"/>
    <cellStyle name="Вычисление 3 3 3 2 5 2" xfId="19142" xr:uid="{00000000-0005-0000-0000-0000D44B0000}"/>
    <cellStyle name="Вычисление 3 3 3 2 5 2 2" xfId="19143" xr:uid="{00000000-0005-0000-0000-0000D54B0000}"/>
    <cellStyle name="Вычисление 3 3 3 2 5 2 2 2" xfId="19144" xr:uid="{00000000-0005-0000-0000-0000D64B0000}"/>
    <cellStyle name="Вычисление 3 3 3 2 5 2 3" xfId="19145" xr:uid="{00000000-0005-0000-0000-0000D74B0000}"/>
    <cellStyle name="Вычисление 3 3 3 2 5 3" xfId="19146" xr:uid="{00000000-0005-0000-0000-0000D84B0000}"/>
    <cellStyle name="Вычисление 3 3 3 2 5 3 2" xfId="19147" xr:uid="{00000000-0005-0000-0000-0000D94B0000}"/>
    <cellStyle name="Вычисление 3 3 3 2 5 3 2 2" xfId="19148" xr:uid="{00000000-0005-0000-0000-0000DA4B0000}"/>
    <cellStyle name="Вычисление 3 3 3 2 5 3 3" xfId="19149" xr:uid="{00000000-0005-0000-0000-0000DB4B0000}"/>
    <cellStyle name="Вычисление 3 3 3 2 5 4" xfId="19150" xr:uid="{00000000-0005-0000-0000-0000DC4B0000}"/>
    <cellStyle name="Вычисление 3 3 3 2 5 4 2" xfId="19151" xr:uid="{00000000-0005-0000-0000-0000DD4B0000}"/>
    <cellStyle name="Вычисление 3 3 3 2 5 4 2 2" xfId="19152" xr:uid="{00000000-0005-0000-0000-0000DE4B0000}"/>
    <cellStyle name="Вычисление 3 3 3 2 5 4 3" xfId="19153" xr:uid="{00000000-0005-0000-0000-0000DF4B0000}"/>
    <cellStyle name="Вычисление 3 3 3 2 5 5" xfId="19154" xr:uid="{00000000-0005-0000-0000-0000E04B0000}"/>
    <cellStyle name="Вычисление 3 3 3 2 5 5 2" xfId="19155" xr:uid="{00000000-0005-0000-0000-0000E14B0000}"/>
    <cellStyle name="Вычисление 3 3 3 2 5 6" xfId="19156" xr:uid="{00000000-0005-0000-0000-0000E24B0000}"/>
    <cellStyle name="Вычисление 3 3 3 2 6" xfId="19157" xr:uid="{00000000-0005-0000-0000-0000E34B0000}"/>
    <cellStyle name="Вычисление 3 3 3 2 6 2" xfId="19158" xr:uid="{00000000-0005-0000-0000-0000E44B0000}"/>
    <cellStyle name="Вычисление 3 3 3 2 6 2 2" xfId="19159" xr:uid="{00000000-0005-0000-0000-0000E54B0000}"/>
    <cellStyle name="Вычисление 3 3 3 2 6 3" xfId="19160" xr:uid="{00000000-0005-0000-0000-0000E64B0000}"/>
    <cellStyle name="Вычисление 3 3 3 2 7" xfId="19161" xr:uid="{00000000-0005-0000-0000-0000E74B0000}"/>
    <cellStyle name="Вычисление 3 3 3 2 7 2" xfId="19162" xr:uid="{00000000-0005-0000-0000-0000E84B0000}"/>
    <cellStyle name="Вычисление 3 3 3 2 8" xfId="19163" xr:uid="{00000000-0005-0000-0000-0000E94B0000}"/>
    <cellStyle name="Вычисление 3 3 3 3" xfId="19164" xr:uid="{00000000-0005-0000-0000-0000EA4B0000}"/>
    <cellStyle name="Вычисление 3 3 3 3 2" xfId="19165" xr:uid="{00000000-0005-0000-0000-0000EB4B0000}"/>
    <cellStyle name="Вычисление 3 3 3 3 2 2" xfId="19166" xr:uid="{00000000-0005-0000-0000-0000EC4B0000}"/>
    <cellStyle name="Вычисление 3 3 3 3 2 2 2" xfId="19167" xr:uid="{00000000-0005-0000-0000-0000ED4B0000}"/>
    <cellStyle name="Вычисление 3 3 3 3 2 3" xfId="19168" xr:uid="{00000000-0005-0000-0000-0000EE4B0000}"/>
    <cellStyle name="Вычисление 3 3 3 3 3" xfId="19169" xr:uid="{00000000-0005-0000-0000-0000EF4B0000}"/>
    <cellStyle name="Вычисление 3 3 3 3 3 2" xfId="19170" xr:uid="{00000000-0005-0000-0000-0000F04B0000}"/>
    <cellStyle name="Вычисление 3 3 3 3 3 2 2" xfId="19171" xr:uid="{00000000-0005-0000-0000-0000F14B0000}"/>
    <cellStyle name="Вычисление 3 3 3 3 3 3" xfId="19172" xr:uid="{00000000-0005-0000-0000-0000F24B0000}"/>
    <cellStyle name="Вычисление 3 3 3 3 4" xfId="19173" xr:uid="{00000000-0005-0000-0000-0000F34B0000}"/>
    <cellStyle name="Вычисление 3 3 3 3 4 2" xfId="19174" xr:uid="{00000000-0005-0000-0000-0000F44B0000}"/>
    <cellStyle name="Вычисление 3 3 3 3 4 2 2" xfId="19175" xr:uid="{00000000-0005-0000-0000-0000F54B0000}"/>
    <cellStyle name="Вычисление 3 3 3 3 4 3" xfId="19176" xr:uid="{00000000-0005-0000-0000-0000F64B0000}"/>
    <cellStyle name="Вычисление 3 3 3 3 5" xfId="19177" xr:uid="{00000000-0005-0000-0000-0000F74B0000}"/>
    <cellStyle name="Вычисление 3 3 3 3 5 2" xfId="19178" xr:uid="{00000000-0005-0000-0000-0000F84B0000}"/>
    <cellStyle name="Вычисление 3 3 3 3 6" xfId="19179" xr:uid="{00000000-0005-0000-0000-0000F94B0000}"/>
    <cellStyle name="Вычисление 3 3 3 4" xfId="19180" xr:uid="{00000000-0005-0000-0000-0000FA4B0000}"/>
    <cellStyle name="Вычисление 3 3 3 4 2" xfId="19181" xr:uid="{00000000-0005-0000-0000-0000FB4B0000}"/>
    <cellStyle name="Вычисление 3 3 3 4 2 2" xfId="19182" xr:uid="{00000000-0005-0000-0000-0000FC4B0000}"/>
    <cellStyle name="Вычисление 3 3 3 4 2 2 2" xfId="19183" xr:uid="{00000000-0005-0000-0000-0000FD4B0000}"/>
    <cellStyle name="Вычисление 3 3 3 4 2 3" xfId="19184" xr:uid="{00000000-0005-0000-0000-0000FE4B0000}"/>
    <cellStyle name="Вычисление 3 3 3 4 3" xfId="19185" xr:uid="{00000000-0005-0000-0000-0000FF4B0000}"/>
    <cellStyle name="Вычисление 3 3 3 4 3 2" xfId="19186" xr:uid="{00000000-0005-0000-0000-0000004C0000}"/>
    <cellStyle name="Вычисление 3 3 3 4 3 2 2" xfId="19187" xr:uid="{00000000-0005-0000-0000-0000014C0000}"/>
    <cellStyle name="Вычисление 3 3 3 4 3 3" xfId="19188" xr:uid="{00000000-0005-0000-0000-0000024C0000}"/>
    <cellStyle name="Вычисление 3 3 3 4 4" xfId="19189" xr:uid="{00000000-0005-0000-0000-0000034C0000}"/>
    <cellStyle name="Вычисление 3 3 3 4 4 2" xfId="19190" xr:uid="{00000000-0005-0000-0000-0000044C0000}"/>
    <cellStyle name="Вычисление 3 3 3 4 4 2 2" xfId="19191" xr:uid="{00000000-0005-0000-0000-0000054C0000}"/>
    <cellStyle name="Вычисление 3 3 3 4 4 3" xfId="19192" xr:uid="{00000000-0005-0000-0000-0000064C0000}"/>
    <cellStyle name="Вычисление 3 3 3 4 5" xfId="19193" xr:uid="{00000000-0005-0000-0000-0000074C0000}"/>
    <cellStyle name="Вычисление 3 3 3 4 5 2" xfId="19194" xr:uid="{00000000-0005-0000-0000-0000084C0000}"/>
    <cellStyle name="Вычисление 3 3 3 4 6" xfId="19195" xr:uid="{00000000-0005-0000-0000-0000094C0000}"/>
    <cellStyle name="Вычисление 3 3 3 5" xfId="19196" xr:uid="{00000000-0005-0000-0000-00000A4C0000}"/>
    <cellStyle name="Вычисление 3 3 3 5 2" xfId="19197" xr:uid="{00000000-0005-0000-0000-00000B4C0000}"/>
    <cellStyle name="Вычисление 3 3 3 5 2 2" xfId="19198" xr:uid="{00000000-0005-0000-0000-00000C4C0000}"/>
    <cellStyle name="Вычисление 3 3 3 5 2 2 2" xfId="19199" xr:uid="{00000000-0005-0000-0000-00000D4C0000}"/>
    <cellStyle name="Вычисление 3 3 3 5 2 3" xfId="19200" xr:uid="{00000000-0005-0000-0000-00000E4C0000}"/>
    <cellStyle name="Вычисление 3 3 3 5 3" xfId="19201" xr:uid="{00000000-0005-0000-0000-00000F4C0000}"/>
    <cellStyle name="Вычисление 3 3 3 5 3 2" xfId="19202" xr:uid="{00000000-0005-0000-0000-0000104C0000}"/>
    <cellStyle name="Вычисление 3 3 3 5 3 2 2" xfId="19203" xr:uid="{00000000-0005-0000-0000-0000114C0000}"/>
    <cellStyle name="Вычисление 3 3 3 5 3 3" xfId="19204" xr:uid="{00000000-0005-0000-0000-0000124C0000}"/>
    <cellStyle name="Вычисление 3 3 3 5 4" xfId="19205" xr:uid="{00000000-0005-0000-0000-0000134C0000}"/>
    <cellStyle name="Вычисление 3 3 3 5 4 2" xfId="19206" xr:uid="{00000000-0005-0000-0000-0000144C0000}"/>
    <cellStyle name="Вычисление 3 3 3 5 4 2 2" xfId="19207" xr:uid="{00000000-0005-0000-0000-0000154C0000}"/>
    <cellStyle name="Вычисление 3 3 3 5 4 3" xfId="19208" xr:uid="{00000000-0005-0000-0000-0000164C0000}"/>
    <cellStyle name="Вычисление 3 3 3 5 5" xfId="19209" xr:uid="{00000000-0005-0000-0000-0000174C0000}"/>
    <cellStyle name="Вычисление 3 3 3 5 5 2" xfId="19210" xr:uid="{00000000-0005-0000-0000-0000184C0000}"/>
    <cellStyle name="Вычисление 3 3 3 5 6" xfId="19211" xr:uid="{00000000-0005-0000-0000-0000194C0000}"/>
    <cellStyle name="Вычисление 3 3 3 6" xfId="19212" xr:uid="{00000000-0005-0000-0000-00001A4C0000}"/>
    <cellStyle name="Вычисление 3 3 3 6 2" xfId="19213" xr:uid="{00000000-0005-0000-0000-00001B4C0000}"/>
    <cellStyle name="Вычисление 3 3 3 6 2 2" xfId="19214" xr:uid="{00000000-0005-0000-0000-00001C4C0000}"/>
    <cellStyle name="Вычисление 3 3 3 6 2 2 2" xfId="19215" xr:uid="{00000000-0005-0000-0000-00001D4C0000}"/>
    <cellStyle name="Вычисление 3 3 3 6 2 3" xfId="19216" xr:uid="{00000000-0005-0000-0000-00001E4C0000}"/>
    <cellStyle name="Вычисление 3 3 3 6 3" xfId="19217" xr:uid="{00000000-0005-0000-0000-00001F4C0000}"/>
    <cellStyle name="Вычисление 3 3 3 6 3 2" xfId="19218" xr:uid="{00000000-0005-0000-0000-0000204C0000}"/>
    <cellStyle name="Вычисление 3 3 3 6 3 2 2" xfId="19219" xr:uid="{00000000-0005-0000-0000-0000214C0000}"/>
    <cellStyle name="Вычисление 3 3 3 6 3 3" xfId="19220" xr:uid="{00000000-0005-0000-0000-0000224C0000}"/>
    <cellStyle name="Вычисление 3 3 3 6 4" xfId="19221" xr:uid="{00000000-0005-0000-0000-0000234C0000}"/>
    <cellStyle name="Вычисление 3 3 3 6 4 2" xfId="19222" xr:uid="{00000000-0005-0000-0000-0000244C0000}"/>
    <cellStyle name="Вычисление 3 3 3 6 4 2 2" xfId="19223" xr:uid="{00000000-0005-0000-0000-0000254C0000}"/>
    <cellStyle name="Вычисление 3 3 3 6 4 3" xfId="19224" xr:uid="{00000000-0005-0000-0000-0000264C0000}"/>
    <cellStyle name="Вычисление 3 3 3 6 5" xfId="19225" xr:uid="{00000000-0005-0000-0000-0000274C0000}"/>
    <cellStyle name="Вычисление 3 3 3 6 5 2" xfId="19226" xr:uid="{00000000-0005-0000-0000-0000284C0000}"/>
    <cellStyle name="Вычисление 3 3 3 6 6" xfId="19227" xr:uid="{00000000-0005-0000-0000-0000294C0000}"/>
    <cellStyle name="Вычисление 3 3 3 7" xfId="19228" xr:uid="{00000000-0005-0000-0000-00002A4C0000}"/>
    <cellStyle name="Вычисление 3 3 3 7 2" xfId="19229" xr:uid="{00000000-0005-0000-0000-00002B4C0000}"/>
    <cellStyle name="Вычисление 3 3 3 7 2 2" xfId="19230" xr:uid="{00000000-0005-0000-0000-00002C4C0000}"/>
    <cellStyle name="Вычисление 3 3 3 7 3" xfId="19231" xr:uid="{00000000-0005-0000-0000-00002D4C0000}"/>
    <cellStyle name="Вычисление 3 3 3 8" xfId="19232" xr:uid="{00000000-0005-0000-0000-00002E4C0000}"/>
    <cellStyle name="Вычисление 3 3 3 8 2" xfId="19233" xr:uid="{00000000-0005-0000-0000-00002F4C0000}"/>
    <cellStyle name="Вычисление 3 3 3 9" xfId="19234" xr:uid="{00000000-0005-0000-0000-0000304C0000}"/>
    <cellStyle name="Вычисление 3 3 4" xfId="19235" xr:uid="{00000000-0005-0000-0000-0000314C0000}"/>
    <cellStyle name="Вычисление 3 3 4 2" xfId="19236" xr:uid="{00000000-0005-0000-0000-0000324C0000}"/>
    <cellStyle name="Вычисление 3 3 4 2 2" xfId="19237" xr:uid="{00000000-0005-0000-0000-0000334C0000}"/>
    <cellStyle name="Вычисление 3 3 4 2 2 2" xfId="19238" xr:uid="{00000000-0005-0000-0000-0000344C0000}"/>
    <cellStyle name="Вычисление 3 3 4 2 2 2 2" xfId="19239" xr:uid="{00000000-0005-0000-0000-0000354C0000}"/>
    <cellStyle name="Вычисление 3 3 4 2 2 3" xfId="19240" xr:uid="{00000000-0005-0000-0000-0000364C0000}"/>
    <cellStyle name="Вычисление 3 3 4 2 3" xfId="19241" xr:uid="{00000000-0005-0000-0000-0000374C0000}"/>
    <cellStyle name="Вычисление 3 3 4 2 3 2" xfId="19242" xr:uid="{00000000-0005-0000-0000-0000384C0000}"/>
    <cellStyle name="Вычисление 3 3 4 2 3 2 2" xfId="19243" xr:uid="{00000000-0005-0000-0000-0000394C0000}"/>
    <cellStyle name="Вычисление 3 3 4 2 3 3" xfId="19244" xr:uid="{00000000-0005-0000-0000-00003A4C0000}"/>
    <cellStyle name="Вычисление 3 3 4 2 4" xfId="19245" xr:uid="{00000000-0005-0000-0000-00003B4C0000}"/>
    <cellStyle name="Вычисление 3 3 4 2 4 2" xfId="19246" xr:uid="{00000000-0005-0000-0000-00003C4C0000}"/>
    <cellStyle name="Вычисление 3 3 4 2 4 2 2" xfId="19247" xr:uid="{00000000-0005-0000-0000-00003D4C0000}"/>
    <cellStyle name="Вычисление 3 3 4 2 4 3" xfId="19248" xr:uid="{00000000-0005-0000-0000-00003E4C0000}"/>
    <cellStyle name="Вычисление 3 3 4 2 5" xfId="19249" xr:uid="{00000000-0005-0000-0000-00003F4C0000}"/>
    <cellStyle name="Вычисление 3 3 4 2 5 2" xfId="19250" xr:uid="{00000000-0005-0000-0000-0000404C0000}"/>
    <cellStyle name="Вычисление 3 3 4 2 6" xfId="19251" xr:uid="{00000000-0005-0000-0000-0000414C0000}"/>
    <cellStyle name="Вычисление 3 3 4 3" xfId="19252" xr:uid="{00000000-0005-0000-0000-0000424C0000}"/>
    <cellStyle name="Вычисление 3 3 4 3 2" xfId="19253" xr:uid="{00000000-0005-0000-0000-0000434C0000}"/>
    <cellStyle name="Вычисление 3 3 4 3 2 2" xfId="19254" xr:uid="{00000000-0005-0000-0000-0000444C0000}"/>
    <cellStyle name="Вычисление 3 3 4 3 2 2 2" xfId="19255" xr:uid="{00000000-0005-0000-0000-0000454C0000}"/>
    <cellStyle name="Вычисление 3 3 4 3 2 3" xfId="19256" xr:uid="{00000000-0005-0000-0000-0000464C0000}"/>
    <cellStyle name="Вычисление 3 3 4 3 3" xfId="19257" xr:uid="{00000000-0005-0000-0000-0000474C0000}"/>
    <cellStyle name="Вычисление 3 3 4 3 3 2" xfId="19258" xr:uid="{00000000-0005-0000-0000-0000484C0000}"/>
    <cellStyle name="Вычисление 3 3 4 3 3 2 2" xfId="19259" xr:uid="{00000000-0005-0000-0000-0000494C0000}"/>
    <cellStyle name="Вычисление 3 3 4 3 3 3" xfId="19260" xr:uid="{00000000-0005-0000-0000-00004A4C0000}"/>
    <cellStyle name="Вычисление 3 3 4 3 4" xfId="19261" xr:uid="{00000000-0005-0000-0000-00004B4C0000}"/>
    <cellStyle name="Вычисление 3 3 4 3 4 2" xfId="19262" xr:uid="{00000000-0005-0000-0000-00004C4C0000}"/>
    <cellStyle name="Вычисление 3 3 4 3 4 2 2" xfId="19263" xr:uid="{00000000-0005-0000-0000-00004D4C0000}"/>
    <cellStyle name="Вычисление 3 3 4 3 4 3" xfId="19264" xr:uid="{00000000-0005-0000-0000-00004E4C0000}"/>
    <cellStyle name="Вычисление 3 3 4 3 5" xfId="19265" xr:uid="{00000000-0005-0000-0000-00004F4C0000}"/>
    <cellStyle name="Вычисление 3 3 4 3 5 2" xfId="19266" xr:uid="{00000000-0005-0000-0000-0000504C0000}"/>
    <cellStyle name="Вычисление 3 3 4 3 6" xfId="19267" xr:uid="{00000000-0005-0000-0000-0000514C0000}"/>
    <cellStyle name="Вычисление 3 3 4 4" xfId="19268" xr:uid="{00000000-0005-0000-0000-0000524C0000}"/>
    <cellStyle name="Вычисление 3 3 4 4 2" xfId="19269" xr:uid="{00000000-0005-0000-0000-0000534C0000}"/>
    <cellStyle name="Вычисление 3 3 4 4 2 2" xfId="19270" xr:uid="{00000000-0005-0000-0000-0000544C0000}"/>
    <cellStyle name="Вычисление 3 3 4 4 2 2 2" xfId="19271" xr:uid="{00000000-0005-0000-0000-0000554C0000}"/>
    <cellStyle name="Вычисление 3 3 4 4 2 3" xfId="19272" xr:uid="{00000000-0005-0000-0000-0000564C0000}"/>
    <cellStyle name="Вычисление 3 3 4 4 3" xfId="19273" xr:uid="{00000000-0005-0000-0000-0000574C0000}"/>
    <cellStyle name="Вычисление 3 3 4 4 3 2" xfId="19274" xr:uid="{00000000-0005-0000-0000-0000584C0000}"/>
    <cellStyle name="Вычисление 3 3 4 4 3 2 2" xfId="19275" xr:uid="{00000000-0005-0000-0000-0000594C0000}"/>
    <cellStyle name="Вычисление 3 3 4 4 3 3" xfId="19276" xr:uid="{00000000-0005-0000-0000-00005A4C0000}"/>
    <cellStyle name="Вычисление 3 3 4 4 4" xfId="19277" xr:uid="{00000000-0005-0000-0000-00005B4C0000}"/>
    <cellStyle name="Вычисление 3 3 4 4 4 2" xfId="19278" xr:uid="{00000000-0005-0000-0000-00005C4C0000}"/>
    <cellStyle name="Вычисление 3 3 4 4 4 2 2" xfId="19279" xr:uid="{00000000-0005-0000-0000-00005D4C0000}"/>
    <cellStyle name="Вычисление 3 3 4 4 4 3" xfId="19280" xr:uid="{00000000-0005-0000-0000-00005E4C0000}"/>
    <cellStyle name="Вычисление 3 3 4 4 5" xfId="19281" xr:uid="{00000000-0005-0000-0000-00005F4C0000}"/>
    <cellStyle name="Вычисление 3 3 4 4 5 2" xfId="19282" xr:uid="{00000000-0005-0000-0000-0000604C0000}"/>
    <cellStyle name="Вычисление 3 3 4 4 6" xfId="19283" xr:uid="{00000000-0005-0000-0000-0000614C0000}"/>
    <cellStyle name="Вычисление 3 3 4 5" xfId="19284" xr:uid="{00000000-0005-0000-0000-0000624C0000}"/>
    <cellStyle name="Вычисление 3 3 4 5 2" xfId="19285" xr:uid="{00000000-0005-0000-0000-0000634C0000}"/>
    <cellStyle name="Вычисление 3 3 4 5 2 2" xfId="19286" xr:uid="{00000000-0005-0000-0000-0000644C0000}"/>
    <cellStyle name="Вычисление 3 3 4 5 2 2 2" xfId="19287" xr:uid="{00000000-0005-0000-0000-0000654C0000}"/>
    <cellStyle name="Вычисление 3 3 4 5 2 3" xfId="19288" xr:uid="{00000000-0005-0000-0000-0000664C0000}"/>
    <cellStyle name="Вычисление 3 3 4 5 3" xfId="19289" xr:uid="{00000000-0005-0000-0000-0000674C0000}"/>
    <cellStyle name="Вычисление 3 3 4 5 3 2" xfId="19290" xr:uid="{00000000-0005-0000-0000-0000684C0000}"/>
    <cellStyle name="Вычисление 3 3 4 5 3 2 2" xfId="19291" xr:uid="{00000000-0005-0000-0000-0000694C0000}"/>
    <cellStyle name="Вычисление 3 3 4 5 3 3" xfId="19292" xr:uid="{00000000-0005-0000-0000-00006A4C0000}"/>
    <cellStyle name="Вычисление 3 3 4 5 4" xfId="19293" xr:uid="{00000000-0005-0000-0000-00006B4C0000}"/>
    <cellStyle name="Вычисление 3 3 4 5 4 2" xfId="19294" xr:uid="{00000000-0005-0000-0000-00006C4C0000}"/>
    <cellStyle name="Вычисление 3 3 4 5 4 2 2" xfId="19295" xr:uid="{00000000-0005-0000-0000-00006D4C0000}"/>
    <cellStyle name="Вычисление 3 3 4 5 4 3" xfId="19296" xr:uid="{00000000-0005-0000-0000-00006E4C0000}"/>
    <cellStyle name="Вычисление 3 3 4 5 5" xfId="19297" xr:uid="{00000000-0005-0000-0000-00006F4C0000}"/>
    <cellStyle name="Вычисление 3 3 4 5 5 2" xfId="19298" xr:uid="{00000000-0005-0000-0000-0000704C0000}"/>
    <cellStyle name="Вычисление 3 3 4 5 6" xfId="19299" xr:uid="{00000000-0005-0000-0000-0000714C0000}"/>
    <cellStyle name="Вычисление 3 3 4 6" xfId="19300" xr:uid="{00000000-0005-0000-0000-0000724C0000}"/>
    <cellStyle name="Вычисление 3 3 4 6 2" xfId="19301" xr:uid="{00000000-0005-0000-0000-0000734C0000}"/>
    <cellStyle name="Вычисление 3 3 4 6 2 2" xfId="19302" xr:uid="{00000000-0005-0000-0000-0000744C0000}"/>
    <cellStyle name="Вычисление 3 3 4 6 2 2 2" xfId="19303" xr:uid="{00000000-0005-0000-0000-0000754C0000}"/>
    <cellStyle name="Вычисление 3 3 4 6 2 3" xfId="19304" xr:uid="{00000000-0005-0000-0000-0000764C0000}"/>
    <cellStyle name="Вычисление 3 3 4 6 3" xfId="19305" xr:uid="{00000000-0005-0000-0000-0000774C0000}"/>
    <cellStyle name="Вычисление 3 3 4 6 3 2" xfId="19306" xr:uid="{00000000-0005-0000-0000-0000784C0000}"/>
    <cellStyle name="Вычисление 3 3 4 6 3 2 2" xfId="19307" xr:uid="{00000000-0005-0000-0000-0000794C0000}"/>
    <cellStyle name="Вычисление 3 3 4 6 3 3" xfId="19308" xr:uid="{00000000-0005-0000-0000-00007A4C0000}"/>
    <cellStyle name="Вычисление 3 3 4 6 4" xfId="19309" xr:uid="{00000000-0005-0000-0000-00007B4C0000}"/>
    <cellStyle name="Вычисление 3 3 4 6 4 2" xfId="19310" xr:uid="{00000000-0005-0000-0000-00007C4C0000}"/>
    <cellStyle name="Вычисление 3 3 4 6 4 2 2" xfId="19311" xr:uid="{00000000-0005-0000-0000-00007D4C0000}"/>
    <cellStyle name="Вычисление 3 3 4 6 4 3" xfId="19312" xr:uid="{00000000-0005-0000-0000-00007E4C0000}"/>
    <cellStyle name="Вычисление 3 3 4 6 5" xfId="19313" xr:uid="{00000000-0005-0000-0000-00007F4C0000}"/>
    <cellStyle name="Вычисление 3 3 4 6 5 2" xfId="19314" xr:uid="{00000000-0005-0000-0000-0000804C0000}"/>
    <cellStyle name="Вычисление 3 3 4 6 6" xfId="19315" xr:uid="{00000000-0005-0000-0000-0000814C0000}"/>
    <cellStyle name="Вычисление 3 3 4 7" xfId="19316" xr:uid="{00000000-0005-0000-0000-0000824C0000}"/>
    <cellStyle name="Вычисление 3 3 4 7 2" xfId="19317" xr:uid="{00000000-0005-0000-0000-0000834C0000}"/>
    <cellStyle name="Вычисление 3 3 4 7 2 2" xfId="19318" xr:uid="{00000000-0005-0000-0000-0000844C0000}"/>
    <cellStyle name="Вычисление 3 3 4 7 3" xfId="19319" xr:uid="{00000000-0005-0000-0000-0000854C0000}"/>
    <cellStyle name="Вычисление 3 3 4 8" xfId="19320" xr:uid="{00000000-0005-0000-0000-0000864C0000}"/>
    <cellStyle name="Вычисление 3 3 4 8 2" xfId="19321" xr:uid="{00000000-0005-0000-0000-0000874C0000}"/>
    <cellStyle name="Вычисление 3 3 4 9" xfId="19322" xr:uid="{00000000-0005-0000-0000-0000884C0000}"/>
    <cellStyle name="Вычисление 3 3 5" xfId="19323" xr:uid="{00000000-0005-0000-0000-0000894C0000}"/>
    <cellStyle name="Вычисление 3 3 5 2" xfId="19324" xr:uid="{00000000-0005-0000-0000-00008A4C0000}"/>
    <cellStyle name="Вычисление 3 3 5 2 2" xfId="19325" xr:uid="{00000000-0005-0000-0000-00008B4C0000}"/>
    <cellStyle name="Вычисление 3 3 5 2 2 2" xfId="19326" xr:uid="{00000000-0005-0000-0000-00008C4C0000}"/>
    <cellStyle name="Вычисление 3 3 5 2 2 2 2" xfId="19327" xr:uid="{00000000-0005-0000-0000-00008D4C0000}"/>
    <cellStyle name="Вычисление 3 3 5 2 2 3" xfId="19328" xr:uid="{00000000-0005-0000-0000-00008E4C0000}"/>
    <cellStyle name="Вычисление 3 3 5 2 3" xfId="19329" xr:uid="{00000000-0005-0000-0000-00008F4C0000}"/>
    <cellStyle name="Вычисление 3 3 5 2 3 2" xfId="19330" xr:uid="{00000000-0005-0000-0000-0000904C0000}"/>
    <cellStyle name="Вычисление 3 3 5 2 3 2 2" xfId="19331" xr:uid="{00000000-0005-0000-0000-0000914C0000}"/>
    <cellStyle name="Вычисление 3 3 5 2 3 3" xfId="19332" xr:uid="{00000000-0005-0000-0000-0000924C0000}"/>
    <cellStyle name="Вычисление 3 3 5 2 4" xfId="19333" xr:uid="{00000000-0005-0000-0000-0000934C0000}"/>
    <cellStyle name="Вычисление 3 3 5 2 4 2" xfId="19334" xr:uid="{00000000-0005-0000-0000-0000944C0000}"/>
    <cellStyle name="Вычисление 3 3 5 2 4 2 2" xfId="19335" xr:uid="{00000000-0005-0000-0000-0000954C0000}"/>
    <cellStyle name="Вычисление 3 3 5 2 4 3" xfId="19336" xr:uid="{00000000-0005-0000-0000-0000964C0000}"/>
    <cellStyle name="Вычисление 3 3 5 2 5" xfId="19337" xr:uid="{00000000-0005-0000-0000-0000974C0000}"/>
    <cellStyle name="Вычисление 3 3 5 2 5 2" xfId="19338" xr:uid="{00000000-0005-0000-0000-0000984C0000}"/>
    <cellStyle name="Вычисление 3 3 5 2 6" xfId="19339" xr:uid="{00000000-0005-0000-0000-0000994C0000}"/>
    <cellStyle name="Вычисление 3 3 5 3" xfId="19340" xr:uid="{00000000-0005-0000-0000-00009A4C0000}"/>
    <cellStyle name="Вычисление 3 3 5 3 2" xfId="19341" xr:uid="{00000000-0005-0000-0000-00009B4C0000}"/>
    <cellStyle name="Вычисление 3 3 5 3 2 2" xfId="19342" xr:uid="{00000000-0005-0000-0000-00009C4C0000}"/>
    <cellStyle name="Вычисление 3 3 5 3 2 2 2" xfId="19343" xr:uid="{00000000-0005-0000-0000-00009D4C0000}"/>
    <cellStyle name="Вычисление 3 3 5 3 2 3" xfId="19344" xr:uid="{00000000-0005-0000-0000-00009E4C0000}"/>
    <cellStyle name="Вычисление 3 3 5 3 3" xfId="19345" xr:uid="{00000000-0005-0000-0000-00009F4C0000}"/>
    <cellStyle name="Вычисление 3 3 5 3 3 2" xfId="19346" xr:uid="{00000000-0005-0000-0000-0000A04C0000}"/>
    <cellStyle name="Вычисление 3 3 5 3 3 2 2" xfId="19347" xr:uid="{00000000-0005-0000-0000-0000A14C0000}"/>
    <cellStyle name="Вычисление 3 3 5 3 3 3" xfId="19348" xr:uid="{00000000-0005-0000-0000-0000A24C0000}"/>
    <cellStyle name="Вычисление 3 3 5 3 4" xfId="19349" xr:uid="{00000000-0005-0000-0000-0000A34C0000}"/>
    <cellStyle name="Вычисление 3 3 5 3 4 2" xfId="19350" xr:uid="{00000000-0005-0000-0000-0000A44C0000}"/>
    <cellStyle name="Вычисление 3 3 5 3 4 2 2" xfId="19351" xr:uid="{00000000-0005-0000-0000-0000A54C0000}"/>
    <cellStyle name="Вычисление 3 3 5 3 4 3" xfId="19352" xr:uid="{00000000-0005-0000-0000-0000A64C0000}"/>
    <cellStyle name="Вычисление 3 3 5 3 5" xfId="19353" xr:uid="{00000000-0005-0000-0000-0000A74C0000}"/>
    <cellStyle name="Вычисление 3 3 5 3 5 2" xfId="19354" xr:uid="{00000000-0005-0000-0000-0000A84C0000}"/>
    <cellStyle name="Вычисление 3 3 5 3 6" xfId="19355" xr:uid="{00000000-0005-0000-0000-0000A94C0000}"/>
    <cellStyle name="Вычисление 3 3 5 4" xfId="19356" xr:uid="{00000000-0005-0000-0000-0000AA4C0000}"/>
    <cellStyle name="Вычисление 3 3 5 4 2" xfId="19357" xr:uid="{00000000-0005-0000-0000-0000AB4C0000}"/>
    <cellStyle name="Вычисление 3 3 5 4 2 2" xfId="19358" xr:uid="{00000000-0005-0000-0000-0000AC4C0000}"/>
    <cellStyle name="Вычисление 3 3 5 4 2 2 2" xfId="19359" xr:uid="{00000000-0005-0000-0000-0000AD4C0000}"/>
    <cellStyle name="Вычисление 3 3 5 4 2 3" xfId="19360" xr:uid="{00000000-0005-0000-0000-0000AE4C0000}"/>
    <cellStyle name="Вычисление 3 3 5 4 3" xfId="19361" xr:uid="{00000000-0005-0000-0000-0000AF4C0000}"/>
    <cellStyle name="Вычисление 3 3 5 4 3 2" xfId="19362" xr:uid="{00000000-0005-0000-0000-0000B04C0000}"/>
    <cellStyle name="Вычисление 3 3 5 4 3 2 2" xfId="19363" xr:uid="{00000000-0005-0000-0000-0000B14C0000}"/>
    <cellStyle name="Вычисление 3 3 5 4 3 3" xfId="19364" xr:uid="{00000000-0005-0000-0000-0000B24C0000}"/>
    <cellStyle name="Вычисление 3 3 5 4 4" xfId="19365" xr:uid="{00000000-0005-0000-0000-0000B34C0000}"/>
    <cellStyle name="Вычисление 3 3 5 4 4 2" xfId="19366" xr:uid="{00000000-0005-0000-0000-0000B44C0000}"/>
    <cellStyle name="Вычисление 3 3 5 4 4 2 2" xfId="19367" xr:uid="{00000000-0005-0000-0000-0000B54C0000}"/>
    <cellStyle name="Вычисление 3 3 5 4 4 3" xfId="19368" xr:uid="{00000000-0005-0000-0000-0000B64C0000}"/>
    <cellStyle name="Вычисление 3 3 5 4 5" xfId="19369" xr:uid="{00000000-0005-0000-0000-0000B74C0000}"/>
    <cellStyle name="Вычисление 3 3 5 4 5 2" xfId="19370" xr:uid="{00000000-0005-0000-0000-0000B84C0000}"/>
    <cellStyle name="Вычисление 3 3 5 4 6" xfId="19371" xr:uid="{00000000-0005-0000-0000-0000B94C0000}"/>
    <cellStyle name="Вычисление 3 3 5 5" xfId="19372" xr:uid="{00000000-0005-0000-0000-0000BA4C0000}"/>
    <cellStyle name="Вычисление 3 3 5 5 2" xfId="19373" xr:uid="{00000000-0005-0000-0000-0000BB4C0000}"/>
    <cellStyle name="Вычисление 3 3 5 5 2 2" xfId="19374" xr:uid="{00000000-0005-0000-0000-0000BC4C0000}"/>
    <cellStyle name="Вычисление 3 3 5 5 2 2 2" xfId="19375" xr:uid="{00000000-0005-0000-0000-0000BD4C0000}"/>
    <cellStyle name="Вычисление 3 3 5 5 2 3" xfId="19376" xr:uid="{00000000-0005-0000-0000-0000BE4C0000}"/>
    <cellStyle name="Вычисление 3 3 5 5 3" xfId="19377" xr:uid="{00000000-0005-0000-0000-0000BF4C0000}"/>
    <cellStyle name="Вычисление 3 3 5 5 3 2" xfId="19378" xr:uid="{00000000-0005-0000-0000-0000C04C0000}"/>
    <cellStyle name="Вычисление 3 3 5 5 3 2 2" xfId="19379" xr:uid="{00000000-0005-0000-0000-0000C14C0000}"/>
    <cellStyle name="Вычисление 3 3 5 5 3 3" xfId="19380" xr:uid="{00000000-0005-0000-0000-0000C24C0000}"/>
    <cellStyle name="Вычисление 3 3 5 5 4" xfId="19381" xr:uid="{00000000-0005-0000-0000-0000C34C0000}"/>
    <cellStyle name="Вычисление 3 3 5 5 4 2" xfId="19382" xr:uid="{00000000-0005-0000-0000-0000C44C0000}"/>
    <cellStyle name="Вычисление 3 3 5 5 4 2 2" xfId="19383" xr:uid="{00000000-0005-0000-0000-0000C54C0000}"/>
    <cellStyle name="Вычисление 3 3 5 5 4 3" xfId="19384" xr:uid="{00000000-0005-0000-0000-0000C64C0000}"/>
    <cellStyle name="Вычисление 3 3 5 5 5" xfId="19385" xr:uid="{00000000-0005-0000-0000-0000C74C0000}"/>
    <cellStyle name="Вычисление 3 3 5 5 5 2" xfId="19386" xr:uid="{00000000-0005-0000-0000-0000C84C0000}"/>
    <cellStyle name="Вычисление 3 3 5 5 6" xfId="19387" xr:uid="{00000000-0005-0000-0000-0000C94C0000}"/>
    <cellStyle name="Вычисление 3 3 5 6" xfId="19388" xr:uid="{00000000-0005-0000-0000-0000CA4C0000}"/>
    <cellStyle name="Вычисление 3 3 5 6 2" xfId="19389" xr:uid="{00000000-0005-0000-0000-0000CB4C0000}"/>
    <cellStyle name="Вычисление 3 3 5 6 2 2" xfId="19390" xr:uid="{00000000-0005-0000-0000-0000CC4C0000}"/>
    <cellStyle name="Вычисление 3 3 5 6 3" xfId="19391" xr:uid="{00000000-0005-0000-0000-0000CD4C0000}"/>
    <cellStyle name="Вычисление 3 3 5 7" xfId="19392" xr:uid="{00000000-0005-0000-0000-0000CE4C0000}"/>
    <cellStyle name="Вычисление 3 3 5 7 2" xfId="19393" xr:uid="{00000000-0005-0000-0000-0000CF4C0000}"/>
    <cellStyle name="Вычисление 3 3 5 8" xfId="19394" xr:uid="{00000000-0005-0000-0000-0000D04C0000}"/>
    <cellStyle name="Вычисление 3 3 6" xfId="19395" xr:uid="{00000000-0005-0000-0000-0000D14C0000}"/>
    <cellStyle name="Вычисление 3 3 6 2" xfId="19396" xr:uid="{00000000-0005-0000-0000-0000D24C0000}"/>
    <cellStyle name="Вычисление 3 3 6 2 2" xfId="19397" xr:uid="{00000000-0005-0000-0000-0000D34C0000}"/>
    <cellStyle name="Вычисление 3 3 6 2 2 2" xfId="19398" xr:uid="{00000000-0005-0000-0000-0000D44C0000}"/>
    <cellStyle name="Вычисление 3 3 6 2 2 2 2" xfId="19399" xr:uid="{00000000-0005-0000-0000-0000D54C0000}"/>
    <cellStyle name="Вычисление 3 3 6 2 2 3" xfId="19400" xr:uid="{00000000-0005-0000-0000-0000D64C0000}"/>
    <cellStyle name="Вычисление 3 3 6 2 3" xfId="19401" xr:uid="{00000000-0005-0000-0000-0000D74C0000}"/>
    <cellStyle name="Вычисление 3 3 6 2 3 2" xfId="19402" xr:uid="{00000000-0005-0000-0000-0000D84C0000}"/>
    <cellStyle name="Вычисление 3 3 6 2 3 2 2" xfId="19403" xr:uid="{00000000-0005-0000-0000-0000D94C0000}"/>
    <cellStyle name="Вычисление 3 3 6 2 3 3" xfId="19404" xr:uid="{00000000-0005-0000-0000-0000DA4C0000}"/>
    <cellStyle name="Вычисление 3 3 6 2 4" xfId="19405" xr:uid="{00000000-0005-0000-0000-0000DB4C0000}"/>
    <cellStyle name="Вычисление 3 3 6 2 4 2" xfId="19406" xr:uid="{00000000-0005-0000-0000-0000DC4C0000}"/>
    <cellStyle name="Вычисление 3 3 6 2 4 2 2" xfId="19407" xr:uid="{00000000-0005-0000-0000-0000DD4C0000}"/>
    <cellStyle name="Вычисление 3 3 6 2 4 3" xfId="19408" xr:uid="{00000000-0005-0000-0000-0000DE4C0000}"/>
    <cellStyle name="Вычисление 3 3 6 2 5" xfId="19409" xr:uid="{00000000-0005-0000-0000-0000DF4C0000}"/>
    <cellStyle name="Вычисление 3 3 6 2 5 2" xfId="19410" xr:uid="{00000000-0005-0000-0000-0000E04C0000}"/>
    <cellStyle name="Вычисление 3 3 6 2 6" xfId="19411" xr:uid="{00000000-0005-0000-0000-0000E14C0000}"/>
    <cellStyle name="Вычисление 3 3 6 3" xfId="19412" xr:uid="{00000000-0005-0000-0000-0000E24C0000}"/>
    <cellStyle name="Вычисление 3 3 6 3 2" xfId="19413" xr:uid="{00000000-0005-0000-0000-0000E34C0000}"/>
    <cellStyle name="Вычисление 3 3 6 3 2 2" xfId="19414" xr:uid="{00000000-0005-0000-0000-0000E44C0000}"/>
    <cellStyle name="Вычисление 3 3 6 3 2 2 2" xfId="19415" xr:uid="{00000000-0005-0000-0000-0000E54C0000}"/>
    <cellStyle name="Вычисление 3 3 6 3 2 3" xfId="19416" xr:uid="{00000000-0005-0000-0000-0000E64C0000}"/>
    <cellStyle name="Вычисление 3 3 6 3 3" xfId="19417" xr:uid="{00000000-0005-0000-0000-0000E74C0000}"/>
    <cellStyle name="Вычисление 3 3 6 3 3 2" xfId="19418" xr:uid="{00000000-0005-0000-0000-0000E84C0000}"/>
    <cellStyle name="Вычисление 3 3 6 3 3 2 2" xfId="19419" xr:uid="{00000000-0005-0000-0000-0000E94C0000}"/>
    <cellStyle name="Вычисление 3 3 6 3 3 3" xfId="19420" xr:uid="{00000000-0005-0000-0000-0000EA4C0000}"/>
    <cellStyle name="Вычисление 3 3 6 3 4" xfId="19421" xr:uid="{00000000-0005-0000-0000-0000EB4C0000}"/>
    <cellStyle name="Вычисление 3 3 6 3 4 2" xfId="19422" xr:uid="{00000000-0005-0000-0000-0000EC4C0000}"/>
    <cellStyle name="Вычисление 3 3 6 3 4 2 2" xfId="19423" xr:uid="{00000000-0005-0000-0000-0000ED4C0000}"/>
    <cellStyle name="Вычисление 3 3 6 3 4 3" xfId="19424" xr:uid="{00000000-0005-0000-0000-0000EE4C0000}"/>
    <cellStyle name="Вычисление 3 3 6 3 5" xfId="19425" xr:uid="{00000000-0005-0000-0000-0000EF4C0000}"/>
    <cellStyle name="Вычисление 3 3 6 3 5 2" xfId="19426" xr:uid="{00000000-0005-0000-0000-0000F04C0000}"/>
    <cellStyle name="Вычисление 3 3 6 3 6" xfId="19427" xr:uid="{00000000-0005-0000-0000-0000F14C0000}"/>
    <cellStyle name="Вычисление 3 3 6 4" xfId="19428" xr:uid="{00000000-0005-0000-0000-0000F24C0000}"/>
    <cellStyle name="Вычисление 3 3 6 4 2" xfId="19429" xr:uid="{00000000-0005-0000-0000-0000F34C0000}"/>
    <cellStyle name="Вычисление 3 3 6 4 2 2" xfId="19430" xr:uid="{00000000-0005-0000-0000-0000F44C0000}"/>
    <cellStyle name="Вычисление 3 3 6 4 2 2 2" xfId="19431" xr:uid="{00000000-0005-0000-0000-0000F54C0000}"/>
    <cellStyle name="Вычисление 3 3 6 4 2 3" xfId="19432" xr:uid="{00000000-0005-0000-0000-0000F64C0000}"/>
    <cellStyle name="Вычисление 3 3 6 4 3" xfId="19433" xr:uid="{00000000-0005-0000-0000-0000F74C0000}"/>
    <cellStyle name="Вычисление 3 3 6 4 3 2" xfId="19434" xr:uid="{00000000-0005-0000-0000-0000F84C0000}"/>
    <cellStyle name="Вычисление 3 3 6 4 3 2 2" xfId="19435" xr:uid="{00000000-0005-0000-0000-0000F94C0000}"/>
    <cellStyle name="Вычисление 3 3 6 4 3 3" xfId="19436" xr:uid="{00000000-0005-0000-0000-0000FA4C0000}"/>
    <cellStyle name="Вычисление 3 3 6 4 4" xfId="19437" xr:uid="{00000000-0005-0000-0000-0000FB4C0000}"/>
    <cellStyle name="Вычисление 3 3 6 4 4 2" xfId="19438" xr:uid="{00000000-0005-0000-0000-0000FC4C0000}"/>
    <cellStyle name="Вычисление 3 3 6 4 4 2 2" xfId="19439" xr:uid="{00000000-0005-0000-0000-0000FD4C0000}"/>
    <cellStyle name="Вычисление 3 3 6 4 4 3" xfId="19440" xr:uid="{00000000-0005-0000-0000-0000FE4C0000}"/>
    <cellStyle name="Вычисление 3 3 6 4 5" xfId="19441" xr:uid="{00000000-0005-0000-0000-0000FF4C0000}"/>
    <cellStyle name="Вычисление 3 3 6 4 5 2" xfId="19442" xr:uid="{00000000-0005-0000-0000-0000004D0000}"/>
    <cellStyle name="Вычисление 3 3 6 4 6" xfId="19443" xr:uid="{00000000-0005-0000-0000-0000014D0000}"/>
    <cellStyle name="Вычисление 3 3 6 5" xfId="19444" xr:uid="{00000000-0005-0000-0000-0000024D0000}"/>
    <cellStyle name="Вычисление 3 3 6 5 2" xfId="19445" xr:uid="{00000000-0005-0000-0000-0000034D0000}"/>
    <cellStyle name="Вычисление 3 3 6 5 2 2" xfId="19446" xr:uid="{00000000-0005-0000-0000-0000044D0000}"/>
    <cellStyle name="Вычисление 3 3 6 5 2 2 2" xfId="19447" xr:uid="{00000000-0005-0000-0000-0000054D0000}"/>
    <cellStyle name="Вычисление 3 3 6 5 2 3" xfId="19448" xr:uid="{00000000-0005-0000-0000-0000064D0000}"/>
    <cellStyle name="Вычисление 3 3 6 5 3" xfId="19449" xr:uid="{00000000-0005-0000-0000-0000074D0000}"/>
    <cellStyle name="Вычисление 3 3 6 5 3 2" xfId="19450" xr:uid="{00000000-0005-0000-0000-0000084D0000}"/>
    <cellStyle name="Вычисление 3 3 6 5 3 2 2" xfId="19451" xr:uid="{00000000-0005-0000-0000-0000094D0000}"/>
    <cellStyle name="Вычисление 3 3 6 5 3 3" xfId="19452" xr:uid="{00000000-0005-0000-0000-00000A4D0000}"/>
    <cellStyle name="Вычисление 3 3 6 5 4" xfId="19453" xr:uid="{00000000-0005-0000-0000-00000B4D0000}"/>
    <cellStyle name="Вычисление 3 3 6 5 4 2" xfId="19454" xr:uid="{00000000-0005-0000-0000-00000C4D0000}"/>
    <cellStyle name="Вычисление 3 3 6 5 4 2 2" xfId="19455" xr:uid="{00000000-0005-0000-0000-00000D4D0000}"/>
    <cellStyle name="Вычисление 3 3 6 5 4 3" xfId="19456" xr:uid="{00000000-0005-0000-0000-00000E4D0000}"/>
    <cellStyle name="Вычисление 3 3 6 5 5" xfId="19457" xr:uid="{00000000-0005-0000-0000-00000F4D0000}"/>
    <cellStyle name="Вычисление 3 3 6 5 5 2" xfId="19458" xr:uid="{00000000-0005-0000-0000-0000104D0000}"/>
    <cellStyle name="Вычисление 3 3 6 5 6" xfId="19459" xr:uid="{00000000-0005-0000-0000-0000114D0000}"/>
    <cellStyle name="Вычисление 3 3 6 6" xfId="19460" xr:uid="{00000000-0005-0000-0000-0000124D0000}"/>
    <cellStyle name="Вычисление 3 3 6 6 2" xfId="19461" xr:uid="{00000000-0005-0000-0000-0000134D0000}"/>
    <cellStyle name="Вычисление 3 3 6 6 2 2" xfId="19462" xr:uid="{00000000-0005-0000-0000-0000144D0000}"/>
    <cellStyle name="Вычисление 3 3 6 6 3" xfId="19463" xr:uid="{00000000-0005-0000-0000-0000154D0000}"/>
    <cellStyle name="Вычисление 3 3 6 7" xfId="19464" xr:uid="{00000000-0005-0000-0000-0000164D0000}"/>
    <cellStyle name="Вычисление 3 3 6 7 2" xfId="19465" xr:uid="{00000000-0005-0000-0000-0000174D0000}"/>
    <cellStyle name="Вычисление 3 3 6 8" xfId="19466" xr:uid="{00000000-0005-0000-0000-0000184D0000}"/>
    <cellStyle name="Вычисление 3 3 7" xfId="19467" xr:uid="{00000000-0005-0000-0000-0000194D0000}"/>
    <cellStyle name="Вычисление 3 3 7 2" xfId="19468" xr:uid="{00000000-0005-0000-0000-00001A4D0000}"/>
    <cellStyle name="Вычисление 3 3 7 2 2" xfId="19469" xr:uid="{00000000-0005-0000-0000-00001B4D0000}"/>
    <cellStyle name="Вычисление 3 3 7 2 2 2" xfId="19470" xr:uid="{00000000-0005-0000-0000-00001C4D0000}"/>
    <cellStyle name="Вычисление 3 3 7 2 3" xfId="19471" xr:uid="{00000000-0005-0000-0000-00001D4D0000}"/>
    <cellStyle name="Вычисление 3 3 7 3" xfId="19472" xr:uid="{00000000-0005-0000-0000-00001E4D0000}"/>
    <cellStyle name="Вычисление 3 3 7 3 2" xfId="19473" xr:uid="{00000000-0005-0000-0000-00001F4D0000}"/>
    <cellStyle name="Вычисление 3 3 7 4" xfId="19474" xr:uid="{00000000-0005-0000-0000-0000204D0000}"/>
    <cellStyle name="Вычисление 3 3 8" xfId="19475" xr:uid="{00000000-0005-0000-0000-0000214D0000}"/>
    <cellStyle name="Вычисление 3 3 8 2" xfId="19476" xr:uid="{00000000-0005-0000-0000-0000224D0000}"/>
    <cellStyle name="Вычисление 3 3 8 2 2" xfId="19477" xr:uid="{00000000-0005-0000-0000-0000234D0000}"/>
    <cellStyle name="Вычисление 3 3 8 3" xfId="19478" xr:uid="{00000000-0005-0000-0000-0000244D0000}"/>
    <cellStyle name="Вычисление 3 3 9" xfId="19479" xr:uid="{00000000-0005-0000-0000-0000254D0000}"/>
    <cellStyle name="Вычисление 3 3 9 2" xfId="19480" xr:uid="{00000000-0005-0000-0000-0000264D0000}"/>
    <cellStyle name="Вычисление 3 4" xfId="19481" xr:uid="{00000000-0005-0000-0000-0000274D0000}"/>
    <cellStyle name="Вычисление 3 4 10" xfId="19482" xr:uid="{00000000-0005-0000-0000-0000284D0000}"/>
    <cellStyle name="Вычисление 3 4 10 2" xfId="19483" xr:uid="{00000000-0005-0000-0000-0000294D0000}"/>
    <cellStyle name="Вычисление 3 4 11" xfId="19484" xr:uid="{00000000-0005-0000-0000-00002A4D0000}"/>
    <cellStyle name="Вычисление 3 4 2" xfId="19485" xr:uid="{00000000-0005-0000-0000-00002B4D0000}"/>
    <cellStyle name="Вычисление 3 4 2 2" xfId="19486" xr:uid="{00000000-0005-0000-0000-00002C4D0000}"/>
    <cellStyle name="Вычисление 3 4 2 2 2" xfId="19487" xr:uid="{00000000-0005-0000-0000-00002D4D0000}"/>
    <cellStyle name="Вычисление 3 4 2 2 2 2" xfId="19488" xr:uid="{00000000-0005-0000-0000-00002E4D0000}"/>
    <cellStyle name="Вычисление 3 4 2 2 2 2 2" xfId="19489" xr:uid="{00000000-0005-0000-0000-00002F4D0000}"/>
    <cellStyle name="Вычисление 3 4 2 2 2 2 2 2" xfId="19490" xr:uid="{00000000-0005-0000-0000-0000304D0000}"/>
    <cellStyle name="Вычисление 3 4 2 2 2 2 3" xfId="19491" xr:uid="{00000000-0005-0000-0000-0000314D0000}"/>
    <cellStyle name="Вычисление 3 4 2 2 2 3" xfId="19492" xr:uid="{00000000-0005-0000-0000-0000324D0000}"/>
    <cellStyle name="Вычисление 3 4 2 2 2 3 2" xfId="19493" xr:uid="{00000000-0005-0000-0000-0000334D0000}"/>
    <cellStyle name="Вычисление 3 4 2 2 2 3 2 2" xfId="19494" xr:uid="{00000000-0005-0000-0000-0000344D0000}"/>
    <cellStyle name="Вычисление 3 4 2 2 2 3 3" xfId="19495" xr:uid="{00000000-0005-0000-0000-0000354D0000}"/>
    <cellStyle name="Вычисление 3 4 2 2 2 4" xfId="19496" xr:uid="{00000000-0005-0000-0000-0000364D0000}"/>
    <cellStyle name="Вычисление 3 4 2 2 2 4 2" xfId="19497" xr:uid="{00000000-0005-0000-0000-0000374D0000}"/>
    <cellStyle name="Вычисление 3 4 2 2 2 4 2 2" xfId="19498" xr:uid="{00000000-0005-0000-0000-0000384D0000}"/>
    <cellStyle name="Вычисление 3 4 2 2 2 4 3" xfId="19499" xr:uid="{00000000-0005-0000-0000-0000394D0000}"/>
    <cellStyle name="Вычисление 3 4 2 2 2 5" xfId="19500" xr:uid="{00000000-0005-0000-0000-00003A4D0000}"/>
    <cellStyle name="Вычисление 3 4 2 2 2 5 2" xfId="19501" xr:uid="{00000000-0005-0000-0000-00003B4D0000}"/>
    <cellStyle name="Вычисление 3 4 2 2 2 6" xfId="19502" xr:uid="{00000000-0005-0000-0000-00003C4D0000}"/>
    <cellStyle name="Вычисление 3 4 2 2 3" xfId="19503" xr:uid="{00000000-0005-0000-0000-00003D4D0000}"/>
    <cellStyle name="Вычисление 3 4 2 2 3 2" xfId="19504" xr:uid="{00000000-0005-0000-0000-00003E4D0000}"/>
    <cellStyle name="Вычисление 3 4 2 2 3 2 2" xfId="19505" xr:uid="{00000000-0005-0000-0000-00003F4D0000}"/>
    <cellStyle name="Вычисление 3 4 2 2 3 2 2 2" xfId="19506" xr:uid="{00000000-0005-0000-0000-0000404D0000}"/>
    <cellStyle name="Вычисление 3 4 2 2 3 2 3" xfId="19507" xr:uid="{00000000-0005-0000-0000-0000414D0000}"/>
    <cellStyle name="Вычисление 3 4 2 2 3 3" xfId="19508" xr:uid="{00000000-0005-0000-0000-0000424D0000}"/>
    <cellStyle name="Вычисление 3 4 2 2 3 3 2" xfId="19509" xr:uid="{00000000-0005-0000-0000-0000434D0000}"/>
    <cellStyle name="Вычисление 3 4 2 2 3 3 2 2" xfId="19510" xr:uid="{00000000-0005-0000-0000-0000444D0000}"/>
    <cellStyle name="Вычисление 3 4 2 2 3 3 3" xfId="19511" xr:uid="{00000000-0005-0000-0000-0000454D0000}"/>
    <cellStyle name="Вычисление 3 4 2 2 3 4" xfId="19512" xr:uid="{00000000-0005-0000-0000-0000464D0000}"/>
    <cellStyle name="Вычисление 3 4 2 2 3 4 2" xfId="19513" xr:uid="{00000000-0005-0000-0000-0000474D0000}"/>
    <cellStyle name="Вычисление 3 4 2 2 3 4 2 2" xfId="19514" xr:uid="{00000000-0005-0000-0000-0000484D0000}"/>
    <cellStyle name="Вычисление 3 4 2 2 3 4 3" xfId="19515" xr:uid="{00000000-0005-0000-0000-0000494D0000}"/>
    <cellStyle name="Вычисление 3 4 2 2 3 5" xfId="19516" xr:uid="{00000000-0005-0000-0000-00004A4D0000}"/>
    <cellStyle name="Вычисление 3 4 2 2 3 5 2" xfId="19517" xr:uid="{00000000-0005-0000-0000-00004B4D0000}"/>
    <cellStyle name="Вычисление 3 4 2 2 3 6" xfId="19518" xr:uid="{00000000-0005-0000-0000-00004C4D0000}"/>
    <cellStyle name="Вычисление 3 4 2 2 4" xfId="19519" xr:uid="{00000000-0005-0000-0000-00004D4D0000}"/>
    <cellStyle name="Вычисление 3 4 2 2 4 2" xfId="19520" xr:uid="{00000000-0005-0000-0000-00004E4D0000}"/>
    <cellStyle name="Вычисление 3 4 2 2 4 2 2" xfId="19521" xr:uid="{00000000-0005-0000-0000-00004F4D0000}"/>
    <cellStyle name="Вычисление 3 4 2 2 4 2 2 2" xfId="19522" xr:uid="{00000000-0005-0000-0000-0000504D0000}"/>
    <cellStyle name="Вычисление 3 4 2 2 4 2 3" xfId="19523" xr:uid="{00000000-0005-0000-0000-0000514D0000}"/>
    <cellStyle name="Вычисление 3 4 2 2 4 3" xfId="19524" xr:uid="{00000000-0005-0000-0000-0000524D0000}"/>
    <cellStyle name="Вычисление 3 4 2 2 4 3 2" xfId="19525" xr:uid="{00000000-0005-0000-0000-0000534D0000}"/>
    <cellStyle name="Вычисление 3 4 2 2 4 3 2 2" xfId="19526" xr:uid="{00000000-0005-0000-0000-0000544D0000}"/>
    <cellStyle name="Вычисление 3 4 2 2 4 3 3" xfId="19527" xr:uid="{00000000-0005-0000-0000-0000554D0000}"/>
    <cellStyle name="Вычисление 3 4 2 2 4 4" xfId="19528" xr:uid="{00000000-0005-0000-0000-0000564D0000}"/>
    <cellStyle name="Вычисление 3 4 2 2 4 4 2" xfId="19529" xr:uid="{00000000-0005-0000-0000-0000574D0000}"/>
    <cellStyle name="Вычисление 3 4 2 2 4 4 2 2" xfId="19530" xr:uid="{00000000-0005-0000-0000-0000584D0000}"/>
    <cellStyle name="Вычисление 3 4 2 2 4 4 3" xfId="19531" xr:uid="{00000000-0005-0000-0000-0000594D0000}"/>
    <cellStyle name="Вычисление 3 4 2 2 4 5" xfId="19532" xr:uid="{00000000-0005-0000-0000-00005A4D0000}"/>
    <cellStyle name="Вычисление 3 4 2 2 4 5 2" xfId="19533" xr:uid="{00000000-0005-0000-0000-00005B4D0000}"/>
    <cellStyle name="Вычисление 3 4 2 2 4 6" xfId="19534" xr:uid="{00000000-0005-0000-0000-00005C4D0000}"/>
    <cellStyle name="Вычисление 3 4 2 2 5" xfId="19535" xr:uid="{00000000-0005-0000-0000-00005D4D0000}"/>
    <cellStyle name="Вычисление 3 4 2 2 5 2" xfId="19536" xr:uid="{00000000-0005-0000-0000-00005E4D0000}"/>
    <cellStyle name="Вычисление 3 4 2 2 5 2 2" xfId="19537" xr:uid="{00000000-0005-0000-0000-00005F4D0000}"/>
    <cellStyle name="Вычисление 3 4 2 2 5 2 2 2" xfId="19538" xr:uid="{00000000-0005-0000-0000-0000604D0000}"/>
    <cellStyle name="Вычисление 3 4 2 2 5 2 3" xfId="19539" xr:uid="{00000000-0005-0000-0000-0000614D0000}"/>
    <cellStyle name="Вычисление 3 4 2 2 5 3" xfId="19540" xr:uid="{00000000-0005-0000-0000-0000624D0000}"/>
    <cellStyle name="Вычисление 3 4 2 2 5 3 2" xfId="19541" xr:uid="{00000000-0005-0000-0000-0000634D0000}"/>
    <cellStyle name="Вычисление 3 4 2 2 5 3 2 2" xfId="19542" xr:uid="{00000000-0005-0000-0000-0000644D0000}"/>
    <cellStyle name="Вычисление 3 4 2 2 5 3 3" xfId="19543" xr:uid="{00000000-0005-0000-0000-0000654D0000}"/>
    <cellStyle name="Вычисление 3 4 2 2 5 4" xfId="19544" xr:uid="{00000000-0005-0000-0000-0000664D0000}"/>
    <cellStyle name="Вычисление 3 4 2 2 5 4 2" xfId="19545" xr:uid="{00000000-0005-0000-0000-0000674D0000}"/>
    <cellStyle name="Вычисление 3 4 2 2 5 4 2 2" xfId="19546" xr:uid="{00000000-0005-0000-0000-0000684D0000}"/>
    <cellStyle name="Вычисление 3 4 2 2 5 4 3" xfId="19547" xr:uid="{00000000-0005-0000-0000-0000694D0000}"/>
    <cellStyle name="Вычисление 3 4 2 2 5 5" xfId="19548" xr:uid="{00000000-0005-0000-0000-00006A4D0000}"/>
    <cellStyle name="Вычисление 3 4 2 2 5 5 2" xfId="19549" xr:uid="{00000000-0005-0000-0000-00006B4D0000}"/>
    <cellStyle name="Вычисление 3 4 2 2 5 6" xfId="19550" xr:uid="{00000000-0005-0000-0000-00006C4D0000}"/>
    <cellStyle name="Вычисление 3 4 2 2 6" xfId="19551" xr:uid="{00000000-0005-0000-0000-00006D4D0000}"/>
    <cellStyle name="Вычисление 3 4 2 2 6 2" xfId="19552" xr:uid="{00000000-0005-0000-0000-00006E4D0000}"/>
    <cellStyle name="Вычисление 3 4 2 2 6 2 2" xfId="19553" xr:uid="{00000000-0005-0000-0000-00006F4D0000}"/>
    <cellStyle name="Вычисление 3 4 2 2 6 3" xfId="19554" xr:uid="{00000000-0005-0000-0000-0000704D0000}"/>
    <cellStyle name="Вычисление 3 4 2 2 7" xfId="19555" xr:uid="{00000000-0005-0000-0000-0000714D0000}"/>
    <cellStyle name="Вычисление 3 4 2 2 7 2" xfId="19556" xr:uid="{00000000-0005-0000-0000-0000724D0000}"/>
    <cellStyle name="Вычисление 3 4 2 2 8" xfId="19557" xr:uid="{00000000-0005-0000-0000-0000734D0000}"/>
    <cellStyle name="Вычисление 3 4 2 3" xfId="19558" xr:uid="{00000000-0005-0000-0000-0000744D0000}"/>
    <cellStyle name="Вычисление 3 4 2 3 2" xfId="19559" xr:uid="{00000000-0005-0000-0000-0000754D0000}"/>
    <cellStyle name="Вычисление 3 4 2 3 2 2" xfId="19560" xr:uid="{00000000-0005-0000-0000-0000764D0000}"/>
    <cellStyle name="Вычисление 3 4 2 3 2 2 2" xfId="19561" xr:uid="{00000000-0005-0000-0000-0000774D0000}"/>
    <cellStyle name="Вычисление 3 4 2 3 2 3" xfId="19562" xr:uid="{00000000-0005-0000-0000-0000784D0000}"/>
    <cellStyle name="Вычисление 3 4 2 3 3" xfId="19563" xr:uid="{00000000-0005-0000-0000-0000794D0000}"/>
    <cellStyle name="Вычисление 3 4 2 3 3 2" xfId="19564" xr:uid="{00000000-0005-0000-0000-00007A4D0000}"/>
    <cellStyle name="Вычисление 3 4 2 3 3 2 2" xfId="19565" xr:uid="{00000000-0005-0000-0000-00007B4D0000}"/>
    <cellStyle name="Вычисление 3 4 2 3 3 3" xfId="19566" xr:uid="{00000000-0005-0000-0000-00007C4D0000}"/>
    <cellStyle name="Вычисление 3 4 2 3 4" xfId="19567" xr:uid="{00000000-0005-0000-0000-00007D4D0000}"/>
    <cellStyle name="Вычисление 3 4 2 3 4 2" xfId="19568" xr:uid="{00000000-0005-0000-0000-00007E4D0000}"/>
    <cellStyle name="Вычисление 3 4 2 3 4 2 2" xfId="19569" xr:uid="{00000000-0005-0000-0000-00007F4D0000}"/>
    <cellStyle name="Вычисление 3 4 2 3 4 3" xfId="19570" xr:uid="{00000000-0005-0000-0000-0000804D0000}"/>
    <cellStyle name="Вычисление 3 4 2 3 5" xfId="19571" xr:uid="{00000000-0005-0000-0000-0000814D0000}"/>
    <cellStyle name="Вычисление 3 4 2 3 5 2" xfId="19572" xr:uid="{00000000-0005-0000-0000-0000824D0000}"/>
    <cellStyle name="Вычисление 3 4 2 3 6" xfId="19573" xr:uid="{00000000-0005-0000-0000-0000834D0000}"/>
    <cellStyle name="Вычисление 3 4 2 4" xfId="19574" xr:uid="{00000000-0005-0000-0000-0000844D0000}"/>
    <cellStyle name="Вычисление 3 4 2 4 2" xfId="19575" xr:uid="{00000000-0005-0000-0000-0000854D0000}"/>
    <cellStyle name="Вычисление 3 4 2 4 2 2" xfId="19576" xr:uid="{00000000-0005-0000-0000-0000864D0000}"/>
    <cellStyle name="Вычисление 3 4 2 4 2 2 2" xfId="19577" xr:uid="{00000000-0005-0000-0000-0000874D0000}"/>
    <cellStyle name="Вычисление 3 4 2 4 2 3" xfId="19578" xr:uid="{00000000-0005-0000-0000-0000884D0000}"/>
    <cellStyle name="Вычисление 3 4 2 4 3" xfId="19579" xr:uid="{00000000-0005-0000-0000-0000894D0000}"/>
    <cellStyle name="Вычисление 3 4 2 4 3 2" xfId="19580" xr:uid="{00000000-0005-0000-0000-00008A4D0000}"/>
    <cellStyle name="Вычисление 3 4 2 4 3 2 2" xfId="19581" xr:uid="{00000000-0005-0000-0000-00008B4D0000}"/>
    <cellStyle name="Вычисление 3 4 2 4 3 3" xfId="19582" xr:uid="{00000000-0005-0000-0000-00008C4D0000}"/>
    <cellStyle name="Вычисление 3 4 2 4 4" xfId="19583" xr:uid="{00000000-0005-0000-0000-00008D4D0000}"/>
    <cellStyle name="Вычисление 3 4 2 4 4 2" xfId="19584" xr:uid="{00000000-0005-0000-0000-00008E4D0000}"/>
    <cellStyle name="Вычисление 3 4 2 4 4 2 2" xfId="19585" xr:uid="{00000000-0005-0000-0000-00008F4D0000}"/>
    <cellStyle name="Вычисление 3 4 2 4 4 3" xfId="19586" xr:uid="{00000000-0005-0000-0000-0000904D0000}"/>
    <cellStyle name="Вычисление 3 4 2 4 5" xfId="19587" xr:uid="{00000000-0005-0000-0000-0000914D0000}"/>
    <cellStyle name="Вычисление 3 4 2 4 5 2" xfId="19588" xr:uid="{00000000-0005-0000-0000-0000924D0000}"/>
    <cellStyle name="Вычисление 3 4 2 4 6" xfId="19589" xr:uid="{00000000-0005-0000-0000-0000934D0000}"/>
    <cellStyle name="Вычисление 3 4 2 5" xfId="19590" xr:uid="{00000000-0005-0000-0000-0000944D0000}"/>
    <cellStyle name="Вычисление 3 4 2 5 2" xfId="19591" xr:uid="{00000000-0005-0000-0000-0000954D0000}"/>
    <cellStyle name="Вычисление 3 4 2 5 2 2" xfId="19592" xr:uid="{00000000-0005-0000-0000-0000964D0000}"/>
    <cellStyle name="Вычисление 3 4 2 5 2 2 2" xfId="19593" xr:uid="{00000000-0005-0000-0000-0000974D0000}"/>
    <cellStyle name="Вычисление 3 4 2 5 2 3" xfId="19594" xr:uid="{00000000-0005-0000-0000-0000984D0000}"/>
    <cellStyle name="Вычисление 3 4 2 5 3" xfId="19595" xr:uid="{00000000-0005-0000-0000-0000994D0000}"/>
    <cellStyle name="Вычисление 3 4 2 5 3 2" xfId="19596" xr:uid="{00000000-0005-0000-0000-00009A4D0000}"/>
    <cellStyle name="Вычисление 3 4 2 5 3 2 2" xfId="19597" xr:uid="{00000000-0005-0000-0000-00009B4D0000}"/>
    <cellStyle name="Вычисление 3 4 2 5 3 3" xfId="19598" xr:uid="{00000000-0005-0000-0000-00009C4D0000}"/>
    <cellStyle name="Вычисление 3 4 2 5 4" xfId="19599" xr:uid="{00000000-0005-0000-0000-00009D4D0000}"/>
    <cellStyle name="Вычисление 3 4 2 5 4 2" xfId="19600" xr:uid="{00000000-0005-0000-0000-00009E4D0000}"/>
    <cellStyle name="Вычисление 3 4 2 5 4 2 2" xfId="19601" xr:uid="{00000000-0005-0000-0000-00009F4D0000}"/>
    <cellStyle name="Вычисление 3 4 2 5 4 3" xfId="19602" xr:uid="{00000000-0005-0000-0000-0000A04D0000}"/>
    <cellStyle name="Вычисление 3 4 2 5 5" xfId="19603" xr:uid="{00000000-0005-0000-0000-0000A14D0000}"/>
    <cellStyle name="Вычисление 3 4 2 5 5 2" xfId="19604" xr:uid="{00000000-0005-0000-0000-0000A24D0000}"/>
    <cellStyle name="Вычисление 3 4 2 5 6" xfId="19605" xr:uid="{00000000-0005-0000-0000-0000A34D0000}"/>
    <cellStyle name="Вычисление 3 4 2 6" xfId="19606" xr:uid="{00000000-0005-0000-0000-0000A44D0000}"/>
    <cellStyle name="Вычисление 3 4 2 6 2" xfId="19607" xr:uid="{00000000-0005-0000-0000-0000A54D0000}"/>
    <cellStyle name="Вычисление 3 4 2 6 2 2" xfId="19608" xr:uid="{00000000-0005-0000-0000-0000A64D0000}"/>
    <cellStyle name="Вычисление 3 4 2 6 2 2 2" xfId="19609" xr:uid="{00000000-0005-0000-0000-0000A74D0000}"/>
    <cellStyle name="Вычисление 3 4 2 6 2 3" xfId="19610" xr:uid="{00000000-0005-0000-0000-0000A84D0000}"/>
    <cellStyle name="Вычисление 3 4 2 6 3" xfId="19611" xr:uid="{00000000-0005-0000-0000-0000A94D0000}"/>
    <cellStyle name="Вычисление 3 4 2 6 3 2" xfId="19612" xr:uid="{00000000-0005-0000-0000-0000AA4D0000}"/>
    <cellStyle name="Вычисление 3 4 2 6 3 2 2" xfId="19613" xr:uid="{00000000-0005-0000-0000-0000AB4D0000}"/>
    <cellStyle name="Вычисление 3 4 2 6 3 3" xfId="19614" xr:uid="{00000000-0005-0000-0000-0000AC4D0000}"/>
    <cellStyle name="Вычисление 3 4 2 6 4" xfId="19615" xr:uid="{00000000-0005-0000-0000-0000AD4D0000}"/>
    <cellStyle name="Вычисление 3 4 2 6 4 2" xfId="19616" xr:uid="{00000000-0005-0000-0000-0000AE4D0000}"/>
    <cellStyle name="Вычисление 3 4 2 6 4 2 2" xfId="19617" xr:uid="{00000000-0005-0000-0000-0000AF4D0000}"/>
    <cellStyle name="Вычисление 3 4 2 6 4 3" xfId="19618" xr:uid="{00000000-0005-0000-0000-0000B04D0000}"/>
    <cellStyle name="Вычисление 3 4 2 6 5" xfId="19619" xr:uid="{00000000-0005-0000-0000-0000B14D0000}"/>
    <cellStyle name="Вычисление 3 4 2 6 5 2" xfId="19620" xr:uid="{00000000-0005-0000-0000-0000B24D0000}"/>
    <cellStyle name="Вычисление 3 4 2 6 6" xfId="19621" xr:uid="{00000000-0005-0000-0000-0000B34D0000}"/>
    <cellStyle name="Вычисление 3 4 2 7" xfId="19622" xr:uid="{00000000-0005-0000-0000-0000B44D0000}"/>
    <cellStyle name="Вычисление 3 4 2 7 2" xfId="19623" xr:uid="{00000000-0005-0000-0000-0000B54D0000}"/>
    <cellStyle name="Вычисление 3 4 2 7 2 2" xfId="19624" xr:uid="{00000000-0005-0000-0000-0000B64D0000}"/>
    <cellStyle name="Вычисление 3 4 2 7 3" xfId="19625" xr:uid="{00000000-0005-0000-0000-0000B74D0000}"/>
    <cellStyle name="Вычисление 3 4 2 8" xfId="19626" xr:uid="{00000000-0005-0000-0000-0000B84D0000}"/>
    <cellStyle name="Вычисление 3 4 2 8 2" xfId="19627" xr:uid="{00000000-0005-0000-0000-0000B94D0000}"/>
    <cellStyle name="Вычисление 3 4 2 9" xfId="19628" xr:uid="{00000000-0005-0000-0000-0000BA4D0000}"/>
    <cellStyle name="Вычисление 3 4 3" xfId="19629" xr:uid="{00000000-0005-0000-0000-0000BB4D0000}"/>
    <cellStyle name="Вычисление 3 4 3 2" xfId="19630" xr:uid="{00000000-0005-0000-0000-0000BC4D0000}"/>
    <cellStyle name="Вычисление 3 4 3 2 2" xfId="19631" xr:uid="{00000000-0005-0000-0000-0000BD4D0000}"/>
    <cellStyle name="Вычисление 3 4 3 2 2 2" xfId="19632" xr:uid="{00000000-0005-0000-0000-0000BE4D0000}"/>
    <cellStyle name="Вычисление 3 4 3 2 2 2 2" xfId="19633" xr:uid="{00000000-0005-0000-0000-0000BF4D0000}"/>
    <cellStyle name="Вычисление 3 4 3 2 2 3" xfId="19634" xr:uid="{00000000-0005-0000-0000-0000C04D0000}"/>
    <cellStyle name="Вычисление 3 4 3 2 3" xfId="19635" xr:uid="{00000000-0005-0000-0000-0000C14D0000}"/>
    <cellStyle name="Вычисление 3 4 3 2 3 2" xfId="19636" xr:uid="{00000000-0005-0000-0000-0000C24D0000}"/>
    <cellStyle name="Вычисление 3 4 3 2 3 2 2" xfId="19637" xr:uid="{00000000-0005-0000-0000-0000C34D0000}"/>
    <cellStyle name="Вычисление 3 4 3 2 3 3" xfId="19638" xr:uid="{00000000-0005-0000-0000-0000C44D0000}"/>
    <cellStyle name="Вычисление 3 4 3 2 4" xfId="19639" xr:uid="{00000000-0005-0000-0000-0000C54D0000}"/>
    <cellStyle name="Вычисление 3 4 3 2 4 2" xfId="19640" xr:uid="{00000000-0005-0000-0000-0000C64D0000}"/>
    <cellStyle name="Вычисление 3 4 3 2 4 2 2" xfId="19641" xr:uid="{00000000-0005-0000-0000-0000C74D0000}"/>
    <cellStyle name="Вычисление 3 4 3 2 4 3" xfId="19642" xr:uid="{00000000-0005-0000-0000-0000C84D0000}"/>
    <cellStyle name="Вычисление 3 4 3 2 5" xfId="19643" xr:uid="{00000000-0005-0000-0000-0000C94D0000}"/>
    <cellStyle name="Вычисление 3 4 3 2 5 2" xfId="19644" xr:uid="{00000000-0005-0000-0000-0000CA4D0000}"/>
    <cellStyle name="Вычисление 3 4 3 2 6" xfId="19645" xr:uid="{00000000-0005-0000-0000-0000CB4D0000}"/>
    <cellStyle name="Вычисление 3 4 3 3" xfId="19646" xr:uid="{00000000-0005-0000-0000-0000CC4D0000}"/>
    <cellStyle name="Вычисление 3 4 3 3 2" xfId="19647" xr:uid="{00000000-0005-0000-0000-0000CD4D0000}"/>
    <cellStyle name="Вычисление 3 4 3 3 2 2" xfId="19648" xr:uid="{00000000-0005-0000-0000-0000CE4D0000}"/>
    <cellStyle name="Вычисление 3 4 3 3 2 2 2" xfId="19649" xr:uid="{00000000-0005-0000-0000-0000CF4D0000}"/>
    <cellStyle name="Вычисление 3 4 3 3 2 3" xfId="19650" xr:uid="{00000000-0005-0000-0000-0000D04D0000}"/>
    <cellStyle name="Вычисление 3 4 3 3 3" xfId="19651" xr:uid="{00000000-0005-0000-0000-0000D14D0000}"/>
    <cellStyle name="Вычисление 3 4 3 3 3 2" xfId="19652" xr:uid="{00000000-0005-0000-0000-0000D24D0000}"/>
    <cellStyle name="Вычисление 3 4 3 3 3 2 2" xfId="19653" xr:uid="{00000000-0005-0000-0000-0000D34D0000}"/>
    <cellStyle name="Вычисление 3 4 3 3 3 3" xfId="19654" xr:uid="{00000000-0005-0000-0000-0000D44D0000}"/>
    <cellStyle name="Вычисление 3 4 3 3 4" xfId="19655" xr:uid="{00000000-0005-0000-0000-0000D54D0000}"/>
    <cellStyle name="Вычисление 3 4 3 3 4 2" xfId="19656" xr:uid="{00000000-0005-0000-0000-0000D64D0000}"/>
    <cellStyle name="Вычисление 3 4 3 3 4 2 2" xfId="19657" xr:uid="{00000000-0005-0000-0000-0000D74D0000}"/>
    <cellStyle name="Вычисление 3 4 3 3 4 3" xfId="19658" xr:uid="{00000000-0005-0000-0000-0000D84D0000}"/>
    <cellStyle name="Вычисление 3 4 3 3 5" xfId="19659" xr:uid="{00000000-0005-0000-0000-0000D94D0000}"/>
    <cellStyle name="Вычисление 3 4 3 3 5 2" xfId="19660" xr:uid="{00000000-0005-0000-0000-0000DA4D0000}"/>
    <cellStyle name="Вычисление 3 4 3 3 6" xfId="19661" xr:uid="{00000000-0005-0000-0000-0000DB4D0000}"/>
    <cellStyle name="Вычисление 3 4 3 4" xfId="19662" xr:uid="{00000000-0005-0000-0000-0000DC4D0000}"/>
    <cellStyle name="Вычисление 3 4 3 4 2" xfId="19663" xr:uid="{00000000-0005-0000-0000-0000DD4D0000}"/>
    <cellStyle name="Вычисление 3 4 3 4 2 2" xfId="19664" xr:uid="{00000000-0005-0000-0000-0000DE4D0000}"/>
    <cellStyle name="Вычисление 3 4 3 4 2 2 2" xfId="19665" xr:uid="{00000000-0005-0000-0000-0000DF4D0000}"/>
    <cellStyle name="Вычисление 3 4 3 4 2 3" xfId="19666" xr:uid="{00000000-0005-0000-0000-0000E04D0000}"/>
    <cellStyle name="Вычисление 3 4 3 4 3" xfId="19667" xr:uid="{00000000-0005-0000-0000-0000E14D0000}"/>
    <cellStyle name="Вычисление 3 4 3 4 3 2" xfId="19668" xr:uid="{00000000-0005-0000-0000-0000E24D0000}"/>
    <cellStyle name="Вычисление 3 4 3 4 3 2 2" xfId="19669" xr:uid="{00000000-0005-0000-0000-0000E34D0000}"/>
    <cellStyle name="Вычисление 3 4 3 4 3 3" xfId="19670" xr:uid="{00000000-0005-0000-0000-0000E44D0000}"/>
    <cellStyle name="Вычисление 3 4 3 4 4" xfId="19671" xr:uid="{00000000-0005-0000-0000-0000E54D0000}"/>
    <cellStyle name="Вычисление 3 4 3 4 4 2" xfId="19672" xr:uid="{00000000-0005-0000-0000-0000E64D0000}"/>
    <cellStyle name="Вычисление 3 4 3 4 4 2 2" xfId="19673" xr:uid="{00000000-0005-0000-0000-0000E74D0000}"/>
    <cellStyle name="Вычисление 3 4 3 4 4 3" xfId="19674" xr:uid="{00000000-0005-0000-0000-0000E84D0000}"/>
    <cellStyle name="Вычисление 3 4 3 4 5" xfId="19675" xr:uid="{00000000-0005-0000-0000-0000E94D0000}"/>
    <cellStyle name="Вычисление 3 4 3 4 5 2" xfId="19676" xr:uid="{00000000-0005-0000-0000-0000EA4D0000}"/>
    <cellStyle name="Вычисление 3 4 3 4 6" xfId="19677" xr:uid="{00000000-0005-0000-0000-0000EB4D0000}"/>
    <cellStyle name="Вычисление 3 4 3 5" xfId="19678" xr:uid="{00000000-0005-0000-0000-0000EC4D0000}"/>
    <cellStyle name="Вычисление 3 4 3 5 2" xfId="19679" xr:uid="{00000000-0005-0000-0000-0000ED4D0000}"/>
    <cellStyle name="Вычисление 3 4 3 5 2 2" xfId="19680" xr:uid="{00000000-0005-0000-0000-0000EE4D0000}"/>
    <cellStyle name="Вычисление 3 4 3 5 2 2 2" xfId="19681" xr:uid="{00000000-0005-0000-0000-0000EF4D0000}"/>
    <cellStyle name="Вычисление 3 4 3 5 2 3" xfId="19682" xr:uid="{00000000-0005-0000-0000-0000F04D0000}"/>
    <cellStyle name="Вычисление 3 4 3 5 3" xfId="19683" xr:uid="{00000000-0005-0000-0000-0000F14D0000}"/>
    <cellStyle name="Вычисление 3 4 3 5 3 2" xfId="19684" xr:uid="{00000000-0005-0000-0000-0000F24D0000}"/>
    <cellStyle name="Вычисление 3 4 3 5 3 2 2" xfId="19685" xr:uid="{00000000-0005-0000-0000-0000F34D0000}"/>
    <cellStyle name="Вычисление 3 4 3 5 3 3" xfId="19686" xr:uid="{00000000-0005-0000-0000-0000F44D0000}"/>
    <cellStyle name="Вычисление 3 4 3 5 4" xfId="19687" xr:uid="{00000000-0005-0000-0000-0000F54D0000}"/>
    <cellStyle name="Вычисление 3 4 3 5 4 2" xfId="19688" xr:uid="{00000000-0005-0000-0000-0000F64D0000}"/>
    <cellStyle name="Вычисление 3 4 3 5 4 2 2" xfId="19689" xr:uid="{00000000-0005-0000-0000-0000F74D0000}"/>
    <cellStyle name="Вычисление 3 4 3 5 4 3" xfId="19690" xr:uid="{00000000-0005-0000-0000-0000F84D0000}"/>
    <cellStyle name="Вычисление 3 4 3 5 5" xfId="19691" xr:uid="{00000000-0005-0000-0000-0000F94D0000}"/>
    <cellStyle name="Вычисление 3 4 3 5 5 2" xfId="19692" xr:uid="{00000000-0005-0000-0000-0000FA4D0000}"/>
    <cellStyle name="Вычисление 3 4 3 5 6" xfId="19693" xr:uid="{00000000-0005-0000-0000-0000FB4D0000}"/>
    <cellStyle name="Вычисление 3 4 3 6" xfId="19694" xr:uid="{00000000-0005-0000-0000-0000FC4D0000}"/>
    <cellStyle name="Вычисление 3 4 3 6 2" xfId="19695" xr:uid="{00000000-0005-0000-0000-0000FD4D0000}"/>
    <cellStyle name="Вычисление 3 4 3 6 2 2" xfId="19696" xr:uid="{00000000-0005-0000-0000-0000FE4D0000}"/>
    <cellStyle name="Вычисление 3 4 3 6 2 2 2" xfId="19697" xr:uid="{00000000-0005-0000-0000-0000FF4D0000}"/>
    <cellStyle name="Вычисление 3 4 3 6 2 3" xfId="19698" xr:uid="{00000000-0005-0000-0000-0000004E0000}"/>
    <cellStyle name="Вычисление 3 4 3 6 3" xfId="19699" xr:uid="{00000000-0005-0000-0000-0000014E0000}"/>
    <cellStyle name="Вычисление 3 4 3 6 3 2" xfId="19700" xr:uid="{00000000-0005-0000-0000-0000024E0000}"/>
    <cellStyle name="Вычисление 3 4 3 6 3 2 2" xfId="19701" xr:uid="{00000000-0005-0000-0000-0000034E0000}"/>
    <cellStyle name="Вычисление 3 4 3 6 3 3" xfId="19702" xr:uid="{00000000-0005-0000-0000-0000044E0000}"/>
    <cellStyle name="Вычисление 3 4 3 6 4" xfId="19703" xr:uid="{00000000-0005-0000-0000-0000054E0000}"/>
    <cellStyle name="Вычисление 3 4 3 6 4 2" xfId="19704" xr:uid="{00000000-0005-0000-0000-0000064E0000}"/>
    <cellStyle name="Вычисление 3 4 3 6 4 2 2" xfId="19705" xr:uid="{00000000-0005-0000-0000-0000074E0000}"/>
    <cellStyle name="Вычисление 3 4 3 6 4 3" xfId="19706" xr:uid="{00000000-0005-0000-0000-0000084E0000}"/>
    <cellStyle name="Вычисление 3 4 3 6 5" xfId="19707" xr:uid="{00000000-0005-0000-0000-0000094E0000}"/>
    <cellStyle name="Вычисление 3 4 3 6 5 2" xfId="19708" xr:uid="{00000000-0005-0000-0000-00000A4E0000}"/>
    <cellStyle name="Вычисление 3 4 3 6 6" xfId="19709" xr:uid="{00000000-0005-0000-0000-00000B4E0000}"/>
    <cellStyle name="Вычисление 3 4 3 7" xfId="19710" xr:uid="{00000000-0005-0000-0000-00000C4E0000}"/>
    <cellStyle name="Вычисление 3 4 3 7 2" xfId="19711" xr:uid="{00000000-0005-0000-0000-00000D4E0000}"/>
    <cellStyle name="Вычисление 3 4 3 7 2 2" xfId="19712" xr:uid="{00000000-0005-0000-0000-00000E4E0000}"/>
    <cellStyle name="Вычисление 3 4 3 7 3" xfId="19713" xr:uid="{00000000-0005-0000-0000-00000F4E0000}"/>
    <cellStyle name="Вычисление 3 4 3 8" xfId="19714" xr:uid="{00000000-0005-0000-0000-0000104E0000}"/>
    <cellStyle name="Вычисление 3 4 3 8 2" xfId="19715" xr:uid="{00000000-0005-0000-0000-0000114E0000}"/>
    <cellStyle name="Вычисление 3 4 3 9" xfId="19716" xr:uid="{00000000-0005-0000-0000-0000124E0000}"/>
    <cellStyle name="Вычисление 3 4 4" xfId="19717" xr:uid="{00000000-0005-0000-0000-0000134E0000}"/>
    <cellStyle name="Вычисление 3 4 4 2" xfId="19718" xr:uid="{00000000-0005-0000-0000-0000144E0000}"/>
    <cellStyle name="Вычисление 3 4 4 2 2" xfId="19719" xr:uid="{00000000-0005-0000-0000-0000154E0000}"/>
    <cellStyle name="Вычисление 3 4 4 2 2 2" xfId="19720" xr:uid="{00000000-0005-0000-0000-0000164E0000}"/>
    <cellStyle name="Вычисление 3 4 4 2 2 2 2" xfId="19721" xr:uid="{00000000-0005-0000-0000-0000174E0000}"/>
    <cellStyle name="Вычисление 3 4 4 2 2 3" xfId="19722" xr:uid="{00000000-0005-0000-0000-0000184E0000}"/>
    <cellStyle name="Вычисление 3 4 4 2 3" xfId="19723" xr:uid="{00000000-0005-0000-0000-0000194E0000}"/>
    <cellStyle name="Вычисление 3 4 4 2 3 2" xfId="19724" xr:uid="{00000000-0005-0000-0000-00001A4E0000}"/>
    <cellStyle name="Вычисление 3 4 4 2 3 2 2" xfId="19725" xr:uid="{00000000-0005-0000-0000-00001B4E0000}"/>
    <cellStyle name="Вычисление 3 4 4 2 3 3" xfId="19726" xr:uid="{00000000-0005-0000-0000-00001C4E0000}"/>
    <cellStyle name="Вычисление 3 4 4 2 4" xfId="19727" xr:uid="{00000000-0005-0000-0000-00001D4E0000}"/>
    <cellStyle name="Вычисление 3 4 4 2 4 2" xfId="19728" xr:uid="{00000000-0005-0000-0000-00001E4E0000}"/>
    <cellStyle name="Вычисление 3 4 4 2 4 2 2" xfId="19729" xr:uid="{00000000-0005-0000-0000-00001F4E0000}"/>
    <cellStyle name="Вычисление 3 4 4 2 4 3" xfId="19730" xr:uid="{00000000-0005-0000-0000-0000204E0000}"/>
    <cellStyle name="Вычисление 3 4 4 2 5" xfId="19731" xr:uid="{00000000-0005-0000-0000-0000214E0000}"/>
    <cellStyle name="Вычисление 3 4 4 2 5 2" xfId="19732" xr:uid="{00000000-0005-0000-0000-0000224E0000}"/>
    <cellStyle name="Вычисление 3 4 4 2 6" xfId="19733" xr:uid="{00000000-0005-0000-0000-0000234E0000}"/>
    <cellStyle name="Вычисление 3 4 4 3" xfId="19734" xr:uid="{00000000-0005-0000-0000-0000244E0000}"/>
    <cellStyle name="Вычисление 3 4 4 3 2" xfId="19735" xr:uid="{00000000-0005-0000-0000-0000254E0000}"/>
    <cellStyle name="Вычисление 3 4 4 3 2 2" xfId="19736" xr:uid="{00000000-0005-0000-0000-0000264E0000}"/>
    <cellStyle name="Вычисление 3 4 4 3 2 2 2" xfId="19737" xr:uid="{00000000-0005-0000-0000-0000274E0000}"/>
    <cellStyle name="Вычисление 3 4 4 3 2 3" xfId="19738" xr:uid="{00000000-0005-0000-0000-0000284E0000}"/>
    <cellStyle name="Вычисление 3 4 4 3 3" xfId="19739" xr:uid="{00000000-0005-0000-0000-0000294E0000}"/>
    <cellStyle name="Вычисление 3 4 4 3 3 2" xfId="19740" xr:uid="{00000000-0005-0000-0000-00002A4E0000}"/>
    <cellStyle name="Вычисление 3 4 4 3 3 2 2" xfId="19741" xr:uid="{00000000-0005-0000-0000-00002B4E0000}"/>
    <cellStyle name="Вычисление 3 4 4 3 3 3" xfId="19742" xr:uid="{00000000-0005-0000-0000-00002C4E0000}"/>
    <cellStyle name="Вычисление 3 4 4 3 4" xfId="19743" xr:uid="{00000000-0005-0000-0000-00002D4E0000}"/>
    <cellStyle name="Вычисление 3 4 4 3 4 2" xfId="19744" xr:uid="{00000000-0005-0000-0000-00002E4E0000}"/>
    <cellStyle name="Вычисление 3 4 4 3 4 2 2" xfId="19745" xr:uid="{00000000-0005-0000-0000-00002F4E0000}"/>
    <cellStyle name="Вычисление 3 4 4 3 4 3" xfId="19746" xr:uid="{00000000-0005-0000-0000-0000304E0000}"/>
    <cellStyle name="Вычисление 3 4 4 3 5" xfId="19747" xr:uid="{00000000-0005-0000-0000-0000314E0000}"/>
    <cellStyle name="Вычисление 3 4 4 3 5 2" xfId="19748" xr:uid="{00000000-0005-0000-0000-0000324E0000}"/>
    <cellStyle name="Вычисление 3 4 4 3 6" xfId="19749" xr:uid="{00000000-0005-0000-0000-0000334E0000}"/>
    <cellStyle name="Вычисление 3 4 4 4" xfId="19750" xr:uid="{00000000-0005-0000-0000-0000344E0000}"/>
    <cellStyle name="Вычисление 3 4 4 4 2" xfId="19751" xr:uid="{00000000-0005-0000-0000-0000354E0000}"/>
    <cellStyle name="Вычисление 3 4 4 4 2 2" xfId="19752" xr:uid="{00000000-0005-0000-0000-0000364E0000}"/>
    <cellStyle name="Вычисление 3 4 4 4 2 2 2" xfId="19753" xr:uid="{00000000-0005-0000-0000-0000374E0000}"/>
    <cellStyle name="Вычисление 3 4 4 4 2 3" xfId="19754" xr:uid="{00000000-0005-0000-0000-0000384E0000}"/>
    <cellStyle name="Вычисление 3 4 4 4 3" xfId="19755" xr:uid="{00000000-0005-0000-0000-0000394E0000}"/>
    <cellStyle name="Вычисление 3 4 4 4 3 2" xfId="19756" xr:uid="{00000000-0005-0000-0000-00003A4E0000}"/>
    <cellStyle name="Вычисление 3 4 4 4 3 2 2" xfId="19757" xr:uid="{00000000-0005-0000-0000-00003B4E0000}"/>
    <cellStyle name="Вычисление 3 4 4 4 3 3" xfId="19758" xr:uid="{00000000-0005-0000-0000-00003C4E0000}"/>
    <cellStyle name="Вычисление 3 4 4 4 4" xfId="19759" xr:uid="{00000000-0005-0000-0000-00003D4E0000}"/>
    <cellStyle name="Вычисление 3 4 4 4 4 2" xfId="19760" xr:uid="{00000000-0005-0000-0000-00003E4E0000}"/>
    <cellStyle name="Вычисление 3 4 4 4 4 2 2" xfId="19761" xr:uid="{00000000-0005-0000-0000-00003F4E0000}"/>
    <cellStyle name="Вычисление 3 4 4 4 4 3" xfId="19762" xr:uid="{00000000-0005-0000-0000-0000404E0000}"/>
    <cellStyle name="Вычисление 3 4 4 4 5" xfId="19763" xr:uid="{00000000-0005-0000-0000-0000414E0000}"/>
    <cellStyle name="Вычисление 3 4 4 4 5 2" xfId="19764" xr:uid="{00000000-0005-0000-0000-0000424E0000}"/>
    <cellStyle name="Вычисление 3 4 4 4 6" xfId="19765" xr:uid="{00000000-0005-0000-0000-0000434E0000}"/>
    <cellStyle name="Вычисление 3 4 4 5" xfId="19766" xr:uid="{00000000-0005-0000-0000-0000444E0000}"/>
    <cellStyle name="Вычисление 3 4 4 5 2" xfId="19767" xr:uid="{00000000-0005-0000-0000-0000454E0000}"/>
    <cellStyle name="Вычисление 3 4 4 5 2 2" xfId="19768" xr:uid="{00000000-0005-0000-0000-0000464E0000}"/>
    <cellStyle name="Вычисление 3 4 4 5 2 2 2" xfId="19769" xr:uid="{00000000-0005-0000-0000-0000474E0000}"/>
    <cellStyle name="Вычисление 3 4 4 5 2 3" xfId="19770" xr:uid="{00000000-0005-0000-0000-0000484E0000}"/>
    <cellStyle name="Вычисление 3 4 4 5 3" xfId="19771" xr:uid="{00000000-0005-0000-0000-0000494E0000}"/>
    <cellStyle name="Вычисление 3 4 4 5 3 2" xfId="19772" xr:uid="{00000000-0005-0000-0000-00004A4E0000}"/>
    <cellStyle name="Вычисление 3 4 4 5 3 2 2" xfId="19773" xr:uid="{00000000-0005-0000-0000-00004B4E0000}"/>
    <cellStyle name="Вычисление 3 4 4 5 3 3" xfId="19774" xr:uid="{00000000-0005-0000-0000-00004C4E0000}"/>
    <cellStyle name="Вычисление 3 4 4 5 4" xfId="19775" xr:uid="{00000000-0005-0000-0000-00004D4E0000}"/>
    <cellStyle name="Вычисление 3 4 4 5 4 2" xfId="19776" xr:uid="{00000000-0005-0000-0000-00004E4E0000}"/>
    <cellStyle name="Вычисление 3 4 4 5 4 2 2" xfId="19777" xr:uid="{00000000-0005-0000-0000-00004F4E0000}"/>
    <cellStyle name="Вычисление 3 4 4 5 4 3" xfId="19778" xr:uid="{00000000-0005-0000-0000-0000504E0000}"/>
    <cellStyle name="Вычисление 3 4 4 5 5" xfId="19779" xr:uid="{00000000-0005-0000-0000-0000514E0000}"/>
    <cellStyle name="Вычисление 3 4 4 5 5 2" xfId="19780" xr:uid="{00000000-0005-0000-0000-0000524E0000}"/>
    <cellStyle name="Вычисление 3 4 4 5 6" xfId="19781" xr:uid="{00000000-0005-0000-0000-0000534E0000}"/>
    <cellStyle name="Вычисление 3 4 4 6" xfId="19782" xr:uid="{00000000-0005-0000-0000-0000544E0000}"/>
    <cellStyle name="Вычисление 3 4 4 6 2" xfId="19783" xr:uid="{00000000-0005-0000-0000-0000554E0000}"/>
    <cellStyle name="Вычисление 3 4 4 6 2 2" xfId="19784" xr:uid="{00000000-0005-0000-0000-0000564E0000}"/>
    <cellStyle name="Вычисление 3 4 4 6 3" xfId="19785" xr:uid="{00000000-0005-0000-0000-0000574E0000}"/>
    <cellStyle name="Вычисление 3 4 4 7" xfId="19786" xr:uid="{00000000-0005-0000-0000-0000584E0000}"/>
    <cellStyle name="Вычисление 3 4 4 7 2" xfId="19787" xr:uid="{00000000-0005-0000-0000-0000594E0000}"/>
    <cellStyle name="Вычисление 3 4 4 8" xfId="19788" xr:uid="{00000000-0005-0000-0000-00005A4E0000}"/>
    <cellStyle name="Вычисление 3 4 5" xfId="19789" xr:uid="{00000000-0005-0000-0000-00005B4E0000}"/>
    <cellStyle name="Вычисление 3 4 5 2" xfId="19790" xr:uid="{00000000-0005-0000-0000-00005C4E0000}"/>
    <cellStyle name="Вычисление 3 4 5 2 2" xfId="19791" xr:uid="{00000000-0005-0000-0000-00005D4E0000}"/>
    <cellStyle name="Вычисление 3 4 5 2 2 2" xfId="19792" xr:uid="{00000000-0005-0000-0000-00005E4E0000}"/>
    <cellStyle name="Вычисление 3 4 5 2 3" xfId="19793" xr:uid="{00000000-0005-0000-0000-00005F4E0000}"/>
    <cellStyle name="Вычисление 3 4 5 3" xfId="19794" xr:uid="{00000000-0005-0000-0000-0000604E0000}"/>
    <cellStyle name="Вычисление 3 4 5 3 2" xfId="19795" xr:uid="{00000000-0005-0000-0000-0000614E0000}"/>
    <cellStyle name="Вычисление 3 4 5 3 2 2" xfId="19796" xr:uid="{00000000-0005-0000-0000-0000624E0000}"/>
    <cellStyle name="Вычисление 3 4 5 3 3" xfId="19797" xr:uid="{00000000-0005-0000-0000-0000634E0000}"/>
    <cellStyle name="Вычисление 3 4 5 4" xfId="19798" xr:uid="{00000000-0005-0000-0000-0000644E0000}"/>
    <cellStyle name="Вычисление 3 4 5 4 2" xfId="19799" xr:uid="{00000000-0005-0000-0000-0000654E0000}"/>
    <cellStyle name="Вычисление 3 4 5 4 2 2" xfId="19800" xr:uid="{00000000-0005-0000-0000-0000664E0000}"/>
    <cellStyle name="Вычисление 3 4 5 4 3" xfId="19801" xr:uid="{00000000-0005-0000-0000-0000674E0000}"/>
    <cellStyle name="Вычисление 3 4 5 5" xfId="19802" xr:uid="{00000000-0005-0000-0000-0000684E0000}"/>
    <cellStyle name="Вычисление 3 4 5 5 2" xfId="19803" xr:uid="{00000000-0005-0000-0000-0000694E0000}"/>
    <cellStyle name="Вычисление 3 4 5 6" xfId="19804" xr:uid="{00000000-0005-0000-0000-00006A4E0000}"/>
    <cellStyle name="Вычисление 3 4 6" xfId="19805" xr:uid="{00000000-0005-0000-0000-00006B4E0000}"/>
    <cellStyle name="Вычисление 3 4 6 2" xfId="19806" xr:uid="{00000000-0005-0000-0000-00006C4E0000}"/>
    <cellStyle name="Вычисление 3 4 6 2 2" xfId="19807" xr:uid="{00000000-0005-0000-0000-00006D4E0000}"/>
    <cellStyle name="Вычисление 3 4 6 2 2 2" xfId="19808" xr:uid="{00000000-0005-0000-0000-00006E4E0000}"/>
    <cellStyle name="Вычисление 3 4 6 2 3" xfId="19809" xr:uid="{00000000-0005-0000-0000-00006F4E0000}"/>
    <cellStyle name="Вычисление 3 4 6 3" xfId="19810" xr:uid="{00000000-0005-0000-0000-0000704E0000}"/>
    <cellStyle name="Вычисление 3 4 6 3 2" xfId="19811" xr:uid="{00000000-0005-0000-0000-0000714E0000}"/>
    <cellStyle name="Вычисление 3 4 6 3 2 2" xfId="19812" xr:uid="{00000000-0005-0000-0000-0000724E0000}"/>
    <cellStyle name="Вычисление 3 4 6 3 3" xfId="19813" xr:uid="{00000000-0005-0000-0000-0000734E0000}"/>
    <cellStyle name="Вычисление 3 4 6 4" xfId="19814" xr:uid="{00000000-0005-0000-0000-0000744E0000}"/>
    <cellStyle name="Вычисление 3 4 6 4 2" xfId="19815" xr:uid="{00000000-0005-0000-0000-0000754E0000}"/>
    <cellStyle name="Вычисление 3 4 6 4 2 2" xfId="19816" xr:uid="{00000000-0005-0000-0000-0000764E0000}"/>
    <cellStyle name="Вычисление 3 4 6 4 3" xfId="19817" xr:uid="{00000000-0005-0000-0000-0000774E0000}"/>
    <cellStyle name="Вычисление 3 4 6 5" xfId="19818" xr:uid="{00000000-0005-0000-0000-0000784E0000}"/>
    <cellStyle name="Вычисление 3 4 6 5 2" xfId="19819" xr:uid="{00000000-0005-0000-0000-0000794E0000}"/>
    <cellStyle name="Вычисление 3 4 6 6" xfId="19820" xr:uid="{00000000-0005-0000-0000-00007A4E0000}"/>
    <cellStyle name="Вычисление 3 4 7" xfId="19821" xr:uid="{00000000-0005-0000-0000-00007B4E0000}"/>
    <cellStyle name="Вычисление 3 4 7 2" xfId="19822" xr:uid="{00000000-0005-0000-0000-00007C4E0000}"/>
    <cellStyle name="Вычисление 3 4 7 2 2" xfId="19823" xr:uid="{00000000-0005-0000-0000-00007D4E0000}"/>
    <cellStyle name="Вычисление 3 4 7 2 2 2" xfId="19824" xr:uid="{00000000-0005-0000-0000-00007E4E0000}"/>
    <cellStyle name="Вычисление 3 4 7 2 3" xfId="19825" xr:uid="{00000000-0005-0000-0000-00007F4E0000}"/>
    <cellStyle name="Вычисление 3 4 7 3" xfId="19826" xr:uid="{00000000-0005-0000-0000-0000804E0000}"/>
    <cellStyle name="Вычисление 3 4 7 3 2" xfId="19827" xr:uid="{00000000-0005-0000-0000-0000814E0000}"/>
    <cellStyle name="Вычисление 3 4 7 3 2 2" xfId="19828" xr:uid="{00000000-0005-0000-0000-0000824E0000}"/>
    <cellStyle name="Вычисление 3 4 7 3 3" xfId="19829" xr:uid="{00000000-0005-0000-0000-0000834E0000}"/>
    <cellStyle name="Вычисление 3 4 7 4" xfId="19830" xr:uid="{00000000-0005-0000-0000-0000844E0000}"/>
    <cellStyle name="Вычисление 3 4 7 4 2" xfId="19831" xr:uid="{00000000-0005-0000-0000-0000854E0000}"/>
    <cellStyle name="Вычисление 3 4 7 4 2 2" xfId="19832" xr:uid="{00000000-0005-0000-0000-0000864E0000}"/>
    <cellStyle name="Вычисление 3 4 7 4 3" xfId="19833" xr:uid="{00000000-0005-0000-0000-0000874E0000}"/>
    <cellStyle name="Вычисление 3 4 7 5" xfId="19834" xr:uid="{00000000-0005-0000-0000-0000884E0000}"/>
    <cellStyle name="Вычисление 3 4 7 5 2" xfId="19835" xr:uid="{00000000-0005-0000-0000-0000894E0000}"/>
    <cellStyle name="Вычисление 3 4 7 6" xfId="19836" xr:uid="{00000000-0005-0000-0000-00008A4E0000}"/>
    <cellStyle name="Вычисление 3 4 8" xfId="19837" xr:uid="{00000000-0005-0000-0000-00008B4E0000}"/>
    <cellStyle name="Вычисление 3 4 8 2" xfId="19838" xr:uid="{00000000-0005-0000-0000-00008C4E0000}"/>
    <cellStyle name="Вычисление 3 4 8 2 2" xfId="19839" xr:uid="{00000000-0005-0000-0000-00008D4E0000}"/>
    <cellStyle name="Вычисление 3 4 8 2 2 2" xfId="19840" xr:uid="{00000000-0005-0000-0000-00008E4E0000}"/>
    <cellStyle name="Вычисление 3 4 8 2 3" xfId="19841" xr:uid="{00000000-0005-0000-0000-00008F4E0000}"/>
    <cellStyle name="Вычисление 3 4 8 3" xfId="19842" xr:uid="{00000000-0005-0000-0000-0000904E0000}"/>
    <cellStyle name="Вычисление 3 4 8 3 2" xfId="19843" xr:uid="{00000000-0005-0000-0000-0000914E0000}"/>
    <cellStyle name="Вычисление 3 4 8 3 2 2" xfId="19844" xr:uid="{00000000-0005-0000-0000-0000924E0000}"/>
    <cellStyle name="Вычисление 3 4 8 3 3" xfId="19845" xr:uid="{00000000-0005-0000-0000-0000934E0000}"/>
    <cellStyle name="Вычисление 3 4 8 4" xfId="19846" xr:uid="{00000000-0005-0000-0000-0000944E0000}"/>
    <cellStyle name="Вычисление 3 4 8 4 2" xfId="19847" xr:uid="{00000000-0005-0000-0000-0000954E0000}"/>
    <cellStyle name="Вычисление 3 4 8 4 2 2" xfId="19848" xr:uid="{00000000-0005-0000-0000-0000964E0000}"/>
    <cellStyle name="Вычисление 3 4 8 4 3" xfId="19849" xr:uid="{00000000-0005-0000-0000-0000974E0000}"/>
    <cellStyle name="Вычисление 3 4 8 5" xfId="19850" xr:uid="{00000000-0005-0000-0000-0000984E0000}"/>
    <cellStyle name="Вычисление 3 4 8 5 2" xfId="19851" xr:uid="{00000000-0005-0000-0000-0000994E0000}"/>
    <cellStyle name="Вычисление 3 4 8 6" xfId="19852" xr:uid="{00000000-0005-0000-0000-00009A4E0000}"/>
    <cellStyle name="Вычисление 3 4 9" xfId="19853" xr:uid="{00000000-0005-0000-0000-00009B4E0000}"/>
    <cellStyle name="Вычисление 3 4 9 2" xfId="19854" xr:uid="{00000000-0005-0000-0000-00009C4E0000}"/>
    <cellStyle name="Вычисление 3 4 9 2 2" xfId="19855" xr:uid="{00000000-0005-0000-0000-00009D4E0000}"/>
    <cellStyle name="Вычисление 3 4 9 3" xfId="19856" xr:uid="{00000000-0005-0000-0000-00009E4E0000}"/>
    <cellStyle name="Вычисление 3 5" xfId="19857" xr:uid="{00000000-0005-0000-0000-00009F4E0000}"/>
    <cellStyle name="Вычисление 3 5 2" xfId="19858" xr:uid="{00000000-0005-0000-0000-0000A04E0000}"/>
    <cellStyle name="Вычисление 3 5 2 2" xfId="19859" xr:uid="{00000000-0005-0000-0000-0000A14E0000}"/>
    <cellStyle name="Вычисление 3 5 2 2 2" xfId="19860" xr:uid="{00000000-0005-0000-0000-0000A24E0000}"/>
    <cellStyle name="Вычисление 3 5 2 2 2 2" xfId="19861" xr:uid="{00000000-0005-0000-0000-0000A34E0000}"/>
    <cellStyle name="Вычисление 3 5 2 2 2 2 2" xfId="19862" xr:uid="{00000000-0005-0000-0000-0000A44E0000}"/>
    <cellStyle name="Вычисление 3 5 2 2 2 3" xfId="19863" xr:uid="{00000000-0005-0000-0000-0000A54E0000}"/>
    <cellStyle name="Вычисление 3 5 2 2 3" xfId="19864" xr:uid="{00000000-0005-0000-0000-0000A64E0000}"/>
    <cellStyle name="Вычисление 3 5 2 2 3 2" xfId="19865" xr:uid="{00000000-0005-0000-0000-0000A74E0000}"/>
    <cellStyle name="Вычисление 3 5 2 2 3 2 2" xfId="19866" xr:uid="{00000000-0005-0000-0000-0000A84E0000}"/>
    <cellStyle name="Вычисление 3 5 2 2 3 3" xfId="19867" xr:uid="{00000000-0005-0000-0000-0000A94E0000}"/>
    <cellStyle name="Вычисление 3 5 2 2 4" xfId="19868" xr:uid="{00000000-0005-0000-0000-0000AA4E0000}"/>
    <cellStyle name="Вычисление 3 5 2 2 4 2" xfId="19869" xr:uid="{00000000-0005-0000-0000-0000AB4E0000}"/>
    <cellStyle name="Вычисление 3 5 2 2 4 2 2" xfId="19870" xr:uid="{00000000-0005-0000-0000-0000AC4E0000}"/>
    <cellStyle name="Вычисление 3 5 2 2 4 3" xfId="19871" xr:uid="{00000000-0005-0000-0000-0000AD4E0000}"/>
    <cellStyle name="Вычисление 3 5 2 2 5" xfId="19872" xr:uid="{00000000-0005-0000-0000-0000AE4E0000}"/>
    <cellStyle name="Вычисление 3 5 2 2 5 2" xfId="19873" xr:uid="{00000000-0005-0000-0000-0000AF4E0000}"/>
    <cellStyle name="Вычисление 3 5 2 2 6" xfId="19874" xr:uid="{00000000-0005-0000-0000-0000B04E0000}"/>
    <cellStyle name="Вычисление 3 5 2 3" xfId="19875" xr:uid="{00000000-0005-0000-0000-0000B14E0000}"/>
    <cellStyle name="Вычисление 3 5 2 3 2" xfId="19876" xr:uid="{00000000-0005-0000-0000-0000B24E0000}"/>
    <cellStyle name="Вычисление 3 5 2 3 2 2" xfId="19877" xr:uid="{00000000-0005-0000-0000-0000B34E0000}"/>
    <cellStyle name="Вычисление 3 5 2 3 2 2 2" xfId="19878" xr:uid="{00000000-0005-0000-0000-0000B44E0000}"/>
    <cellStyle name="Вычисление 3 5 2 3 2 3" xfId="19879" xr:uid="{00000000-0005-0000-0000-0000B54E0000}"/>
    <cellStyle name="Вычисление 3 5 2 3 3" xfId="19880" xr:uid="{00000000-0005-0000-0000-0000B64E0000}"/>
    <cellStyle name="Вычисление 3 5 2 3 3 2" xfId="19881" xr:uid="{00000000-0005-0000-0000-0000B74E0000}"/>
    <cellStyle name="Вычисление 3 5 2 3 3 2 2" xfId="19882" xr:uid="{00000000-0005-0000-0000-0000B84E0000}"/>
    <cellStyle name="Вычисление 3 5 2 3 3 3" xfId="19883" xr:uid="{00000000-0005-0000-0000-0000B94E0000}"/>
    <cellStyle name="Вычисление 3 5 2 3 4" xfId="19884" xr:uid="{00000000-0005-0000-0000-0000BA4E0000}"/>
    <cellStyle name="Вычисление 3 5 2 3 4 2" xfId="19885" xr:uid="{00000000-0005-0000-0000-0000BB4E0000}"/>
    <cellStyle name="Вычисление 3 5 2 3 4 2 2" xfId="19886" xr:uid="{00000000-0005-0000-0000-0000BC4E0000}"/>
    <cellStyle name="Вычисление 3 5 2 3 4 3" xfId="19887" xr:uid="{00000000-0005-0000-0000-0000BD4E0000}"/>
    <cellStyle name="Вычисление 3 5 2 3 5" xfId="19888" xr:uid="{00000000-0005-0000-0000-0000BE4E0000}"/>
    <cellStyle name="Вычисление 3 5 2 3 5 2" xfId="19889" xr:uid="{00000000-0005-0000-0000-0000BF4E0000}"/>
    <cellStyle name="Вычисление 3 5 2 3 6" xfId="19890" xr:uid="{00000000-0005-0000-0000-0000C04E0000}"/>
    <cellStyle name="Вычисление 3 5 2 4" xfId="19891" xr:uid="{00000000-0005-0000-0000-0000C14E0000}"/>
    <cellStyle name="Вычисление 3 5 2 4 2" xfId="19892" xr:uid="{00000000-0005-0000-0000-0000C24E0000}"/>
    <cellStyle name="Вычисление 3 5 2 4 2 2" xfId="19893" xr:uid="{00000000-0005-0000-0000-0000C34E0000}"/>
    <cellStyle name="Вычисление 3 5 2 4 2 2 2" xfId="19894" xr:uid="{00000000-0005-0000-0000-0000C44E0000}"/>
    <cellStyle name="Вычисление 3 5 2 4 2 3" xfId="19895" xr:uid="{00000000-0005-0000-0000-0000C54E0000}"/>
    <cellStyle name="Вычисление 3 5 2 4 3" xfId="19896" xr:uid="{00000000-0005-0000-0000-0000C64E0000}"/>
    <cellStyle name="Вычисление 3 5 2 4 3 2" xfId="19897" xr:uid="{00000000-0005-0000-0000-0000C74E0000}"/>
    <cellStyle name="Вычисление 3 5 2 4 3 2 2" xfId="19898" xr:uid="{00000000-0005-0000-0000-0000C84E0000}"/>
    <cellStyle name="Вычисление 3 5 2 4 3 3" xfId="19899" xr:uid="{00000000-0005-0000-0000-0000C94E0000}"/>
    <cellStyle name="Вычисление 3 5 2 4 4" xfId="19900" xr:uid="{00000000-0005-0000-0000-0000CA4E0000}"/>
    <cellStyle name="Вычисление 3 5 2 4 4 2" xfId="19901" xr:uid="{00000000-0005-0000-0000-0000CB4E0000}"/>
    <cellStyle name="Вычисление 3 5 2 4 4 2 2" xfId="19902" xr:uid="{00000000-0005-0000-0000-0000CC4E0000}"/>
    <cellStyle name="Вычисление 3 5 2 4 4 3" xfId="19903" xr:uid="{00000000-0005-0000-0000-0000CD4E0000}"/>
    <cellStyle name="Вычисление 3 5 2 4 5" xfId="19904" xr:uid="{00000000-0005-0000-0000-0000CE4E0000}"/>
    <cellStyle name="Вычисление 3 5 2 4 5 2" xfId="19905" xr:uid="{00000000-0005-0000-0000-0000CF4E0000}"/>
    <cellStyle name="Вычисление 3 5 2 4 6" xfId="19906" xr:uid="{00000000-0005-0000-0000-0000D04E0000}"/>
    <cellStyle name="Вычисление 3 5 2 5" xfId="19907" xr:uid="{00000000-0005-0000-0000-0000D14E0000}"/>
    <cellStyle name="Вычисление 3 5 2 5 2" xfId="19908" xr:uid="{00000000-0005-0000-0000-0000D24E0000}"/>
    <cellStyle name="Вычисление 3 5 2 5 2 2" xfId="19909" xr:uid="{00000000-0005-0000-0000-0000D34E0000}"/>
    <cellStyle name="Вычисление 3 5 2 5 2 2 2" xfId="19910" xr:uid="{00000000-0005-0000-0000-0000D44E0000}"/>
    <cellStyle name="Вычисление 3 5 2 5 2 3" xfId="19911" xr:uid="{00000000-0005-0000-0000-0000D54E0000}"/>
    <cellStyle name="Вычисление 3 5 2 5 3" xfId="19912" xr:uid="{00000000-0005-0000-0000-0000D64E0000}"/>
    <cellStyle name="Вычисление 3 5 2 5 3 2" xfId="19913" xr:uid="{00000000-0005-0000-0000-0000D74E0000}"/>
    <cellStyle name="Вычисление 3 5 2 5 3 2 2" xfId="19914" xr:uid="{00000000-0005-0000-0000-0000D84E0000}"/>
    <cellStyle name="Вычисление 3 5 2 5 3 3" xfId="19915" xr:uid="{00000000-0005-0000-0000-0000D94E0000}"/>
    <cellStyle name="Вычисление 3 5 2 5 4" xfId="19916" xr:uid="{00000000-0005-0000-0000-0000DA4E0000}"/>
    <cellStyle name="Вычисление 3 5 2 5 4 2" xfId="19917" xr:uid="{00000000-0005-0000-0000-0000DB4E0000}"/>
    <cellStyle name="Вычисление 3 5 2 5 4 2 2" xfId="19918" xr:uid="{00000000-0005-0000-0000-0000DC4E0000}"/>
    <cellStyle name="Вычисление 3 5 2 5 4 3" xfId="19919" xr:uid="{00000000-0005-0000-0000-0000DD4E0000}"/>
    <cellStyle name="Вычисление 3 5 2 5 5" xfId="19920" xr:uid="{00000000-0005-0000-0000-0000DE4E0000}"/>
    <cellStyle name="Вычисление 3 5 2 5 5 2" xfId="19921" xr:uid="{00000000-0005-0000-0000-0000DF4E0000}"/>
    <cellStyle name="Вычисление 3 5 2 5 6" xfId="19922" xr:uid="{00000000-0005-0000-0000-0000E04E0000}"/>
    <cellStyle name="Вычисление 3 5 2 6" xfId="19923" xr:uid="{00000000-0005-0000-0000-0000E14E0000}"/>
    <cellStyle name="Вычисление 3 5 2 6 2" xfId="19924" xr:uid="{00000000-0005-0000-0000-0000E24E0000}"/>
    <cellStyle name="Вычисление 3 5 2 6 2 2" xfId="19925" xr:uid="{00000000-0005-0000-0000-0000E34E0000}"/>
    <cellStyle name="Вычисление 3 5 2 6 3" xfId="19926" xr:uid="{00000000-0005-0000-0000-0000E44E0000}"/>
    <cellStyle name="Вычисление 3 5 2 7" xfId="19927" xr:uid="{00000000-0005-0000-0000-0000E54E0000}"/>
    <cellStyle name="Вычисление 3 5 2 7 2" xfId="19928" xr:uid="{00000000-0005-0000-0000-0000E64E0000}"/>
    <cellStyle name="Вычисление 3 5 2 8" xfId="19929" xr:uid="{00000000-0005-0000-0000-0000E74E0000}"/>
    <cellStyle name="Вычисление 3 5 3" xfId="19930" xr:uid="{00000000-0005-0000-0000-0000E84E0000}"/>
    <cellStyle name="Вычисление 3 5 3 2" xfId="19931" xr:uid="{00000000-0005-0000-0000-0000E94E0000}"/>
    <cellStyle name="Вычисление 3 5 3 2 2" xfId="19932" xr:uid="{00000000-0005-0000-0000-0000EA4E0000}"/>
    <cellStyle name="Вычисление 3 5 3 2 2 2" xfId="19933" xr:uid="{00000000-0005-0000-0000-0000EB4E0000}"/>
    <cellStyle name="Вычисление 3 5 3 2 3" xfId="19934" xr:uid="{00000000-0005-0000-0000-0000EC4E0000}"/>
    <cellStyle name="Вычисление 3 5 3 3" xfId="19935" xr:uid="{00000000-0005-0000-0000-0000ED4E0000}"/>
    <cellStyle name="Вычисление 3 5 3 3 2" xfId="19936" xr:uid="{00000000-0005-0000-0000-0000EE4E0000}"/>
    <cellStyle name="Вычисление 3 5 3 3 2 2" xfId="19937" xr:uid="{00000000-0005-0000-0000-0000EF4E0000}"/>
    <cellStyle name="Вычисление 3 5 3 3 3" xfId="19938" xr:uid="{00000000-0005-0000-0000-0000F04E0000}"/>
    <cellStyle name="Вычисление 3 5 3 4" xfId="19939" xr:uid="{00000000-0005-0000-0000-0000F14E0000}"/>
    <cellStyle name="Вычисление 3 5 3 4 2" xfId="19940" xr:uid="{00000000-0005-0000-0000-0000F24E0000}"/>
    <cellStyle name="Вычисление 3 5 3 4 2 2" xfId="19941" xr:uid="{00000000-0005-0000-0000-0000F34E0000}"/>
    <cellStyle name="Вычисление 3 5 3 4 3" xfId="19942" xr:uid="{00000000-0005-0000-0000-0000F44E0000}"/>
    <cellStyle name="Вычисление 3 5 3 5" xfId="19943" xr:uid="{00000000-0005-0000-0000-0000F54E0000}"/>
    <cellStyle name="Вычисление 3 5 3 5 2" xfId="19944" xr:uid="{00000000-0005-0000-0000-0000F64E0000}"/>
    <cellStyle name="Вычисление 3 5 3 6" xfId="19945" xr:uid="{00000000-0005-0000-0000-0000F74E0000}"/>
    <cellStyle name="Вычисление 3 5 4" xfId="19946" xr:uid="{00000000-0005-0000-0000-0000F84E0000}"/>
    <cellStyle name="Вычисление 3 5 4 2" xfId="19947" xr:uid="{00000000-0005-0000-0000-0000F94E0000}"/>
    <cellStyle name="Вычисление 3 5 4 2 2" xfId="19948" xr:uid="{00000000-0005-0000-0000-0000FA4E0000}"/>
    <cellStyle name="Вычисление 3 5 4 2 2 2" xfId="19949" xr:uid="{00000000-0005-0000-0000-0000FB4E0000}"/>
    <cellStyle name="Вычисление 3 5 4 2 3" xfId="19950" xr:uid="{00000000-0005-0000-0000-0000FC4E0000}"/>
    <cellStyle name="Вычисление 3 5 4 3" xfId="19951" xr:uid="{00000000-0005-0000-0000-0000FD4E0000}"/>
    <cellStyle name="Вычисление 3 5 4 3 2" xfId="19952" xr:uid="{00000000-0005-0000-0000-0000FE4E0000}"/>
    <cellStyle name="Вычисление 3 5 4 3 2 2" xfId="19953" xr:uid="{00000000-0005-0000-0000-0000FF4E0000}"/>
    <cellStyle name="Вычисление 3 5 4 3 3" xfId="19954" xr:uid="{00000000-0005-0000-0000-0000004F0000}"/>
    <cellStyle name="Вычисление 3 5 4 4" xfId="19955" xr:uid="{00000000-0005-0000-0000-0000014F0000}"/>
    <cellStyle name="Вычисление 3 5 4 4 2" xfId="19956" xr:uid="{00000000-0005-0000-0000-0000024F0000}"/>
    <cellStyle name="Вычисление 3 5 4 4 2 2" xfId="19957" xr:uid="{00000000-0005-0000-0000-0000034F0000}"/>
    <cellStyle name="Вычисление 3 5 4 4 3" xfId="19958" xr:uid="{00000000-0005-0000-0000-0000044F0000}"/>
    <cellStyle name="Вычисление 3 5 4 5" xfId="19959" xr:uid="{00000000-0005-0000-0000-0000054F0000}"/>
    <cellStyle name="Вычисление 3 5 4 5 2" xfId="19960" xr:uid="{00000000-0005-0000-0000-0000064F0000}"/>
    <cellStyle name="Вычисление 3 5 4 6" xfId="19961" xr:uid="{00000000-0005-0000-0000-0000074F0000}"/>
    <cellStyle name="Вычисление 3 5 5" xfId="19962" xr:uid="{00000000-0005-0000-0000-0000084F0000}"/>
    <cellStyle name="Вычисление 3 5 5 2" xfId="19963" xr:uid="{00000000-0005-0000-0000-0000094F0000}"/>
    <cellStyle name="Вычисление 3 5 5 2 2" xfId="19964" xr:uid="{00000000-0005-0000-0000-00000A4F0000}"/>
    <cellStyle name="Вычисление 3 5 5 2 2 2" xfId="19965" xr:uid="{00000000-0005-0000-0000-00000B4F0000}"/>
    <cellStyle name="Вычисление 3 5 5 2 3" xfId="19966" xr:uid="{00000000-0005-0000-0000-00000C4F0000}"/>
    <cellStyle name="Вычисление 3 5 5 3" xfId="19967" xr:uid="{00000000-0005-0000-0000-00000D4F0000}"/>
    <cellStyle name="Вычисление 3 5 5 3 2" xfId="19968" xr:uid="{00000000-0005-0000-0000-00000E4F0000}"/>
    <cellStyle name="Вычисление 3 5 5 3 2 2" xfId="19969" xr:uid="{00000000-0005-0000-0000-00000F4F0000}"/>
    <cellStyle name="Вычисление 3 5 5 3 3" xfId="19970" xr:uid="{00000000-0005-0000-0000-0000104F0000}"/>
    <cellStyle name="Вычисление 3 5 5 4" xfId="19971" xr:uid="{00000000-0005-0000-0000-0000114F0000}"/>
    <cellStyle name="Вычисление 3 5 5 4 2" xfId="19972" xr:uid="{00000000-0005-0000-0000-0000124F0000}"/>
    <cellStyle name="Вычисление 3 5 5 4 2 2" xfId="19973" xr:uid="{00000000-0005-0000-0000-0000134F0000}"/>
    <cellStyle name="Вычисление 3 5 5 4 3" xfId="19974" xr:uid="{00000000-0005-0000-0000-0000144F0000}"/>
    <cellStyle name="Вычисление 3 5 5 5" xfId="19975" xr:uid="{00000000-0005-0000-0000-0000154F0000}"/>
    <cellStyle name="Вычисление 3 5 5 5 2" xfId="19976" xr:uid="{00000000-0005-0000-0000-0000164F0000}"/>
    <cellStyle name="Вычисление 3 5 5 6" xfId="19977" xr:uid="{00000000-0005-0000-0000-0000174F0000}"/>
    <cellStyle name="Вычисление 3 5 6" xfId="19978" xr:uid="{00000000-0005-0000-0000-0000184F0000}"/>
    <cellStyle name="Вычисление 3 5 6 2" xfId="19979" xr:uid="{00000000-0005-0000-0000-0000194F0000}"/>
    <cellStyle name="Вычисление 3 5 6 2 2" xfId="19980" xr:uid="{00000000-0005-0000-0000-00001A4F0000}"/>
    <cellStyle name="Вычисление 3 5 6 2 2 2" xfId="19981" xr:uid="{00000000-0005-0000-0000-00001B4F0000}"/>
    <cellStyle name="Вычисление 3 5 6 2 3" xfId="19982" xr:uid="{00000000-0005-0000-0000-00001C4F0000}"/>
    <cellStyle name="Вычисление 3 5 6 3" xfId="19983" xr:uid="{00000000-0005-0000-0000-00001D4F0000}"/>
    <cellStyle name="Вычисление 3 5 6 3 2" xfId="19984" xr:uid="{00000000-0005-0000-0000-00001E4F0000}"/>
    <cellStyle name="Вычисление 3 5 6 3 2 2" xfId="19985" xr:uid="{00000000-0005-0000-0000-00001F4F0000}"/>
    <cellStyle name="Вычисление 3 5 6 3 3" xfId="19986" xr:uid="{00000000-0005-0000-0000-0000204F0000}"/>
    <cellStyle name="Вычисление 3 5 6 4" xfId="19987" xr:uid="{00000000-0005-0000-0000-0000214F0000}"/>
    <cellStyle name="Вычисление 3 5 6 4 2" xfId="19988" xr:uid="{00000000-0005-0000-0000-0000224F0000}"/>
    <cellStyle name="Вычисление 3 5 6 4 2 2" xfId="19989" xr:uid="{00000000-0005-0000-0000-0000234F0000}"/>
    <cellStyle name="Вычисление 3 5 6 4 3" xfId="19990" xr:uid="{00000000-0005-0000-0000-0000244F0000}"/>
    <cellStyle name="Вычисление 3 5 6 5" xfId="19991" xr:uid="{00000000-0005-0000-0000-0000254F0000}"/>
    <cellStyle name="Вычисление 3 5 6 5 2" xfId="19992" xr:uid="{00000000-0005-0000-0000-0000264F0000}"/>
    <cellStyle name="Вычисление 3 5 6 6" xfId="19993" xr:uid="{00000000-0005-0000-0000-0000274F0000}"/>
    <cellStyle name="Вычисление 3 5 7" xfId="19994" xr:uid="{00000000-0005-0000-0000-0000284F0000}"/>
    <cellStyle name="Вычисление 3 5 7 2" xfId="19995" xr:uid="{00000000-0005-0000-0000-0000294F0000}"/>
    <cellStyle name="Вычисление 3 5 7 2 2" xfId="19996" xr:uid="{00000000-0005-0000-0000-00002A4F0000}"/>
    <cellStyle name="Вычисление 3 5 7 3" xfId="19997" xr:uid="{00000000-0005-0000-0000-00002B4F0000}"/>
    <cellStyle name="Вычисление 3 5 8" xfId="19998" xr:uid="{00000000-0005-0000-0000-00002C4F0000}"/>
    <cellStyle name="Вычисление 3 5 8 2" xfId="19999" xr:uid="{00000000-0005-0000-0000-00002D4F0000}"/>
    <cellStyle name="Вычисление 3 5 9" xfId="20000" xr:uid="{00000000-0005-0000-0000-00002E4F0000}"/>
    <cellStyle name="Вычисление 3 6" xfId="20001" xr:uid="{00000000-0005-0000-0000-00002F4F0000}"/>
    <cellStyle name="Вычисление 3 6 2" xfId="20002" xr:uid="{00000000-0005-0000-0000-0000304F0000}"/>
    <cellStyle name="Вычисление 3 6 2 2" xfId="20003" xr:uid="{00000000-0005-0000-0000-0000314F0000}"/>
    <cellStyle name="Вычисление 3 6 2 2 2" xfId="20004" xr:uid="{00000000-0005-0000-0000-0000324F0000}"/>
    <cellStyle name="Вычисление 3 6 2 2 2 2" xfId="20005" xr:uid="{00000000-0005-0000-0000-0000334F0000}"/>
    <cellStyle name="Вычисление 3 6 2 2 3" xfId="20006" xr:uid="{00000000-0005-0000-0000-0000344F0000}"/>
    <cellStyle name="Вычисление 3 6 2 3" xfId="20007" xr:uid="{00000000-0005-0000-0000-0000354F0000}"/>
    <cellStyle name="Вычисление 3 6 2 3 2" xfId="20008" xr:uid="{00000000-0005-0000-0000-0000364F0000}"/>
    <cellStyle name="Вычисление 3 6 2 3 2 2" xfId="20009" xr:uid="{00000000-0005-0000-0000-0000374F0000}"/>
    <cellStyle name="Вычисление 3 6 2 3 3" xfId="20010" xr:uid="{00000000-0005-0000-0000-0000384F0000}"/>
    <cellStyle name="Вычисление 3 6 2 4" xfId="20011" xr:uid="{00000000-0005-0000-0000-0000394F0000}"/>
    <cellStyle name="Вычисление 3 6 2 4 2" xfId="20012" xr:uid="{00000000-0005-0000-0000-00003A4F0000}"/>
    <cellStyle name="Вычисление 3 6 2 4 2 2" xfId="20013" xr:uid="{00000000-0005-0000-0000-00003B4F0000}"/>
    <cellStyle name="Вычисление 3 6 2 4 3" xfId="20014" xr:uid="{00000000-0005-0000-0000-00003C4F0000}"/>
    <cellStyle name="Вычисление 3 6 2 5" xfId="20015" xr:uid="{00000000-0005-0000-0000-00003D4F0000}"/>
    <cellStyle name="Вычисление 3 6 2 5 2" xfId="20016" xr:uid="{00000000-0005-0000-0000-00003E4F0000}"/>
    <cellStyle name="Вычисление 3 6 2 6" xfId="20017" xr:uid="{00000000-0005-0000-0000-00003F4F0000}"/>
    <cellStyle name="Вычисление 3 6 3" xfId="20018" xr:uid="{00000000-0005-0000-0000-0000404F0000}"/>
    <cellStyle name="Вычисление 3 6 3 2" xfId="20019" xr:uid="{00000000-0005-0000-0000-0000414F0000}"/>
    <cellStyle name="Вычисление 3 6 3 2 2" xfId="20020" xr:uid="{00000000-0005-0000-0000-0000424F0000}"/>
    <cellStyle name="Вычисление 3 6 3 2 2 2" xfId="20021" xr:uid="{00000000-0005-0000-0000-0000434F0000}"/>
    <cellStyle name="Вычисление 3 6 3 2 3" xfId="20022" xr:uid="{00000000-0005-0000-0000-0000444F0000}"/>
    <cellStyle name="Вычисление 3 6 3 3" xfId="20023" xr:uid="{00000000-0005-0000-0000-0000454F0000}"/>
    <cellStyle name="Вычисление 3 6 3 3 2" xfId="20024" xr:uid="{00000000-0005-0000-0000-0000464F0000}"/>
    <cellStyle name="Вычисление 3 6 3 3 2 2" xfId="20025" xr:uid="{00000000-0005-0000-0000-0000474F0000}"/>
    <cellStyle name="Вычисление 3 6 3 3 3" xfId="20026" xr:uid="{00000000-0005-0000-0000-0000484F0000}"/>
    <cellStyle name="Вычисление 3 6 3 4" xfId="20027" xr:uid="{00000000-0005-0000-0000-0000494F0000}"/>
    <cellStyle name="Вычисление 3 6 3 4 2" xfId="20028" xr:uid="{00000000-0005-0000-0000-00004A4F0000}"/>
    <cellStyle name="Вычисление 3 6 3 4 2 2" xfId="20029" xr:uid="{00000000-0005-0000-0000-00004B4F0000}"/>
    <cellStyle name="Вычисление 3 6 3 4 3" xfId="20030" xr:uid="{00000000-0005-0000-0000-00004C4F0000}"/>
    <cellStyle name="Вычисление 3 6 3 5" xfId="20031" xr:uid="{00000000-0005-0000-0000-00004D4F0000}"/>
    <cellStyle name="Вычисление 3 6 3 5 2" xfId="20032" xr:uid="{00000000-0005-0000-0000-00004E4F0000}"/>
    <cellStyle name="Вычисление 3 6 3 6" xfId="20033" xr:uid="{00000000-0005-0000-0000-00004F4F0000}"/>
    <cellStyle name="Вычисление 3 6 4" xfId="20034" xr:uid="{00000000-0005-0000-0000-0000504F0000}"/>
    <cellStyle name="Вычисление 3 6 4 2" xfId="20035" xr:uid="{00000000-0005-0000-0000-0000514F0000}"/>
    <cellStyle name="Вычисление 3 6 4 2 2" xfId="20036" xr:uid="{00000000-0005-0000-0000-0000524F0000}"/>
    <cellStyle name="Вычисление 3 6 4 2 2 2" xfId="20037" xr:uid="{00000000-0005-0000-0000-0000534F0000}"/>
    <cellStyle name="Вычисление 3 6 4 2 3" xfId="20038" xr:uid="{00000000-0005-0000-0000-0000544F0000}"/>
    <cellStyle name="Вычисление 3 6 4 3" xfId="20039" xr:uid="{00000000-0005-0000-0000-0000554F0000}"/>
    <cellStyle name="Вычисление 3 6 4 3 2" xfId="20040" xr:uid="{00000000-0005-0000-0000-0000564F0000}"/>
    <cellStyle name="Вычисление 3 6 4 3 2 2" xfId="20041" xr:uid="{00000000-0005-0000-0000-0000574F0000}"/>
    <cellStyle name="Вычисление 3 6 4 3 3" xfId="20042" xr:uid="{00000000-0005-0000-0000-0000584F0000}"/>
    <cellStyle name="Вычисление 3 6 4 4" xfId="20043" xr:uid="{00000000-0005-0000-0000-0000594F0000}"/>
    <cellStyle name="Вычисление 3 6 4 4 2" xfId="20044" xr:uid="{00000000-0005-0000-0000-00005A4F0000}"/>
    <cellStyle name="Вычисление 3 6 4 4 2 2" xfId="20045" xr:uid="{00000000-0005-0000-0000-00005B4F0000}"/>
    <cellStyle name="Вычисление 3 6 4 4 3" xfId="20046" xr:uid="{00000000-0005-0000-0000-00005C4F0000}"/>
    <cellStyle name="Вычисление 3 6 4 5" xfId="20047" xr:uid="{00000000-0005-0000-0000-00005D4F0000}"/>
    <cellStyle name="Вычисление 3 6 4 5 2" xfId="20048" xr:uid="{00000000-0005-0000-0000-00005E4F0000}"/>
    <cellStyle name="Вычисление 3 6 4 6" xfId="20049" xr:uid="{00000000-0005-0000-0000-00005F4F0000}"/>
    <cellStyle name="Вычисление 3 6 5" xfId="20050" xr:uid="{00000000-0005-0000-0000-0000604F0000}"/>
    <cellStyle name="Вычисление 3 6 5 2" xfId="20051" xr:uid="{00000000-0005-0000-0000-0000614F0000}"/>
    <cellStyle name="Вычисление 3 6 5 2 2" xfId="20052" xr:uid="{00000000-0005-0000-0000-0000624F0000}"/>
    <cellStyle name="Вычисление 3 6 5 2 2 2" xfId="20053" xr:uid="{00000000-0005-0000-0000-0000634F0000}"/>
    <cellStyle name="Вычисление 3 6 5 2 3" xfId="20054" xr:uid="{00000000-0005-0000-0000-0000644F0000}"/>
    <cellStyle name="Вычисление 3 6 5 3" xfId="20055" xr:uid="{00000000-0005-0000-0000-0000654F0000}"/>
    <cellStyle name="Вычисление 3 6 5 3 2" xfId="20056" xr:uid="{00000000-0005-0000-0000-0000664F0000}"/>
    <cellStyle name="Вычисление 3 6 5 3 2 2" xfId="20057" xr:uid="{00000000-0005-0000-0000-0000674F0000}"/>
    <cellStyle name="Вычисление 3 6 5 3 3" xfId="20058" xr:uid="{00000000-0005-0000-0000-0000684F0000}"/>
    <cellStyle name="Вычисление 3 6 5 4" xfId="20059" xr:uid="{00000000-0005-0000-0000-0000694F0000}"/>
    <cellStyle name="Вычисление 3 6 5 4 2" xfId="20060" xr:uid="{00000000-0005-0000-0000-00006A4F0000}"/>
    <cellStyle name="Вычисление 3 6 5 4 2 2" xfId="20061" xr:uid="{00000000-0005-0000-0000-00006B4F0000}"/>
    <cellStyle name="Вычисление 3 6 5 4 3" xfId="20062" xr:uid="{00000000-0005-0000-0000-00006C4F0000}"/>
    <cellStyle name="Вычисление 3 6 5 5" xfId="20063" xr:uid="{00000000-0005-0000-0000-00006D4F0000}"/>
    <cellStyle name="Вычисление 3 6 5 5 2" xfId="20064" xr:uid="{00000000-0005-0000-0000-00006E4F0000}"/>
    <cellStyle name="Вычисление 3 6 5 6" xfId="20065" xr:uid="{00000000-0005-0000-0000-00006F4F0000}"/>
    <cellStyle name="Вычисление 3 6 6" xfId="20066" xr:uid="{00000000-0005-0000-0000-0000704F0000}"/>
    <cellStyle name="Вычисление 3 6 6 2" xfId="20067" xr:uid="{00000000-0005-0000-0000-0000714F0000}"/>
    <cellStyle name="Вычисление 3 6 6 2 2" xfId="20068" xr:uid="{00000000-0005-0000-0000-0000724F0000}"/>
    <cellStyle name="Вычисление 3 6 6 2 2 2" xfId="20069" xr:uid="{00000000-0005-0000-0000-0000734F0000}"/>
    <cellStyle name="Вычисление 3 6 6 2 3" xfId="20070" xr:uid="{00000000-0005-0000-0000-0000744F0000}"/>
    <cellStyle name="Вычисление 3 6 6 3" xfId="20071" xr:uid="{00000000-0005-0000-0000-0000754F0000}"/>
    <cellStyle name="Вычисление 3 6 6 3 2" xfId="20072" xr:uid="{00000000-0005-0000-0000-0000764F0000}"/>
    <cellStyle name="Вычисление 3 6 6 3 2 2" xfId="20073" xr:uid="{00000000-0005-0000-0000-0000774F0000}"/>
    <cellStyle name="Вычисление 3 6 6 3 3" xfId="20074" xr:uid="{00000000-0005-0000-0000-0000784F0000}"/>
    <cellStyle name="Вычисление 3 6 6 4" xfId="20075" xr:uid="{00000000-0005-0000-0000-0000794F0000}"/>
    <cellStyle name="Вычисление 3 6 6 4 2" xfId="20076" xr:uid="{00000000-0005-0000-0000-00007A4F0000}"/>
    <cellStyle name="Вычисление 3 6 6 4 2 2" xfId="20077" xr:uid="{00000000-0005-0000-0000-00007B4F0000}"/>
    <cellStyle name="Вычисление 3 6 6 4 3" xfId="20078" xr:uid="{00000000-0005-0000-0000-00007C4F0000}"/>
    <cellStyle name="Вычисление 3 6 6 5" xfId="20079" xr:uid="{00000000-0005-0000-0000-00007D4F0000}"/>
    <cellStyle name="Вычисление 3 6 6 5 2" xfId="20080" xr:uid="{00000000-0005-0000-0000-00007E4F0000}"/>
    <cellStyle name="Вычисление 3 6 6 6" xfId="20081" xr:uid="{00000000-0005-0000-0000-00007F4F0000}"/>
    <cellStyle name="Вычисление 3 6 7" xfId="20082" xr:uid="{00000000-0005-0000-0000-0000804F0000}"/>
    <cellStyle name="Вычисление 3 6 7 2" xfId="20083" xr:uid="{00000000-0005-0000-0000-0000814F0000}"/>
    <cellStyle name="Вычисление 3 6 7 2 2" xfId="20084" xr:uid="{00000000-0005-0000-0000-0000824F0000}"/>
    <cellStyle name="Вычисление 3 6 7 3" xfId="20085" xr:uid="{00000000-0005-0000-0000-0000834F0000}"/>
    <cellStyle name="Вычисление 3 6 8" xfId="20086" xr:uid="{00000000-0005-0000-0000-0000844F0000}"/>
    <cellStyle name="Вычисление 3 6 8 2" xfId="20087" xr:uid="{00000000-0005-0000-0000-0000854F0000}"/>
    <cellStyle name="Вычисление 3 6 9" xfId="20088" xr:uid="{00000000-0005-0000-0000-0000864F0000}"/>
    <cellStyle name="Вычисление 3 7" xfId="20089" xr:uid="{00000000-0005-0000-0000-0000874F0000}"/>
    <cellStyle name="Вычисление 3 7 2" xfId="20090" xr:uid="{00000000-0005-0000-0000-0000884F0000}"/>
    <cellStyle name="Вычисление 3 7 2 2" xfId="20091" xr:uid="{00000000-0005-0000-0000-0000894F0000}"/>
    <cellStyle name="Вычисление 3 7 2 2 2" xfId="20092" xr:uid="{00000000-0005-0000-0000-00008A4F0000}"/>
    <cellStyle name="Вычисление 3 7 2 2 2 2" xfId="20093" xr:uid="{00000000-0005-0000-0000-00008B4F0000}"/>
    <cellStyle name="Вычисление 3 7 2 2 3" xfId="20094" xr:uid="{00000000-0005-0000-0000-00008C4F0000}"/>
    <cellStyle name="Вычисление 3 7 2 3" xfId="20095" xr:uid="{00000000-0005-0000-0000-00008D4F0000}"/>
    <cellStyle name="Вычисление 3 7 2 3 2" xfId="20096" xr:uid="{00000000-0005-0000-0000-00008E4F0000}"/>
    <cellStyle name="Вычисление 3 7 2 3 2 2" xfId="20097" xr:uid="{00000000-0005-0000-0000-00008F4F0000}"/>
    <cellStyle name="Вычисление 3 7 2 3 3" xfId="20098" xr:uid="{00000000-0005-0000-0000-0000904F0000}"/>
    <cellStyle name="Вычисление 3 7 2 4" xfId="20099" xr:uid="{00000000-0005-0000-0000-0000914F0000}"/>
    <cellStyle name="Вычисление 3 7 2 4 2" xfId="20100" xr:uid="{00000000-0005-0000-0000-0000924F0000}"/>
    <cellStyle name="Вычисление 3 7 2 4 2 2" xfId="20101" xr:uid="{00000000-0005-0000-0000-0000934F0000}"/>
    <cellStyle name="Вычисление 3 7 2 4 3" xfId="20102" xr:uid="{00000000-0005-0000-0000-0000944F0000}"/>
    <cellStyle name="Вычисление 3 7 2 5" xfId="20103" xr:uid="{00000000-0005-0000-0000-0000954F0000}"/>
    <cellStyle name="Вычисление 3 7 2 5 2" xfId="20104" xr:uid="{00000000-0005-0000-0000-0000964F0000}"/>
    <cellStyle name="Вычисление 3 7 2 6" xfId="20105" xr:uid="{00000000-0005-0000-0000-0000974F0000}"/>
    <cellStyle name="Вычисление 3 7 3" xfId="20106" xr:uid="{00000000-0005-0000-0000-0000984F0000}"/>
    <cellStyle name="Вычисление 3 7 3 2" xfId="20107" xr:uid="{00000000-0005-0000-0000-0000994F0000}"/>
    <cellStyle name="Вычисление 3 7 3 2 2" xfId="20108" xr:uid="{00000000-0005-0000-0000-00009A4F0000}"/>
    <cellStyle name="Вычисление 3 7 3 2 2 2" xfId="20109" xr:uid="{00000000-0005-0000-0000-00009B4F0000}"/>
    <cellStyle name="Вычисление 3 7 3 2 3" xfId="20110" xr:uid="{00000000-0005-0000-0000-00009C4F0000}"/>
    <cellStyle name="Вычисление 3 7 3 3" xfId="20111" xr:uid="{00000000-0005-0000-0000-00009D4F0000}"/>
    <cellStyle name="Вычисление 3 7 3 3 2" xfId="20112" xr:uid="{00000000-0005-0000-0000-00009E4F0000}"/>
    <cellStyle name="Вычисление 3 7 3 3 2 2" xfId="20113" xr:uid="{00000000-0005-0000-0000-00009F4F0000}"/>
    <cellStyle name="Вычисление 3 7 3 3 3" xfId="20114" xr:uid="{00000000-0005-0000-0000-0000A04F0000}"/>
    <cellStyle name="Вычисление 3 7 3 4" xfId="20115" xr:uid="{00000000-0005-0000-0000-0000A14F0000}"/>
    <cellStyle name="Вычисление 3 7 3 4 2" xfId="20116" xr:uid="{00000000-0005-0000-0000-0000A24F0000}"/>
    <cellStyle name="Вычисление 3 7 3 4 2 2" xfId="20117" xr:uid="{00000000-0005-0000-0000-0000A34F0000}"/>
    <cellStyle name="Вычисление 3 7 3 4 3" xfId="20118" xr:uid="{00000000-0005-0000-0000-0000A44F0000}"/>
    <cellStyle name="Вычисление 3 7 3 5" xfId="20119" xr:uid="{00000000-0005-0000-0000-0000A54F0000}"/>
    <cellStyle name="Вычисление 3 7 3 5 2" xfId="20120" xr:uid="{00000000-0005-0000-0000-0000A64F0000}"/>
    <cellStyle name="Вычисление 3 7 3 6" xfId="20121" xr:uid="{00000000-0005-0000-0000-0000A74F0000}"/>
    <cellStyle name="Вычисление 3 7 4" xfId="20122" xr:uid="{00000000-0005-0000-0000-0000A84F0000}"/>
    <cellStyle name="Вычисление 3 7 4 2" xfId="20123" xr:uid="{00000000-0005-0000-0000-0000A94F0000}"/>
    <cellStyle name="Вычисление 3 7 4 2 2" xfId="20124" xr:uid="{00000000-0005-0000-0000-0000AA4F0000}"/>
    <cellStyle name="Вычисление 3 7 4 2 2 2" xfId="20125" xr:uid="{00000000-0005-0000-0000-0000AB4F0000}"/>
    <cellStyle name="Вычисление 3 7 4 2 3" xfId="20126" xr:uid="{00000000-0005-0000-0000-0000AC4F0000}"/>
    <cellStyle name="Вычисление 3 7 4 3" xfId="20127" xr:uid="{00000000-0005-0000-0000-0000AD4F0000}"/>
    <cellStyle name="Вычисление 3 7 4 3 2" xfId="20128" xr:uid="{00000000-0005-0000-0000-0000AE4F0000}"/>
    <cellStyle name="Вычисление 3 7 4 3 2 2" xfId="20129" xr:uid="{00000000-0005-0000-0000-0000AF4F0000}"/>
    <cellStyle name="Вычисление 3 7 4 3 3" xfId="20130" xr:uid="{00000000-0005-0000-0000-0000B04F0000}"/>
    <cellStyle name="Вычисление 3 7 4 4" xfId="20131" xr:uid="{00000000-0005-0000-0000-0000B14F0000}"/>
    <cellStyle name="Вычисление 3 7 4 4 2" xfId="20132" xr:uid="{00000000-0005-0000-0000-0000B24F0000}"/>
    <cellStyle name="Вычисление 3 7 4 4 2 2" xfId="20133" xr:uid="{00000000-0005-0000-0000-0000B34F0000}"/>
    <cellStyle name="Вычисление 3 7 4 4 3" xfId="20134" xr:uid="{00000000-0005-0000-0000-0000B44F0000}"/>
    <cellStyle name="Вычисление 3 7 4 5" xfId="20135" xr:uid="{00000000-0005-0000-0000-0000B54F0000}"/>
    <cellStyle name="Вычисление 3 7 4 5 2" xfId="20136" xr:uid="{00000000-0005-0000-0000-0000B64F0000}"/>
    <cellStyle name="Вычисление 3 7 4 6" xfId="20137" xr:uid="{00000000-0005-0000-0000-0000B74F0000}"/>
    <cellStyle name="Вычисление 3 7 5" xfId="20138" xr:uid="{00000000-0005-0000-0000-0000B84F0000}"/>
    <cellStyle name="Вычисление 3 7 5 2" xfId="20139" xr:uid="{00000000-0005-0000-0000-0000B94F0000}"/>
    <cellStyle name="Вычисление 3 7 5 2 2" xfId="20140" xr:uid="{00000000-0005-0000-0000-0000BA4F0000}"/>
    <cellStyle name="Вычисление 3 7 5 2 2 2" xfId="20141" xr:uid="{00000000-0005-0000-0000-0000BB4F0000}"/>
    <cellStyle name="Вычисление 3 7 5 2 3" xfId="20142" xr:uid="{00000000-0005-0000-0000-0000BC4F0000}"/>
    <cellStyle name="Вычисление 3 7 5 3" xfId="20143" xr:uid="{00000000-0005-0000-0000-0000BD4F0000}"/>
    <cellStyle name="Вычисление 3 7 5 3 2" xfId="20144" xr:uid="{00000000-0005-0000-0000-0000BE4F0000}"/>
    <cellStyle name="Вычисление 3 7 5 3 2 2" xfId="20145" xr:uid="{00000000-0005-0000-0000-0000BF4F0000}"/>
    <cellStyle name="Вычисление 3 7 5 3 3" xfId="20146" xr:uid="{00000000-0005-0000-0000-0000C04F0000}"/>
    <cellStyle name="Вычисление 3 7 5 4" xfId="20147" xr:uid="{00000000-0005-0000-0000-0000C14F0000}"/>
    <cellStyle name="Вычисление 3 7 5 4 2" xfId="20148" xr:uid="{00000000-0005-0000-0000-0000C24F0000}"/>
    <cellStyle name="Вычисление 3 7 5 4 2 2" xfId="20149" xr:uid="{00000000-0005-0000-0000-0000C34F0000}"/>
    <cellStyle name="Вычисление 3 7 5 4 3" xfId="20150" xr:uid="{00000000-0005-0000-0000-0000C44F0000}"/>
    <cellStyle name="Вычисление 3 7 5 5" xfId="20151" xr:uid="{00000000-0005-0000-0000-0000C54F0000}"/>
    <cellStyle name="Вычисление 3 7 5 5 2" xfId="20152" xr:uid="{00000000-0005-0000-0000-0000C64F0000}"/>
    <cellStyle name="Вычисление 3 7 5 6" xfId="20153" xr:uid="{00000000-0005-0000-0000-0000C74F0000}"/>
    <cellStyle name="Вычисление 3 7 6" xfId="20154" xr:uid="{00000000-0005-0000-0000-0000C84F0000}"/>
    <cellStyle name="Вычисление 3 7 6 2" xfId="20155" xr:uid="{00000000-0005-0000-0000-0000C94F0000}"/>
    <cellStyle name="Вычисление 3 7 6 2 2" xfId="20156" xr:uid="{00000000-0005-0000-0000-0000CA4F0000}"/>
    <cellStyle name="Вычисление 3 7 6 3" xfId="20157" xr:uid="{00000000-0005-0000-0000-0000CB4F0000}"/>
    <cellStyle name="Вычисление 3 7 7" xfId="20158" xr:uid="{00000000-0005-0000-0000-0000CC4F0000}"/>
    <cellStyle name="Вычисление 3 7 7 2" xfId="20159" xr:uid="{00000000-0005-0000-0000-0000CD4F0000}"/>
    <cellStyle name="Вычисление 3 7 8" xfId="20160" xr:uid="{00000000-0005-0000-0000-0000CE4F0000}"/>
    <cellStyle name="Вычисление 3 8" xfId="20161" xr:uid="{00000000-0005-0000-0000-0000CF4F0000}"/>
    <cellStyle name="Вычисление 3 8 2" xfId="20162" xr:uid="{00000000-0005-0000-0000-0000D04F0000}"/>
    <cellStyle name="Вычисление 3 8 2 2" xfId="20163" xr:uid="{00000000-0005-0000-0000-0000D14F0000}"/>
    <cellStyle name="Вычисление 3 8 2 2 2" xfId="20164" xr:uid="{00000000-0005-0000-0000-0000D24F0000}"/>
    <cellStyle name="Вычисление 3 8 2 2 2 2" xfId="20165" xr:uid="{00000000-0005-0000-0000-0000D34F0000}"/>
    <cellStyle name="Вычисление 3 8 2 2 3" xfId="20166" xr:uid="{00000000-0005-0000-0000-0000D44F0000}"/>
    <cellStyle name="Вычисление 3 8 2 3" xfId="20167" xr:uid="{00000000-0005-0000-0000-0000D54F0000}"/>
    <cellStyle name="Вычисление 3 8 2 3 2" xfId="20168" xr:uid="{00000000-0005-0000-0000-0000D64F0000}"/>
    <cellStyle name="Вычисление 3 8 2 3 2 2" xfId="20169" xr:uid="{00000000-0005-0000-0000-0000D74F0000}"/>
    <cellStyle name="Вычисление 3 8 2 3 3" xfId="20170" xr:uid="{00000000-0005-0000-0000-0000D84F0000}"/>
    <cellStyle name="Вычисление 3 8 2 4" xfId="20171" xr:uid="{00000000-0005-0000-0000-0000D94F0000}"/>
    <cellStyle name="Вычисление 3 8 2 4 2" xfId="20172" xr:uid="{00000000-0005-0000-0000-0000DA4F0000}"/>
    <cellStyle name="Вычисление 3 8 2 4 2 2" xfId="20173" xr:uid="{00000000-0005-0000-0000-0000DB4F0000}"/>
    <cellStyle name="Вычисление 3 8 2 4 3" xfId="20174" xr:uid="{00000000-0005-0000-0000-0000DC4F0000}"/>
    <cellStyle name="Вычисление 3 8 2 5" xfId="20175" xr:uid="{00000000-0005-0000-0000-0000DD4F0000}"/>
    <cellStyle name="Вычисление 3 8 2 5 2" xfId="20176" xr:uid="{00000000-0005-0000-0000-0000DE4F0000}"/>
    <cellStyle name="Вычисление 3 8 2 6" xfId="20177" xr:uid="{00000000-0005-0000-0000-0000DF4F0000}"/>
    <cellStyle name="Вычисление 3 8 3" xfId="20178" xr:uid="{00000000-0005-0000-0000-0000E04F0000}"/>
    <cellStyle name="Вычисление 3 8 3 2" xfId="20179" xr:uid="{00000000-0005-0000-0000-0000E14F0000}"/>
    <cellStyle name="Вычисление 3 8 3 2 2" xfId="20180" xr:uid="{00000000-0005-0000-0000-0000E24F0000}"/>
    <cellStyle name="Вычисление 3 8 3 2 2 2" xfId="20181" xr:uid="{00000000-0005-0000-0000-0000E34F0000}"/>
    <cellStyle name="Вычисление 3 8 3 2 3" xfId="20182" xr:uid="{00000000-0005-0000-0000-0000E44F0000}"/>
    <cellStyle name="Вычисление 3 8 3 3" xfId="20183" xr:uid="{00000000-0005-0000-0000-0000E54F0000}"/>
    <cellStyle name="Вычисление 3 8 3 3 2" xfId="20184" xr:uid="{00000000-0005-0000-0000-0000E64F0000}"/>
    <cellStyle name="Вычисление 3 8 3 3 2 2" xfId="20185" xr:uid="{00000000-0005-0000-0000-0000E74F0000}"/>
    <cellStyle name="Вычисление 3 8 3 3 3" xfId="20186" xr:uid="{00000000-0005-0000-0000-0000E84F0000}"/>
    <cellStyle name="Вычисление 3 8 3 4" xfId="20187" xr:uid="{00000000-0005-0000-0000-0000E94F0000}"/>
    <cellStyle name="Вычисление 3 8 3 4 2" xfId="20188" xr:uid="{00000000-0005-0000-0000-0000EA4F0000}"/>
    <cellStyle name="Вычисление 3 8 3 4 2 2" xfId="20189" xr:uid="{00000000-0005-0000-0000-0000EB4F0000}"/>
    <cellStyle name="Вычисление 3 8 3 4 3" xfId="20190" xr:uid="{00000000-0005-0000-0000-0000EC4F0000}"/>
    <cellStyle name="Вычисление 3 8 3 5" xfId="20191" xr:uid="{00000000-0005-0000-0000-0000ED4F0000}"/>
    <cellStyle name="Вычисление 3 8 3 5 2" xfId="20192" xr:uid="{00000000-0005-0000-0000-0000EE4F0000}"/>
    <cellStyle name="Вычисление 3 8 3 6" xfId="20193" xr:uid="{00000000-0005-0000-0000-0000EF4F0000}"/>
    <cellStyle name="Вычисление 3 8 4" xfId="20194" xr:uid="{00000000-0005-0000-0000-0000F04F0000}"/>
    <cellStyle name="Вычисление 3 8 4 2" xfId="20195" xr:uid="{00000000-0005-0000-0000-0000F14F0000}"/>
    <cellStyle name="Вычисление 3 8 4 2 2" xfId="20196" xr:uid="{00000000-0005-0000-0000-0000F24F0000}"/>
    <cellStyle name="Вычисление 3 8 4 2 2 2" xfId="20197" xr:uid="{00000000-0005-0000-0000-0000F34F0000}"/>
    <cellStyle name="Вычисление 3 8 4 2 3" xfId="20198" xr:uid="{00000000-0005-0000-0000-0000F44F0000}"/>
    <cellStyle name="Вычисление 3 8 4 3" xfId="20199" xr:uid="{00000000-0005-0000-0000-0000F54F0000}"/>
    <cellStyle name="Вычисление 3 8 4 3 2" xfId="20200" xr:uid="{00000000-0005-0000-0000-0000F64F0000}"/>
    <cellStyle name="Вычисление 3 8 4 3 2 2" xfId="20201" xr:uid="{00000000-0005-0000-0000-0000F74F0000}"/>
    <cellStyle name="Вычисление 3 8 4 3 3" xfId="20202" xr:uid="{00000000-0005-0000-0000-0000F84F0000}"/>
    <cellStyle name="Вычисление 3 8 4 4" xfId="20203" xr:uid="{00000000-0005-0000-0000-0000F94F0000}"/>
    <cellStyle name="Вычисление 3 8 4 4 2" xfId="20204" xr:uid="{00000000-0005-0000-0000-0000FA4F0000}"/>
    <cellStyle name="Вычисление 3 8 4 4 2 2" xfId="20205" xr:uid="{00000000-0005-0000-0000-0000FB4F0000}"/>
    <cellStyle name="Вычисление 3 8 4 4 3" xfId="20206" xr:uid="{00000000-0005-0000-0000-0000FC4F0000}"/>
    <cellStyle name="Вычисление 3 8 4 5" xfId="20207" xr:uid="{00000000-0005-0000-0000-0000FD4F0000}"/>
    <cellStyle name="Вычисление 3 8 4 5 2" xfId="20208" xr:uid="{00000000-0005-0000-0000-0000FE4F0000}"/>
    <cellStyle name="Вычисление 3 8 4 6" xfId="20209" xr:uid="{00000000-0005-0000-0000-0000FF4F0000}"/>
    <cellStyle name="Вычисление 3 8 5" xfId="20210" xr:uid="{00000000-0005-0000-0000-000000500000}"/>
    <cellStyle name="Вычисление 3 8 5 2" xfId="20211" xr:uid="{00000000-0005-0000-0000-000001500000}"/>
    <cellStyle name="Вычисление 3 8 5 2 2" xfId="20212" xr:uid="{00000000-0005-0000-0000-000002500000}"/>
    <cellStyle name="Вычисление 3 8 5 2 2 2" xfId="20213" xr:uid="{00000000-0005-0000-0000-000003500000}"/>
    <cellStyle name="Вычисление 3 8 5 2 3" xfId="20214" xr:uid="{00000000-0005-0000-0000-000004500000}"/>
    <cellStyle name="Вычисление 3 8 5 3" xfId="20215" xr:uid="{00000000-0005-0000-0000-000005500000}"/>
    <cellStyle name="Вычисление 3 8 5 3 2" xfId="20216" xr:uid="{00000000-0005-0000-0000-000006500000}"/>
    <cellStyle name="Вычисление 3 8 5 3 2 2" xfId="20217" xr:uid="{00000000-0005-0000-0000-000007500000}"/>
    <cellStyle name="Вычисление 3 8 5 3 3" xfId="20218" xr:uid="{00000000-0005-0000-0000-000008500000}"/>
    <cellStyle name="Вычисление 3 8 5 4" xfId="20219" xr:uid="{00000000-0005-0000-0000-000009500000}"/>
    <cellStyle name="Вычисление 3 8 5 4 2" xfId="20220" xr:uid="{00000000-0005-0000-0000-00000A500000}"/>
    <cellStyle name="Вычисление 3 8 5 4 2 2" xfId="20221" xr:uid="{00000000-0005-0000-0000-00000B500000}"/>
    <cellStyle name="Вычисление 3 8 5 4 3" xfId="20222" xr:uid="{00000000-0005-0000-0000-00000C500000}"/>
    <cellStyle name="Вычисление 3 8 5 5" xfId="20223" xr:uid="{00000000-0005-0000-0000-00000D500000}"/>
    <cellStyle name="Вычисление 3 8 5 5 2" xfId="20224" xr:uid="{00000000-0005-0000-0000-00000E500000}"/>
    <cellStyle name="Вычисление 3 8 5 6" xfId="20225" xr:uid="{00000000-0005-0000-0000-00000F500000}"/>
    <cellStyle name="Вычисление 3 8 6" xfId="20226" xr:uid="{00000000-0005-0000-0000-000010500000}"/>
    <cellStyle name="Вычисление 3 8 6 2" xfId="20227" xr:uid="{00000000-0005-0000-0000-000011500000}"/>
    <cellStyle name="Вычисление 3 8 6 2 2" xfId="20228" xr:uid="{00000000-0005-0000-0000-000012500000}"/>
    <cellStyle name="Вычисление 3 8 6 3" xfId="20229" xr:uid="{00000000-0005-0000-0000-000013500000}"/>
    <cellStyle name="Вычисление 3 8 7" xfId="20230" xr:uid="{00000000-0005-0000-0000-000014500000}"/>
    <cellStyle name="Вычисление 3 8 7 2" xfId="20231" xr:uid="{00000000-0005-0000-0000-000015500000}"/>
    <cellStyle name="Вычисление 3 8 8" xfId="20232" xr:uid="{00000000-0005-0000-0000-000016500000}"/>
    <cellStyle name="Вычисление 3 9" xfId="20233" xr:uid="{00000000-0005-0000-0000-000017500000}"/>
    <cellStyle name="Вычисление 3 9 2" xfId="20234" xr:uid="{00000000-0005-0000-0000-000018500000}"/>
    <cellStyle name="Вычисление 3 9 2 2" xfId="20235" xr:uid="{00000000-0005-0000-0000-000019500000}"/>
    <cellStyle name="Вычисление 3 9 2 2 2" xfId="20236" xr:uid="{00000000-0005-0000-0000-00001A500000}"/>
    <cellStyle name="Вычисление 3 9 2 3" xfId="20237" xr:uid="{00000000-0005-0000-0000-00001B500000}"/>
    <cellStyle name="Вычисление 3 9 3" xfId="20238" xr:uid="{00000000-0005-0000-0000-00001C500000}"/>
    <cellStyle name="Вычисление 3 9 3 2" xfId="20239" xr:uid="{00000000-0005-0000-0000-00001D500000}"/>
    <cellStyle name="Вычисление 3 9 4" xfId="20240" xr:uid="{00000000-0005-0000-0000-00001E500000}"/>
    <cellStyle name="Вычисление 4" xfId="270" xr:uid="{00000000-0005-0000-0000-00001F500000}"/>
    <cellStyle name="Вычисление 4 10" xfId="20241" xr:uid="{00000000-0005-0000-0000-000020500000}"/>
    <cellStyle name="Вычисление 4 10 2" xfId="20242" xr:uid="{00000000-0005-0000-0000-000021500000}"/>
    <cellStyle name="Вычисление 4 10 2 2" xfId="20243" xr:uid="{00000000-0005-0000-0000-000022500000}"/>
    <cellStyle name="Вычисление 4 10 3" xfId="20244" xr:uid="{00000000-0005-0000-0000-000023500000}"/>
    <cellStyle name="Вычисление 4 11" xfId="20245" xr:uid="{00000000-0005-0000-0000-000024500000}"/>
    <cellStyle name="Вычисление 4 11 2" xfId="20246" xr:uid="{00000000-0005-0000-0000-000025500000}"/>
    <cellStyle name="Вычисление 4 12" xfId="20247" xr:uid="{00000000-0005-0000-0000-000026500000}"/>
    <cellStyle name="Вычисление 4 13" xfId="20248" xr:uid="{00000000-0005-0000-0000-000027500000}"/>
    <cellStyle name="Вычисление 4 2" xfId="271" xr:uid="{00000000-0005-0000-0000-000028500000}"/>
    <cellStyle name="Вычисление 4 2 10" xfId="20249" xr:uid="{00000000-0005-0000-0000-000029500000}"/>
    <cellStyle name="Вычисление 4 2 2" xfId="20250" xr:uid="{00000000-0005-0000-0000-00002A500000}"/>
    <cellStyle name="Вычисление 4 2 2 10" xfId="20251" xr:uid="{00000000-0005-0000-0000-00002B500000}"/>
    <cellStyle name="Вычисление 4 2 2 10 2" xfId="20252" xr:uid="{00000000-0005-0000-0000-00002C500000}"/>
    <cellStyle name="Вычисление 4 2 2 11" xfId="20253" xr:uid="{00000000-0005-0000-0000-00002D500000}"/>
    <cellStyle name="Вычисление 4 2 2 2" xfId="20254" xr:uid="{00000000-0005-0000-0000-00002E500000}"/>
    <cellStyle name="Вычисление 4 2 2 2 2" xfId="20255" xr:uid="{00000000-0005-0000-0000-00002F500000}"/>
    <cellStyle name="Вычисление 4 2 2 2 2 2" xfId="20256" xr:uid="{00000000-0005-0000-0000-000030500000}"/>
    <cellStyle name="Вычисление 4 2 2 2 2 2 2" xfId="20257" xr:uid="{00000000-0005-0000-0000-000031500000}"/>
    <cellStyle name="Вычисление 4 2 2 2 2 2 2 2" xfId="20258" xr:uid="{00000000-0005-0000-0000-000032500000}"/>
    <cellStyle name="Вычисление 4 2 2 2 2 2 2 2 2" xfId="20259" xr:uid="{00000000-0005-0000-0000-000033500000}"/>
    <cellStyle name="Вычисление 4 2 2 2 2 2 2 3" xfId="20260" xr:uid="{00000000-0005-0000-0000-000034500000}"/>
    <cellStyle name="Вычисление 4 2 2 2 2 2 3" xfId="20261" xr:uid="{00000000-0005-0000-0000-000035500000}"/>
    <cellStyle name="Вычисление 4 2 2 2 2 2 3 2" xfId="20262" xr:uid="{00000000-0005-0000-0000-000036500000}"/>
    <cellStyle name="Вычисление 4 2 2 2 2 2 3 2 2" xfId="20263" xr:uid="{00000000-0005-0000-0000-000037500000}"/>
    <cellStyle name="Вычисление 4 2 2 2 2 2 3 3" xfId="20264" xr:uid="{00000000-0005-0000-0000-000038500000}"/>
    <cellStyle name="Вычисление 4 2 2 2 2 2 4" xfId="20265" xr:uid="{00000000-0005-0000-0000-000039500000}"/>
    <cellStyle name="Вычисление 4 2 2 2 2 2 4 2" xfId="20266" xr:uid="{00000000-0005-0000-0000-00003A500000}"/>
    <cellStyle name="Вычисление 4 2 2 2 2 2 4 2 2" xfId="20267" xr:uid="{00000000-0005-0000-0000-00003B500000}"/>
    <cellStyle name="Вычисление 4 2 2 2 2 2 4 3" xfId="20268" xr:uid="{00000000-0005-0000-0000-00003C500000}"/>
    <cellStyle name="Вычисление 4 2 2 2 2 2 5" xfId="20269" xr:uid="{00000000-0005-0000-0000-00003D500000}"/>
    <cellStyle name="Вычисление 4 2 2 2 2 2 5 2" xfId="20270" xr:uid="{00000000-0005-0000-0000-00003E500000}"/>
    <cellStyle name="Вычисление 4 2 2 2 2 2 6" xfId="20271" xr:uid="{00000000-0005-0000-0000-00003F500000}"/>
    <cellStyle name="Вычисление 4 2 2 2 2 3" xfId="20272" xr:uid="{00000000-0005-0000-0000-000040500000}"/>
    <cellStyle name="Вычисление 4 2 2 2 2 3 2" xfId="20273" xr:uid="{00000000-0005-0000-0000-000041500000}"/>
    <cellStyle name="Вычисление 4 2 2 2 2 3 2 2" xfId="20274" xr:uid="{00000000-0005-0000-0000-000042500000}"/>
    <cellStyle name="Вычисление 4 2 2 2 2 3 2 2 2" xfId="20275" xr:uid="{00000000-0005-0000-0000-000043500000}"/>
    <cellStyle name="Вычисление 4 2 2 2 2 3 2 3" xfId="20276" xr:uid="{00000000-0005-0000-0000-000044500000}"/>
    <cellStyle name="Вычисление 4 2 2 2 2 3 3" xfId="20277" xr:uid="{00000000-0005-0000-0000-000045500000}"/>
    <cellStyle name="Вычисление 4 2 2 2 2 3 3 2" xfId="20278" xr:uid="{00000000-0005-0000-0000-000046500000}"/>
    <cellStyle name="Вычисление 4 2 2 2 2 3 3 2 2" xfId="20279" xr:uid="{00000000-0005-0000-0000-000047500000}"/>
    <cellStyle name="Вычисление 4 2 2 2 2 3 3 3" xfId="20280" xr:uid="{00000000-0005-0000-0000-000048500000}"/>
    <cellStyle name="Вычисление 4 2 2 2 2 3 4" xfId="20281" xr:uid="{00000000-0005-0000-0000-000049500000}"/>
    <cellStyle name="Вычисление 4 2 2 2 2 3 4 2" xfId="20282" xr:uid="{00000000-0005-0000-0000-00004A500000}"/>
    <cellStyle name="Вычисление 4 2 2 2 2 3 4 2 2" xfId="20283" xr:uid="{00000000-0005-0000-0000-00004B500000}"/>
    <cellStyle name="Вычисление 4 2 2 2 2 3 4 3" xfId="20284" xr:uid="{00000000-0005-0000-0000-00004C500000}"/>
    <cellStyle name="Вычисление 4 2 2 2 2 3 5" xfId="20285" xr:uid="{00000000-0005-0000-0000-00004D500000}"/>
    <cellStyle name="Вычисление 4 2 2 2 2 3 5 2" xfId="20286" xr:uid="{00000000-0005-0000-0000-00004E500000}"/>
    <cellStyle name="Вычисление 4 2 2 2 2 3 6" xfId="20287" xr:uid="{00000000-0005-0000-0000-00004F500000}"/>
    <cellStyle name="Вычисление 4 2 2 2 2 4" xfId="20288" xr:uid="{00000000-0005-0000-0000-000050500000}"/>
    <cellStyle name="Вычисление 4 2 2 2 2 4 2" xfId="20289" xr:uid="{00000000-0005-0000-0000-000051500000}"/>
    <cellStyle name="Вычисление 4 2 2 2 2 4 2 2" xfId="20290" xr:uid="{00000000-0005-0000-0000-000052500000}"/>
    <cellStyle name="Вычисление 4 2 2 2 2 4 2 2 2" xfId="20291" xr:uid="{00000000-0005-0000-0000-000053500000}"/>
    <cellStyle name="Вычисление 4 2 2 2 2 4 2 3" xfId="20292" xr:uid="{00000000-0005-0000-0000-000054500000}"/>
    <cellStyle name="Вычисление 4 2 2 2 2 4 3" xfId="20293" xr:uid="{00000000-0005-0000-0000-000055500000}"/>
    <cellStyle name="Вычисление 4 2 2 2 2 4 3 2" xfId="20294" xr:uid="{00000000-0005-0000-0000-000056500000}"/>
    <cellStyle name="Вычисление 4 2 2 2 2 4 3 2 2" xfId="20295" xr:uid="{00000000-0005-0000-0000-000057500000}"/>
    <cellStyle name="Вычисление 4 2 2 2 2 4 3 3" xfId="20296" xr:uid="{00000000-0005-0000-0000-000058500000}"/>
    <cellStyle name="Вычисление 4 2 2 2 2 4 4" xfId="20297" xr:uid="{00000000-0005-0000-0000-000059500000}"/>
    <cellStyle name="Вычисление 4 2 2 2 2 4 4 2" xfId="20298" xr:uid="{00000000-0005-0000-0000-00005A500000}"/>
    <cellStyle name="Вычисление 4 2 2 2 2 4 4 2 2" xfId="20299" xr:uid="{00000000-0005-0000-0000-00005B500000}"/>
    <cellStyle name="Вычисление 4 2 2 2 2 4 4 3" xfId="20300" xr:uid="{00000000-0005-0000-0000-00005C500000}"/>
    <cellStyle name="Вычисление 4 2 2 2 2 4 5" xfId="20301" xr:uid="{00000000-0005-0000-0000-00005D500000}"/>
    <cellStyle name="Вычисление 4 2 2 2 2 4 5 2" xfId="20302" xr:uid="{00000000-0005-0000-0000-00005E500000}"/>
    <cellStyle name="Вычисление 4 2 2 2 2 4 6" xfId="20303" xr:uid="{00000000-0005-0000-0000-00005F500000}"/>
    <cellStyle name="Вычисление 4 2 2 2 2 5" xfId="20304" xr:uid="{00000000-0005-0000-0000-000060500000}"/>
    <cellStyle name="Вычисление 4 2 2 2 2 5 2" xfId="20305" xr:uid="{00000000-0005-0000-0000-000061500000}"/>
    <cellStyle name="Вычисление 4 2 2 2 2 5 2 2" xfId="20306" xr:uid="{00000000-0005-0000-0000-000062500000}"/>
    <cellStyle name="Вычисление 4 2 2 2 2 5 2 2 2" xfId="20307" xr:uid="{00000000-0005-0000-0000-000063500000}"/>
    <cellStyle name="Вычисление 4 2 2 2 2 5 2 3" xfId="20308" xr:uid="{00000000-0005-0000-0000-000064500000}"/>
    <cellStyle name="Вычисление 4 2 2 2 2 5 3" xfId="20309" xr:uid="{00000000-0005-0000-0000-000065500000}"/>
    <cellStyle name="Вычисление 4 2 2 2 2 5 3 2" xfId="20310" xr:uid="{00000000-0005-0000-0000-000066500000}"/>
    <cellStyle name="Вычисление 4 2 2 2 2 5 3 2 2" xfId="20311" xr:uid="{00000000-0005-0000-0000-000067500000}"/>
    <cellStyle name="Вычисление 4 2 2 2 2 5 3 3" xfId="20312" xr:uid="{00000000-0005-0000-0000-000068500000}"/>
    <cellStyle name="Вычисление 4 2 2 2 2 5 4" xfId="20313" xr:uid="{00000000-0005-0000-0000-000069500000}"/>
    <cellStyle name="Вычисление 4 2 2 2 2 5 4 2" xfId="20314" xr:uid="{00000000-0005-0000-0000-00006A500000}"/>
    <cellStyle name="Вычисление 4 2 2 2 2 5 4 2 2" xfId="20315" xr:uid="{00000000-0005-0000-0000-00006B500000}"/>
    <cellStyle name="Вычисление 4 2 2 2 2 5 4 3" xfId="20316" xr:uid="{00000000-0005-0000-0000-00006C500000}"/>
    <cellStyle name="Вычисление 4 2 2 2 2 5 5" xfId="20317" xr:uid="{00000000-0005-0000-0000-00006D500000}"/>
    <cellStyle name="Вычисление 4 2 2 2 2 5 5 2" xfId="20318" xr:uid="{00000000-0005-0000-0000-00006E500000}"/>
    <cellStyle name="Вычисление 4 2 2 2 2 5 6" xfId="20319" xr:uid="{00000000-0005-0000-0000-00006F500000}"/>
    <cellStyle name="Вычисление 4 2 2 2 2 6" xfId="20320" xr:uid="{00000000-0005-0000-0000-000070500000}"/>
    <cellStyle name="Вычисление 4 2 2 2 2 6 2" xfId="20321" xr:uid="{00000000-0005-0000-0000-000071500000}"/>
    <cellStyle name="Вычисление 4 2 2 2 2 6 2 2" xfId="20322" xr:uid="{00000000-0005-0000-0000-000072500000}"/>
    <cellStyle name="Вычисление 4 2 2 2 2 6 3" xfId="20323" xr:uid="{00000000-0005-0000-0000-000073500000}"/>
    <cellStyle name="Вычисление 4 2 2 2 2 7" xfId="20324" xr:uid="{00000000-0005-0000-0000-000074500000}"/>
    <cellStyle name="Вычисление 4 2 2 2 2 7 2" xfId="20325" xr:uid="{00000000-0005-0000-0000-000075500000}"/>
    <cellStyle name="Вычисление 4 2 2 2 2 8" xfId="20326" xr:uid="{00000000-0005-0000-0000-000076500000}"/>
    <cellStyle name="Вычисление 4 2 2 2 3" xfId="20327" xr:uid="{00000000-0005-0000-0000-000077500000}"/>
    <cellStyle name="Вычисление 4 2 2 2 3 2" xfId="20328" xr:uid="{00000000-0005-0000-0000-000078500000}"/>
    <cellStyle name="Вычисление 4 2 2 2 3 2 2" xfId="20329" xr:uid="{00000000-0005-0000-0000-000079500000}"/>
    <cellStyle name="Вычисление 4 2 2 2 3 2 2 2" xfId="20330" xr:uid="{00000000-0005-0000-0000-00007A500000}"/>
    <cellStyle name="Вычисление 4 2 2 2 3 2 3" xfId="20331" xr:uid="{00000000-0005-0000-0000-00007B500000}"/>
    <cellStyle name="Вычисление 4 2 2 2 3 3" xfId="20332" xr:uid="{00000000-0005-0000-0000-00007C500000}"/>
    <cellStyle name="Вычисление 4 2 2 2 3 3 2" xfId="20333" xr:uid="{00000000-0005-0000-0000-00007D500000}"/>
    <cellStyle name="Вычисление 4 2 2 2 3 3 2 2" xfId="20334" xr:uid="{00000000-0005-0000-0000-00007E500000}"/>
    <cellStyle name="Вычисление 4 2 2 2 3 3 3" xfId="20335" xr:uid="{00000000-0005-0000-0000-00007F500000}"/>
    <cellStyle name="Вычисление 4 2 2 2 3 4" xfId="20336" xr:uid="{00000000-0005-0000-0000-000080500000}"/>
    <cellStyle name="Вычисление 4 2 2 2 3 4 2" xfId="20337" xr:uid="{00000000-0005-0000-0000-000081500000}"/>
    <cellStyle name="Вычисление 4 2 2 2 3 4 2 2" xfId="20338" xr:uid="{00000000-0005-0000-0000-000082500000}"/>
    <cellStyle name="Вычисление 4 2 2 2 3 4 3" xfId="20339" xr:uid="{00000000-0005-0000-0000-000083500000}"/>
    <cellStyle name="Вычисление 4 2 2 2 3 5" xfId="20340" xr:uid="{00000000-0005-0000-0000-000084500000}"/>
    <cellStyle name="Вычисление 4 2 2 2 3 5 2" xfId="20341" xr:uid="{00000000-0005-0000-0000-000085500000}"/>
    <cellStyle name="Вычисление 4 2 2 2 3 6" xfId="20342" xr:uid="{00000000-0005-0000-0000-000086500000}"/>
    <cellStyle name="Вычисление 4 2 2 2 4" xfId="20343" xr:uid="{00000000-0005-0000-0000-000087500000}"/>
    <cellStyle name="Вычисление 4 2 2 2 4 2" xfId="20344" xr:uid="{00000000-0005-0000-0000-000088500000}"/>
    <cellStyle name="Вычисление 4 2 2 2 4 2 2" xfId="20345" xr:uid="{00000000-0005-0000-0000-000089500000}"/>
    <cellStyle name="Вычисление 4 2 2 2 4 2 2 2" xfId="20346" xr:uid="{00000000-0005-0000-0000-00008A500000}"/>
    <cellStyle name="Вычисление 4 2 2 2 4 2 3" xfId="20347" xr:uid="{00000000-0005-0000-0000-00008B500000}"/>
    <cellStyle name="Вычисление 4 2 2 2 4 3" xfId="20348" xr:uid="{00000000-0005-0000-0000-00008C500000}"/>
    <cellStyle name="Вычисление 4 2 2 2 4 3 2" xfId="20349" xr:uid="{00000000-0005-0000-0000-00008D500000}"/>
    <cellStyle name="Вычисление 4 2 2 2 4 3 2 2" xfId="20350" xr:uid="{00000000-0005-0000-0000-00008E500000}"/>
    <cellStyle name="Вычисление 4 2 2 2 4 3 3" xfId="20351" xr:uid="{00000000-0005-0000-0000-00008F500000}"/>
    <cellStyle name="Вычисление 4 2 2 2 4 4" xfId="20352" xr:uid="{00000000-0005-0000-0000-000090500000}"/>
    <cellStyle name="Вычисление 4 2 2 2 4 4 2" xfId="20353" xr:uid="{00000000-0005-0000-0000-000091500000}"/>
    <cellStyle name="Вычисление 4 2 2 2 4 4 2 2" xfId="20354" xr:uid="{00000000-0005-0000-0000-000092500000}"/>
    <cellStyle name="Вычисление 4 2 2 2 4 4 3" xfId="20355" xr:uid="{00000000-0005-0000-0000-000093500000}"/>
    <cellStyle name="Вычисление 4 2 2 2 4 5" xfId="20356" xr:uid="{00000000-0005-0000-0000-000094500000}"/>
    <cellStyle name="Вычисление 4 2 2 2 4 5 2" xfId="20357" xr:uid="{00000000-0005-0000-0000-000095500000}"/>
    <cellStyle name="Вычисление 4 2 2 2 4 6" xfId="20358" xr:uid="{00000000-0005-0000-0000-000096500000}"/>
    <cellStyle name="Вычисление 4 2 2 2 5" xfId="20359" xr:uid="{00000000-0005-0000-0000-000097500000}"/>
    <cellStyle name="Вычисление 4 2 2 2 5 2" xfId="20360" xr:uid="{00000000-0005-0000-0000-000098500000}"/>
    <cellStyle name="Вычисление 4 2 2 2 5 2 2" xfId="20361" xr:uid="{00000000-0005-0000-0000-000099500000}"/>
    <cellStyle name="Вычисление 4 2 2 2 5 2 2 2" xfId="20362" xr:uid="{00000000-0005-0000-0000-00009A500000}"/>
    <cellStyle name="Вычисление 4 2 2 2 5 2 3" xfId="20363" xr:uid="{00000000-0005-0000-0000-00009B500000}"/>
    <cellStyle name="Вычисление 4 2 2 2 5 3" xfId="20364" xr:uid="{00000000-0005-0000-0000-00009C500000}"/>
    <cellStyle name="Вычисление 4 2 2 2 5 3 2" xfId="20365" xr:uid="{00000000-0005-0000-0000-00009D500000}"/>
    <cellStyle name="Вычисление 4 2 2 2 5 3 2 2" xfId="20366" xr:uid="{00000000-0005-0000-0000-00009E500000}"/>
    <cellStyle name="Вычисление 4 2 2 2 5 3 3" xfId="20367" xr:uid="{00000000-0005-0000-0000-00009F500000}"/>
    <cellStyle name="Вычисление 4 2 2 2 5 4" xfId="20368" xr:uid="{00000000-0005-0000-0000-0000A0500000}"/>
    <cellStyle name="Вычисление 4 2 2 2 5 4 2" xfId="20369" xr:uid="{00000000-0005-0000-0000-0000A1500000}"/>
    <cellStyle name="Вычисление 4 2 2 2 5 4 2 2" xfId="20370" xr:uid="{00000000-0005-0000-0000-0000A2500000}"/>
    <cellStyle name="Вычисление 4 2 2 2 5 4 3" xfId="20371" xr:uid="{00000000-0005-0000-0000-0000A3500000}"/>
    <cellStyle name="Вычисление 4 2 2 2 5 5" xfId="20372" xr:uid="{00000000-0005-0000-0000-0000A4500000}"/>
    <cellStyle name="Вычисление 4 2 2 2 5 5 2" xfId="20373" xr:uid="{00000000-0005-0000-0000-0000A5500000}"/>
    <cellStyle name="Вычисление 4 2 2 2 5 6" xfId="20374" xr:uid="{00000000-0005-0000-0000-0000A6500000}"/>
    <cellStyle name="Вычисление 4 2 2 2 6" xfId="20375" xr:uid="{00000000-0005-0000-0000-0000A7500000}"/>
    <cellStyle name="Вычисление 4 2 2 2 6 2" xfId="20376" xr:uid="{00000000-0005-0000-0000-0000A8500000}"/>
    <cellStyle name="Вычисление 4 2 2 2 6 2 2" xfId="20377" xr:uid="{00000000-0005-0000-0000-0000A9500000}"/>
    <cellStyle name="Вычисление 4 2 2 2 6 2 2 2" xfId="20378" xr:uid="{00000000-0005-0000-0000-0000AA500000}"/>
    <cellStyle name="Вычисление 4 2 2 2 6 2 3" xfId="20379" xr:uid="{00000000-0005-0000-0000-0000AB500000}"/>
    <cellStyle name="Вычисление 4 2 2 2 6 3" xfId="20380" xr:uid="{00000000-0005-0000-0000-0000AC500000}"/>
    <cellStyle name="Вычисление 4 2 2 2 6 3 2" xfId="20381" xr:uid="{00000000-0005-0000-0000-0000AD500000}"/>
    <cellStyle name="Вычисление 4 2 2 2 6 3 2 2" xfId="20382" xr:uid="{00000000-0005-0000-0000-0000AE500000}"/>
    <cellStyle name="Вычисление 4 2 2 2 6 3 3" xfId="20383" xr:uid="{00000000-0005-0000-0000-0000AF500000}"/>
    <cellStyle name="Вычисление 4 2 2 2 6 4" xfId="20384" xr:uid="{00000000-0005-0000-0000-0000B0500000}"/>
    <cellStyle name="Вычисление 4 2 2 2 6 4 2" xfId="20385" xr:uid="{00000000-0005-0000-0000-0000B1500000}"/>
    <cellStyle name="Вычисление 4 2 2 2 6 4 2 2" xfId="20386" xr:uid="{00000000-0005-0000-0000-0000B2500000}"/>
    <cellStyle name="Вычисление 4 2 2 2 6 4 3" xfId="20387" xr:uid="{00000000-0005-0000-0000-0000B3500000}"/>
    <cellStyle name="Вычисление 4 2 2 2 6 5" xfId="20388" xr:uid="{00000000-0005-0000-0000-0000B4500000}"/>
    <cellStyle name="Вычисление 4 2 2 2 6 5 2" xfId="20389" xr:uid="{00000000-0005-0000-0000-0000B5500000}"/>
    <cellStyle name="Вычисление 4 2 2 2 6 6" xfId="20390" xr:uid="{00000000-0005-0000-0000-0000B6500000}"/>
    <cellStyle name="Вычисление 4 2 2 2 7" xfId="20391" xr:uid="{00000000-0005-0000-0000-0000B7500000}"/>
    <cellStyle name="Вычисление 4 2 2 2 7 2" xfId="20392" xr:uid="{00000000-0005-0000-0000-0000B8500000}"/>
    <cellStyle name="Вычисление 4 2 2 2 7 2 2" xfId="20393" xr:uid="{00000000-0005-0000-0000-0000B9500000}"/>
    <cellStyle name="Вычисление 4 2 2 2 7 3" xfId="20394" xr:uid="{00000000-0005-0000-0000-0000BA500000}"/>
    <cellStyle name="Вычисление 4 2 2 2 8" xfId="20395" xr:uid="{00000000-0005-0000-0000-0000BB500000}"/>
    <cellStyle name="Вычисление 4 2 2 2 8 2" xfId="20396" xr:uid="{00000000-0005-0000-0000-0000BC500000}"/>
    <cellStyle name="Вычисление 4 2 2 2 9" xfId="20397" xr:uid="{00000000-0005-0000-0000-0000BD500000}"/>
    <cellStyle name="Вычисление 4 2 2 3" xfId="20398" xr:uid="{00000000-0005-0000-0000-0000BE500000}"/>
    <cellStyle name="Вычисление 4 2 2 3 2" xfId="20399" xr:uid="{00000000-0005-0000-0000-0000BF500000}"/>
    <cellStyle name="Вычисление 4 2 2 3 2 2" xfId="20400" xr:uid="{00000000-0005-0000-0000-0000C0500000}"/>
    <cellStyle name="Вычисление 4 2 2 3 2 2 2" xfId="20401" xr:uid="{00000000-0005-0000-0000-0000C1500000}"/>
    <cellStyle name="Вычисление 4 2 2 3 2 2 2 2" xfId="20402" xr:uid="{00000000-0005-0000-0000-0000C2500000}"/>
    <cellStyle name="Вычисление 4 2 2 3 2 2 3" xfId="20403" xr:uid="{00000000-0005-0000-0000-0000C3500000}"/>
    <cellStyle name="Вычисление 4 2 2 3 2 3" xfId="20404" xr:uid="{00000000-0005-0000-0000-0000C4500000}"/>
    <cellStyle name="Вычисление 4 2 2 3 2 3 2" xfId="20405" xr:uid="{00000000-0005-0000-0000-0000C5500000}"/>
    <cellStyle name="Вычисление 4 2 2 3 2 3 2 2" xfId="20406" xr:uid="{00000000-0005-0000-0000-0000C6500000}"/>
    <cellStyle name="Вычисление 4 2 2 3 2 3 3" xfId="20407" xr:uid="{00000000-0005-0000-0000-0000C7500000}"/>
    <cellStyle name="Вычисление 4 2 2 3 2 4" xfId="20408" xr:uid="{00000000-0005-0000-0000-0000C8500000}"/>
    <cellStyle name="Вычисление 4 2 2 3 2 4 2" xfId="20409" xr:uid="{00000000-0005-0000-0000-0000C9500000}"/>
    <cellStyle name="Вычисление 4 2 2 3 2 4 2 2" xfId="20410" xr:uid="{00000000-0005-0000-0000-0000CA500000}"/>
    <cellStyle name="Вычисление 4 2 2 3 2 4 3" xfId="20411" xr:uid="{00000000-0005-0000-0000-0000CB500000}"/>
    <cellStyle name="Вычисление 4 2 2 3 2 5" xfId="20412" xr:uid="{00000000-0005-0000-0000-0000CC500000}"/>
    <cellStyle name="Вычисление 4 2 2 3 2 5 2" xfId="20413" xr:uid="{00000000-0005-0000-0000-0000CD500000}"/>
    <cellStyle name="Вычисление 4 2 2 3 2 6" xfId="20414" xr:uid="{00000000-0005-0000-0000-0000CE500000}"/>
    <cellStyle name="Вычисление 4 2 2 3 3" xfId="20415" xr:uid="{00000000-0005-0000-0000-0000CF500000}"/>
    <cellStyle name="Вычисление 4 2 2 3 3 2" xfId="20416" xr:uid="{00000000-0005-0000-0000-0000D0500000}"/>
    <cellStyle name="Вычисление 4 2 2 3 3 2 2" xfId="20417" xr:uid="{00000000-0005-0000-0000-0000D1500000}"/>
    <cellStyle name="Вычисление 4 2 2 3 3 2 2 2" xfId="20418" xr:uid="{00000000-0005-0000-0000-0000D2500000}"/>
    <cellStyle name="Вычисление 4 2 2 3 3 2 3" xfId="20419" xr:uid="{00000000-0005-0000-0000-0000D3500000}"/>
    <cellStyle name="Вычисление 4 2 2 3 3 3" xfId="20420" xr:uid="{00000000-0005-0000-0000-0000D4500000}"/>
    <cellStyle name="Вычисление 4 2 2 3 3 3 2" xfId="20421" xr:uid="{00000000-0005-0000-0000-0000D5500000}"/>
    <cellStyle name="Вычисление 4 2 2 3 3 3 2 2" xfId="20422" xr:uid="{00000000-0005-0000-0000-0000D6500000}"/>
    <cellStyle name="Вычисление 4 2 2 3 3 3 3" xfId="20423" xr:uid="{00000000-0005-0000-0000-0000D7500000}"/>
    <cellStyle name="Вычисление 4 2 2 3 3 4" xfId="20424" xr:uid="{00000000-0005-0000-0000-0000D8500000}"/>
    <cellStyle name="Вычисление 4 2 2 3 3 4 2" xfId="20425" xr:uid="{00000000-0005-0000-0000-0000D9500000}"/>
    <cellStyle name="Вычисление 4 2 2 3 3 4 2 2" xfId="20426" xr:uid="{00000000-0005-0000-0000-0000DA500000}"/>
    <cellStyle name="Вычисление 4 2 2 3 3 4 3" xfId="20427" xr:uid="{00000000-0005-0000-0000-0000DB500000}"/>
    <cellStyle name="Вычисление 4 2 2 3 3 5" xfId="20428" xr:uid="{00000000-0005-0000-0000-0000DC500000}"/>
    <cellStyle name="Вычисление 4 2 2 3 3 5 2" xfId="20429" xr:uid="{00000000-0005-0000-0000-0000DD500000}"/>
    <cellStyle name="Вычисление 4 2 2 3 3 6" xfId="20430" xr:uid="{00000000-0005-0000-0000-0000DE500000}"/>
    <cellStyle name="Вычисление 4 2 2 3 4" xfId="20431" xr:uid="{00000000-0005-0000-0000-0000DF500000}"/>
    <cellStyle name="Вычисление 4 2 2 3 4 2" xfId="20432" xr:uid="{00000000-0005-0000-0000-0000E0500000}"/>
    <cellStyle name="Вычисление 4 2 2 3 4 2 2" xfId="20433" xr:uid="{00000000-0005-0000-0000-0000E1500000}"/>
    <cellStyle name="Вычисление 4 2 2 3 4 2 2 2" xfId="20434" xr:uid="{00000000-0005-0000-0000-0000E2500000}"/>
    <cellStyle name="Вычисление 4 2 2 3 4 2 3" xfId="20435" xr:uid="{00000000-0005-0000-0000-0000E3500000}"/>
    <cellStyle name="Вычисление 4 2 2 3 4 3" xfId="20436" xr:uid="{00000000-0005-0000-0000-0000E4500000}"/>
    <cellStyle name="Вычисление 4 2 2 3 4 3 2" xfId="20437" xr:uid="{00000000-0005-0000-0000-0000E5500000}"/>
    <cellStyle name="Вычисление 4 2 2 3 4 3 2 2" xfId="20438" xr:uid="{00000000-0005-0000-0000-0000E6500000}"/>
    <cellStyle name="Вычисление 4 2 2 3 4 3 3" xfId="20439" xr:uid="{00000000-0005-0000-0000-0000E7500000}"/>
    <cellStyle name="Вычисление 4 2 2 3 4 4" xfId="20440" xr:uid="{00000000-0005-0000-0000-0000E8500000}"/>
    <cellStyle name="Вычисление 4 2 2 3 4 4 2" xfId="20441" xr:uid="{00000000-0005-0000-0000-0000E9500000}"/>
    <cellStyle name="Вычисление 4 2 2 3 4 4 2 2" xfId="20442" xr:uid="{00000000-0005-0000-0000-0000EA500000}"/>
    <cellStyle name="Вычисление 4 2 2 3 4 4 3" xfId="20443" xr:uid="{00000000-0005-0000-0000-0000EB500000}"/>
    <cellStyle name="Вычисление 4 2 2 3 4 5" xfId="20444" xr:uid="{00000000-0005-0000-0000-0000EC500000}"/>
    <cellStyle name="Вычисление 4 2 2 3 4 5 2" xfId="20445" xr:uid="{00000000-0005-0000-0000-0000ED500000}"/>
    <cellStyle name="Вычисление 4 2 2 3 4 6" xfId="20446" xr:uid="{00000000-0005-0000-0000-0000EE500000}"/>
    <cellStyle name="Вычисление 4 2 2 3 5" xfId="20447" xr:uid="{00000000-0005-0000-0000-0000EF500000}"/>
    <cellStyle name="Вычисление 4 2 2 3 5 2" xfId="20448" xr:uid="{00000000-0005-0000-0000-0000F0500000}"/>
    <cellStyle name="Вычисление 4 2 2 3 5 2 2" xfId="20449" xr:uid="{00000000-0005-0000-0000-0000F1500000}"/>
    <cellStyle name="Вычисление 4 2 2 3 5 2 2 2" xfId="20450" xr:uid="{00000000-0005-0000-0000-0000F2500000}"/>
    <cellStyle name="Вычисление 4 2 2 3 5 2 3" xfId="20451" xr:uid="{00000000-0005-0000-0000-0000F3500000}"/>
    <cellStyle name="Вычисление 4 2 2 3 5 3" xfId="20452" xr:uid="{00000000-0005-0000-0000-0000F4500000}"/>
    <cellStyle name="Вычисление 4 2 2 3 5 3 2" xfId="20453" xr:uid="{00000000-0005-0000-0000-0000F5500000}"/>
    <cellStyle name="Вычисление 4 2 2 3 5 3 2 2" xfId="20454" xr:uid="{00000000-0005-0000-0000-0000F6500000}"/>
    <cellStyle name="Вычисление 4 2 2 3 5 3 3" xfId="20455" xr:uid="{00000000-0005-0000-0000-0000F7500000}"/>
    <cellStyle name="Вычисление 4 2 2 3 5 4" xfId="20456" xr:uid="{00000000-0005-0000-0000-0000F8500000}"/>
    <cellStyle name="Вычисление 4 2 2 3 5 4 2" xfId="20457" xr:uid="{00000000-0005-0000-0000-0000F9500000}"/>
    <cellStyle name="Вычисление 4 2 2 3 5 4 2 2" xfId="20458" xr:uid="{00000000-0005-0000-0000-0000FA500000}"/>
    <cellStyle name="Вычисление 4 2 2 3 5 4 3" xfId="20459" xr:uid="{00000000-0005-0000-0000-0000FB500000}"/>
    <cellStyle name="Вычисление 4 2 2 3 5 5" xfId="20460" xr:uid="{00000000-0005-0000-0000-0000FC500000}"/>
    <cellStyle name="Вычисление 4 2 2 3 5 5 2" xfId="20461" xr:uid="{00000000-0005-0000-0000-0000FD500000}"/>
    <cellStyle name="Вычисление 4 2 2 3 5 6" xfId="20462" xr:uid="{00000000-0005-0000-0000-0000FE500000}"/>
    <cellStyle name="Вычисление 4 2 2 3 6" xfId="20463" xr:uid="{00000000-0005-0000-0000-0000FF500000}"/>
    <cellStyle name="Вычисление 4 2 2 3 6 2" xfId="20464" xr:uid="{00000000-0005-0000-0000-000000510000}"/>
    <cellStyle name="Вычисление 4 2 2 3 6 2 2" xfId="20465" xr:uid="{00000000-0005-0000-0000-000001510000}"/>
    <cellStyle name="Вычисление 4 2 2 3 6 2 2 2" xfId="20466" xr:uid="{00000000-0005-0000-0000-000002510000}"/>
    <cellStyle name="Вычисление 4 2 2 3 6 2 3" xfId="20467" xr:uid="{00000000-0005-0000-0000-000003510000}"/>
    <cellStyle name="Вычисление 4 2 2 3 6 3" xfId="20468" xr:uid="{00000000-0005-0000-0000-000004510000}"/>
    <cellStyle name="Вычисление 4 2 2 3 6 3 2" xfId="20469" xr:uid="{00000000-0005-0000-0000-000005510000}"/>
    <cellStyle name="Вычисление 4 2 2 3 6 3 2 2" xfId="20470" xr:uid="{00000000-0005-0000-0000-000006510000}"/>
    <cellStyle name="Вычисление 4 2 2 3 6 3 3" xfId="20471" xr:uid="{00000000-0005-0000-0000-000007510000}"/>
    <cellStyle name="Вычисление 4 2 2 3 6 4" xfId="20472" xr:uid="{00000000-0005-0000-0000-000008510000}"/>
    <cellStyle name="Вычисление 4 2 2 3 6 4 2" xfId="20473" xr:uid="{00000000-0005-0000-0000-000009510000}"/>
    <cellStyle name="Вычисление 4 2 2 3 6 4 2 2" xfId="20474" xr:uid="{00000000-0005-0000-0000-00000A510000}"/>
    <cellStyle name="Вычисление 4 2 2 3 6 4 3" xfId="20475" xr:uid="{00000000-0005-0000-0000-00000B510000}"/>
    <cellStyle name="Вычисление 4 2 2 3 6 5" xfId="20476" xr:uid="{00000000-0005-0000-0000-00000C510000}"/>
    <cellStyle name="Вычисление 4 2 2 3 6 5 2" xfId="20477" xr:uid="{00000000-0005-0000-0000-00000D510000}"/>
    <cellStyle name="Вычисление 4 2 2 3 6 6" xfId="20478" xr:uid="{00000000-0005-0000-0000-00000E510000}"/>
    <cellStyle name="Вычисление 4 2 2 3 7" xfId="20479" xr:uid="{00000000-0005-0000-0000-00000F510000}"/>
    <cellStyle name="Вычисление 4 2 2 3 7 2" xfId="20480" xr:uid="{00000000-0005-0000-0000-000010510000}"/>
    <cellStyle name="Вычисление 4 2 2 3 7 2 2" xfId="20481" xr:uid="{00000000-0005-0000-0000-000011510000}"/>
    <cellStyle name="Вычисление 4 2 2 3 7 3" xfId="20482" xr:uid="{00000000-0005-0000-0000-000012510000}"/>
    <cellStyle name="Вычисление 4 2 2 3 8" xfId="20483" xr:uid="{00000000-0005-0000-0000-000013510000}"/>
    <cellStyle name="Вычисление 4 2 2 3 8 2" xfId="20484" xr:uid="{00000000-0005-0000-0000-000014510000}"/>
    <cellStyle name="Вычисление 4 2 2 3 9" xfId="20485" xr:uid="{00000000-0005-0000-0000-000015510000}"/>
    <cellStyle name="Вычисление 4 2 2 4" xfId="20486" xr:uid="{00000000-0005-0000-0000-000016510000}"/>
    <cellStyle name="Вычисление 4 2 2 4 2" xfId="20487" xr:uid="{00000000-0005-0000-0000-000017510000}"/>
    <cellStyle name="Вычисление 4 2 2 4 2 2" xfId="20488" xr:uid="{00000000-0005-0000-0000-000018510000}"/>
    <cellStyle name="Вычисление 4 2 2 4 2 2 2" xfId="20489" xr:uid="{00000000-0005-0000-0000-000019510000}"/>
    <cellStyle name="Вычисление 4 2 2 4 2 2 2 2" xfId="20490" xr:uid="{00000000-0005-0000-0000-00001A510000}"/>
    <cellStyle name="Вычисление 4 2 2 4 2 2 3" xfId="20491" xr:uid="{00000000-0005-0000-0000-00001B510000}"/>
    <cellStyle name="Вычисление 4 2 2 4 2 3" xfId="20492" xr:uid="{00000000-0005-0000-0000-00001C510000}"/>
    <cellStyle name="Вычисление 4 2 2 4 2 3 2" xfId="20493" xr:uid="{00000000-0005-0000-0000-00001D510000}"/>
    <cellStyle name="Вычисление 4 2 2 4 2 3 2 2" xfId="20494" xr:uid="{00000000-0005-0000-0000-00001E510000}"/>
    <cellStyle name="Вычисление 4 2 2 4 2 3 3" xfId="20495" xr:uid="{00000000-0005-0000-0000-00001F510000}"/>
    <cellStyle name="Вычисление 4 2 2 4 2 4" xfId="20496" xr:uid="{00000000-0005-0000-0000-000020510000}"/>
    <cellStyle name="Вычисление 4 2 2 4 2 4 2" xfId="20497" xr:uid="{00000000-0005-0000-0000-000021510000}"/>
    <cellStyle name="Вычисление 4 2 2 4 2 4 2 2" xfId="20498" xr:uid="{00000000-0005-0000-0000-000022510000}"/>
    <cellStyle name="Вычисление 4 2 2 4 2 4 3" xfId="20499" xr:uid="{00000000-0005-0000-0000-000023510000}"/>
    <cellStyle name="Вычисление 4 2 2 4 2 5" xfId="20500" xr:uid="{00000000-0005-0000-0000-000024510000}"/>
    <cellStyle name="Вычисление 4 2 2 4 2 5 2" xfId="20501" xr:uid="{00000000-0005-0000-0000-000025510000}"/>
    <cellStyle name="Вычисление 4 2 2 4 2 6" xfId="20502" xr:uid="{00000000-0005-0000-0000-000026510000}"/>
    <cellStyle name="Вычисление 4 2 2 4 3" xfId="20503" xr:uid="{00000000-0005-0000-0000-000027510000}"/>
    <cellStyle name="Вычисление 4 2 2 4 3 2" xfId="20504" xr:uid="{00000000-0005-0000-0000-000028510000}"/>
    <cellStyle name="Вычисление 4 2 2 4 3 2 2" xfId="20505" xr:uid="{00000000-0005-0000-0000-000029510000}"/>
    <cellStyle name="Вычисление 4 2 2 4 3 2 2 2" xfId="20506" xr:uid="{00000000-0005-0000-0000-00002A510000}"/>
    <cellStyle name="Вычисление 4 2 2 4 3 2 3" xfId="20507" xr:uid="{00000000-0005-0000-0000-00002B510000}"/>
    <cellStyle name="Вычисление 4 2 2 4 3 3" xfId="20508" xr:uid="{00000000-0005-0000-0000-00002C510000}"/>
    <cellStyle name="Вычисление 4 2 2 4 3 3 2" xfId="20509" xr:uid="{00000000-0005-0000-0000-00002D510000}"/>
    <cellStyle name="Вычисление 4 2 2 4 3 3 2 2" xfId="20510" xr:uid="{00000000-0005-0000-0000-00002E510000}"/>
    <cellStyle name="Вычисление 4 2 2 4 3 3 3" xfId="20511" xr:uid="{00000000-0005-0000-0000-00002F510000}"/>
    <cellStyle name="Вычисление 4 2 2 4 3 4" xfId="20512" xr:uid="{00000000-0005-0000-0000-000030510000}"/>
    <cellStyle name="Вычисление 4 2 2 4 3 4 2" xfId="20513" xr:uid="{00000000-0005-0000-0000-000031510000}"/>
    <cellStyle name="Вычисление 4 2 2 4 3 4 2 2" xfId="20514" xr:uid="{00000000-0005-0000-0000-000032510000}"/>
    <cellStyle name="Вычисление 4 2 2 4 3 4 3" xfId="20515" xr:uid="{00000000-0005-0000-0000-000033510000}"/>
    <cellStyle name="Вычисление 4 2 2 4 3 5" xfId="20516" xr:uid="{00000000-0005-0000-0000-000034510000}"/>
    <cellStyle name="Вычисление 4 2 2 4 3 5 2" xfId="20517" xr:uid="{00000000-0005-0000-0000-000035510000}"/>
    <cellStyle name="Вычисление 4 2 2 4 3 6" xfId="20518" xr:uid="{00000000-0005-0000-0000-000036510000}"/>
    <cellStyle name="Вычисление 4 2 2 4 4" xfId="20519" xr:uid="{00000000-0005-0000-0000-000037510000}"/>
    <cellStyle name="Вычисление 4 2 2 4 4 2" xfId="20520" xr:uid="{00000000-0005-0000-0000-000038510000}"/>
    <cellStyle name="Вычисление 4 2 2 4 4 2 2" xfId="20521" xr:uid="{00000000-0005-0000-0000-000039510000}"/>
    <cellStyle name="Вычисление 4 2 2 4 4 2 2 2" xfId="20522" xr:uid="{00000000-0005-0000-0000-00003A510000}"/>
    <cellStyle name="Вычисление 4 2 2 4 4 2 3" xfId="20523" xr:uid="{00000000-0005-0000-0000-00003B510000}"/>
    <cellStyle name="Вычисление 4 2 2 4 4 3" xfId="20524" xr:uid="{00000000-0005-0000-0000-00003C510000}"/>
    <cellStyle name="Вычисление 4 2 2 4 4 3 2" xfId="20525" xr:uid="{00000000-0005-0000-0000-00003D510000}"/>
    <cellStyle name="Вычисление 4 2 2 4 4 3 2 2" xfId="20526" xr:uid="{00000000-0005-0000-0000-00003E510000}"/>
    <cellStyle name="Вычисление 4 2 2 4 4 3 3" xfId="20527" xr:uid="{00000000-0005-0000-0000-00003F510000}"/>
    <cellStyle name="Вычисление 4 2 2 4 4 4" xfId="20528" xr:uid="{00000000-0005-0000-0000-000040510000}"/>
    <cellStyle name="Вычисление 4 2 2 4 4 4 2" xfId="20529" xr:uid="{00000000-0005-0000-0000-000041510000}"/>
    <cellStyle name="Вычисление 4 2 2 4 4 4 2 2" xfId="20530" xr:uid="{00000000-0005-0000-0000-000042510000}"/>
    <cellStyle name="Вычисление 4 2 2 4 4 4 3" xfId="20531" xr:uid="{00000000-0005-0000-0000-000043510000}"/>
    <cellStyle name="Вычисление 4 2 2 4 4 5" xfId="20532" xr:uid="{00000000-0005-0000-0000-000044510000}"/>
    <cellStyle name="Вычисление 4 2 2 4 4 5 2" xfId="20533" xr:uid="{00000000-0005-0000-0000-000045510000}"/>
    <cellStyle name="Вычисление 4 2 2 4 4 6" xfId="20534" xr:uid="{00000000-0005-0000-0000-000046510000}"/>
    <cellStyle name="Вычисление 4 2 2 4 5" xfId="20535" xr:uid="{00000000-0005-0000-0000-000047510000}"/>
    <cellStyle name="Вычисление 4 2 2 4 5 2" xfId="20536" xr:uid="{00000000-0005-0000-0000-000048510000}"/>
    <cellStyle name="Вычисление 4 2 2 4 5 2 2" xfId="20537" xr:uid="{00000000-0005-0000-0000-000049510000}"/>
    <cellStyle name="Вычисление 4 2 2 4 5 2 2 2" xfId="20538" xr:uid="{00000000-0005-0000-0000-00004A510000}"/>
    <cellStyle name="Вычисление 4 2 2 4 5 2 3" xfId="20539" xr:uid="{00000000-0005-0000-0000-00004B510000}"/>
    <cellStyle name="Вычисление 4 2 2 4 5 3" xfId="20540" xr:uid="{00000000-0005-0000-0000-00004C510000}"/>
    <cellStyle name="Вычисление 4 2 2 4 5 3 2" xfId="20541" xr:uid="{00000000-0005-0000-0000-00004D510000}"/>
    <cellStyle name="Вычисление 4 2 2 4 5 3 2 2" xfId="20542" xr:uid="{00000000-0005-0000-0000-00004E510000}"/>
    <cellStyle name="Вычисление 4 2 2 4 5 3 3" xfId="20543" xr:uid="{00000000-0005-0000-0000-00004F510000}"/>
    <cellStyle name="Вычисление 4 2 2 4 5 4" xfId="20544" xr:uid="{00000000-0005-0000-0000-000050510000}"/>
    <cellStyle name="Вычисление 4 2 2 4 5 4 2" xfId="20545" xr:uid="{00000000-0005-0000-0000-000051510000}"/>
    <cellStyle name="Вычисление 4 2 2 4 5 4 2 2" xfId="20546" xr:uid="{00000000-0005-0000-0000-000052510000}"/>
    <cellStyle name="Вычисление 4 2 2 4 5 4 3" xfId="20547" xr:uid="{00000000-0005-0000-0000-000053510000}"/>
    <cellStyle name="Вычисление 4 2 2 4 5 5" xfId="20548" xr:uid="{00000000-0005-0000-0000-000054510000}"/>
    <cellStyle name="Вычисление 4 2 2 4 5 5 2" xfId="20549" xr:uid="{00000000-0005-0000-0000-000055510000}"/>
    <cellStyle name="Вычисление 4 2 2 4 5 6" xfId="20550" xr:uid="{00000000-0005-0000-0000-000056510000}"/>
    <cellStyle name="Вычисление 4 2 2 4 6" xfId="20551" xr:uid="{00000000-0005-0000-0000-000057510000}"/>
    <cellStyle name="Вычисление 4 2 2 4 6 2" xfId="20552" xr:uid="{00000000-0005-0000-0000-000058510000}"/>
    <cellStyle name="Вычисление 4 2 2 4 6 2 2" xfId="20553" xr:uid="{00000000-0005-0000-0000-000059510000}"/>
    <cellStyle name="Вычисление 4 2 2 4 6 3" xfId="20554" xr:uid="{00000000-0005-0000-0000-00005A510000}"/>
    <cellStyle name="Вычисление 4 2 2 4 7" xfId="20555" xr:uid="{00000000-0005-0000-0000-00005B510000}"/>
    <cellStyle name="Вычисление 4 2 2 4 7 2" xfId="20556" xr:uid="{00000000-0005-0000-0000-00005C510000}"/>
    <cellStyle name="Вычисление 4 2 2 4 8" xfId="20557" xr:uid="{00000000-0005-0000-0000-00005D510000}"/>
    <cellStyle name="Вычисление 4 2 2 5" xfId="20558" xr:uid="{00000000-0005-0000-0000-00005E510000}"/>
    <cellStyle name="Вычисление 4 2 2 5 2" xfId="20559" xr:uid="{00000000-0005-0000-0000-00005F510000}"/>
    <cellStyle name="Вычисление 4 2 2 5 2 2" xfId="20560" xr:uid="{00000000-0005-0000-0000-000060510000}"/>
    <cellStyle name="Вычисление 4 2 2 5 2 2 2" xfId="20561" xr:uid="{00000000-0005-0000-0000-000061510000}"/>
    <cellStyle name="Вычисление 4 2 2 5 2 3" xfId="20562" xr:uid="{00000000-0005-0000-0000-000062510000}"/>
    <cellStyle name="Вычисление 4 2 2 5 3" xfId="20563" xr:uid="{00000000-0005-0000-0000-000063510000}"/>
    <cellStyle name="Вычисление 4 2 2 5 3 2" xfId="20564" xr:uid="{00000000-0005-0000-0000-000064510000}"/>
    <cellStyle name="Вычисление 4 2 2 5 3 2 2" xfId="20565" xr:uid="{00000000-0005-0000-0000-000065510000}"/>
    <cellStyle name="Вычисление 4 2 2 5 3 3" xfId="20566" xr:uid="{00000000-0005-0000-0000-000066510000}"/>
    <cellStyle name="Вычисление 4 2 2 5 4" xfId="20567" xr:uid="{00000000-0005-0000-0000-000067510000}"/>
    <cellStyle name="Вычисление 4 2 2 5 4 2" xfId="20568" xr:uid="{00000000-0005-0000-0000-000068510000}"/>
    <cellStyle name="Вычисление 4 2 2 5 4 2 2" xfId="20569" xr:uid="{00000000-0005-0000-0000-000069510000}"/>
    <cellStyle name="Вычисление 4 2 2 5 4 3" xfId="20570" xr:uid="{00000000-0005-0000-0000-00006A510000}"/>
    <cellStyle name="Вычисление 4 2 2 5 5" xfId="20571" xr:uid="{00000000-0005-0000-0000-00006B510000}"/>
    <cellStyle name="Вычисление 4 2 2 5 5 2" xfId="20572" xr:uid="{00000000-0005-0000-0000-00006C510000}"/>
    <cellStyle name="Вычисление 4 2 2 5 6" xfId="20573" xr:uid="{00000000-0005-0000-0000-00006D510000}"/>
    <cellStyle name="Вычисление 4 2 2 6" xfId="20574" xr:uid="{00000000-0005-0000-0000-00006E510000}"/>
    <cellStyle name="Вычисление 4 2 2 6 2" xfId="20575" xr:uid="{00000000-0005-0000-0000-00006F510000}"/>
    <cellStyle name="Вычисление 4 2 2 6 2 2" xfId="20576" xr:uid="{00000000-0005-0000-0000-000070510000}"/>
    <cellStyle name="Вычисление 4 2 2 6 2 2 2" xfId="20577" xr:uid="{00000000-0005-0000-0000-000071510000}"/>
    <cellStyle name="Вычисление 4 2 2 6 2 3" xfId="20578" xr:uid="{00000000-0005-0000-0000-000072510000}"/>
    <cellStyle name="Вычисление 4 2 2 6 3" xfId="20579" xr:uid="{00000000-0005-0000-0000-000073510000}"/>
    <cellStyle name="Вычисление 4 2 2 6 3 2" xfId="20580" xr:uid="{00000000-0005-0000-0000-000074510000}"/>
    <cellStyle name="Вычисление 4 2 2 6 3 2 2" xfId="20581" xr:uid="{00000000-0005-0000-0000-000075510000}"/>
    <cellStyle name="Вычисление 4 2 2 6 3 3" xfId="20582" xr:uid="{00000000-0005-0000-0000-000076510000}"/>
    <cellStyle name="Вычисление 4 2 2 6 4" xfId="20583" xr:uid="{00000000-0005-0000-0000-000077510000}"/>
    <cellStyle name="Вычисление 4 2 2 6 4 2" xfId="20584" xr:uid="{00000000-0005-0000-0000-000078510000}"/>
    <cellStyle name="Вычисление 4 2 2 6 4 2 2" xfId="20585" xr:uid="{00000000-0005-0000-0000-000079510000}"/>
    <cellStyle name="Вычисление 4 2 2 6 4 3" xfId="20586" xr:uid="{00000000-0005-0000-0000-00007A510000}"/>
    <cellStyle name="Вычисление 4 2 2 6 5" xfId="20587" xr:uid="{00000000-0005-0000-0000-00007B510000}"/>
    <cellStyle name="Вычисление 4 2 2 6 5 2" xfId="20588" xr:uid="{00000000-0005-0000-0000-00007C510000}"/>
    <cellStyle name="Вычисление 4 2 2 6 6" xfId="20589" xr:uid="{00000000-0005-0000-0000-00007D510000}"/>
    <cellStyle name="Вычисление 4 2 2 7" xfId="20590" xr:uid="{00000000-0005-0000-0000-00007E510000}"/>
    <cellStyle name="Вычисление 4 2 2 7 2" xfId="20591" xr:uid="{00000000-0005-0000-0000-00007F510000}"/>
    <cellStyle name="Вычисление 4 2 2 7 2 2" xfId="20592" xr:uid="{00000000-0005-0000-0000-000080510000}"/>
    <cellStyle name="Вычисление 4 2 2 7 2 2 2" xfId="20593" xr:uid="{00000000-0005-0000-0000-000081510000}"/>
    <cellStyle name="Вычисление 4 2 2 7 2 3" xfId="20594" xr:uid="{00000000-0005-0000-0000-000082510000}"/>
    <cellStyle name="Вычисление 4 2 2 7 3" xfId="20595" xr:uid="{00000000-0005-0000-0000-000083510000}"/>
    <cellStyle name="Вычисление 4 2 2 7 3 2" xfId="20596" xr:uid="{00000000-0005-0000-0000-000084510000}"/>
    <cellStyle name="Вычисление 4 2 2 7 3 2 2" xfId="20597" xr:uid="{00000000-0005-0000-0000-000085510000}"/>
    <cellStyle name="Вычисление 4 2 2 7 3 3" xfId="20598" xr:uid="{00000000-0005-0000-0000-000086510000}"/>
    <cellStyle name="Вычисление 4 2 2 7 4" xfId="20599" xr:uid="{00000000-0005-0000-0000-000087510000}"/>
    <cellStyle name="Вычисление 4 2 2 7 4 2" xfId="20600" xr:uid="{00000000-0005-0000-0000-000088510000}"/>
    <cellStyle name="Вычисление 4 2 2 7 4 2 2" xfId="20601" xr:uid="{00000000-0005-0000-0000-000089510000}"/>
    <cellStyle name="Вычисление 4 2 2 7 4 3" xfId="20602" xr:uid="{00000000-0005-0000-0000-00008A510000}"/>
    <cellStyle name="Вычисление 4 2 2 7 5" xfId="20603" xr:uid="{00000000-0005-0000-0000-00008B510000}"/>
    <cellStyle name="Вычисление 4 2 2 7 5 2" xfId="20604" xr:uid="{00000000-0005-0000-0000-00008C510000}"/>
    <cellStyle name="Вычисление 4 2 2 7 6" xfId="20605" xr:uid="{00000000-0005-0000-0000-00008D510000}"/>
    <cellStyle name="Вычисление 4 2 2 8" xfId="20606" xr:uid="{00000000-0005-0000-0000-00008E510000}"/>
    <cellStyle name="Вычисление 4 2 2 8 2" xfId="20607" xr:uid="{00000000-0005-0000-0000-00008F510000}"/>
    <cellStyle name="Вычисление 4 2 2 8 2 2" xfId="20608" xr:uid="{00000000-0005-0000-0000-000090510000}"/>
    <cellStyle name="Вычисление 4 2 2 8 2 2 2" xfId="20609" xr:uid="{00000000-0005-0000-0000-000091510000}"/>
    <cellStyle name="Вычисление 4 2 2 8 2 3" xfId="20610" xr:uid="{00000000-0005-0000-0000-000092510000}"/>
    <cellStyle name="Вычисление 4 2 2 8 3" xfId="20611" xr:uid="{00000000-0005-0000-0000-000093510000}"/>
    <cellStyle name="Вычисление 4 2 2 8 3 2" xfId="20612" xr:uid="{00000000-0005-0000-0000-000094510000}"/>
    <cellStyle name="Вычисление 4 2 2 8 3 2 2" xfId="20613" xr:uid="{00000000-0005-0000-0000-000095510000}"/>
    <cellStyle name="Вычисление 4 2 2 8 3 3" xfId="20614" xr:uid="{00000000-0005-0000-0000-000096510000}"/>
    <cellStyle name="Вычисление 4 2 2 8 4" xfId="20615" xr:uid="{00000000-0005-0000-0000-000097510000}"/>
    <cellStyle name="Вычисление 4 2 2 8 4 2" xfId="20616" xr:uid="{00000000-0005-0000-0000-000098510000}"/>
    <cellStyle name="Вычисление 4 2 2 8 4 2 2" xfId="20617" xr:uid="{00000000-0005-0000-0000-000099510000}"/>
    <cellStyle name="Вычисление 4 2 2 8 4 3" xfId="20618" xr:uid="{00000000-0005-0000-0000-00009A510000}"/>
    <cellStyle name="Вычисление 4 2 2 8 5" xfId="20619" xr:uid="{00000000-0005-0000-0000-00009B510000}"/>
    <cellStyle name="Вычисление 4 2 2 8 5 2" xfId="20620" xr:uid="{00000000-0005-0000-0000-00009C510000}"/>
    <cellStyle name="Вычисление 4 2 2 8 6" xfId="20621" xr:uid="{00000000-0005-0000-0000-00009D510000}"/>
    <cellStyle name="Вычисление 4 2 2 9" xfId="20622" xr:uid="{00000000-0005-0000-0000-00009E510000}"/>
    <cellStyle name="Вычисление 4 2 2 9 2" xfId="20623" xr:uid="{00000000-0005-0000-0000-00009F510000}"/>
    <cellStyle name="Вычисление 4 2 2 9 2 2" xfId="20624" xr:uid="{00000000-0005-0000-0000-0000A0510000}"/>
    <cellStyle name="Вычисление 4 2 2 9 3" xfId="20625" xr:uid="{00000000-0005-0000-0000-0000A1510000}"/>
    <cellStyle name="Вычисление 4 2 3" xfId="20626" xr:uid="{00000000-0005-0000-0000-0000A2510000}"/>
    <cellStyle name="Вычисление 4 2 3 2" xfId="20627" xr:uid="{00000000-0005-0000-0000-0000A3510000}"/>
    <cellStyle name="Вычисление 4 2 3 2 2" xfId="20628" xr:uid="{00000000-0005-0000-0000-0000A4510000}"/>
    <cellStyle name="Вычисление 4 2 3 2 2 2" xfId="20629" xr:uid="{00000000-0005-0000-0000-0000A5510000}"/>
    <cellStyle name="Вычисление 4 2 3 2 2 2 2" xfId="20630" xr:uid="{00000000-0005-0000-0000-0000A6510000}"/>
    <cellStyle name="Вычисление 4 2 3 2 2 2 2 2" xfId="20631" xr:uid="{00000000-0005-0000-0000-0000A7510000}"/>
    <cellStyle name="Вычисление 4 2 3 2 2 2 3" xfId="20632" xr:uid="{00000000-0005-0000-0000-0000A8510000}"/>
    <cellStyle name="Вычисление 4 2 3 2 2 3" xfId="20633" xr:uid="{00000000-0005-0000-0000-0000A9510000}"/>
    <cellStyle name="Вычисление 4 2 3 2 2 3 2" xfId="20634" xr:uid="{00000000-0005-0000-0000-0000AA510000}"/>
    <cellStyle name="Вычисление 4 2 3 2 2 3 2 2" xfId="20635" xr:uid="{00000000-0005-0000-0000-0000AB510000}"/>
    <cellStyle name="Вычисление 4 2 3 2 2 3 3" xfId="20636" xr:uid="{00000000-0005-0000-0000-0000AC510000}"/>
    <cellStyle name="Вычисление 4 2 3 2 2 4" xfId="20637" xr:uid="{00000000-0005-0000-0000-0000AD510000}"/>
    <cellStyle name="Вычисление 4 2 3 2 2 4 2" xfId="20638" xr:uid="{00000000-0005-0000-0000-0000AE510000}"/>
    <cellStyle name="Вычисление 4 2 3 2 2 4 2 2" xfId="20639" xr:uid="{00000000-0005-0000-0000-0000AF510000}"/>
    <cellStyle name="Вычисление 4 2 3 2 2 4 3" xfId="20640" xr:uid="{00000000-0005-0000-0000-0000B0510000}"/>
    <cellStyle name="Вычисление 4 2 3 2 2 5" xfId="20641" xr:uid="{00000000-0005-0000-0000-0000B1510000}"/>
    <cellStyle name="Вычисление 4 2 3 2 2 5 2" xfId="20642" xr:uid="{00000000-0005-0000-0000-0000B2510000}"/>
    <cellStyle name="Вычисление 4 2 3 2 2 6" xfId="20643" xr:uid="{00000000-0005-0000-0000-0000B3510000}"/>
    <cellStyle name="Вычисление 4 2 3 2 3" xfId="20644" xr:uid="{00000000-0005-0000-0000-0000B4510000}"/>
    <cellStyle name="Вычисление 4 2 3 2 3 2" xfId="20645" xr:uid="{00000000-0005-0000-0000-0000B5510000}"/>
    <cellStyle name="Вычисление 4 2 3 2 3 2 2" xfId="20646" xr:uid="{00000000-0005-0000-0000-0000B6510000}"/>
    <cellStyle name="Вычисление 4 2 3 2 3 2 2 2" xfId="20647" xr:uid="{00000000-0005-0000-0000-0000B7510000}"/>
    <cellStyle name="Вычисление 4 2 3 2 3 2 3" xfId="20648" xr:uid="{00000000-0005-0000-0000-0000B8510000}"/>
    <cellStyle name="Вычисление 4 2 3 2 3 3" xfId="20649" xr:uid="{00000000-0005-0000-0000-0000B9510000}"/>
    <cellStyle name="Вычисление 4 2 3 2 3 3 2" xfId="20650" xr:uid="{00000000-0005-0000-0000-0000BA510000}"/>
    <cellStyle name="Вычисление 4 2 3 2 3 3 2 2" xfId="20651" xr:uid="{00000000-0005-0000-0000-0000BB510000}"/>
    <cellStyle name="Вычисление 4 2 3 2 3 3 3" xfId="20652" xr:uid="{00000000-0005-0000-0000-0000BC510000}"/>
    <cellStyle name="Вычисление 4 2 3 2 3 4" xfId="20653" xr:uid="{00000000-0005-0000-0000-0000BD510000}"/>
    <cellStyle name="Вычисление 4 2 3 2 3 4 2" xfId="20654" xr:uid="{00000000-0005-0000-0000-0000BE510000}"/>
    <cellStyle name="Вычисление 4 2 3 2 3 4 2 2" xfId="20655" xr:uid="{00000000-0005-0000-0000-0000BF510000}"/>
    <cellStyle name="Вычисление 4 2 3 2 3 4 3" xfId="20656" xr:uid="{00000000-0005-0000-0000-0000C0510000}"/>
    <cellStyle name="Вычисление 4 2 3 2 3 5" xfId="20657" xr:uid="{00000000-0005-0000-0000-0000C1510000}"/>
    <cellStyle name="Вычисление 4 2 3 2 3 5 2" xfId="20658" xr:uid="{00000000-0005-0000-0000-0000C2510000}"/>
    <cellStyle name="Вычисление 4 2 3 2 3 6" xfId="20659" xr:uid="{00000000-0005-0000-0000-0000C3510000}"/>
    <cellStyle name="Вычисление 4 2 3 2 4" xfId="20660" xr:uid="{00000000-0005-0000-0000-0000C4510000}"/>
    <cellStyle name="Вычисление 4 2 3 2 4 2" xfId="20661" xr:uid="{00000000-0005-0000-0000-0000C5510000}"/>
    <cellStyle name="Вычисление 4 2 3 2 4 2 2" xfId="20662" xr:uid="{00000000-0005-0000-0000-0000C6510000}"/>
    <cellStyle name="Вычисление 4 2 3 2 4 2 2 2" xfId="20663" xr:uid="{00000000-0005-0000-0000-0000C7510000}"/>
    <cellStyle name="Вычисление 4 2 3 2 4 2 3" xfId="20664" xr:uid="{00000000-0005-0000-0000-0000C8510000}"/>
    <cellStyle name="Вычисление 4 2 3 2 4 3" xfId="20665" xr:uid="{00000000-0005-0000-0000-0000C9510000}"/>
    <cellStyle name="Вычисление 4 2 3 2 4 3 2" xfId="20666" xr:uid="{00000000-0005-0000-0000-0000CA510000}"/>
    <cellStyle name="Вычисление 4 2 3 2 4 3 2 2" xfId="20667" xr:uid="{00000000-0005-0000-0000-0000CB510000}"/>
    <cellStyle name="Вычисление 4 2 3 2 4 3 3" xfId="20668" xr:uid="{00000000-0005-0000-0000-0000CC510000}"/>
    <cellStyle name="Вычисление 4 2 3 2 4 4" xfId="20669" xr:uid="{00000000-0005-0000-0000-0000CD510000}"/>
    <cellStyle name="Вычисление 4 2 3 2 4 4 2" xfId="20670" xr:uid="{00000000-0005-0000-0000-0000CE510000}"/>
    <cellStyle name="Вычисление 4 2 3 2 4 4 2 2" xfId="20671" xr:uid="{00000000-0005-0000-0000-0000CF510000}"/>
    <cellStyle name="Вычисление 4 2 3 2 4 4 3" xfId="20672" xr:uid="{00000000-0005-0000-0000-0000D0510000}"/>
    <cellStyle name="Вычисление 4 2 3 2 4 5" xfId="20673" xr:uid="{00000000-0005-0000-0000-0000D1510000}"/>
    <cellStyle name="Вычисление 4 2 3 2 4 5 2" xfId="20674" xr:uid="{00000000-0005-0000-0000-0000D2510000}"/>
    <cellStyle name="Вычисление 4 2 3 2 4 6" xfId="20675" xr:uid="{00000000-0005-0000-0000-0000D3510000}"/>
    <cellStyle name="Вычисление 4 2 3 2 5" xfId="20676" xr:uid="{00000000-0005-0000-0000-0000D4510000}"/>
    <cellStyle name="Вычисление 4 2 3 2 5 2" xfId="20677" xr:uid="{00000000-0005-0000-0000-0000D5510000}"/>
    <cellStyle name="Вычисление 4 2 3 2 5 2 2" xfId="20678" xr:uid="{00000000-0005-0000-0000-0000D6510000}"/>
    <cellStyle name="Вычисление 4 2 3 2 5 2 2 2" xfId="20679" xr:uid="{00000000-0005-0000-0000-0000D7510000}"/>
    <cellStyle name="Вычисление 4 2 3 2 5 2 3" xfId="20680" xr:uid="{00000000-0005-0000-0000-0000D8510000}"/>
    <cellStyle name="Вычисление 4 2 3 2 5 3" xfId="20681" xr:uid="{00000000-0005-0000-0000-0000D9510000}"/>
    <cellStyle name="Вычисление 4 2 3 2 5 3 2" xfId="20682" xr:uid="{00000000-0005-0000-0000-0000DA510000}"/>
    <cellStyle name="Вычисление 4 2 3 2 5 3 2 2" xfId="20683" xr:uid="{00000000-0005-0000-0000-0000DB510000}"/>
    <cellStyle name="Вычисление 4 2 3 2 5 3 3" xfId="20684" xr:uid="{00000000-0005-0000-0000-0000DC510000}"/>
    <cellStyle name="Вычисление 4 2 3 2 5 4" xfId="20685" xr:uid="{00000000-0005-0000-0000-0000DD510000}"/>
    <cellStyle name="Вычисление 4 2 3 2 5 4 2" xfId="20686" xr:uid="{00000000-0005-0000-0000-0000DE510000}"/>
    <cellStyle name="Вычисление 4 2 3 2 5 4 2 2" xfId="20687" xr:uid="{00000000-0005-0000-0000-0000DF510000}"/>
    <cellStyle name="Вычисление 4 2 3 2 5 4 3" xfId="20688" xr:uid="{00000000-0005-0000-0000-0000E0510000}"/>
    <cellStyle name="Вычисление 4 2 3 2 5 5" xfId="20689" xr:uid="{00000000-0005-0000-0000-0000E1510000}"/>
    <cellStyle name="Вычисление 4 2 3 2 5 5 2" xfId="20690" xr:uid="{00000000-0005-0000-0000-0000E2510000}"/>
    <cellStyle name="Вычисление 4 2 3 2 5 6" xfId="20691" xr:uid="{00000000-0005-0000-0000-0000E3510000}"/>
    <cellStyle name="Вычисление 4 2 3 2 6" xfId="20692" xr:uid="{00000000-0005-0000-0000-0000E4510000}"/>
    <cellStyle name="Вычисление 4 2 3 2 6 2" xfId="20693" xr:uid="{00000000-0005-0000-0000-0000E5510000}"/>
    <cellStyle name="Вычисление 4 2 3 2 6 2 2" xfId="20694" xr:uid="{00000000-0005-0000-0000-0000E6510000}"/>
    <cellStyle name="Вычисление 4 2 3 2 6 3" xfId="20695" xr:uid="{00000000-0005-0000-0000-0000E7510000}"/>
    <cellStyle name="Вычисление 4 2 3 2 7" xfId="20696" xr:uid="{00000000-0005-0000-0000-0000E8510000}"/>
    <cellStyle name="Вычисление 4 2 3 2 7 2" xfId="20697" xr:uid="{00000000-0005-0000-0000-0000E9510000}"/>
    <cellStyle name="Вычисление 4 2 3 2 8" xfId="20698" xr:uid="{00000000-0005-0000-0000-0000EA510000}"/>
    <cellStyle name="Вычисление 4 2 3 3" xfId="20699" xr:uid="{00000000-0005-0000-0000-0000EB510000}"/>
    <cellStyle name="Вычисление 4 2 3 3 2" xfId="20700" xr:uid="{00000000-0005-0000-0000-0000EC510000}"/>
    <cellStyle name="Вычисление 4 2 3 3 2 2" xfId="20701" xr:uid="{00000000-0005-0000-0000-0000ED510000}"/>
    <cellStyle name="Вычисление 4 2 3 3 2 2 2" xfId="20702" xr:uid="{00000000-0005-0000-0000-0000EE510000}"/>
    <cellStyle name="Вычисление 4 2 3 3 2 3" xfId="20703" xr:uid="{00000000-0005-0000-0000-0000EF510000}"/>
    <cellStyle name="Вычисление 4 2 3 3 3" xfId="20704" xr:uid="{00000000-0005-0000-0000-0000F0510000}"/>
    <cellStyle name="Вычисление 4 2 3 3 3 2" xfId="20705" xr:uid="{00000000-0005-0000-0000-0000F1510000}"/>
    <cellStyle name="Вычисление 4 2 3 3 3 2 2" xfId="20706" xr:uid="{00000000-0005-0000-0000-0000F2510000}"/>
    <cellStyle name="Вычисление 4 2 3 3 3 3" xfId="20707" xr:uid="{00000000-0005-0000-0000-0000F3510000}"/>
    <cellStyle name="Вычисление 4 2 3 3 4" xfId="20708" xr:uid="{00000000-0005-0000-0000-0000F4510000}"/>
    <cellStyle name="Вычисление 4 2 3 3 4 2" xfId="20709" xr:uid="{00000000-0005-0000-0000-0000F5510000}"/>
    <cellStyle name="Вычисление 4 2 3 3 4 2 2" xfId="20710" xr:uid="{00000000-0005-0000-0000-0000F6510000}"/>
    <cellStyle name="Вычисление 4 2 3 3 4 3" xfId="20711" xr:uid="{00000000-0005-0000-0000-0000F7510000}"/>
    <cellStyle name="Вычисление 4 2 3 3 5" xfId="20712" xr:uid="{00000000-0005-0000-0000-0000F8510000}"/>
    <cellStyle name="Вычисление 4 2 3 3 5 2" xfId="20713" xr:uid="{00000000-0005-0000-0000-0000F9510000}"/>
    <cellStyle name="Вычисление 4 2 3 3 6" xfId="20714" xr:uid="{00000000-0005-0000-0000-0000FA510000}"/>
    <cellStyle name="Вычисление 4 2 3 4" xfId="20715" xr:uid="{00000000-0005-0000-0000-0000FB510000}"/>
    <cellStyle name="Вычисление 4 2 3 4 2" xfId="20716" xr:uid="{00000000-0005-0000-0000-0000FC510000}"/>
    <cellStyle name="Вычисление 4 2 3 4 2 2" xfId="20717" xr:uid="{00000000-0005-0000-0000-0000FD510000}"/>
    <cellStyle name="Вычисление 4 2 3 4 2 2 2" xfId="20718" xr:uid="{00000000-0005-0000-0000-0000FE510000}"/>
    <cellStyle name="Вычисление 4 2 3 4 2 3" xfId="20719" xr:uid="{00000000-0005-0000-0000-0000FF510000}"/>
    <cellStyle name="Вычисление 4 2 3 4 3" xfId="20720" xr:uid="{00000000-0005-0000-0000-000000520000}"/>
    <cellStyle name="Вычисление 4 2 3 4 3 2" xfId="20721" xr:uid="{00000000-0005-0000-0000-000001520000}"/>
    <cellStyle name="Вычисление 4 2 3 4 3 2 2" xfId="20722" xr:uid="{00000000-0005-0000-0000-000002520000}"/>
    <cellStyle name="Вычисление 4 2 3 4 3 3" xfId="20723" xr:uid="{00000000-0005-0000-0000-000003520000}"/>
    <cellStyle name="Вычисление 4 2 3 4 4" xfId="20724" xr:uid="{00000000-0005-0000-0000-000004520000}"/>
    <cellStyle name="Вычисление 4 2 3 4 4 2" xfId="20725" xr:uid="{00000000-0005-0000-0000-000005520000}"/>
    <cellStyle name="Вычисление 4 2 3 4 4 2 2" xfId="20726" xr:uid="{00000000-0005-0000-0000-000006520000}"/>
    <cellStyle name="Вычисление 4 2 3 4 4 3" xfId="20727" xr:uid="{00000000-0005-0000-0000-000007520000}"/>
    <cellStyle name="Вычисление 4 2 3 4 5" xfId="20728" xr:uid="{00000000-0005-0000-0000-000008520000}"/>
    <cellStyle name="Вычисление 4 2 3 4 5 2" xfId="20729" xr:uid="{00000000-0005-0000-0000-000009520000}"/>
    <cellStyle name="Вычисление 4 2 3 4 6" xfId="20730" xr:uid="{00000000-0005-0000-0000-00000A520000}"/>
    <cellStyle name="Вычисление 4 2 3 5" xfId="20731" xr:uid="{00000000-0005-0000-0000-00000B520000}"/>
    <cellStyle name="Вычисление 4 2 3 5 2" xfId="20732" xr:uid="{00000000-0005-0000-0000-00000C520000}"/>
    <cellStyle name="Вычисление 4 2 3 5 2 2" xfId="20733" xr:uid="{00000000-0005-0000-0000-00000D520000}"/>
    <cellStyle name="Вычисление 4 2 3 5 2 2 2" xfId="20734" xr:uid="{00000000-0005-0000-0000-00000E520000}"/>
    <cellStyle name="Вычисление 4 2 3 5 2 3" xfId="20735" xr:uid="{00000000-0005-0000-0000-00000F520000}"/>
    <cellStyle name="Вычисление 4 2 3 5 3" xfId="20736" xr:uid="{00000000-0005-0000-0000-000010520000}"/>
    <cellStyle name="Вычисление 4 2 3 5 3 2" xfId="20737" xr:uid="{00000000-0005-0000-0000-000011520000}"/>
    <cellStyle name="Вычисление 4 2 3 5 3 2 2" xfId="20738" xr:uid="{00000000-0005-0000-0000-000012520000}"/>
    <cellStyle name="Вычисление 4 2 3 5 3 3" xfId="20739" xr:uid="{00000000-0005-0000-0000-000013520000}"/>
    <cellStyle name="Вычисление 4 2 3 5 4" xfId="20740" xr:uid="{00000000-0005-0000-0000-000014520000}"/>
    <cellStyle name="Вычисление 4 2 3 5 4 2" xfId="20741" xr:uid="{00000000-0005-0000-0000-000015520000}"/>
    <cellStyle name="Вычисление 4 2 3 5 4 2 2" xfId="20742" xr:uid="{00000000-0005-0000-0000-000016520000}"/>
    <cellStyle name="Вычисление 4 2 3 5 4 3" xfId="20743" xr:uid="{00000000-0005-0000-0000-000017520000}"/>
    <cellStyle name="Вычисление 4 2 3 5 5" xfId="20744" xr:uid="{00000000-0005-0000-0000-000018520000}"/>
    <cellStyle name="Вычисление 4 2 3 5 5 2" xfId="20745" xr:uid="{00000000-0005-0000-0000-000019520000}"/>
    <cellStyle name="Вычисление 4 2 3 5 6" xfId="20746" xr:uid="{00000000-0005-0000-0000-00001A520000}"/>
    <cellStyle name="Вычисление 4 2 3 6" xfId="20747" xr:uid="{00000000-0005-0000-0000-00001B520000}"/>
    <cellStyle name="Вычисление 4 2 3 6 2" xfId="20748" xr:uid="{00000000-0005-0000-0000-00001C520000}"/>
    <cellStyle name="Вычисление 4 2 3 6 2 2" xfId="20749" xr:uid="{00000000-0005-0000-0000-00001D520000}"/>
    <cellStyle name="Вычисление 4 2 3 6 2 2 2" xfId="20750" xr:uid="{00000000-0005-0000-0000-00001E520000}"/>
    <cellStyle name="Вычисление 4 2 3 6 2 3" xfId="20751" xr:uid="{00000000-0005-0000-0000-00001F520000}"/>
    <cellStyle name="Вычисление 4 2 3 6 3" xfId="20752" xr:uid="{00000000-0005-0000-0000-000020520000}"/>
    <cellStyle name="Вычисление 4 2 3 6 3 2" xfId="20753" xr:uid="{00000000-0005-0000-0000-000021520000}"/>
    <cellStyle name="Вычисление 4 2 3 6 3 2 2" xfId="20754" xr:uid="{00000000-0005-0000-0000-000022520000}"/>
    <cellStyle name="Вычисление 4 2 3 6 3 3" xfId="20755" xr:uid="{00000000-0005-0000-0000-000023520000}"/>
    <cellStyle name="Вычисление 4 2 3 6 4" xfId="20756" xr:uid="{00000000-0005-0000-0000-000024520000}"/>
    <cellStyle name="Вычисление 4 2 3 6 4 2" xfId="20757" xr:uid="{00000000-0005-0000-0000-000025520000}"/>
    <cellStyle name="Вычисление 4 2 3 6 4 2 2" xfId="20758" xr:uid="{00000000-0005-0000-0000-000026520000}"/>
    <cellStyle name="Вычисление 4 2 3 6 4 3" xfId="20759" xr:uid="{00000000-0005-0000-0000-000027520000}"/>
    <cellStyle name="Вычисление 4 2 3 6 5" xfId="20760" xr:uid="{00000000-0005-0000-0000-000028520000}"/>
    <cellStyle name="Вычисление 4 2 3 6 5 2" xfId="20761" xr:uid="{00000000-0005-0000-0000-000029520000}"/>
    <cellStyle name="Вычисление 4 2 3 6 6" xfId="20762" xr:uid="{00000000-0005-0000-0000-00002A520000}"/>
    <cellStyle name="Вычисление 4 2 3 7" xfId="20763" xr:uid="{00000000-0005-0000-0000-00002B520000}"/>
    <cellStyle name="Вычисление 4 2 3 7 2" xfId="20764" xr:uid="{00000000-0005-0000-0000-00002C520000}"/>
    <cellStyle name="Вычисление 4 2 3 7 2 2" xfId="20765" xr:uid="{00000000-0005-0000-0000-00002D520000}"/>
    <cellStyle name="Вычисление 4 2 3 7 3" xfId="20766" xr:uid="{00000000-0005-0000-0000-00002E520000}"/>
    <cellStyle name="Вычисление 4 2 3 8" xfId="20767" xr:uid="{00000000-0005-0000-0000-00002F520000}"/>
    <cellStyle name="Вычисление 4 2 3 8 2" xfId="20768" xr:uid="{00000000-0005-0000-0000-000030520000}"/>
    <cellStyle name="Вычисление 4 2 3 9" xfId="20769" xr:uid="{00000000-0005-0000-0000-000031520000}"/>
    <cellStyle name="Вычисление 4 2 4" xfId="20770" xr:uid="{00000000-0005-0000-0000-000032520000}"/>
    <cellStyle name="Вычисление 4 2 4 2" xfId="20771" xr:uid="{00000000-0005-0000-0000-000033520000}"/>
    <cellStyle name="Вычисление 4 2 4 2 2" xfId="20772" xr:uid="{00000000-0005-0000-0000-000034520000}"/>
    <cellStyle name="Вычисление 4 2 4 2 2 2" xfId="20773" xr:uid="{00000000-0005-0000-0000-000035520000}"/>
    <cellStyle name="Вычисление 4 2 4 2 2 2 2" xfId="20774" xr:uid="{00000000-0005-0000-0000-000036520000}"/>
    <cellStyle name="Вычисление 4 2 4 2 2 3" xfId="20775" xr:uid="{00000000-0005-0000-0000-000037520000}"/>
    <cellStyle name="Вычисление 4 2 4 2 3" xfId="20776" xr:uid="{00000000-0005-0000-0000-000038520000}"/>
    <cellStyle name="Вычисление 4 2 4 2 3 2" xfId="20777" xr:uid="{00000000-0005-0000-0000-000039520000}"/>
    <cellStyle name="Вычисление 4 2 4 2 3 2 2" xfId="20778" xr:uid="{00000000-0005-0000-0000-00003A520000}"/>
    <cellStyle name="Вычисление 4 2 4 2 3 3" xfId="20779" xr:uid="{00000000-0005-0000-0000-00003B520000}"/>
    <cellStyle name="Вычисление 4 2 4 2 4" xfId="20780" xr:uid="{00000000-0005-0000-0000-00003C520000}"/>
    <cellStyle name="Вычисление 4 2 4 2 4 2" xfId="20781" xr:uid="{00000000-0005-0000-0000-00003D520000}"/>
    <cellStyle name="Вычисление 4 2 4 2 4 2 2" xfId="20782" xr:uid="{00000000-0005-0000-0000-00003E520000}"/>
    <cellStyle name="Вычисление 4 2 4 2 4 3" xfId="20783" xr:uid="{00000000-0005-0000-0000-00003F520000}"/>
    <cellStyle name="Вычисление 4 2 4 2 5" xfId="20784" xr:uid="{00000000-0005-0000-0000-000040520000}"/>
    <cellStyle name="Вычисление 4 2 4 2 5 2" xfId="20785" xr:uid="{00000000-0005-0000-0000-000041520000}"/>
    <cellStyle name="Вычисление 4 2 4 2 6" xfId="20786" xr:uid="{00000000-0005-0000-0000-000042520000}"/>
    <cellStyle name="Вычисление 4 2 4 3" xfId="20787" xr:uid="{00000000-0005-0000-0000-000043520000}"/>
    <cellStyle name="Вычисление 4 2 4 3 2" xfId="20788" xr:uid="{00000000-0005-0000-0000-000044520000}"/>
    <cellStyle name="Вычисление 4 2 4 3 2 2" xfId="20789" xr:uid="{00000000-0005-0000-0000-000045520000}"/>
    <cellStyle name="Вычисление 4 2 4 3 2 2 2" xfId="20790" xr:uid="{00000000-0005-0000-0000-000046520000}"/>
    <cellStyle name="Вычисление 4 2 4 3 2 3" xfId="20791" xr:uid="{00000000-0005-0000-0000-000047520000}"/>
    <cellStyle name="Вычисление 4 2 4 3 3" xfId="20792" xr:uid="{00000000-0005-0000-0000-000048520000}"/>
    <cellStyle name="Вычисление 4 2 4 3 3 2" xfId="20793" xr:uid="{00000000-0005-0000-0000-000049520000}"/>
    <cellStyle name="Вычисление 4 2 4 3 3 2 2" xfId="20794" xr:uid="{00000000-0005-0000-0000-00004A520000}"/>
    <cellStyle name="Вычисление 4 2 4 3 3 3" xfId="20795" xr:uid="{00000000-0005-0000-0000-00004B520000}"/>
    <cellStyle name="Вычисление 4 2 4 3 4" xfId="20796" xr:uid="{00000000-0005-0000-0000-00004C520000}"/>
    <cellStyle name="Вычисление 4 2 4 3 4 2" xfId="20797" xr:uid="{00000000-0005-0000-0000-00004D520000}"/>
    <cellStyle name="Вычисление 4 2 4 3 4 2 2" xfId="20798" xr:uid="{00000000-0005-0000-0000-00004E520000}"/>
    <cellStyle name="Вычисление 4 2 4 3 4 3" xfId="20799" xr:uid="{00000000-0005-0000-0000-00004F520000}"/>
    <cellStyle name="Вычисление 4 2 4 3 5" xfId="20800" xr:uid="{00000000-0005-0000-0000-000050520000}"/>
    <cellStyle name="Вычисление 4 2 4 3 5 2" xfId="20801" xr:uid="{00000000-0005-0000-0000-000051520000}"/>
    <cellStyle name="Вычисление 4 2 4 3 6" xfId="20802" xr:uid="{00000000-0005-0000-0000-000052520000}"/>
    <cellStyle name="Вычисление 4 2 4 4" xfId="20803" xr:uid="{00000000-0005-0000-0000-000053520000}"/>
    <cellStyle name="Вычисление 4 2 4 4 2" xfId="20804" xr:uid="{00000000-0005-0000-0000-000054520000}"/>
    <cellStyle name="Вычисление 4 2 4 4 2 2" xfId="20805" xr:uid="{00000000-0005-0000-0000-000055520000}"/>
    <cellStyle name="Вычисление 4 2 4 4 2 2 2" xfId="20806" xr:uid="{00000000-0005-0000-0000-000056520000}"/>
    <cellStyle name="Вычисление 4 2 4 4 2 3" xfId="20807" xr:uid="{00000000-0005-0000-0000-000057520000}"/>
    <cellStyle name="Вычисление 4 2 4 4 3" xfId="20808" xr:uid="{00000000-0005-0000-0000-000058520000}"/>
    <cellStyle name="Вычисление 4 2 4 4 3 2" xfId="20809" xr:uid="{00000000-0005-0000-0000-000059520000}"/>
    <cellStyle name="Вычисление 4 2 4 4 3 2 2" xfId="20810" xr:uid="{00000000-0005-0000-0000-00005A520000}"/>
    <cellStyle name="Вычисление 4 2 4 4 3 3" xfId="20811" xr:uid="{00000000-0005-0000-0000-00005B520000}"/>
    <cellStyle name="Вычисление 4 2 4 4 4" xfId="20812" xr:uid="{00000000-0005-0000-0000-00005C520000}"/>
    <cellStyle name="Вычисление 4 2 4 4 4 2" xfId="20813" xr:uid="{00000000-0005-0000-0000-00005D520000}"/>
    <cellStyle name="Вычисление 4 2 4 4 4 2 2" xfId="20814" xr:uid="{00000000-0005-0000-0000-00005E520000}"/>
    <cellStyle name="Вычисление 4 2 4 4 4 3" xfId="20815" xr:uid="{00000000-0005-0000-0000-00005F520000}"/>
    <cellStyle name="Вычисление 4 2 4 4 5" xfId="20816" xr:uid="{00000000-0005-0000-0000-000060520000}"/>
    <cellStyle name="Вычисление 4 2 4 4 5 2" xfId="20817" xr:uid="{00000000-0005-0000-0000-000061520000}"/>
    <cellStyle name="Вычисление 4 2 4 4 6" xfId="20818" xr:uid="{00000000-0005-0000-0000-000062520000}"/>
    <cellStyle name="Вычисление 4 2 4 5" xfId="20819" xr:uid="{00000000-0005-0000-0000-000063520000}"/>
    <cellStyle name="Вычисление 4 2 4 5 2" xfId="20820" xr:uid="{00000000-0005-0000-0000-000064520000}"/>
    <cellStyle name="Вычисление 4 2 4 5 2 2" xfId="20821" xr:uid="{00000000-0005-0000-0000-000065520000}"/>
    <cellStyle name="Вычисление 4 2 4 5 2 2 2" xfId="20822" xr:uid="{00000000-0005-0000-0000-000066520000}"/>
    <cellStyle name="Вычисление 4 2 4 5 2 3" xfId="20823" xr:uid="{00000000-0005-0000-0000-000067520000}"/>
    <cellStyle name="Вычисление 4 2 4 5 3" xfId="20824" xr:uid="{00000000-0005-0000-0000-000068520000}"/>
    <cellStyle name="Вычисление 4 2 4 5 3 2" xfId="20825" xr:uid="{00000000-0005-0000-0000-000069520000}"/>
    <cellStyle name="Вычисление 4 2 4 5 3 2 2" xfId="20826" xr:uid="{00000000-0005-0000-0000-00006A520000}"/>
    <cellStyle name="Вычисление 4 2 4 5 3 3" xfId="20827" xr:uid="{00000000-0005-0000-0000-00006B520000}"/>
    <cellStyle name="Вычисление 4 2 4 5 4" xfId="20828" xr:uid="{00000000-0005-0000-0000-00006C520000}"/>
    <cellStyle name="Вычисление 4 2 4 5 4 2" xfId="20829" xr:uid="{00000000-0005-0000-0000-00006D520000}"/>
    <cellStyle name="Вычисление 4 2 4 5 4 2 2" xfId="20830" xr:uid="{00000000-0005-0000-0000-00006E520000}"/>
    <cellStyle name="Вычисление 4 2 4 5 4 3" xfId="20831" xr:uid="{00000000-0005-0000-0000-00006F520000}"/>
    <cellStyle name="Вычисление 4 2 4 5 5" xfId="20832" xr:uid="{00000000-0005-0000-0000-000070520000}"/>
    <cellStyle name="Вычисление 4 2 4 5 5 2" xfId="20833" xr:uid="{00000000-0005-0000-0000-000071520000}"/>
    <cellStyle name="Вычисление 4 2 4 5 6" xfId="20834" xr:uid="{00000000-0005-0000-0000-000072520000}"/>
    <cellStyle name="Вычисление 4 2 4 6" xfId="20835" xr:uid="{00000000-0005-0000-0000-000073520000}"/>
    <cellStyle name="Вычисление 4 2 4 6 2" xfId="20836" xr:uid="{00000000-0005-0000-0000-000074520000}"/>
    <cellStyle name="Вычисление 4 2 4 6 2 2" xfId="20837" xr:uid="{00000000-0005-0000-0000-000075520000}"/>
    <cellStyle name="Вычисление 4 2 4 6 2 2 2" xfId="20838" xr:uid="{00000000-0005-0000-0000-000076520000}"/>
    <cellStyle name="Вычисление 4 2 4 6 2 3" xfId="20839" xr:uid="{00000000-0005-0000-0000-000077520000}"/>
    <cellStyle name="Вычисление 4 2 4 6 3" xfId="20840" xr:uid="{00000000-0005-0000-0000-000078520000}"/>
    <cellStyle name="Вычисление 4 2 4 6 3 2" xfId="20841" xr:uid="{00000000-0005-0000-0000-000079520000}"/>
    <cellStyle name="Вычисление 4 2 4 6 3 2 2" xfId="20842" xr:uid="{00000000-0005-0000-0000-00007A520000}"/>
    <cellStyle name="Вычисление 4 2 4 6 3 3" xfId="20843" xr:uid="{00000000-0005-0000-0000-00007B520000}"/>
    <cellStyle name="Вычисление 4 2 4 6 4" xfId="20844" xr:uid="{00000000-0005-0000-0000-00007C520000}"/>
    <cellStyle name="Вычисление 4 2 4 6 4 2" xfId="20845" xr:uid="{00000000-0005-0000-0000-00007D520000}"/>
    <cellStyle name="Вычисление 4 2 4 6 4 2 2" xfId="20846" xr:uid="{00000000-0005-0000-0000-00007E520000}"/>
    <cellStyle name="Вычисление 4 2 4 6 4 3" xfId="20847" xr:uid="{00000000-0005-0000-0000-00007F520000}"/>
    <cellStyle name="Вычисление 4 2 4 6 5" xfId="20848" xr:uid="{00000000-0005-0000-0000-000080520000}"/>
    <cellStyle name="Вычисление 4 2 4 6 5 2" xfId="20849" xr:uid="{00000000-0005-0000-0000-000081520000}"/>
    <cellStyle name="Вычисление 4 2 4 6 6" xfId="20850" xr:uid="{00000000-0005-0000-0000-000082520000}"/>
    <cellStyle name="Вычисление 4 2 4 7" xfId="20851" xr:uid="{00000000-0005-0000-0000-000083520000}"/>
    <cellStyle name="Вычисление 4 2 4 7 2" xfId="20852" xr:uid="{00000000-0005-0000-0000-000084520000}"/>
    <cellStyle name="Вычисление 4 2 4 7 2 2" xfId="20853" xr:uid="{00000000-0005-0000-0000-000085520000}"/>
    <cellStyle name="Вычисление 4 2 4 7 3" xfId="20854" xr:uid="{00000000-0005-0000-0000-000086520000}"/>
    <cellStyle name="Вычисление 4 2 4 8" xfId="20855" xr:uid="{00000000-0005-0000-0000-000087520000}"/>
    <cellStyle name="Вычисление 4 2 4 8 2" xfId="20856" xr:uid="{00000000-0005-0000-0000-000088520000}"/>
    <cellStyle name="Вычисление 4 2 4 9" xfId="20857" xr:uid="{00000000-0005-0000-0000-000089520000}"/>
    <cellStyle name="Вычисление 4 2 5" xfId="20858" xr:uid="{00000000-0005-0000-0000-00008A520000}"/>
    <cellStyle name="Вычисление 4 2 5 2" xfId="20859" xr:uid="{00000000-0005-0000-0000-00008B520000}"/>
    <cellStyle name="Вычисление 4 2 5 2 2" xfId="20860" xr:uid="{00000000-0005-0000-0000-00008C520000}"/>
    <cellStyle name="Вычисление 4 2 5 2 2 2" xfId="20861" xr:uid="{00000000-0005-0000-0000-00008D520000}"/>
    <cellStyle name="Вычисление 4 2 5 2 2 2 2" xfId="20862" xr:uid="{00000000-0005-0000-0000-00008E520000}"/>
    <cellStyle name="Вычисление 4 2 5 2 2 3" xfId="20863" xr:uid="{00000000-0005-0000-0000-00008F520000}"/>
    <cellStyle name="Вычисление 4 2 5 2 3" xfId="20864" xr:uid="{00000000-0005-0000-0000-000090520000}"/>
    <cellStyle name="Вычисление 4 2 5 2 3 2" xfId="20865" xr:uid="{00000000-0005-0000-0000-000091520000}"/>
    <cellStyle name="Вычисление 4 2 5 2 3 2 2" xfId="20866" xr:uid="{00000000-0005-0000-0000-000092520000}"/>
    <cellStyle name="Вычисление 4 2 5 2 3 3" xfId="20867" xr:uid="{00000000-0005-0000-0000-000093520000}"/>
    <cellStyle name="Вычисление 4 2 5 2 4" xfId="20868" xr:uid="{00000000-0005-0000-0000-000094520000}"/>
    <cellStyle name="Вычисление 4 2 5 2 4 2" xfId="20869" xr:uid="{00000000-0005-0000-0000-000095520000}"/>
    <cellStyle name="Вычисление 4 2 5 2 4 2 2" xfId="20870" xr:uid="{00000000-0005-0000-0000-000096520000}"/>
    <cellStyle name="Вычисление 4 2 5 2 4 3" xfId="20871" xr:uid="{00000000-0005-0000-0000-000097520000}"/>
    <cellStyle name="Вычисление 4 2 5 2 5" xfId="20872" xr:uid="{00000000-0005-0000-0000-000098520000}"/>
    <cellStyle name="Вычисление 4 2 5 2 5 2" xfId="20873" xr:uid="{00000000-0005-0000-0000-000099520000}"/>
    <cellStyle name="Вычисление 4 2 5 2 6" xfId="20874" xr:uid="{00000000-0005-0000-0000-00009A520000}"/>
    <cellStyle name="Вычисление 4 2 5 3" xfId="20875" xr:uid="{00000000-0005-0000-0000-00009B520000}"/>
    <cellStyle name="Вычисление 4 2 5 3 2" xfId="20876" xr:uid="{00000000-0005-0000-0000-00009C520000}"/>
    <cellStyle name="Вычисление 4 2 5 3 2 2" xfId="20877" xr:uid="{00000000-0005-0000-0000-00009D520000}"/>
    <cellStyle name="Вычисление 4 2 5 3 2 2 2" xfId="20878" xr:uid="{00000000-0005-0000-0000-00009E520000}"/>
    <cellStyle name="Вычисление 4 2 5 3 2 3" xfId="20879" xr:uid="{00000000-0005-0000-0000-00009F520000}"/>
    <cellStyle name="Вычисление 4 2 5 3 3" xfId="20880" xr:uid="{00000000-0005-0000-0000-0000A0520000}"/>
    <cellStyle name="Вычисление 4 2 5 3 3 2" xfId="20881" xr:uid="{00000000-0005-0000-0000-0000A1520000}"/>
    <cellStyle name="Вычисление 4 2 5 3 3 2 2" xfId="20882" xr:uid="{00000000-0005-0000-0000-0000A2520000}"/>
    <cellStyle name="Вычисление 4 2 5 3 3 3" xfId="20883" xr:uid="{00000000-0005-0000-0000-0000A3520000}"/>
    <cellStyle name="Вычисление 4 2 5 3 4" xfId="20884" xr:uid="{00000000-0005-0000-0000-0000A4520000}"/>
    <cellStyle name="Вычисление 4 2 5 3 4 2" xfId="20885" xr:uid="{00000000-0005-0000-0000-0000A5520000}"/>
    <cellStyle name="Вычисление 4 2 5 3 4 2 2" xfId="20886" xr:uid="{00000000-0005-0000-0000-0000A6520000}"/>
    <cellStyle name="Вычисление 4 2 5 3 4 3" xfId="20887" xr:uid="{00000000-0005-0000-0000-0000A7520000}"/>
    <cellStyle name="Вычисление 4 2 5 3 5" xfId="20888" xr:uid="{00000000-0005-0000-0000-0000A8520000}"/>
    <cellStyle name="Вычисление 4 2 5 3 5 2" xfId="20889" xr:uid="{00000000-0005-0000-0000-0000A9520000}"/>
    <cellStyle name="Вычисление 4 2 5 3 6" xfId="20890" xr:uid="{00000000-0005-0000-0000-0000AA520000}"/>
    <cellStyle name="Вычисление 4 2 5 4" xfId="20891" xr:uid="{00000000-0005-0000-0000-0000AB520000}"/>
    <cellStyle name="Вычисление 4 2 5 4 2" xfId="20892" xr:uid="{00000000-0005-0000-0000-0000AC520000}"/>
    <cellStyle name="Вычисление 4 2 5 4 2 2" xfId="20893" xr:uid="{00000000-0005-0000-0000-0000AD520000}"/>
    <cellStyle name="Вычисление 4 2 5 4 2 2 2" xfId="20894" xr:uid="{00000000-0005-0000-0000-0000AE520000}"/>
    <cellStyle name="Вычисление 4 2 5 4 2 3" xfId="20895" xr:uid="{00000000-0005-0000-0000-0000AF520000}"/>
    <cellStyle name="Вычисление 4 2 5 4 3" xfId="20896" xr:uid="{00000000-0005-0000-0000-0000B0520000}"/>
    <cellStyle name="Вычисление 4 2 5 4 3 2" xfId="20897" xr:uid="{00000000-0005-0000-0000-0000B1520000}"/>
    <cellStyle name="Вычисление 4 2 5 4 3 2 2" xfId="20898" xr:uid="{00000000-0005-0000-0000-0000B2520000}"/>
    <cellStyle name="Вычисление 4 2 5 4 3 3" xfId="20899" xr:uid="{00000000-0005-0000-0000-0000B3520000}"/>
    <cellStyle name="Вычисление 4 2 5 4 4" xfId="20900" xr:uid="{00000000-0005-0000-0000-0000B4520000}"/>
    <cellStyle name="Вычисление 4 2 5 4 4 2" xfId="20901" xr:uid="{00000000-0005-0000-0000-0000B5520000}"/>
    <cellStyle name="Вычисление 4 2 5 4 4 2 2" xfId="20902" xr:uid="{00000000-0005-0000-0000-0000B6520000}"/>
    <cellStyle name="Вычисление 4 2 5 4 4 3" xfId="20903" xr:uid="{00000000-0005-0000-0000-0000B7520000}"/>
    <cellStyle name="Вычисление 4 2 5 4 5" xfId="20904" xr:uid="{00000000-0005-0000-0000-0000B8520000}"/>
    <cellStyle name="Вычисление 4 2 5 4 5 2" xfId="20905" xr:uid="{00000000-0005-0000-0000-0000B9520000}"/>
    <cellStyle name="Вычисление 4 2 5 4 6" xfId="20906" xr:uid="{00000000-0005-0000-0000-0000BA520000}"/>
    <cellStyle name="Вычисление 4 2 5 5" xfId="20907" xr:uid="{00000000-0005-0000-0000-0000BB520000}"/>
    <cellStyle name="Вычисление 4 2 5 5 2" xfId="20908" xr:uid="{00000000-0005-0000-0000-0000BC520000}"/>
    <cellStyle name="Вычисление 4 2 5 5 2 2" xfId="20909" xr:uid="{00000000-0005-0000-0000-0000BD520000}"/>
    <cellStyle name="Вычисление 4 2 5 5 2 2 2" xfId="20910" xr:uid="{00000000-0005-0000-0000-0000BE520000}"/>
    <cellStyle name="Вычисление 4 2 5 5 2 3" xfId="20911" xr:uid="{00000000-0005-0000-0000-0000BF520000}"/>
    <cellStyle name="Вычисление 4 2 5 5 3" xfId="20912" xr:uid="{00000000-0005-0000-0000-0000C0520000}"/>
    <cellStyle name="Вычисление 4 2 5 5 3 2" xfId="20913" xr:uid="{00000000-0005-0000-0000-0000C1520000}"/>
    <cellStyle name="Вычисление 4 2 5 5 3 2 2" xfId="20914" xr:uid="{00000000-0005-0000-0000-0000C2520000}"/>
    <cellStyle name="Вычисление 4 2 5 5 3 3" xfId="20915" xr:uid="{00000000-0005-0000-0000-0000C3520000}"/>
    <cellStyle name="Вычисление 4 2 5 5 4" xfId="20916" xr:uid="{00000000-0005-0000-0000-0000C4520000}"/>
    <cellStyle name="Вычисление 4 2 5 5 4 2" xfId="20917" xr:uid="{00000000-0005-0000-0000-0000C5520000}"/>
    <cellStyle name="Вычисление 4 2 5 5 4 2 2" xfId="20918" xr:uid="{00000000-0005-0000-0000-0000C6520000}"/>
    <cellStyle name="Вычисление 4 2 5 5 4 3" xfId="20919" xr:uid="{00000000-0005-0000-0000-0000C7520000}"/>
    <cellStyle name="Вычисление 4 2 5 5 5" xfId="20920" xr:uid="{00000000-0005-0000-0000-0000C8520000}"/>
    <cellStyle name="Вычисление 4 2 5 5 5 2" xfId="20921" xr:uid="{00000000-0005-0000-0000-0000C9520000}"/>
    <cellStyle name="Вычисление 4 2 5 5 6" xfId="20922" xr:uid="{00000000-0005-0000-0000-0000CA520000}"/>
    <cellStyle name="Вычисление 4 2 5 6" xfId="20923" xr:uid="{00000000-0005-0000-0000-0000CB520000}"/>
    <cellStyle name="Вычисление 4 2 5 6 2" xfId="20924" xr:uid="{00000000-0005-0000-0000-0000CC520000}"/>
    <cellStyle name="Вычисление 4 2 5 6 2 2" xfId="20925" xr:uid="{00000000-0005-0000-0000-0000CD520000}"/>
    <cellStyle name="Вычисление 4 2 5 6 3" xfId="20926" xr:uid="{00000000-0005-0000-0000-0000CE520000}"/>
    <cellStyle name="Вычисление 4 2 5 7" xfId="20927" xr:uid="{00000000-0005-0000-0000-0000CF520000}"/>
    <cellStyle name="Вычисление 4 2 5 7 2" xfId="20928" xr:uid="{00000000-0005-0000-0000-0000D0520000}"/>
    <cellStyle name="Вычисление 4 2 5 8" xfId="20929" xr:uid="{00000000-0005-0000-0000-0000D1520000}"/>
    <cellStyle name="Вычисление 4 2 6" xfId="20930" xr:uid="{00000000-0005-0000-0000-0000D2520000}"/>
    <cellStyle name="Вычисление 4 2 6 2" xfId="20931" xr:uid="{00000000-0005-0000-0000-0000D3520000}"/>
    <cellStyle name="Вычисление 4 2 6 2 2" xfId="20932" xr:uid="{00000000-0005-0000-0000-0000D4520000}"/>
    <cellStyle name="Вычисление 4 2 6 2 2 2" xfId="20933" xr:uid="{00000000-0005-0000-0000-0000D5520000}"/>
    <cellStyle name="Вычисление 4 2 6 2 2 2 2" xfId="20934" xr:uid="{00000000-0005-0000-0000-0000D6520000}"/>
    <cellStyle name="Вычисление 4 2 6 2 2 3" xfId="20935" xr:uid="{00000000-0005-0000-0000-0000D7520000}"/>
    <cellStyle name="Вычисление 4 2 6 2 3" xfId="20936" xr:uid="{00000000-0005-0000-0000-0000D8520000}"/>
    <cellStyle name="Вычисление 4 2 6 2 3 2" xfId="20937" xr:uid="{00000000-0005-0000-0000-0000D9520000}"/>
    <cellStyle name="Вычисление 4 2 6 2 3 2 2" xfId="20938" xr:uid="{00000000-0005-0000-0000-0000DA520000}"/>
    <cellStyle name="Вычисление 4 2 6 2 3 3" xfId="20939" xr:uid="{00000000-0005-0000-0000-0000DB520000}"/>
    <cellStyle name="Вычисление 4 2 6 2 4" xfId="20940" xr:uid="{00000000-0005-0000-0000-0000DC520000}"/>
    <cellStyle name="Вычисление 4 2 6 2 4 2" xfId="20941" xr:uid="{00000000-0005-0000-0000-0000DD520000}"/>
    <cellStyle name="Вычисление 4 2 6 2 4 2 2" xfId="20942" xr:uid="{00000000-0005-0000-0000-0000DE520000}"/>
    <cellStyle name="Вычисление 4 2 6 2 4 3" xfId="20943" xr:uid="{00000000-0005-0000-0000-0000DF520000}"/>
    <cellStyle name="Вычисление 4 2 6 2 5" xfId="20944" xr:uid="{00000000-0005-0000-0000-0000E0520000}"/>
    <cellStyle name="Вычисление 4 2 6 2 5 2" xfId="20945" xr:uid="{00000000-0005-0000-0000-0000E1520000}"/>
    <cellStyle name="Вычисление 4 2 6 2 6" xfId="20946" xr:uid="{00000000-0005-0000-0000-0000E2520000}"/>
    <cellStyle name="Вычисление 4 2 6 3" xfId="20947" xr:uid="{00000000-0005-0000-0000-0000E3520000}"/>
    <cellStyle name="Вычисление 4 2 6 3 2" xfId="20948" xr:uid="{00000000-0005-0000-0000-0000E4520000}"/>
    <cellStyle name="Вычисление 4 2 6 3 2 2" xfId="20949" xr:uid="{00000000-0005-0000-0000-0000E5520000}"/>
    <cellStyle name="Вычисление 4 2 6 3 2 2 2" xfId="20950" xr:uid="{00000000-0005-0000-0000-0000E6520000}"/>
    <cellStyle name="Вычисление 4 2 6 3 2 3" xfId="20951" xr:uid="{00000000-0005-0000-0000-0000E7520000}"/>
    <cellStyle name="Вычисление 4 2 6 3 3" xfId="20952" xr:uid="{00000000-0005-0000-0000-0000E8520000}"/>
    <cellStyle name="Вычисление 4 2 6 3 3 2" xfId="20953" xr:uid="{00000000-0005-0000-0000-0000E9520000}"/>
    <cellStyle name="Вычисление 4 2 6 3 3 2 2" xfId="20954" xr:uid="{00000000-0005-0000-0000-0000EA520000}"/>
    <cellStyle name="Вычисление 4 2 6 3 3 3" xfId="20955" xr:uid="{00000000-0005-0000-0000-0000EB520000}"/>
    <cellStyle name="Вычисление 4 2 6 3 4" xfId="20956" xr:uid="{00000000-0005-0000-0000-0000EC520000}"/>
    <cellStyle name="Вычисление 4 2 6 3 4 2" xfId="20957" xr:uid="{00000000-0005-0000-0000-0000ED520000}"/>
    <cellStyle name="Вычисление 4 2 6 3 4 2 2" xfId="20958" xr:uid="{00000000-0005-0000-0000-0000EE520000}"/>
    <cellStyle name="Вычисление 4 2 6 3 4 3" xfId="20959" xr:uid="{00000000-0005-0000-0000-0000EF520000}"/>
    <cellStyle name="Вычисление 4 2 6 3 5" xfId="20960" xr:uid="{00000000-0005-0000-0000-0000F0520000}"/>
    <cellStyle name="Вычисление 4 2 6 3 5 2" xfId="20961" xr:uid="{00000000-0005-0000-0000-0000F1520000}"/>
    <cellStyle name="Вычисление 4 2 6 3 6" xfId="20962" xr:uid="{00000000-0005-0000-0000-0000F2520000}"/>
    <cellStyle name="Вычисление 4 2 6 4" xfId="20963" xr:uid="{00000000-0005-0000-0000-0000F3520000}"/>
    <cellStyle name="Вычисление 4 2 6 4 2" xfId="20964" xr:uid="{00000000-0005-0000-0000-0000F4520000}"/>
    <cellStyle name="Вычисление 4 2 6 4 2 2" xfId="20965" xr:uid="{00000000-0005-0000-0000-0000F5520000}"/>
    <cellStyle name="Вычисление 4 2 6 4 2 2 2" xfId="20966" xr:uid="{00000000-0005-0000-0000-0000F6520000}"/>
    <cellStyle name="Вычисление 4 2 6 4 2 3" xfId="20967" xr:uid="{00000000-0005-0000-0000-0000F7520000}"/>
    <cellStyle name="Вычисление 4 2 6 4 3" xfId="20968" xr:uid="{00000000-0005-0000-0000-0000F8520000}"/>
    <cellStyle name="Вычисление 4 2 6 4 3 2" xfId="20969" xr:uid="{00000000-0005-0000-0000-0000F9520000}"/>
    <cellStyle name="Вычисление 4 2 6 4 3 2 2" xfId="20970" xr:uid="{00000000-0005-0000-0000-0000FA520000}"/>
    <cellStyle name="Вычисление 4 2 6 4 3 3" xfId="20971" xr:uid="{00000000-0005-0000-0000-0000FB520000}"/>
    <cellStyle name="Вычисление 4 2 6 4 4" xfId="20972" xr:uid="{00000000-0005-0000-0000-0000FC520000}"/>
    <cellStyle name="Вычисление 4 2 6 4 4 2" xfId="20973" xr:uid="{00000000-0005-0000-0000-0000FD520000}"/>
    <cellStyle name="Вычисление 4 2 6 4 4 2 2" xfId="20974" xr:uid="{00000000-0005-0000-0000-0000FE520000}"/>
    <cellStyle name="Вычисление 4 2 6 4 4 3" xfId="20975" xr:uid="{00000000-0005-0000-0000-0000FF520000}"/>
    <cellStyle name="Вычисление 4 2 6 4 5" xfId="20976" xr:uid="{00000000-0005-0000-0000-000000530000}"/>
    <cellStyle name="Вычисление 4 2 6 4 5 2" xfId="20977" xr:uid="{00000000-0005-0000-0000-000001530000}"/>
    <cellStyle name="Вычисление 4 2 6 4 6" xfId="20978" xr:uid="{00000000-0005-0000-0000-000002530000}"/>
    <cellStyle name="Вычисление 4 2 6 5" xfId="20979" xr:uid="{00000000-0005-0000-0000-000003530000}"/>
    <cellStyle name="Вычисление 4 2 6 5 2" xfId="20980" xr:uid="{00000000-0005-0000-0000-000004530000}"/>
    <cellStyle name="Вычисление 4 2 6 5 2 2" xfId="20981" xr:uid="{00000000-0005-0000-0000-000005530000}"/>
    <cellStyle name="Вычисление 4 2 6 5 2 2 2" xfId="20982" xr:uid="{00000000-0005-0000-0000-000006530000}"/>
    <cellStyle name="Вычисление 4 2 6 5 2 3" xfId="20983" xr:uid="{00000000-0005-0000-0000-000007530000}"/>
    <cellStyle name="Вычисление 4 2 6 5 3" xfId="20984" xr:uid="{00000000-0005-0000-0000-000008530000}"/>
    <cellStyle name="Вычисление 4 2 6 5 3 2" xfId="20985" xr:uid="{00000000-0005-0000-0000-000009530000}"/>
    <cellStyle name="Вычисление 4 2 6 5 3 2 2" xfId="20986" xr:uid="{00000000-0005-0000-0000-00000A530000}"/>
    <cellStyle name="Вычисление 4 2 6 5 3 3" xfId="20987" xr:uid="{00000000-0005-0000-0000-00000B530000}"/>
    <cellStyle name="Вычисление 4 2 6 5 4" xfId="20988" xr:uid="{00000000-0005-0000-0000-00000C530000}"/>
    <cellStyle name="Вычисление 4 2 6 5 4 2" xfId="20989" xr:uid="{00000000-0005-0000-0000-00000D530000}"/>
    <cellStyle name="Вычисление 4 2 6 5 4 2 2" xfId="20990" xr:uid="{00000000-0005-0000-0000-00000E530000}"/>
    <cellStyle name="Вычисление 4 2 6 5 4 3" xfId="20991" xr:uid="{00000000-0005-0000-0000-00000F530000}"/>
    <cellStyle name="Вычисление 4 2 6 5 5" xfId="20992" xr:uid="{00000000-0005-0000-0000-000010530000}"/>
    <cellStyle name="Вычисление 4 2 6 5 5 2" xfId="20993" xr:uid="{00000000-0005-0000-0000-000011530000}"/>
    <cellStyle name="Вычисление 4 2 6 5 6" xfId="20994" xr:uid="{00000000-0005-0000-0000-000012530000}"/>
    <cellStyle name="Вычисление 4 2 6 6" xfId="20995" xr:uid="{00000000-0005-0000-0000-000013530000}"/>
    <cellStyle name="Вычисление 4 2 6 6 2" xfId="20996" xr:uid="{00000000-0005-0000-0000-000014530000}"/>
    <cellStyle name="Вычисление 4 2 6 6 2 2" xfId="20997" xr:uid="{00000000-0005-0000-0000-000015530000}"/>
    <cellStyle name="Вычисление 4 2 6 6 3" xfId="20998" xr:uid="{00000000-0005-0000-0000-000016530000}"/>
    <cellStyle name="Вычисление 4 2 6 7" xfId="20999" xr:uid="{00000000-0005-0000-0000-000017530000}"/>
    <cellStyle name="Вычисление 4 2 6 7 2" xfId="21000" xr:uid="{00000000-0005-0000-0000-000018530000}"/>
    <cellStyle name="Вычисление 4 2 6 8" xfId="21001" xr:uid="{00000000-0005-0000-0000-000019530000}"/>
    <cellStyle name="Вычисление 4 2 7" xfId="21002" xr:uid="{00000000-0005-0000-0000-00001A530000}"/>
    <cellStyle name="Вычисление 4 2 7 2" xfId="21003" xr:uid="{00000000-0005-0000-0000-00001B530000}"/>
    <cellStyle name="Вычисление 4 2 7 2 2" xfId="21004" xr:uid="{00000000-0005-0000-0000-00001C530000}"/>
    <cellStyle name="Вычисление 4 2 7 2 2 2" xfId="21005" xr:uid="{00000000-0005-0000-0000-00001D530000}"/>
    <cellStyle name="Вычисление 4 2 7 2 3" xfId="21006" xr:uid="{00000000-0005-0000-0000-00001E530000}"/>
    <cellStyle name="Вычисление 4 2 7 3" xfId="21007" xr:uid="{00000000-0005-0000-0000-00001F530000}"/>
    <cellStyle name="Вычисление 4 2 7 3 2" xfId="21008" xr:uid="{00000000-0005-0000-0000-000020530000}"/>
    <cellStyle name="Вычисление 4 2 7 4" xfId="21009" xr:uid="{00000000-0005-0000-0000-000021530000}"/>
    <cellStyle name="Вычисление 4 2 8" xfId="21010" xr:uid="{00000000-0005-0000-0000-000022530000}"/>
    <cellStyle name="Вычисление 4 2 8 2" xfId="21011" xr:uid="{00000000-0005-0000-0000-000023530000}"/>
    <cellStyle name="Вычисление 4 2 8 2 2" xfId="21012" xr:uid="{00000000-0005-0000-0000-000024530000}"/>
    <cellStyle name="Вычисление 4 2 8 3" xfId="21013" xr:uid="{00000000-0005-0000-0000-000025530000}"/>
    <cellStyle name="Вычисление 4 2 9" xfId="21014" xr:uid="{00000000-0005-0000-0000-000026530000}"/>
    <cellStyle name="Вычисление 4 2 9 2" xfId="21015" xr:uid="{00000000-0005-0000-0000-000027530000}"/>
    <cellStyle name="Вычисление 4 3" xfId="272" xr:uid="{00000000-0005-0000-0000-000028530000}"/>
    <cellStyle name="Вычисление 4 3 10" xfId="21016" xr:uid="{00000000-0005-0000-0000-000029530000}"/>
    <cellStyle name="Вычисление 4 3 2" xfId="21017" xr:uid="{00000000-0005-0000-0000-00002A530000}"/>
    <cellStyle name="Вычисление 4 3 2 10" xfId="21018" xr:uid="{00000000-0005-0000-0000-00002B530000}"/>
    <cellStyle name="Вычисление 4 3 2 10 2" xfId="21019" xr:uid="{00000000-0005-0000-0000-00002C530000}"/>
    <cellStyle name="Вычисление 4 3 2 11" xfId="21020" xr:uid="{00000000-0005-0000-0000-00002D530000}"/>
    <cellStyle name="Вычисление 4 3 2 2" xfId="21021" xr:uid="{00000000-0005-0000-0000-00002E530000}"/>
    <cellStyle name="Вычисление 4 3 2 2 2" xfId="21022" xr:uid="{00000000-0005-0000-0000-00002F530000}"/>
    <cellStyle name="Вычисление 4 3 2 2 2 2" xfId="21023" xr:uid="{00000000-0005-0000-0000-000030530000}"/>
    <cellStyle name="Вычисление 4 3 2 2 2 2 2" xfId="21024" xr:uid="{00000000-0005-0000-0000-000031530000}"/>
    <cellStyle name="Вычисление 4 3 2 2 2 2 2 2" xfId="21025" xr:uid="{00000000-0005-0000-0000-000032530000}"/>
    <cellStyle name="Вычисление 4 3 2 2 2 2 2 2 2" xfId="21026" xr:uid="{00000000-0005-0000-0000-000033530000}"/>
    <cellStyle name="Вычисление 4 3 2 2 2 2 2 3" xfId="21027" xr:uid="{00000000-0005-0000-0000-000034530000}"/>
    <cellStyle name="Вычисление 4 3 2 2 2 2 3" xfId="21028" xr:uid="{00000000-0005-0000-0000-000035530000}"/>
    <cellStyle name="Вычисление 4 3 2 2 2 2 3 2" xfId="21029" xr:uid="{00000000-0005-0000-0000-000036530000}"/>
    <cellStyle name="Вычисление 4 3 2 2 2 2 3 2 2" xfId="21030" xr:uid="{00000000-0005-0000-0000-000037530000}"/>
    <cellStyle name="Вычисление 4 3 2 2 2 2 3 3" xfId="21031" xr:uid="{00000000-0005-0000-0000-000038530000}"/>
    <cellStyle name="Вычисление 4 3 2 2 2 2 4" xfId="21032" xr:uid="{00000000-0005-0000-0000-000039530000}"/>
    <cellStyle name="Вычисление 4 3 2 2 2 2 4 2" xfId="21033" xr:uid="{00000000-0005-0000-0000-00003A530000}"/>
    <cellStyle name="Вычисление 4 3 2 2 2 2 4 2 2" xfId="21034" xr:uid="{00000000-0005-0000-0000-00003B530000}"/>
    <cellStyle name="Вычисление 4 3 2 2 2 2 4 3" xfId="21035" xr:uid="{00000000-0005-0000-0000-00003C530000}"/>
    <cellStyle name="Вычисление 4 3 2 2 2 2 5" xfId="21036" xr:uid="{00000000-0005-0000-0000-00003D530000}"/>
    <cellStyle name="Вычисление 4 3 2 2 2 2 5 2" xfId="21037" xr:uid="{00000000-0005-0000-0000-00003E530000}"/>
    <cellStyle name="Вычисление 4 3 2 2 2 2 6" xfId="21038" xr:uid="{00000000-0005-0000-0000-00003F530000}"/>
    <cellStyle name="Вычисление 4 3 2 2 2 3" xfId="21039" xr:uid="{00000000-0005-0000-0000-000040530000}"/>
    <cellStyle name="Вычисление 4 3 2 2 2 3 2" xfId="21040" xr:uid="{00000000-0005-0000-0000-000041530000}"/>
    <cellStyle name="Вычисление 4 3 2 2 2 3 2 2" xfId="21041" xr:uid="{00000000-0005-0000-0000-000042530000}"/>
    <cellStyle name="Вычисление 4 3 2 2 2 3 2 2 2" xfId="21042" xr:uid="{00000000-0005-0000-0000-000043530000}"/>
    <cellStyle name="Вычисление 4 3 2 2 2 3 2 3" xfId="21043" xr:uid="{00000000-0005-0000-0000-000044530000}"/>
    <cellStyle name="Вычисление 4 3 2 2 2 3 3" xfId="21044" xr:uid="{00000000-0005-0000-0000-000045530000}"/>
    <cellStyle name="Вычисление 4 3 2 2 2 3 3 2" xfId="21045" xr:uid="{00000000-0005-0000-0000-000046530000}"/>
    <cellStyle name="Вычисление 4 3 2 2 2 3 3 2 2" xfId="21046" xr:uid="{00000000-0005-0000-0000-000047530000}"/>
    <cellStyle name="Вычисление 4 3 2 2 2 3 3 3" xfId="21047" xr:uid="{00000000-0005-0000-0000-000048530000}"/>
    <cellStyle name="Вычисление 4 3 2 2 2 3 4" xfId="21048" xr:uid="{00000000-0005-0000-0000-000049530000}"/>
    <cellStyle name="Вычисление 4 3 2 2 2 3 4 2" xfId="21049" xr:uid="{00000000-0005-0000-0000-00004A530000}"/>
    <cellStyle name="Вычисление 4 3 2 2 2 3 4 2 2" xfId="21050" xr:uid="{00000000-0005-0000-0000-00004B530000}"/>
    <cellStyle name="Вычисление 4 3 2 2 2 3 4 3" xfId="21051" xr:uid="{00000000-0005-0000-0000-00004C530000}"/>
    <cellStyle name="Вычисление 4 3 2 2 2 3 5" xfId="21052" xr:uid="{00000000-0005-0000-0000-00004D530000}"/>
    <cellStyle name="Вычисление 4 3 2 2 2 3 5 2" xfId="21053" xr:uid="{00000000-0005-0000-0000-00004E530000}"/>
    <cellStyle name="Вычисление 4 3 2 2 2 3 6" xfId="21054" xr:uid="{00000000-0005-0000-0000-00004F530000}"/>
    <cellStyle name="Вычисление 4 3 2 2 2 4" xfId="21055" xr:uid="{00000000-0005-0000-0000-000050530000}"/>
    <cellStyle name="Вычисление 4 3 2 2 2 4 2" xfId="21056" xr:uid="{00000000-0005-0000-0000-000051530000}"/>
    <cellStyle name="Вычисление 4 3 2 2 2 4 2 2" xfId="21057" xr:uid="{00000000-0005-0000-0000-000052530000}"/>
    <cellStyle name="Вычисление 4 3 2 2 2 4 2 2 2" xfId="21058" xr:uid="{00000000-0005-0000-0000-000053530000}"/>
    <cellStyle name="Вычисление 4 3 2 2 2 4 2 3" xfId="21059" xr:uid="{00000000-0005-0000-0000-000054530000}"/>
    <cellStyle name="Вычисление 4 3 2 2 2 4 3" xfId="21060" xr:uid="{00000000-0005-0000-0000-000055530000}"/>
    <cellStyle name="Вычисление 4 3 2 2 2 4 3 2" xfId="21061" xr:uid="{00000000-0005-0000-0000-000056530000}"/>
    <cellStyle name="Вычисление 4 3 2 2 2 4 3 2 2" xfId="21062" xr:uid="{00000000-0005-0000-0000-000057530000}"/>
    <cellStyle name="Вычисление 4 3 2 2 2 4 3 3" xfId="21063" xr:uid="{00000000-0005-0000-0000-000058530000}"/>
    <cellStyle name="Вычисление 4 3 2 2 2 4 4" xfId="21064" xr:uid="{00000000-0005-0000-0000-000059530000}"/>
    <cellStyle name="Вычисление 4 3 2 2 2 4 4 2" xfId="21065" xr:uid="{00000000-0005-0000-0000-00005A530000}"/>
    <cellStyle name="Вычисление 4 3 2 2 2 4 4 2 2" xfId="21066" xr:uid="{00000000-0005-0000-0000-00005B530000}"/>
    <cellStyle name="Вычисление 4 3 2 2 2 4 4 3" xfId="21067" xr:uid="{00000000-0005-0000-0000-00005C530000}"/>
    <cellStyle name="Вычисление 4 3 2 2 2 4 5" xfId="21068" xr:uid="{00000000-0005-0000-0000-00005D530000}"/>
    <cellStyle name="Вычисление 4 3 2 2 2 4 5 2" xfId="21069" xr:uid="{00000000-0005-0000-0000-00005E530000}"/>
    <cellStyle name="Вычисление 4 3 2 2 2 4 6" xfId="21070" xr:uid="{00000000-0005-0000-0000-00005F530000}"/>
    <cellStyle name="Вычисление 4 3 2 2 2 5" xfId="21071" xr:uid="{00000000-0005-0000-0000-000060530000}"/>
    <cellStyle name="Вычисление 4 3 2 2 2 5 2" xfId="21072" xr:uid="{00000000-0005-0000-0000-000061530000}"/>
    <cellStyle name="Вычисление 4 3 2 2 2 5 2 2" xfId="21073" xr:uid="{00000000-0005-0000-0000-000062530000}"/>
    <cellStyle name="Вычисление 4 3 2 2 2 5 2 2 2" xfId="21074" xr:uid="{00000000-0005-0000-0000-000063530000}"/>
    <cellStyle name="Вычисление 4 3 2 2 2 5 2 3" xfId="21075" xr:uid="{00000000-0005-0000-0000-000064530000}"/>
    <cellStyle name="Вычисление 4 3 2 2 2 5 3" xfId="21076" xr:uid="{00000000-0005-0000-0000-000065530000}"/>
    <cellStyle name="Вычисление 4 3 2 2 2 5 3 2" xfId="21077" xr:uid="{00000000-0005-0000-0000-000066530000}"/>
    <cellStyle name="Вычисление 4 3 2 2 2 5 3 2 2" xfId="21078" xr:uid="{00000000-0005-0000-0000-000067530000}"/>
    <cellStyle name="Вычисление 4 3 2 2 2 5 3 3" xfId="21079" xr:uid="{00000000-0005-0000-0000-000068530000}"/>
    <cellStyle name="Вычисление 4 3 2 2 2 5 4" xfId="21080" xr:uid="{00000000-0005-0000-0000-000069530000}"/>
    <cellStyle name="Вычисление 4 3 2 2 2 5 4 2" xfId="21081" xr:uid="{00000000-0005-0000-0000-00006A530000}"/>
    <cellStyle name="Вычисление 4 3 2 2 2 5 4 2 2" xfId="21082" xr:uid="{00000000-0005-0000-0000-00006B530000}"/>
    <cellStyle name="Вычисление 4 3 2 2 2 5 4 3" xfId="21083" xr:uid="{00000000-0005-0000-0000-00006C530000}"/>
    <cellStyle name="Вычисление 4 3 2 2 2 5 5" xfId="21084" xr:uid="{00000000-0005-0000-0000-00006D530000}"/>
    <cellStyle name="Вычисление 4 3 2 2 2 5 5 2" xfId="21085" xr:uid="{00000000-0005-0000-0000-00006E530000}"/>
    <cellStyle name="Вычисление 4 3 2 2 2 5 6" xfId="21086" xr:uid="{00000000-0005-0000-0000-00006F530000}"/>
    <cellStyle name="Вычисление 4 3 2 2 2 6" xfId="21087" xr:uid="{00000000-0005-0000-0000-000070530000}"/>
    <cellStyle name="Вычисление 4 3 2 2 2 6 2" xfId="21088" xr:uid="{00000000-0005-0000-0000-000071530000}"/>
    <cellStyle name="Вычисление 4 3 2 2 2 6 2 2" xfId="21089" xr:uid="{00000000-0005-0000-0000-000072530000}"/>
    <cellStyle name="Вычисление 4 3 2 2 2 6 3" xfId="21090" xr:uid="{00000000-0005-0000-0000-000073530000}"/>
    <cellStyle name="Вычисление 4 3 2 2 2 7" xfId="21091" xr:uid="{00000000-0005-0000-0000-000074530000}"/>
    <cellStyle name="Вычисление 4 3 2 2 2 7 2" xfId="21092" xr:uid="{00000000-0005-0000-0000-000075530000}"/>
    <cellStyle name="Вычисление 4 3 2 2 2 8" xfId="21093" xr:uid="{00000000-0005-0000-0000-000076530000}"/>
    <cellStyle name="Вычисление 4 3 2 2 3" xfId="21094" xr:uid="{00000000-0005-0000-0000-000077530000}"/>
    <cellStyle name="Вычисление 4 3 2 2 3 2" xfId="21095" xr:uid="{00000000-0005-0000-0000-000078530000}"/>
    <cellStyle name="Вычисление 4 3 2 2 3 2 2" xfId="21096" xr:uid="{00000000-0005-0000-0000-000079530000}"/>
    <cellStyle name="Вычисление 4 3 2 2 3 2 2 2" xfId="21097" xr:uid="{00000000-0005-0000-0000-00007A530000}"/>
    <cellStyle name="Вычисление 4 3 2 2 3 2 3" xfId="21098" xr:uid="{00000000-0005-0000-0000-00007B530000}"/>
    <cellStyle name="Вычисление 4 3 2 2 3 3" xfId="21099" xr:uid="{00000000-0005-0000-0000-00007C530000}"/>
    <cellStyle name="Вычисление 4 3 2 2 3 3 2" xfId="21100" xr:uid="{00000000-0005-0000-0000-00007D530000}"/>
    <cellStyle name="Вычисление 4 3 2 2 3 3 2 2" xfId="21101" xr:uid="{00000000-0005-0000-0000-00007E530000}"/>
    <cellStyle name="Вычисление 4 3 2 2 3 3 3" xfId="21102" xr:uid="{00000000-0005-0000-0000-00007F530000}"/>
    <cellStyle name="Вычисление 4 3 2 2 3 4" xfId="21103" xr:uid="{00000000-0005-0000-0000-000080530000}"/>
    <cellStyle name="Вычисление 4 3 2 2 3 4 2" xfId="21104" xr:uid="{00000000-0005-0000-0000-000081530000}"/>
    <cellStyle name="Вычисление 4 3 2 2 3 4 2 2" xfId="21105" xr:uid="{00000000-0005-0000-0000-000082530000}"/>
    <cellStyle name="Вычисление 4 3 2 2 3 4 3" xfId="21106" xr:uid="{00000000-0005-0000-0000-000083530000}"/>
    <cellStyle name="Вычисление 4 3 2 2 3 5" xfId="21107" xr:uid="{00000000-0005-0000-0000-000084530000}"/>
    <cellStyle name="Вычисление 4 3 2 2 3 5 2" xfId="21108" xr:uid="{00000000-0005-0000-0000-000085530000}"/>
    <cellStyle name="Вычисление 4 3 2 2 3 6" xfId="21109" xr:uid="{00000000-0005-0000-0000-000086530000}"/>
    <cellStyle name="Вычисление 4 3 2 2 4" xfId="21110" xr:uid="{00000000-0005-0000-0000-000087530000}"/>
    <cellStyle name="Вычисление 4 3 2 2 4 2" xfId="21111" xr:uid="{00000000-0005-0000-0000-000088530000}"/>
    <cellStyle name="Вычисление 4 3 2 2 4 2 2" xfId="21112" xr:uid="{00000000-0005-0000-0000-000089530000}"/>
    <cellStyle name="Вычисление 4 3 2 2 4 2 2 2" xfId="21113" xr:uid="{00000000-0005-0000-0000-00008A530000}"/>
    <cellStyle name="Вычисление 4 3 2 2 4 2 3" xfId="21114" xr:uid="{00000000-0005-0000-0000-00008B530000}"/>
    <cellStyle name="Вычисление 4 3 2 2 4 3" xfId="21115" xr:uid="{00000000-0005-0000-0000-00008C530000}"/>
    <cellStyle name="Вычисление 4 3 2 2 4 3 2" xfId="21116" xr:uid="{00000000-0005-0000-0000-00008D530000}"/>
    <cellStyle name="Вычисление 4 3 2 2 4 3 2 2" xfId="21117" xr:uid="{00000000-0005-0000-0000-00008E530000}"/>
    <cellStyle name="Вычисление 4 3 2 2 4 3 3" xfId="21118" xr:uid="{00000000-0005-0000-0000-00008F530000}"/>
    <cellStyle name="Вычисление 4 3 2 2 4 4" xfId="21119" xr:uid="{00000000-0005-0000-0000-000090530000}"/>
    <cellStyle name="Вычисление 4 3 2 2 4 4 2" xfId="21120" xr:uid="{00000000-0005-0000-0000-000091530000}"/>
    <cellStyle name="Вычисление 4 3 2 2 4 4 2 2" xfId="21121" xr:uid="{00000000-0005-0000-0000-000092530000}"/>
    <cellStyle name="Вычисление 4 3 2 2 4 4 3" xfId="21122" xr:uid="{00000000-0005-0000-0000-000093530000}"/>
    <cellStyle name="Вычисление 4 3 2 2 4 5" xfId="21123" xr:uid="{00000000-0005-0000-0000-000094530000}"/>
    <cellStyle name="Вычисление 4 3 2 2 4 5 2" xfId="21124" xr:uid="{00000000-0005-0000-0000-000095530000}"/>
    <cellStyle name="Вычисление 4 3 2 2 4 6" xfId="21125" xr:uid="{00000000-0005-0000-0000-000096530000}"/>
    <cellStyle name="Вычисление 4 3 2 2 5" xfId="21126" xr:uid="{00000000-0005-0000-0000-000097530000}"/>
    <cellStyle name="Вычисление 4 3 2 2 5 2" xfId="21127" xr:uid="{00000000-0005-0000-0000-000098530000}"/>
    <cellStyle name="Вычисление 4 3 2 2 5 2 2" xfId="21128" xr:uid="{00000000-0005-0000-0000-000099530000}"/>
    <cellStyle name="Вычисление 4 3 2 2 5 2 2 2" xfId="21129" xr:uid="{00000000-0005-0000-0000-00009A530000}"/>
    <cellStyle name="Вычисление 4 3 2 2 5 2 3" xfId="21130" xr:uid="{00000000-0005-0000-0000-00009B530000}"/>
    <cellStyle name="Вычисление 4 3 2 2 5 3" xfId="21131" xr:uid="{00000000-0005-0000-0000-00009C530000}"/>
    <cellStyle name="Вычисление 4 3 2 2 5 3 2" xfId="21132" xr:uid="{00000000-0005-0000-0000-00009D530000}"/>
    <cellStyle name="Вычисление 4 3 2 2 5 3 2 2" xfId="21133" xr:uid="{00000000-0005-0000-0000-00009E530000}"/>
    <cellStyle name="Вычисление 4 3 2 2 5 3 3" xfId="21134" xr:uid="{00000000-0005-0000-0000-00009F530000}"/>
    <cellStyle name="Вычисление 4 3 2 2 5 4" xfId="21135" xr:uid="{00000000-0005-0000-0000-0000A0530000}"/>
    <cellStyle name="Вычисление 4 3 2 2 5 4 2" xfId="21136" xr:uid="{00000000-0005-0000-0000-0000A1530000}"/>
    <cellStyle name="Вычисление 4 3 2 2 5 4 2 2" xfId="21137" xr:uid="{00000000-0005-0000-0000-0000A2530000}"/>
    <cellStyle name="Вычисление 4 3 2 2 5 4 3" xfId="21138" xr:uid="{00000000-0005-0000-0000-0000A3530000}"/>
    <cellStyle name="Вычисление 4 3 2 2 5 5" xfId="21139" xr:uid="{00000000-0005-0000-0000-0000A4530000}"/>
    <cellStyle name="Вычисление 4 3 2 2 5 5 2" xfId="21140" xr:uid="{00000000-0005-0000-0000-0000A5530000}"/>
    <cellStyle name="Вычисление 4 3 2 2 5 6" xfId="21141" xr:uid="{00000000-0005-0000-0000-0000A6530000}"/>
    <cellStyle name="Вычисление 4 3 2 2 6" xfId="21142" xr:uid="{00000000-0005-0000-0000-0000A7530000}"/>
    <cellStyle name="Вычисление 4 3 2 2 6 2" xfId="21143" xr:uid="{00000000-0005-0000-0000-0000A8530000}"/>
    <cellStyle name="Вычисление 4 3 2 2 6 2 2" xfId="21144" xr:uid="{00000000-0005-0000-0000-0000A9530000}"/>
    <cellStyle name="Вычисление 4 3 2 2 6 2 2 2" xfId="21145" xr:uid="{00000000-0005-0000-0000-0000AA530000}"/>
    <cellStyle name="Вычисление 4 3 2 2 6 2 3" xfId="21146" xr:uid="{00000000-0005-0000-0000-0000AB530000}"/>
    <cellStyle name="Вычисление 4 3 2 2 6 3" xfId="21147" xr:uid="{00000000-0005-0000-0000-0000AC530000}"/>
    <cellStyle name="Вычисление 4 3 2 2 6 3 2" xfId="21148" xr:uid="{00000000-0005-0000-0000-0000AD530000}"/>
    <cellStyle name="Вычисление 4 3 2 2 6 3 2 2" xfId="21149" xr:uid="{00000000-0005-0000-0000-0000AE530000}"/>
    <cellStyle name="Вычисление 4 3 2 2 6 3 3" xfId="21150" xr:uid="{00000000-0005-0000-0000-0000AF530000}"/>
    <cellStyle name="Вычисление 4 3 2 2 6 4" xfId="21151" xr:uid="{00000000-0005-0000-0000-0000B0530000}"/>
    <cellStyle name="Вычисление 4 3 2 2 6 4 2" xfId="21152" xr:uid="{00000000-0005-0000-0000-0000B1530000}"/>
    <cellStyle name="Вычисление 4 3 2 2 6 4 2 2" xfId="21153" xr:uid="{00000000-0005-0000-0000-0000B2530000}"/>
    <cellStyle name="Вычисление 4 3 2 2 6 4 3" xfId="21154" xr:uid="{00000000-0005-0000-0000-0000B3530000}"/>
    <cellStyle name="Вычисление 4 3 2 2 6 5" xfId="21155" xr:uid="{00000000-0005-0000-0000-0000B4530000}"/>
    <cellStyle name="Вычисление 4 3 2 2 6 5 2" xfId="21156" xr:uid="{00000000-0005-0000-0000-0000B5530000}"/>
    <cellStyle name="Вычисление 4 3 2 2 6 6" xfId="21157" xr:uid="{00000000-0005-0000-0000-0000B6530000}"/>
    <cellStyle name="Вычисление 4 3 2 2 7" xfId="21158" xr:uid="{00000000-0005-0000-0000-0000B7530000}"/>
    <cellStyle name="Вычисление 4 3 2 2 7 2" xfId="21159" xr:uid="{00000000-0005-0000-0000-0000B8530000}"/>
    <cellStyle name="Вычисление 4 3 2 2 7 2 2" xfId="21160" xr:uid="{00000000-0005-0000-0000-0000B9530000}"/>
    <cellStyle name="Вычисление 4 3 2 2 7 3" xfId="21161" xr:uid="{00000000-0005-0000-0000-0000BA530000}"/>
    <cellStyle name="Вычисление 4 3 2 2 8" xfId="21162" xr:uid="{00000000-0005-0000-0000-0000BB530000}"/>
    <cellStyle name="Вычисление 4 3 2 2 8 2" xfId="21163" xr:uid="{00000000-0005-0000-0000-0000BC530000}"/>
    <cellStyle name="Вычисление 4 3 2 2 9" xfId="21164" xr:uid="{00000000-0005-0000-0000-0000BD530000}"/>
    <cellStyle name="Вычисление 4 3 2 3" xfId="21165" xr:uid="{00000000-0005-0000-0000-0000BE530000}"/>
    <cellStyle name="Вычисление 4 3 2 3 2" xfId="21166" xr:uid="{00000000-0005-0000-0000-0000BF530000}"/>
    <cellStyle name="Вычисление 4 3 2 3 2 2" xfId="21167" xr:uid="{00000000-0005-0000-0000-0000C0530000}"/>
    <cellStyle name="Вычисление 4 3 2 3 2 2 2" xfId="21168" xr:uid="{00000000-0005-0000-0000-0000C1530000}"/>
    <cellStyle name="Вычисление 4 3 2 3 2 2 2 2" xfId="21169" xr:uid="{00000000-0005-0000-0000-0000C2530000}"/>
    <cellStyle name="Вычисление 4 3 2 3 2 2 3" xfId="21170" xr:uid="{00000000-0005-0000-0000-0000C3530000}"/>
    <cellStyle name="Вычисление 4 3 2 3 2 3" xfId="21171" xr:uid="{00000000-0005-0000-0000-0000C4530000}"/>
    <cellStyle name="Вычисление 4 3 2 3 2 3 2" xfId="21172" xr:uid="{00000000-0005-0000-0000-0000C5530000}"/>
    <cellStyle name="Вычисление 4 3 2 3 2 3 2 2" xfId="21173" xr:uid="{00000000-0005-0000-0000-0000C6530000}"/>
    <cellStyle name="Вычисление 4 3 2 3 2 3 3" xfId="21174" xr:uid="{00000000-0005-0000-0000-0000C7530000}"/>
    <cellStyle name="Вычисление 4 3 2 3 2 4" xfId="21175" xr:uid="{00000000-0005-0000-0000-0000C8530000}"/>
    <cellStyle name="Вычисление 4 3 2 3 2 4 2" xfId="21176" xr:uid="{00000000-0005-0000-0000-0000C9530000}"/>
    <cellStyle name="Вычисление 4 3 2 3 2 4 2 2" xfId="21177" xr:uid="{00000000-0005-0000-0000-0000CA530000}"/>
    <cellStyle name="Вычисление 4 3 2 3 2 4 3" xfId="21178" xr:uid="{00000000-0005-0000-0000-0000CB530000}"/>
    <cellStyle name="Вычисление 4 3 2 3 2 5" xfId="21179" xr:uid="{00000000-0005-0000-0000-0000CC530000}"/>
    <cellStyle name="Вычисление 4 3 2 3 2 5 2" xfId="21180" xr:uid="{00000000-0005-0000-0000-0000CD530000}"/>
    <cellStyle name="Вычисление 4 3 2 3 2 6" xfId="21181" xr:uid="{00000000-0005-0000-0000-0000CE530000}"/>
    <cellStyle name="Вычисление 4 3 2 3 3" xfId="21182" xr:uid="{00000000-0005-0000-0000-0000CF530000}"/>
    <cellStyle name="Вычисление 4 3 2 3 3 2" xfId="21183" xr:uid="{00000000-0005-0000-0000-0000D0530000}"/>
    <cellStyle name="Вычисление 4 3 2 3 3 2 2" xfId="21184" xr:uid="{00000000-0005-0000-0000-0000D1530000}"/>
    <cellStyle name="Вычисление 4 3 2 3 3 2 2 2" xfId="21185" xr:uid="{00000000-0005-0000-0000-0000D2530000}"/>
    <cellStyle name="Вычисление 4 3 2 3 3 2 3" xfId="21186" xr:uid="{00000000-0005-0000-0000-0000D3530000}"/>
    <cellStyle name="Вычисление 4 3 2 3 3 3" xfId="21187" xr:uid="{00000000-0005-0000-0000-0000D4530000}"/>
    <cellStyle name="Вычисление 4 3 2 3 3 3 2" xfId="21188" xr:uid="{00000000-0005-0000-0000-0000D5530000}"/>
    <cellStyle name="Вычисление 4 3 2 3 3 3 2 2" xfId="21189" xr:uid="{00000000-0005-0000-0000-0000D6530000}"/>
    <cellStyle name="Вычисление 4 3 2 3 3 3 3" xfId="21190" xr:uid="{00000000-0005-0000-0000-0000D7530000}"/>
    <cellStyle name="Вычисление 4 3 2 3 3 4" xfId="21191" xr:uid="{00000000-0005-0000-0000-0000D8530000}"/>
    <cellStyle name="Вычисление 4 3 2 3 3 4 2" xfId="21192" xr:uid="{00000000-0005-0000-0000-0000D9530000}"/>
    <cellStyle name="Вычисление 4 3 2 3 3 4 2 2" xfId="21193" xr:uid="{00000000-0005-0000-0000-0000DA530000}"/>
    <cellStyle name="Вычисление 4 3 2 3 3 4 3" xfId="21194" xr:uid="{00000000-0005-0000-0000-0000DB530000}"/>
    <cellStyle name="Вычисление 4 3 2 3 3 5" xfId="21195" xr:uid="{00000000-0005-0000-0000-0000DC530000}"/>
    <cellStyle name="Вычисление 4 3 2 3 3 5 2" xfId="21196" xr:uid="{00000000-0005-0000-0000-0000DD530000}"/>
    <cellStyle name="Вычисление 4 3 2 3 3 6" xfId="21197" xr:uid="{00000000-0005-0000-0000-0000DE530000}"/>
    <cellStyle name="Вычисление 4 3 2 3 4" xfId="21198" xr:uid="{00000000-0005-0000-0000-0000DF530000}"/>
    <cellStyle name="Вычисление 4 3 2 3 4 2" xfId="21199" xr:uid="{00000000-0005-0000-0000-0000E0530000}"/>
    <cellStyle name="Вычисление 4 3 2 3 4 2 2" xfId="21200" xr:uid="{00000000-0005-0000-0000-0000E1530000}"/>
    <cellStyle name="Вычисление 4 3 2 3 4 2 2 2" xfId="21201" xr:uid="{00000000-0005-0000-0000-0000E2530000}"/>
    <cellStyle name="Вычисление 4 3 2 3 4 2 3" xfId="21202" xr:uid="{00000000-0005-0000-0000-0000E3530000}"/>
    <cellStyle name="Вычисление 4 3 2 3 4 3" xfId="21203" xr:uid="{00000000-0005-0000-0000-0000E4530000}"/>
    <cellStyle name="Вычисление 4 3 2 3 4 3 2" xfId="21204" xr:uid="{00000000-0005-0000-0000-0000E5530000}"/>
    <cellStyle name="Вычисление 4 3 2 3 4 3 2 2" xfId="21205" xr:uid="{00000000-0005-0000-0000-0000E6530000}"/>
    <cellStyle name="Вычисление 4 3 2 3 4 3 3" xfId="21206" xr:uid="{00000000-0005-0000-0000-0000E7530000}"/>
    <cellStyle name="Вычисление 4 3 2 3 4 4" xfId="21207" xr:uid="{00000000-0005-0000-0000-0000E8530000}"/>
    <cellStyle name="Вычисление 4 3 2 3 4 4 2" xfId="21208" xr:uid="{00000000-0005-0000-0000-0000E9530000}"/>
    <cellStyle name="Вычисление 4 3 2 3 4 4 2 2" xfId="21209" xr:uid="{00000000-0005-0000-0000-0000EA530000}"/>
    <cellStyle name="Вычисление 4 3 2 3 4 4 3" xfId="21210" xr:uid="{00000000-0005-0000-0000-0000EB530000}"/>
    <cellStyle name="Вычисление 4 3 2 3 4 5" xfId="21211" xr:uid="{00000000-0005-0000-0000-0000EC530000}"/>
    <cellStyle name="Вычисление 4 3 2 3 4 5 2" xfId="21212" xr:uid="{00000000-0005-0000-0000-0000ED530000}"/>
    <cellStyle name="Вычисление 4 3 2 3 4 6" xfId="21213" xr:uid="{00000000-0005-0000-0000-0000EE530000}"/>
    <cellStyle name="Вычисление 4 3 2 3 5" xfId="21214" xr:uid="{00000000-0005-0000-0000-0000EF530000}"/>
    <cellStyle name="Вычисление 4 3 2 3 5 2" xfId="21215" xr:uid="{00000000-0005-0000-0000-0000F0530000}"/>
    <cellStyle name="Вычисление 4 3 2 3 5 2 2" xfId="21216" xr:uid="{00000000-0005-0000-0000-0000F1530000}"/>
    <cellStyle name="Вычисление 4 3 2 3 5 2 2 2" xfId="21217" xr:uid="{00000000-0005-0000-0000-0000F2530000}"/>
    <cellStyle name="Вычисление 4 3 2 3 5 2 3" xfId="21218" xr:uid="{00000000-0005-0000-0000-0000F3530000}"/>
    <cellStyle name="Вычисление 4 3 2 3 5 3" xfId="21219" xr:uid="{00000000-0005-0000-0000-0000F4530000}"/>
    <cellStyle name="Вычисление 4 3 2 3 5 3 2" xfId="21220" xr:uid="{00000000-0005-0000-0000-0000F5530000}"/>
    <cellStyle name="Вычисление 4 3 2 3 5 3 2 2" xfId="21221" xr:uid="{00000000-0005-0000-0000-0000F6530000}"/>
    <cellStyle name="Вычисление 4 3 2 3 5 3 3" xfId="21222" xr:uid="{00000000-0005-0000-0000-0000F7530000}"/>
    <cellStyle name="Вычисление 4 3 2 3 5 4" xfId="21223" xr:uid="{00000000-0005-0000-0000-0000F8530000}"/>
    <cellStyle name="Вычисление 4 3 2 3 5 4 2" xfId="21224" xr:uid="{00000000-0005-0000-0000-0000F9530000}"/>
    <cellStyle name="Вычисление 4 3 2 3 5 4 2 2" xfId="21225" xr:uid="{00000000-0005-0000-0000-0000FA530000}"/>
    <cellStyle name="Вычисление 4 3 2 3 5 4 3" xfId="21226" xr:uid="{00000000-0005-0000-0000-0000FB530000}"/>
    <cellStyle name="Вычисление 4 3 2 3 5 5" xfId="21227" xr:uid="{00000000-0005-0000-0000-0000FC530000}"/>
    <cellStyle name="Вычисление 4 3 2 3 5 5 2" xfId="21228" xr:uid="{00000000-0005-0000-0000-0000FD530000}"/>
    <cellStyle name="Вычисление 4 3 2 3 5 6" xfId="21229" xr:uid="{00000000-0005-0000-0000-0000FE530000}"/>
    <cellStyle name="Вычисление 4 3 2 3 6" xfId="21230" xr:uid="{00000000-0005-0000-0000-0000FF530000}"/>
    <cellStyle name="Вычисление 4 3 2 3 6 2" xfId="21231" xr:uid="{00000000-0005-0000-0000-000000540000}"/>
    <cellStyle name="Вычисление 4 3 2 3 6 2 2" xfId="21232" xr:uid="{00000000-0005-0000-0000-000001540000}"/>
    <cellStyle name="Вычисление 4 3 2 3 6 2 2 2" xfId="21233" xr:uid="{00000000-0005-0000-0000-000002540000}"/>
    <cellStyle name="Вычисление 4 3 2 3 6 2 3" xfId="21234" xr:uid="{00000000-0005-0000-0000-000003540000}"/>
    <cellStyle name="Вычисление 4 3 2 3 6 3" xfId="21235" xr:uid="{00000000-0005-0000-0000-000004540000}"/>
    <cellStyle name="Вычисление 4 3 2 3 6 3 2" xfId="21236" xr:uid="{00000000-0005-0000-0000-000005540000}"/>
    <cellStyle name="Вычисление 4 3 2 3 6 3 2 2" xfId="21237" xr:uid="{00000000-0005-0000-0000-000006540000}"/>
    <cellStyle name="Вычисление 4 3 2 3 6 3 3" xfId="21238" xr:uid="{00000000-0005-0000-0000-000007540000}"/>
    <cellStyle name="Вычисление 4 3 2 3 6 4" xfId="21239" xr:uid="{00000000-0005-0000-0000-000008540000}"/>
    <cellStyle name="Вычисление 4 3 2 3 6 4 2" xfId="21240" xr:uid="{00000000-0005-0000-0000-000009540000}"/>
    <cellStyle name="Вычисление 4 3 2 3 6 4 2 2" xfId="21241" xr:uid="{00000000-0005-0000-0000-00000A540000}"/>
    <cellStyle name="Вычисление 4 3 2 3 6 4 3" xfId="21242" xr:uid="{00000000-0005-0000-0000-00000B540000}"/>
    <cellStyle name="Вычисление 4 3 2 3 6 5" xfId="21243" xr:uid="{00000000-0005-0000-0000-00000C540000}"/>
    <cellStyle name="Вычисление 4 3 2 3 6 5 2" xfId="21244" xr:uid="{00000000-0005-0000-0000-00000D540000}"/>
    <cellStyle name="Вычисление 4 3 2 3 6 6" xfId="21245" xr:uid="{00000000-0005-0000-0000-00000E540000}"/>
    <cellStyle name="Вычисление 4 3 2 3 7" xfId="21246" xr:uid="{00000000-0005-0000-0000-00000F540000}"/>
    <cellStyle name="Вычисление 4 3 2 3 7 2" xfId="21247" xr:uid="{00000000-0005-0000-0000-000010540000}"/>
    <cellStyle name="Вычисление 4 3 2 3 7 2 2" xfId="21248" xr:uid="{00000000-0005-0000-0000-000011540000}"/>
    <cellStyle name="Вычисление 4 3 2 3 7 3" xfId="21249" xr:uid="{00000000-0005-0000-0000-000012540000}"/>
    <cellStyle name="Вычисление 4 3 2 3 8" xfId="21250" xr:uid="{00000000-0005-0000-0000-000013540000}"/>
    <cellStyle name="Вычисление 4 3 2 3 8 2" xfId="21251" xr:uid="{00000000-0005-0000-0000-000014540000}"/>
    <cellStyle name="Вычисление 4 3 2 3 9" xfId="21252" xr:uid="{00000000-0005-0000-0000-000015540000}"/>
    <cellStyle name="Вычисление 4 3 2 4" xfId="21253" xr:uid="{00000000-0005-0000-0000-000016540000}"/>
    <cellStyle name="Вычисление 4 3 2 4 2" xfId="21254" xr:uid="{00000000-0005-0000-0000-000017540000}"/>
    <cellStyle name="Вычисление 4 3 2 4 2 2" xfId="21255" xr:uid="{00000000-0005-0000-0000-000018540000}"/>
    <cellStyle name="Вычисление 4 3 2 4 2 2 2" xfId="21256" xr:uid="{00000000-0005-0000-0000-000019540000}"/>
    <cellStyle name="Вычисление 4 3 2 4 2 2 2 2" xfId="21257" xr:uid="{00000000-0005-0000-0000-00001A540000}"/>
    <cellStyle name="Вычисление 4 3 2 4 2 2 3" xfId="21258" xr:uid="{00000000-0005-0000-0000-00001B540000}"/>
    <cellStyle name="Вычисление 4 3 2 4 2 3" xfId="21259" xr:uid="{00000000-0005-0000-0000-00001C540000}"/>
    <cellStyle name="Вычисление 4 3 2 4 2 3 2" xfId="21260" xr:uid="{00000000-0005-0000-0000-00001D540000}"/>
    <cellStyle name="Вычисление 4 3 2 4 2 3 2 2" xfId="21261" xr:uid="{00000000-0005-0000-0000-00001E540000}"/>
    <cellStyle name="Вычисление 4 3 2 4 2 3 3" xfId="21262" xr:uid="{00000000-0005-0000-0000-00001F540000}"/>
    <cellStyle name="Вычисление 4 3 2 4 2 4" xfId="21263" xr:uid="{00000000-0005-0000-0000-000020540000}"/>
    <cellStyle name="Вычисление 4 3 2 4 2 4 2" xfId="21264" xr:uid="{00000000-0005-0000-0000-000021540000}"/>
    <cellStyle name="Вычисление 4 3 2 4 2 4 2 2" xfId="21265" xr:uid="{00000000-0005-0000-0000-000022540000}"/>
    <cellStyle name="Вычисление 4 3 2 4 2 4 3" xfId="21266" xr:uid="{00000000-0005-0000-0000-000023540000}"/>
    <cellStyle name="Вычисление 4 3 2 4 2 5" xfId="21267" xr:uid="{00000000-0005-0000-0000-000024540000}"/>
    <cellStyle name="Вычисление 4 3 2 4 2 5 2" xfId="21268" xr:uid="{00000000-0005-0000-0000-000025540000}"/>
    <cellStyle name="Вычисление 4 3 2 4 2 6" xfId="21269" xr:uid="{00000000-0005-0000-0000-000026540000}"/>
    <cellStyle name="Вычисление 4 3 2 4 3" xfId="21270" xr:uid="{00000000-0005-0000-0000-000027540000}"/>
    <cellStyle name="Вычисление 4 3 2 4 3 2" xfId="21271" xr:uid="{00000000-0005-0000-0000-000028540000}"/>
    <cellStyle name="Вычисление 4 3 2 4 3 2 2" xfId="21272" xr:uid="{00000000-0005-0000-0000-000029540000}"/>
    <cellStyle name="Вычисление 4 3 2 4 3 2 2 2" xfId="21273" xr:uid="{00000000-0005-0000-0000-00002A540000}"/>
    <cellStyle name="Вычисление 4 3 2 4 3 2 3" xfId="21274" xr:uid="{00000000-0005-0000-0000-00002B540000}"/>
    <cellStyle name="Вычисление 4 3 2 4 3 3" xfId="21275" xr:uid="{00000000-0005-0000-0000-00002C540000}"/>
    <cellStyle name="Вычисление 4 3 2 4 3 3 2" xfId="21276" xr:uid="{00000000-0005-0000-0000-00002D540000}"/>
    <cellStyle name="Вычисление 4 3 2 4 3 3 2 2" xfId="21277" xr:uid="{00000000-0005-0000-0000-00002E540000}"/>
    <cellStyle name="Вычисление 4 3 2 4 3 3 3" xfId="21278" xr:uid="{00000000-0005-0000-0000-00002F540000}"/>
    <cellStyle name="Вычисление 4 3 2 4 3 4" xfId="21279" xr:uid="{00000000-0005-0000-0000-000030540000}"/>
    <cellStyle name="Вычисление 4 3 2 4 3 4 2" xfId="21280" xr:uid="{00000000-0005-0000-0000-000031540000}"/>
    <cellStyle name="Вычисление 4 3 2 4 3 4 2 2" xfId="21281" xr:uid="{00000000-0005-0000-0000-000032540000}"/>
    <cellStyle name="Вычисление 4 3 2 4 3 4 3" xfId="21282" xr:uid="{00000000-0005-0000-0000-000033540000}"/>
    <cellStyle name="Вычисление 4 3 2 4 3 5" xfId="21283" xr:uid="{00000000-0005-0000-0000-000034540000}"/>
    <cellStyle name="Вычисление 4 3 2 4 3 5 2" xfId="21284" xr:uid="{00000000-0005-0000-0000-000035540000}"/>
    <cellStyle name="Вычисление 4 3 2 4 3 6" xfId="21285" xr:uid="{00000000-0005-0000-0000-000036540000}"/>
    <cellStyle name="Вычисление 4 3 2 4 4" xfId="21286" xr:uid="{00000000-0005-0000-0000-000037540000}"/>
    <cellStyle name="Вычисление 4 3 2 4 4 2" xfId="21287" xr:uid="{00000000-0005-0000-0000-000038540000}"/>
    <cellStyle name="Вычисление 4 3 2 4 4 2 2" xfId="21288" xr:uid="{00000000-0005-0000-0000-000039540000}"/>
    <cellStyle name="Вычисление 4 3 2 4 4 2 2 2" xfId="21289" xr:uid="{00000000-0005-0000-0000-00003A540000}"/>
    <cellStyle name="Вычисление 4 3 2 4 4 2 3" xfId="21290" xr:uid="{00000000-0005-0000-0000-00003B540000}"/>
    <cellStyle name="Вычисление 4 3 2 4 4 3" xfId="21291" xr:uid="{00000000-0005-0000-0000-00003C540000}"/>
    <cellStyle name="Вычисление 4 3 2 4 4 3 2" xfId="21292" xr:uid="{00000000-0005-0000-0000-00003D540000}"/>
    <cellStyle name="Вычисление 4 3 2 4 4 3 2 2" xfId="21293" xr:uid="{00000000-0005-0000-0000-00003E540000}"/>
    <cellStyle name="Вычисление 4 3 2 4 4 3 3" xfId="21294" xr:uid="{00000000-0005-0000-0000-00003F540000}"/>
    <cellStyle name="Вычисление 4 3 2 4 4 4" xfId="21295" xr:uid="{00000000-0005-0000-0000-000040540000}"/>
    <cellStyle name="Вычисление 4 3 2 4 4 4 2" xfId="21296" xr:uid="{00000000-0005-0000-0000-000041540000}"/>
    <cellStyle name="Вычисление 4 3 2 4 4 4 2 2" xfId="21297" xr:uid="{00000000-0005-0000-0000-000042540000}"/>
    <cellStyle name="Вычисление 4 3 2 4 4 4 3" xfId="21298" xr:uid="{00000000-0005-0000-0000-000043540000}"/>
    <cellStyle name="Вычисление 4 3 2 4 4 5" xfId="21299" xr:uid="{00000000-0005-0000-0000-000044540000}"/>
    <cellStyle name="Вычисление 4 3 2 4 4 5 2" xfId="21300" xr:uid="{00000000-0005-0000-0000-000045540000}"/>
    <cellStyle name="Вычисление 4 3 2 4 4 6" xfId="21301" xr:uid="{00000000-0005-0000-0000-000046540000}"/>
    <cellStyle name="Вычисление 4 3 2 4 5" xfId="21302" xr:uid="{00000000-0005-0000-0000-000047540000}"/>
    <cellStyle name="Вычисление 4 3 2 4 5 2" xfId="21303" xr:uid="{00000000-0005-0000-0000-000048540000}"/>
    <cellStyle name="Вычисление 4 3 2 4 5 2 2" xfId="21304" xr:uid="{00000000-0005-0000-0000-000049540000}"/>
    <cellStyle name="Вычисление 4 3 2 4 5 2 2 2" xfId="21305" xr:uid="{00000000-0005-0000-0000-00004A540000}"/>
    <cellStyle name="Вычисление 4 3 2 4 5 2 3" xfId="21306" xr:uid="{00000000-0005-0000-0000-00004B540000}"/>
    <cellStyle name="Вычисление 4 3 2 4 5 3" xfId="21307" xr:uid="{00000000-0005-0000-0000-00004C540000}"/>
    <cellStyle name="Вычисление 4 3 2 4 5 3 2" xfId="21308" xr:uid="{00000000-0005-0000-0000-00004D540000}"/>
    <cellStyle name="Вычисление 4 3 2 4 5 3 2 2" xfId="21309" xr:uid="{00000000-0005-0000-0000-00004E540000}"/>
    <cellStyle name="Вычисление 4 3 2 4 5 3 3" xfId="21310" xr:uid="{00000000-0005-0000-0000-00004F540000}"/>
    <cellStyle name="Вычисление 4 3 2 4 5 4" xfId="21311" xr:uid="{00000000-0005-0000-0000-000050540000}"/>
    <cellStyle name="Вычисление 4 3 2 4 5 4 2" xfId="21312" xr:uid="{00000000-0005-0000-0000-000051540000}"/>
    <cellStyle name="Вычисление 4 3 2 4 5 4 2 2" xfId="21313" xr:uid="{00000000-0005-0000-0000-000052540000}"/>
    <cellStyle name="Вычисление 4 3 2 4 5 4 3" xfId="21314" xr:uid="{00000000-0005-0000-0000-000053540000}"/>
    <cellStyle name="Вычисление 4 3 2 4 5 5" xfId="21315" xr:uid="{00000000-0005-0000-0000-000054540000}"/>
    <cellStyle name="Вычисление 4 3 2 4 5 5 2" xfId="21316" xr:uid="{00000000-0005-0000-0000-000055540000}"/>
    <cellStyle name="Вычисление 4 3 2 4 5 6" xfId="21317" xr:uid="{00000000-0005-0000-0000-000056540000}"/>
    <cellStyle name="Вычисление 4 3 2 4 6" xfId="21318" xr:uid="{00000000-0005-0000-0000-000057540000}"/>
    <cellStyle name="Вычисление 4 3 2 4 6 2" xfId="21319" xr:uid="{00000000-0005-0000-0000-000058540000}"/>
    <cellStyle name="Вычисление 4 3 2 4 6 2 2" xfId="21320" xr:uid="{00000000-0005-0000-0000-000059540000}"/>
    <cellStyle name="Вычисление 4 3 2 4 6 3" xfId="21321" xr:uid="{00000000-0005-0000-0000-00005A540000}"/>
    <cellStyle name="Вычисление 4 3 2 4 7" xfId="21322" xr:uid="{00000000-0005-0000-0000-00005B540000}"/>
    <cellStyle name="Вычисление 4 3 2 4 7 2" xfId="21323" xr:uid="{00000000-0005-0000-0000-00005C540000}"/>
    <cellStyle name="Вычисление 4 3 2 4 8" xfId="21324" xr:uid="{00000000-0005-0000-0000-00005D540000}"/>
    <cellStyle name="Вычисление 4 3 2 5" xfId="21325" xr:uid="{00000000-0005-0000-0000-00005E540000}"/>
    <cellStyle name="Вычисление 4 3 2 5 2" xfId="21326" xr:uid="{00000000-0005-0000-0000-00005F540000}"/>
    <cellStyle name="Вычисление 4 3 2 5 2 2" xfId="21327" xr:uid="{00000000-0005-0000-0000-000060540000}"/>
    <cellStyle name="Вычисление 4 3 2 5 2 2 2" xfId="21328" xr:uid="{00000000-0005-0000-0000-000061540000}"/>
    <cellStyle name="Вычисление 4 3 2 5 2 3" xfId="21329" xr:uid="{00000000-0005-0000-0000-000062540000}"/>
    <cellStyle name="Вычисление 4 3 2 5 3" xfId="21330" xr:uid="{00000000-0005-0000-0000-000063540000}"/>
    <cellStyle name="Вычисление 4 3 2 5 3 2" xfId="21331" xr:uid="{00000000-0005-0000-0000-000064540000}"/>
    <cellStyle name="Вычисление 4 3 2 5 3 2 2" xfId="21332" xr:uid="{00000000-0005-0000-0000-000065540000}"/>
    <cellStyle name="Вычисление 4 3 2 5 3 3" xfId="21333" xr:uid="{00000000-0005-0000-0000-000066540000}"/>
    <cellStyle name="Вычисление 4 3 2 5 4" xfId="21334" xr:uid="{00000000-0005-0000-0000-000067540000}"/>
    <cellStyle name="Вычисление 4 3 2 5 4 2" xfId="21335" xr:uid="{00000000-0005-0000-0000-000068540000}"/>
    <cellStyle name="Вычисление 4 3 2 5 4 2 2" xfId="21336" xr:uid="{00000000-0005-0000-0000-000069540000}"/>
    <cellStyle name="Вычисление 4 3 2 5 4 3" xfId="21337" xr:uid="{00000000-0005-0000-0000-00006A540000}"/>
    <cellStyle name="Вычисление 4 3 2 5 5" xfId="21338" xr:uid="{00000000-0005-0000-0000-00006B540000}"/>
    <cellStyle name="Вычисление 4 3 2 5 5 2" xfId="21339" xr:uid="{00000000-0005-0000-0000-00006C540000}"/>
    <cellStyle name="Вычисление 4 3 2 5 6" xfId="21340" xr:uid="{00000000-0005-0000-0000-00006D540000}"/>
    <cellStyle name="Вычисление 4 3 2 6" xfId="21341" xr:uid="{00000000-0005-0000-0000-00006E540000}"/>
    <cellStyle name="Вычисление 4 3 2 6 2" xfId="21342" xr:uid="{00000000-0005-0000-0000-00006F540000}"/>
    <cellStyle name="Вычисление 4 3 2 6 2 2" xfId="21343" xr:uid="{00000000-0005-0000-0000-000070540000}"/>
    <cellStyle name="Вычисление 4 3 2 6 2 2 2" xfId="21344" xr:uid="{00000000-0005-0000-0000-000071540000}"/>
    <cellStyle name="Вычисление 4 3 2 6 2 3" xfId="21345" xr:uid="{00000000-0005-0000-0000-000072540000}"/>
    <cellStyle name="Вычисление 4 3 2 6 3" xfId="21346" xr:uid="{00000000-0005-0000-0000-000073540000}"/>
    <cellStyle name="Вычисление 4 3 2 6 3 2" xfId="21347" xr:uid="{00000000-0005-0000-0000-000074540000}"/>
    <cellStyle name="Вычисление 4 3 2 6 3 2 2" xfId="21348" xr:uid="{00000000-0005-0000-0000-000075540000}"/>
    <cellStyle name="Вычисление 4 3 2 6 3 3" xfId="21349" xr:uid="{00000000-0005-0000-0000-000076540000}"/>
    <cellStyle name="Вычисление 4 3 2 6 4" xfId="21350" xr:uid="{00000000-0005-0000-0000-000077540000}"/>
    <cellStyle name="Вычисление 4 3 2 6 4 2" xfId="21351" xr:uid="{00000000-0005-0000-0000-000078540000}"/>
    <cellStyle name="Вычисление 4 3 2 6 4 2 2" xfId="21352" xr:uid="{00000000-0005-0000-0000-000079540000}"/>
    <cellStyle name="Вычисление 4 3 2 6 4 3" xfId="21353" xr:uid="{00000000-0005-0000-0000-00007A540000}"/>
    <cellStyle name="Вычисление 4 3 2 6 5" xfId="21354" xr:uid="{00000000-0005-0000-0000-00007B540000}"/>
    <cellStyle name="Вычисление 4 3 2 6 5 2" xfId="21355" xr:uid="{00000000-0005-0000-0000-00007C540000}"/>
    <cellStyle name="Вычисление 4 3 2 6 6" xfId="21356" xr:uid="{00000000-0005-0000-0000-00007D540000}"/>
    <cellStyle name="Вычисление 4 3 2 7" xfId="21357" xr:uid="{00000000-0005-0000-0000-00007E540000}"/>
    <cellStyle name="Вычисление 4 3 2 7 2" xfId="21358" xr:uid="{00000000-0005-0000-0000-00007F540000}"/>
    <cellStyle name="Вычисление 4 3 2 7 2 2" xfId="21359" xr:uid="{00000000-0005-0000-0000-000080540000}"/>
    <cellStyle name="Вычисление 4 3 2 7 2 2 2" xfId="21360" xr:uid="{00000000-0005-0000-0000-000081540000}"/>
    <cellStyle name="Вычисление 4 3 2 7 2 3" xfId="21361" xr:uid="{00000000-0005-0000-0000-000082540000}"/>
    <cellStyle name="Вычисление 4 3 2 7 3" xfId="21362" xr:uid="{00000000-0005-0000-0000-000083540000}"/>
    <cellStyle name="Вычисление 4 3 2 7 3 2" xfId="21363" xr:uid="{00000000-0005-0000-0000-000084540000}"/>
    <cellStyle name="Вычисление 4 3 2 7 3 2 2" xfId="21364" xr:uid="{00000000-0005-0000-0000-000085540000}"/>
    <cellStyle name="Вычисление 4 3 2 7 3 3" xfId="21365" xr:uid="{00000000-0005-0000-0000-000086540000}"/>
    <cellStyle name="Вычисление 4 3 2 7 4" xfId="21366" xr:uid="{00000000-0005-0000-0000-000087540000}"/>
    <cellStyle name="Вычисление 4 3 2 7 4 2" xfId="21367" xr:uid="{00000000-0005-0000-0000-000088540000}"/>
    <cellStyle name="Вычисление 4 3 2 7 4 2 2" xfId="21368" xr:uid="{00000000-0005-0000-0000-000089540000}"/>
    <cellStyle name="Вычисление 4 3 2 7 4 3" xfId="21369" xr:uid="{00000000-0005-0000-0000-00008A540000}"/>
    <cellStyle name="Вычисление 4 3 2 7 5" xfId="21370" xr:uid="{00000000-0005-0000-0000-00008B540000}"/>
    <cellStyle name="Вычисление 4 3 2 7 5 2" xfId="21371" xr:uid="{00000000-0005-0000-0000-00008C540000}"/>
    <cellStyle name="Вычисление 4 3 2 7 6" xfId="21372" xr:uid="{00000000-0005-0000-0000-00008D540000}"/>
    <cellStyle name="Вычисление 4 3 2 8" xfId="21373" xr:uid="{00000000-0005-0000-0000-00008E540000}"/>
    <cellStyle name="Вычисление 4 3 2 8 2" xfId="21374" xr:uid="{00000000-0005-0000-0000-00008F540000}"/>
    <cellStyle name="Вычисление 4 3 2 8 2 2" xfId="21375" xr:uid="{00000000-0005-0000-0000-000090540000}"/>
    <cellStyle name="Вычисление 4 3 2 8 2 2 2" xfId="21376" xr:uid="{00000000-0005-0000-0000-000091540000}"/>
    <cellStyle name="Вычисление 4 3 2 8 2 3" xfId="21377" xr:uid="{00000000-0005-0000-0000-000092540000}"/>
    <cellStyle name="Вычисление 4 3 2 8 3" xfId="21378" xr:uid="{00000000-0005-0000-0000-000093540000}"/>
    <cellStyle name="Вычисление 4 3 2 8 3 2" xfId="21379" xr:uid="{00000000-0005-0000-0000-000094540000}"/>
    <cellStyle name="Вычисление 4 3 2 8 3 2 2" xfId="21380" xr:uid="{00000000-0005-0000-0000-000095540000}"/>
    <cellStyle name="Вычисление 4 3 2 8 3 3" xfId="21381" xr:uid="{00000000-0005-0000-0000-000096540000}"/>
    <cellStyle name="Вычисление 4 3 2 8 4" xfId="21382" xr:uid="{00000000-0005-0000-0000-000097540000}"/>
    <cellStyle name="Вычисление 4 3 2 8 4 2" xfId="21383" xr:uid="{00000000-0005-0000-0000-000098540000}"/>
    <cellStyle name="Вычисление 4 3 2 8 4 2 2" xfId="21384" xr:uid="{00000000-0005-0000-0000-000099540000}"/>
    <cellStyle name="Вычисление 4 3 2 8 4 3" xfId="21385" xr:uid="{00000000-0005-0000-0000-00009A540000}"/>
    <cellStyle name="Вычисление 4 3 2 8 5" xfId="21386" xr:uid="{00000000-0005-0000-0000-00009B540000}"/>
    <cellStyle name="Вычисление 4 3 2 8 5 2" xfId="21387" xr:uid="{00000000-0005-0000-0000-00009C540000}"/>
    <cellStyle name="Вычисление 4 3 2 8 6" xfId="21388" xr:uid="{00000000-0005-0000-0000-00009D540000}"/>
    <cellStyle name="Вычисление 4 3 2 9" xfId="21389" xr:uid="{00000000-0005-0000-0000-00009E540000}"/>
    <cellStyle name="Вычисление 4 3 2 9 2" xfId="21390" xr:uid="{00000000-0005-0000-0000-00009F540000}"/>
    <cellStyle name="Вычисление 4 3 2 9 2 2" xfId="21391" xr:uid="{00000000-0005-0000-0000-0000A0540000}"/>
    <cellStyle name="Вычисление 4 3 2 9 3" xfId="21392" xr:uid="{00000000-0005-0000-0000-0000A1540000}"/>
    <cellStyle name="Вычисление 4 3 3" xfId="21393" xr:uid="{00000000-0005-0000-0000-0000A2540000}"/>
    <cellStyle name="Вычисление 4 3 3 2" xfId="21394" xr:uid="{00000000-0005-0000-0000-0000A3540000}"/>
    <cellStyle name="Вычисление 4 3 3 2 2" xfId="21395" xr:uid="{00000000-0005-0000-0000-0000A4540000}"/>
    <cellStyle name="Вычисление 4 3 3 2 2 2" xfId="21396" xr:uid="{00000000-0005-0000-0000-0000A5540000}"/>
    <cellStyle name="Вычисление 4 3 3 2 2 2 2" xfId="21397" xr:uid="{00000000-0005-0000-0000-0000A6540000}"/>
    <cellStyle name="Вычисление 4 3 3 2 2 2 2 2" xfId="21398" xr:uid="{00000000-0005-0000-0000-0000A7540000}"/>
    <cellStyle name="Вычисление 4 3 3 2 2 2 3" xfId="21399" xr:uid="{00000000-0005-0000-0000-0000A8540000}"/>
    <cellStyle name="Вычисление 4 3 3 2 2 3" xfId="21400" xr:uid="{00000000-0005-0000-0000-0000A9540000}"/>
    <cellStyle name="Вычисление 4 3 3 2 2 3 2" xfId="21401" xr:uid="{00000000-0005-0000-0000-0000AA540000}"/>
    <cellStyle name="Вычисление 4 3 3 2 2 3 2 2" xfId="21402" xr:uid="{00000000-0005-0000-0000-0000AB540000}"/>
    <cellStyle name="Вычисление 4 3 3 2 2 3 3" xfId="21403" xr:uid="{00000000-0005-0000-0000-0000AC540000}"/>
    <cellStyle name="Вычисление 4 3 3 2 2 4" xfId="21404" xr:uid="{00000000-0005-0000-0000-0000AD540000}"/>
    <cellStyle name="Вычисление 4 3 3 2 2 4 2" xfId="21405" xr:uid="{00000000-0005-0000-0000-0000AE540000}"/>
    <cellStyle name="Вычисление 4 3 3 2 2 4 2 2" xfId="21406" xr:uid="{00000000-0005-0000-0000-0000AF540000}"/>
    <cellStyle name="Вычисление 4 3 3 2 2 4 3" xfId="21407" xr:uid="{00000000-0005-0000-0000-0000B0540000}"/>
    <cellStyle name="Вычисление 4 3 3 2 2 5" xfId="21408" xr:uid="{00000000-0005-0000-0000-0000B1540000}"/>
    <cellStyle name="Вычисление 4 3 3 2 2 5 2" xfId="21409" xr:uid="{00000000-0005-0000-0000-0000B2540000}"/>
    <cellStyle name="Вычисление 4 3 3 2 2 6" xfId="21410" xr:uid="{00000000-0005-0000-0000-0000B3540000}"/>
    <cellStyle name="Вычисление 4 3 3 2 3" xfId="21411" xr:uid="{00000000-0005-0000-0000-0000B4540000}"/>
    <cellStyle name="Вычисление 4 3 3 2 3 2" xfId="21412" xr:uid="{00000000-0005-0000-0000-0000B5540000}"/>
    <cellStyle name="Вычисление 4 3 3 2 3 2 2" xfId="21413" xr:uid="{00000000-0005-0000-0000-0000B6540000}"/>
    <cellStyle name="Вычисление 4 3 3 2 3 2 2 2" xfId="21414" xr:uid="{00000000-0005-0000-0000-0000B7540000}"/>
    <cellStyle name="Вычисление 4 3 3 2 3 2 3" xfId="21415" xr:uid="{00000000-0005-0000-0000-0000B8540000}"/>
    <cellStyle name="Вычисление 4 3 3 2 3 3" xfId="21416" xr:uid="{00000000-0005-0000-0000-0000B9540000}"/>
    <cellStyle name="Вычисление 4 3 3 2 3 3 2" xfId="21417" xr:uid="{00000000-0005-0000-0000-0000BA540000}"/>
    <cellStyle name="Вычисление 4 3 3 2 3 3 2 2" xfId="21418" xr:uid="{00000000-0005-0000-0000-0000BB540000}"/>
    <cellStyle name="Вычисление 4 3 3 2 3 3 3" xfId="21419" xr:uid="{00000000-0005-0000-0000-0000BC540000}"/>
    <cellStyle name="Вычисление 4 3 3 2 3 4" xfId="21420" xr:uid="{00000000-0005-0000-0000-0000BD540000}"/>
    <cellStyle name="Вычисление 4 3 3 2 3 4 2" xfId="21421" xr:uid="{00000000-0005-0000-0000-0000BE540000}"/>
    <cellStyle name="Вычисление 4 3 3 2 3 4 2 2" xfId="21422" xr:uid="{00000000-0005-0000-0000-0000BF540000}"/>
    <cellStyle name="Вычисление 4 3 3 2 3 4 3" xfId="21423" xr:uid="{00000000-0005-0000-0000-0000C0540000}"/>
    <cellStyle name="Вычисление 4 3 3 2 3 5" xfId="21424" xr:uid="{00000000-0005-0000-0000-0000C1540000}"/>
    <cellStyle name="Вычисление 4 3 3 2 3 5 2" xfId="21425" xr:uid="{00000000-0005-0000-0000-0000C2540000}"/>
    <cellStyle name="Вычисление 4 3 3 2 3 6" xfId="21426" xr:uid="{00000000-0005-0000-0000-0000C3540000}"/>
    <cellStyle name="Вычисление 4 3 3 2 4" xfId="21427" xr:uid="{00000000-0005-0000-0000-0000C4540000}"/>
    <cellStyle name="Вычисление 4 3 3 2 4 2" xfId="21428" xr:uid="{00000000-0005-0000-0000-0000C5540000}"/>
    <cellStyle name="Вычисление 4 3 3 2 4 2 2" xfId="21429" xr:uid="{00000000-0005-0000-0000-0000C6540000}"/>
    <cellStyle name="Вычисление 4 3 3 2 4 2 2 2" xfId="21430" xr:uid="{00000000-0005-0000-0000-0000C7540000}"/>
    <cellStyle name="Вычисление 4 3 3 2 4 2 3" xfId="21431" xr:uid="{00000000-0005-0000-0000-0000C8540000}"/>
    <cellStyle name="Вычисление 4 3 3 2 4 3" xfId="21432" xr:uid="{00000000-0005-0000-0000-0000C9540000}"/>
    <cellStyle name="Вычисление 4 3 3 2 4 3 2" xfId="21433" xr:uid="{00000000-0005-0000-0000-0000CA540000}"/>
    <cellStyle name="Вычисление 4 3 3 2 4 3 2 2" xfId="21434" xr:uid="{00000000-0005-0000-0000-0000CB540000}"/>
    <cellStyle name="Вычисление 4 3 3 2 4 3 3" xfId="21435" xr:uid="{00000000-0005-0000-0000-0000CC540000}"/>
    <cellStyle name="Вычисление 4 3 3 2 4 4" xfId="21436" xr:uid="{00000000-0005-0000-0000-0000CD540000}"/>
    <cellStyle name="Вычисление 4 3 3 2 4 4 2" xfId="21437" xr:uid="{00000000-0005-0000-0000-0000CE540000}"/>
    <cellStyle name="Вычисление 4 3 3 2 4 4 2 2" xfId="21438" xr:uid="{00000000-0005-0000-0000-0000CF540000}"/>
    <cellStyle name="Вычисление 4 3 3 2 4 4 3" xfId="21439" xr:uid="{00000000-0005-0000-0000-0000D0540000}"/>
    <cellStyle name="Вычисление 4 3 3 2 4 5" xfId="21440" xr:uid="{00000000-0005-0000-0000-0000D1540000}"/>
    <cellStyle name="Вычисление 4 3 3 2 4 5 2" xfId="21441" xr:uid="{00000000-0005-0000-0000-0000D2540000}"/>
    <cellStyle name="Вычисление 4 3 3 2 4 6" xfId="21442" xr:uid="{00000000-0005-0000-0000-0000D3540000}"/>
    <cellStyle name="Вычисление 4 3 3 2 5" xfId="21443" xr:uid="{00000000-0005-0000-0000-0000D4540000}"/>
    <cellStyle name="Вычисление 4 3 3 2 5 2" xfId="21444" xr:uid="{00000000-0005-0000-0000-0000D5540000}"/>
    <cellStyle name="Вычисление 4 3 3 2 5 2 2" xfId="21445" xr:uid="{00000000-0005-0000-0000-0000D6540000}"/>
    <cellStyle name="Вычисление 4 3 3 2 5 2 2 2" xfId="21446" xr:uid="{00000000-0005-0000-0000-0000D7540000}"/>
    <cellStyle name="Вычисление 4 3 3 2 5 2 3" xfId="21447" xr:uid="{00000000-0005-0000-0000-0000D8540000}"/>
    <cellStyle name="Вычисление 4 3 3 2 5 3" xfId="21448" xr:uid="{00000000-0005-0000-0000-0000D9540000}"/>
    <cellStyle name="Вычисление 4 3 3 2 5 3 2" xfId="21449" xr:uid="{00000000-0005-0000-0000-0000DA540000}"/>
    <cellStyle name="Вычисление 4 3 3 2 5 3 2 2" xfId="21450" xr:uid="{00000000-0005-0000-0000-0000DB540000}"/>
    <cellStyle name="Вычисление 4 3 3 2 5 3 3" xfId="21451" xr:uid="{00000000-0005-0000-0000-0000DC540000}"/>
    <cellStyle name="Вычисление 4 3 3 2 5 4" xfId="21452" xr:uid="{00000000-0005-0000-0000-0000DD540000}"/>
    <cellStyle name="Вычисление 4 3 3 2 5 4 2" xfId="21453" xr:uid="{00000000-0005-0000-0000-0000DE540000}"/>
    <cellStyle name="Вычисление 4 3 3 2 5 4 2 2" xfId="21454" xr:uid="{00000000-0005-0000-0000-0000DF540000}"/>
    <cellStyle name="Вычисление 4 3 3 2 5 4 3" xfId="21455" xr:uid="{00000000-0005-0000-0000-0000E0540000}"/>
    <cellStyle name="Вычисление 4 3 3 2 5 5" xfId="21456" xr:uid="{00000000-0005-0000-0000-0000E1540000}"/>
    <cellStyle name="Вычисление 4 3 3 2 5 5 2" xfId="21457" xr:uid="{00000000-0005-0000-0000-0000E2540000}"/>
    <cellStyle name="Вычисление 4 3 3 2 5 6" xfId="21458" xr:uid="{00000000-0005-0000-0000-0000E3540000}"/>
    <cellStyle name="Вычисление 4 3 3 2 6" xfId="21459" xr:uid="{00000000-0005-0000-0000-0000E4540000}"/>
    <cellStyle name="Вычисление 4 3 3 2 6 2" xfId="21460" xr:uid="{00000000-0005-0000-0000-0000E5540000}"/>
    <cellStyle name="Вычисление 4 3 3 2 6 2 2" xfId="21461" xr:uid="{00000000-0005-0000-0000-0000E6540000}"/>
    <cellStyle name="Вычисление 4 3 3 2 6 3" xfId="21462" xr:uid="{00000000-0005-0000-0000-0000E7540000}"/>
    <cellStyle name="Вычисление 4 3 3 2 7" xfId="21463" xr:uid="{00000000-0005-0000-0000-0000E8540000}"/>
    <cellStyle name="Вычисление 4 3 3 2 7 2" xfId="21464" xr:uid="{00000000-0005-0000-0000-0000E9540000}"/>
    <cellStyle name="Вычисление 4 3 3 2 8" xfId="21465" xr:uid="{00000000-0005-0000-0000-0000EA540000}"/>
    <cellStyle name="Вычисление 4 3 3 3" xfId="21466" xr:uid="{00000000-0005-0000-0000-0000EB540000}"/>
    <cellStyle name="Вычисление 4 3 3 3 2" xfId="21467" xr:uid="{00000000-0005-0000-0000-0000EC540000}"/>
    <cellStyle name="Вычисление 4 3 3 3 2 2" xfId="21468" xr:uid="{00000000-0005-0000-0000-0000ED540000}"/>
    <cellStyle name="Вычисление 4 3 3 3 2 2 2" xfId="21469" xr:uid="{00000000-0005-0000-0000-0000EE540000}"/>
    <cellStyle name="Вычисление 4 3 3 3 2 3" xfId="21470" xr:uid="{00000000-0005-0000-0000-0000EF540000}"/>
    <cellStyle name="Вычисление 4 3 3 3 3" xfId="21471" xr:uid="{00000000-0005-0000-0000-0000F0540000}"/>
    <cellStyle name="Вычисление 4 3 3 3 3 2" xfId="21472" xr:uid="{00000000-0005-0000-0000-0000F1540000}"/>
    <cellStyle name="Вычисление 4 3 3 3 3 2 2" xfId="21473" xr:uid="{00000000-0005-0000-0000-0000F2540000}"/>
    <cellStyle name="Вычисление 4 3 3 3 3 3" xfId="21474" xr:uid="{00000000-0005-0000-0000-0000F3540000}"/>
    <cellStyle name="Вычисление 4 3 3 3 4" xfId="21475" xr:uid="{00000000-0005-0000-0000-0000F4540000}"/>
    <cellStyle name="Вычисление 4 3 3 3 4 2" xfId="21476" xr:uid="{00000000-0005-0000-0000-0000F5540000}"/>
    <cellStyle name="Вычисление 4 3 3 3 4 2 2" xfId="21477" xr:uid="{00000000-0005-0000-0000-0000F6540000}"/>
    <cellStyle name="Вычисление 4 3 3 3 4 3" xfId="21478" xr:uid="{00000000-0005-0000-0000-0000F7540000}"/>
    <cellStyle name="Вычисление 4 3 3 3 5" xfId="21479" xr:uid="{00000000-0005-0000-0000-0000F8540000}"/>
    <cellStyle name="Вычисление 4 3 3 3 5 2" xfId="21480" xr:uid="{00000000-0005-0000-0000-0000F9540000}"/>
    <cellStyle name="Вычисление 4 3 3 3 6" xfId="21481" xr:uid="{00000000-0005-0000-0000-0000FA540000}"/>
    <cellStyle name="Вычисление 4 3 3 4" xfId="21482" xr:uid="{00000000-0005-0000-0000-0000FB540000}"/>
    <cellStyle name="Вычисление 4 3 3 4 2" xfId="21483" xr:uid="{00000000-0005-0000-0000-0000FC540000}"/>
    <cellStyle name="Вычисление 4 3 3 4 2 2" xfId="21484" xr:uid="{00000000-0005-0000-0000-0000FD540000}"/>
    <cellStyle name="Вычисление 4 3 3 4 2 2 2" xfId="21485" xr:uid="{00000000-0005-0000-0000-0000FE540000}"/>
    <cellStyle name="Вычисление 4 3 3 4 2 3" xfId="21486" xr:uid="{00000000-0005-0000-0000-0000FF540000}"/>
    <cellStyle name="Вычисление 4 3 3 4 3" xfId="21487" xr:uid="{00000000-0005-0000-0000-000000550000}"/>
    <cellStyle name="Вычисление 4 3 3 4 3 2" xfId="21488" xr:uid="{00000000-0005-0000-0000-000001550000}"/>
    <cellStyle name="Вычисление 4 3 3 4 3 2 2" xfId="21489" xr:uid="{00000000-0005-0000-0000-000002550000}"/>
    <cellStyle name="Вычисление 4 3 3 4 3 3" xfId="21490" xr:uid="{00000000-0005-0000-0000-000003550000}"/>
    <cellStyle name="Вычисление 4 3 3 4 4" xfId="21491" xr:uid="{00000000-0005-0000-0000-000004550000}"/>
    <cellStyle name="Вычисление 4 3 3 4 4 2" xfId="21492" xr:uid="{00000000-0005-0000-0000-000005550000}"/>
    <cellStyle name="Вычисление 4 3 3 4 4 2 2" xfId="21493" xr:uid="{00000000-0005-0000-0000-000006550000}"/>
    <cellStyle name="Вычисление 4 3 3 4 4 3" xfId="21494" xr:uid="{00000000-0005-0000-0000-000007550000}"/>
    <cellStyle name="Вычисление 4 3 3 4 5" xfId="21495" xr:uid="{00000000-0005-0000-0000-000008550000}"/>
    <cellStyle name="Вычисление 4 3 3 4 5 2" xfId="21496" xr:uid="{00000000-0005-0000-0000-000009550000}"/>
    <cellStyle name="Вычисление 4 3 3 4 6" xfId="21497" xr:uid="{00000000-0005-0000-0000-00000A550000}"/>
    <cellStyle name="Вычисление 4 3 3 5" xfId="21498" xr:uid="{00000000-0005-0000-0000-00000B550000}"/>
    <cellStyle name="Вычисление 4 3 3 5 2" xfId="21499" xr:uid="{00000000-0005-0000-0000-00000C550000}"/>
    <cellStyle name="Вычисление 4 3 3 5 2 2" xfId="21500" xr:uid="{00000000-0005-0000-0000-00000D550000}"/>
    <cellStyle name="Вычисление 4 3 3 5 2 2 2" xfId="21501" xr:uid="{00000000-0005-0000-0000-00000E550000}"/>
    <cellStyle name="Вычисление 4 3 3 5 2 3" xfId="21502" xr:uid="{00000000-0005-0000-0000-00000F550000}"/>
    <cellStyle name="Вычисление 4 3 3 5 3" xfId="21503" xr:uid="{00000000-0005-0000-0000-000010550000}"/>
    <cellStyle name="Вычисление 4 3 3 5 3 2" xfId="21504" xr:uid="{00000000-0005-0000-0000-000011550000}"/>
    <cellStyle name="Вычисление 4 3 3 5 3 2 2" xfId="21505" xr:uid="{00000000-0005-0000-0000-000012550000}"/>
    <cellStyle name="Вычисление 4 3 3 5 3 3" xfId="21506" xr:uid="{00000000-0005-0000-0000-000013550000}"/>
    <cellStyle name="Вычисление 4 3 3 5 4" xfId="21507" xr:uid="{00000000-0005-0000-0000-000014550000}"/>
    <cellStyle name="Вычисление 4 3 3 5 4 2" xfId="21508" xr:uid="{00000000-0005-0000-0000-000015550000}"/>
    <cellStyle name="Вычисление 4 3 3 5 4 2 2" xfId="21509" xr:uid="{00000000-0005-0000-0000-000016550000}"/>
    <cellStyle name="Вычисление 4 3 3 5 4 3" xfId="21510" xr:uid="{00000000-0005-0000-0000-000017550000}"/>
    <cellStyle name="Вычисление 4 3 3 5 5" xfId="21511" xr:uid="{00000000-0005-0000-0000-000018550000}"/>
    <cellStyle name="Вычисление 4 3 3 5 5 2" xfId="21512" xr:uid="{00000000-0005-0000-0000-000019550000}"/>
    <cellStyle name="Вычисление 4 3 3 5 6" xfId="21513" xr:uid="{00000000-0005-0000-0000-00001A550000}"/>
    <cellStyle name="Вычисление 4 3 3 6" xfId="21514" xr:uid="{00000000-0005-0000-0000-00001B550000}"/>
    <cellStyle name="Вычисление 4 3 3 6 2" xfId="21515" xr:uid="{00000000-0005-0000-0000-00001C550000}"/>
    <cellStyle name="Вычисление 4 3 3 6 2 2" xfId="21516" xr:uid="{00000000-0005-0000-0000-00001D550000}"/>
    <cellStyle name="Вычисление 4 3 3 6 2 2 2" xfId="21517" xr:uid="{00000000-0005-0000-0000-00001E550000}"/>
    <cellStyle name="Вычисление 4 3 3 6 2 3" xfId="21518" xr:uid="{00000000-0005-0000-0000-00001F550000}"/>
    <cellStyle name="Вычисление 4 3 3 6 3" xfId="21519" xr:uid="{00000000-0005-0000-0000-000020550000}"/>
    <cellStyle name="Вычисление 4 3 3 6 3 2" xfId="21520" xr:uid="{00000000-0005-0000-0000-000021550000}"/>
    <cellStyle name="Вычисление 4 3 3 6 3 2 2" xfId="21521" xr:uid="{00000000-0005-0000-0000-000022550000}"/>
    <cellStyle name="Вычисление 4 3 3 6 3 3" xfId="21522" xr:uid="{00000000-0005-0000-0000-000023550000}"/>
    <cellStyle name="Вычисление 4 3 3 6 4" xfId="21523" xr:uid="{00000000-0005-0000-0000-000024550000}"/>
    <cellStyle name="Вычисление 4 3 3 6 4 2" xfId="21524" xr:uid="{00000000-0005-0000-0000-000025550000}"/>
    <cellStyle name="Вычисление 4 3 3 6 4 2 2" xfId="21525" xr:uid="{00000000-0005-0000-0000-000026550000}"/>
    <cellStyle name="Вычисление 4 3 3 6 4 3" xfId="21526" xr:uid="{00000000-0005-0000-0000-000027550000}"/>
    <cellStyle name="Вычисление 4 3 3 6 5" xfId="21527" xr:uid="{00000000-0005-0000-0000-000028550000}"/>
    <cellStyle name="Вычисление 4 3 3 6 5 2" xfId="21528" xr:uid="{00000000-0005-0000-0000-000029550000}"/>
    <cellStyle name="Вычисление 4 3 3 6 6" xfId="21529" xr:uid="{00000000-0005-0000-0000-00002A550000}"/>
    <cellStyle name="Вычисление 4 3 3 7" xfId="21530" xr:uid="{00000000-0005-0000-0000-00002B550000}"/>
    <cellStyle name="Вычисление 4 3 3 7 2" xfId="21531" xr:uid="{00000000-0005-0000-0000-00002C550000}"/>
    <cellStyle name="Вычисление 4 3 3 7 2 2" xfId="21532" xr:uid="{00000000-0005-0000-0000-00002D550000}"/>
    <cellStyle name="Вычисление 4 3 3 7 3" xfId="21533" xr:uid="{00000000-0005-0000-0000-00002E550000}"/>
    <cellStyle name="Вычисление 4 3 3 8" xfId="21534" xr:uid="{00000000-0005-0000-0000-00002F550000}"/>
    <cellStyle name="Вычисление 4 3 3 8 2" xfId="21535" xr:uid="{00000000-0005-0000-0000-000030550000}"/>
    <cellStyle name="Вычисление 4 3 3 9" xfId="21536" xr:uid="{00000000-0005-0000-0000-000031550000}"/>
    <cellStyle name="Вычисление 4 3 4" xfId="21537" xr:uid="{00000000-0005-0000-0000-000032550000}"/>
    <cellStyle name="Вычисление 4 3 4 2" xfId="21538" xr:uid="{00000000-0005-0000-0000-000033550000}"/>
    <cellStyle name="Вычисление 4 3 4 2 2" xfId="21539" xr:uid="{00000000-0005-0000-0000-000034550000}"/>
    <cellStyle name="Вычисление 4 3 4 2 2 2" xfId="21540" xr:uid="{00000000-0005-0000-0000-000035550000}"/>
    <cellStyle name="Вычисление 4 3 4 2 2 2 2" xfId="21541" xr:uid="{00000000-0005-0000-0000-000036550000}"/>
    <cellStyle name="Вычисление 4 3 4 2 2 3" xfId="21542" xr:uid="{00000000-0005-0000-0000-000037550000}"/>
    <cellStyle name="Вычисление 4 3 4 2 3" xfId="21543" xr:uid="{00000000-0005-0000-0000-000038550000}"/>
    <cellStyle name="Вычисление 4 3 4 2 3 2" xfId="21544" xr:uid="{00000000-0005-0000-0000-000039550000}"/>
    <cellStyle name="Вычисление 4 3 4 2 3 2 2" xfId="21545" xr:uid="{00000000-0005-0000-0000-00003A550000}"/>
    <cellStyle name="Вычисление 4 3 4 2 3 3" xfId="21546" xr:uid="{00000000-0005-0000-0000-00003B550000}"/>
    <cellStyle name="Вычисление 4 3 4 2 4" xfId="21547" xr:uid="{00000000-0005-0000-0000-00003C550000}"/>
    <cellStyle name="Вычисление 4 3 4 2 4 2" xfId="21548" xr:uid="{00000000-0005-0000-0000-00003D550000}"/>
    <cellStyle name="Вычисление 4 3 4 2 4 2 2" xfId="21549" xr:uid="{00000000-0005-0000-0000-00003E550000}"/>
    <cellStyle name="Вычисление 4 3 4 2 4 3" xfId="21550" xr:uid="{00000000-0005-0000-0000-00003F550000}"/>
    <cellStyle name="Вычисление 4 3 4 2 5" xfId="21551" xr:uid="{00000000-0005-0000-0000-000040550000}"/>
    <cellStyle name="Вычисление 4 3 4 2 5 2" xfId="21552" xr:uid="{00000000-0005-0000-0000-000041550000}"/>
    <cellStyle name="Вычисление 4 3 4 2 6" xfId="21553" xr:uid="{00000000-0005-0000-0000-000042550000}"/>
    <cellStyle name="Вычисление 4 3 4 3" xfId="21554" xr:uid="{00000000-0005-0000-0000-000043550000}"/>
    <cellStyle name="Вычисление 4 3 4 3 2" xfId="21555" xr:uid="{00000000-0005-0000-0000-000044550000}"/>
    <cellStyle name="Вычисление 4 3 4 3 2 2" xfId="21556" xr:uid="{00000000-0005-0000-0000-000045550000}"/>
    <cellStyle name="Вычисление 4 3 4 3 2 2 2" xfId="21557" xr:uid="{00000000-0005-0000-0000-000046550000}"/>
    <cellStyle name="Вычисление 4 3 4 3 2 3" xfId="21558" xr:uid="{00000000-0005-0000-0000-000047550000}"/>
    <cellStyle name="Вычисление 4 3 4 3 3" xfId="21559" xr:uid="{00000000-0005-0000-0000-000048550000}"/>
    <cellStyle name="Вычисление 4 3 4 3 3 2" xfId="21560" xr:uid="{00000000-0005-0000-0000-000049550000}"/>
    <cellStyle name="Вычисление 4 3 4 3 3 2 2" xfId="21561" xr:uid="{00000000-0005-0000-0000-00004A550000}"/>
    <cellStyle name="Вычисление 4 3 4 3 3 3" xfId="21562" xr:uid="{00000000-0005-0000-0000-00004B550000}"/>
    <cellStyle name="Вычисление 4 3 4 3 4" xfId="21563" xr:uid="{00000000-0005-0000-0000-00004C550000}"/>
    <cellStyle name="Вычисление 4 3 4 3 4 2" xfId="21564" xr:uid="{00000000-0005-0000-0000-00004D550000}"/>
    <cellStyle name="Вычисление 4 3 4 3 4 2 2" xfId="21565" xr:uid="{00000000-0005-0000-0000-00004E550000}"/>
    <cellStyle name="Вычисление 4 3 4 3 4 3" xfId="21566" xr:uid="{00000000-0005-0000-0000-00004F550000}"/>
    <cellStyle name="Вычисление 4 3 4 3 5" xfId="21567" xr:uid="{00000000-0005-0000-0000-000050550000}"/>
    <cellStyle name="Вычисление 4 3 4 3 5 2" xfId="21568" xr:uid="{00000000-0005-0000-0000-000051550000}"/>
    <cellStyle name="Вычисление 4 3 4 3 6" xfId="21569" xr:uid="{00000000-0005-0000-0000-000052550000}"/>
    <cellStyle name="Вычисление 4 3 4 4" xfId="21570" xr:uid="{00000000-0005-0000-0000-000053550000}"/>
    <cellStyle name="Вычисление 4 3 4 4 2" xfId="21571" xr:uid="{00000000-0005-0000-0000-000054550000}"/>
    <cellStyle name="Вычисление 4 3 4 4 2 2" xfId="21572" xr:uid="{00000000-0005-0000-0000-000055550000}"/>
    <cellStyle name="Вычисление 4 3 4 4 2 2 2" xfId="21573" xr:uid="{00000000-0005-0000-0000-000056550000}"/>
    <cellStyle name="Вычисление 4 3 4 4 2 3" xfId="21574" xr:uid="{00000000-0005-0000-0000-000057550000}"/>
    <cellStyle name="Вычисление 4 3 4 4 3" xfId="21575" xr:uid="{00000000-0005-0000-0000-000058550000}"/>
    <cellStyle name="Вычисление 4 3 4 4 3 2" xfId="21576" xr:uid="{00000000-0005-0000-0000-000059550000}"/>
    <cellStyle name="Вычисление 4 3 4 4 3 2 2" xfId="21577" xr:uid="{00000000-0005-0000-0000-00005A550000}"/>
    <cellStyle name="Вычисление 4 3 4 4 3 3" xfId="21578" xr:uid="{00000000-0005-0000-0000-00005B550000}"/>
    <cellStyle name="Вычисление 4 3 4 4 4" xfId="21579" xr:uid="{00000000-0005-0000-0000-00005C550000}"/>
    <cellStyle name="Вычисление 4 3 4 4 4 2" xfId="21580" xr:uid="{00000000-0005-0000-0000-00005D550000}"/>
    <cellStyle name="Вычисление 4 3 4 4 4 2 2" xfId="21581" xr:uid="{00000000-0005-0000-0000-00005E550000}"/>
    <cellStyle name="Вычисление 4 3 4 4 4 3" xfId="21582" xr:uid="{00000000-0005-0000-0000-00005F550000}"/>
    <cellStyle name="Вычисление 4 3 4 4 5" xfId="21583" xr:uid="{00000000-0005-0000-0000-000060550000}"/>
    <cellStyle name="Вычисление 4 3 4 4 5 2" xfId="21584" xr:uid="{00000000-0005-0000-0000-000061550000}"/>
    <cellStyle name="Вычисление 4 3 4 4 6" xfId="21585" xr:uid="{00000000-0005-0000-0000-000062550000}"/>
    <cellStyle name="Вычисление 4 3 4 5" xfId="21586" xr:uid="{00000000-0005-0000-0000-000063550000}"/>
    <cellStyle name="Вычисление 4 3 4 5 2" xfId="21587" xr:uid="{00000000-0005-0000-0000-000064550000}"/>
    <cellStyle name="Вычисление 4 3 4 5 2 2" xfId="21588" xr:uid="{00000000-0005-0000-0000-000065550000}"/>
    <cellStyle name="Вычисление 4 3 4 5 2 2 2" xfId="21589" xr:uid="{00000000-0005-0000-0000-000066550000}"/>
    <cellStyle name="Вычисление 4 3 4 5 2 3" xfId="21590" xr:uid="{00000000-0005-0000-0000-000067550000}"/>
    <cellStyle name="Вычисление 4 3 4 5 3" xfId="21591" xr:uid="{00000000-0005-0000-0000-000068550000}"/>
    <cellStyle name="Вычисление 4 3 4 5 3 2" xfId="21592" xr:uid="{00000000-0005-0000-0000-000069550000}"/>
    <cellStyle name="Вычисление 4 3 4 5 3 2 2" xfId="21593" xr:uid="{00000000-0005-0000-0000-00006A550000}"/>
    <cellStyle name="Вычисление 4 3 4 5 3 3" xfId="21594" xr:uid="{00000000-0005-0000-0000-00006B550000}"/>
    <cellStyle name="Вычисление 4 3 4 5 4" xfId="21595" xr:uid="{00000000-0005-0000-0000-00006C550000}"/>
    <cellStyle name="Вычисление 4 3 4 5 4 2" xfId="21596" xr:uid="{00000000-0005-0000-0000-00006D550000}"/>
    <cellStyle name="Вычисление 4 3 4 5 4 2 2" xfId="21597" xr:uid="{00000000-0005-0000-0000-00006E550000}"/>
    <cellStyle name="Вычисление 4 3 4 5 4 3" xfId="21598" xr:uid="{00000000-0005-0000-0000-00006F550000}"/>
    <cellStyle name="Вычисление 4 3 4 5 5" xfId="21599" xr:uid="{00000000-0005-0000-0000-000070550000}"/>
    <cellStyle name="Вычисление 4 3 4 5 5 2" xfId="21600" xr:uid="{00000000-0005-0000-0000-000071550000}"/>
    <cellStyle name="Вычисление 4 3 4 5 6" xfId="21601" xr:uid="{00000000-0005-0000-0000-000072550000}"/>
    <cellStyle name="Вычисление 4 3 4 6" xfId="21602" xr:uid="{00000000-0005-0000-0000-000073550000}"/>
    <cellStyle name="Вычисление 4 3 4 6 2" xfId="21603" xr:uid="{00000000-0005-0000-0000-000074550000}"/>
    <cellStyle name="Вычисление 4 3 4 6 2 2" xfId="21604" xr:uid="{00000000-0005-0000-0000-000075550000}"/>
    <cellStyle name="Вычисление 4 3 4 6 2 2 2" xfId="21605" xr:uid="{00000000-0005-0000-0000-000076550000}"/>
    <cellStyle name="Вычисление 4 3 4 6 2 3" xfId="21606" xr:uid="{00000000-0005-0000-0000-000077550000}"/>
    <cellStyle name="Вычисление 4 3 4 6 3" xfId="21607" xr:uid="{00000000-0005-0000-0000-000078550000}"/>
    <cellStyle name="Вычисление 4 3 4 6 3 2" xfId="21608" xr:uid="{00000000-0005-0000-0000-000079550000}"/>
    <cellStyle name="Вычисление 4 3 4 6 3 2 2" xfId="21609" xr:uid="{00000000-0005-0000-0000-00007A550000}"/>
    <cellStyle name="Вычисление 4 3 4 6 3 3" xfId="21610" xr:uid="{00000000-0005-0000-0000-00007B550000}"/>
    <cellStyle name="Вычисление 4 3 4 6 4" xfId="21611" xr:uid="{00000000-0005-0000-0000-00007C550000}"/>
    <cellStyle name="Вычисление 4 3 4 6 4 2" xfId="21612" xr:uid="{00000000-0005-0000-0000-00007D550000}"/>
    <cellStyle name="Вычисление 4 3 4 6 4 2 2" xfId="21613" xr:uid="{00000000-0005-0000-0000-00007E550000}"/>
    <cellStyle name="Вычисление 4 3 4 6 4 3" xfId="21614" xr:uid="{00000000-0005-0000-0000-00007F550000}"/>
    <cellStyle name="Вычисление 4 3 4 6 5" xfId="21615" xr:uid="{00000000-0005-0000-0000-000080550000}"/>
    <cellStyle name="Вычисление 4 3 4 6 5 2" xfId="21616" xr:uid="{00000000-0005-0000-0000-000081550000}"/>
    <cellStyle name="Вычисление 4 3 4 6 6" xfId="21617" xr:uid="{00000000-0005-0000-0000-000082550000}"/>
    <cellStyle name="Вычисление 4 3 4 7" xfId="21618" xr:uid="{00000000-0005-0000-0000-000083550000}"/>
    <cellStyle name="Вычисление 4 3 4 7 2" xfId="21619" xr:uid="{00000000-0005-0000-0000-000084550000}"/>
    <cellStyle name="Вычисление 4 3 4 7 2 2" xfId="21620" xr:uid="{00000000-0005-0000-0000-000085550000}"/>
    <cellStyle name="Вычисление 4 3 4 7 3" xfId="21621" xr:uid="{00000000-0005-0000-0000-000086550000}"/>
    <cellStyle name="Вычисление 4 3 4 8" xfId="21622" xr:uid="{00000000-0005-0000-0000-000087550000}"/>
    <cellStyle name="Вычисление 4 3 4 8 2" xfId="21623" xr:uid="{00000000-0005-0000-0000-000088550000}"/>
    <cellStyle name="Вычисление 4 3 4 9" xfId="21624" xr:uid="{00000000-0005-0000-0000-000089550000}"/>
    <cellStyle name="Вычисление 4 3 5" xfId="21625" xr:uid="{00000000-0005-0000-0000-00008A550000}"/>
    <cellStyle name="Вычисление 4 3 5 2" xfId="21626" xr:uid="{00000000-0005-0000-0000-00008B550000}"/>
    <cellStyle name="Вычисление 4 3 5 2 2" xfId="21627" xr:uid="{00000000-0005-0000-0000-00008C550000}"/>
    <cellStyle name="Вычисление 4 3 5 2 2 2" xfId="21628" xr:uid="{00000000-0005-0000-0000-00008D550000}"/>
    <cellStyle name="Вычисление 4 3 5 2 2 2 2" xfId="21629" xr:uid="{00000000-0005-0000-0000-00008E550000}"/>
    <cellStyle name="Вычисление 4 3 5 2 2 3" xfId="21630" xr:uid="{00000000-0005-0000-0000-00008F550000}"/>
    <cellStyle name="Вычисление 4 3 5 2 3" xfId="21631" xr:uid="{00000000-0005-0000-0000-000090550000}"/>
    <cellStyle name="Вычисление 4 3 5 2 3 2" xfId="21632" xr:uid="{00000000-0005-0000-0000-000091550000}"/>
    <cellStyle name="Вычисление 4 3 5 2 3 2 2" xfId="21633" xr:uid="{00000000-0005-0000-0000-000092550000}"/>
    <cellStyle name="Вычисление 4 3 5 2 3 3" xfId="21634" xr:uid="{00000000-0005-0000-0000-000093550000}"/>
    <cellStyle name="Вычисление 4 3 5 2 4" xfId="21635" xr:uid="{00000000-0005-0000-0000-000094550000}"/>
    <cellStyle name="Вычисление 4 3 5 2 4 2" xfId="21636" xr:uid="{00000000-0005-0000-0000-000095550000}"/>
    <cellStyle name="Вычисление 4 3 5 2 4 2 2" xfId="21637" xr:uid="{00000000-0005-0000-0000-000096550000}"/>
    <cellStyle name="Вычисление 4 3 5 2 4 3" xfId="21638" xr:uid="{00000000-0005-0000-0000-000097550000}"/>
    <cellStyle name="Вычисление 4 3 5 2 5" xfId="21639" xr:uid="{00000000-0005-0000-0000-000098550000}"/>
    <cellStyle name="Вычисление 4 3 5 2 5 2" xfId="21640" xr:uid="{00000000-0005-0000-0000-000099550000}"/>
    <cellStyle name="Вычисление 4 3 5 2 6" xfId="21641" xr:uid="{00000000-0005-0000-0000-00009A550000}"/>
    <cellStyle name="Вычисление 4 3 5 3" xfId="21642" xr:uid="{00000000-0005-0000-0000-00009B550000}"/>
    <cellStyle name="Вычисление 4 3 5 3 2" xfId="21643" xr:uid="{00000000-0005-0000-0000-00009C550000}"/>
    <cellStyle name="Вычисление 4 3 5 3 2 2" xfId="21644" xr:uid="{00000000-0005-0000-0000-00009D550000}"/>
    <cellStyle name="Вычисление 4 3 5 3 2 2 2" xfId="21645" xr:uid="{00000000-0005-0000-0000-00009E550000}"/>
    <cellStyle name="Вычисление 4 3 5 3 2 3" xfId="21646" xr:uid="{00000000-0005-0000-0000-00009F550000}"/>
    <cellStyle name="Вычисление 4 3 5 3 3" xfId="21647" xr:uid="{00000000-0005-0000-0000-0000A0550000}"/>
    <cellStyle name="Вычисление 4 3 5 3 3 2" xfId="21648" xr:uid="{00000000-0005-0000-0000-0000A1550000}"/>
    <cellStyle name="Вычисление 4 3 5 3 3 2 2" xfId="21649" xr:uid="{00000000-0005-0000-0000-0000A2550000}"/>
    <cellStyle name="Вычисление 4 3 5 3 3 3" xfId="21650" xr:uid="{00000000-0005-0000-0000-0000A3550000}"/>
    <cellStyle name="Вычисление 4 3 5 3 4" xfId="21651" xr:uid="{00000000-0005-0000-0000-0000A4550000}"/>
    <cellStyle name="Вычисление 4 3 5 3 4 2" xfId="21652" xr:uid="{00000000-0005-0000-0000-0000A5550000}"/>
    <cellStyle name="Вычисление 4 3 5 3 4 2 2" xfId="21653" xr:uid="{00000000-0005-0000-0000-0000A6550000}"/>
    <cellStyle name="Вычисление 4 3 5 3 4 3" xfId="21654" xr:uid="{00000000-0005-0000-0000-0000A7550000}"/>
    <cellStyle name="Вычисление 4 3 5 3 5" xfId="21655" xr:uid="{00000000-0005-0000-0000-0000A8550000}"/>
    <cellStyle name="Вычисление 4 3 5 3 5 2" xfId="21656" xr:uid="{00000000-0005-0000-0000-0000A9550000}"/>
    <cellStyle name="Вычисление 4 3 5 3 6" xfId="21657" xr:uid="{00000000-0005-0000-0000-0000AA550000}"/>
    <cellStyle name="Вычисление 4 3 5 4" xfId="21658" xr:uid="{00000000-0005-0000-0000-0000AB550000}"/>
    <cellStyle name="Вычисление 4 3 5 4 2" xfId="21659" xr:uid="{00000000-0005-0000-0000-0000AC550000}"/>
    <cellStyle name="Вычисление 4 3 5 4 2 2" xfId="21660" xr:uid="{00000000-0005-0000-0000-0000AD550000}"/>
    <cellStyle name="Вычисление 4 3 5 4 2 2 2" xfId="21661" xr:uid="{00000000-0005-0000-0000-0000AE550000}"/>
    <cellStyle name="Вычисление 4 3 5 4 2 3" xfId="21662" xr:uid="{00000000-0005-0000-0000-0000AF550000}"/>
    <cellStyle name="Вычисление 4 3 5 4 3" xfId="21663" xr:uid="{00000000-0005-0000-0000-0000B0550000}"/>
    <cellStyle name="Вычисление 4 3 5 4 3 2" xfId="21664" xr:uid="{00000000-0005-0000-0000-0000B1550000}"/>
    <cellStyle name="Вычисление 4 3 5 4 3 2 2" xfId="21665" xr:uid="{00000000-0005-0000-0000-0000B2550000}"/>
    <cellStyle name="Вычисление 4 3 5 4 3 3" xfId="21666" xr:uid="{00000000-0005-0000-0000-0000B3550000}"/>
    <cellStyle name="Вычисление 4 3 5 4 4" xfId="21667" xr:uid="{00000000-0005-0000-0000-0000B4550000}"/>
    <cellStyle name="Вычисление 4 3 5 4 4 2" xfId="21668" xr:uid="{00000000-0005-0000-0000-0000B5550000}"/>
    <cellStyle name="Вычисление 4 3 5 4 4 2 2" xfId="21669" xr:uid="{00000000-0005-0000-0000-0000B6550000}"/>
    <cellStyle name="Вычисление 4 3 5 4 4 3" xfId="21670" xr:uid="{00000000-0005-0000-0000-0000B7550000}"/>
    <cellStyle name="Вычисление 4 3 5 4 5" xfId="21671" xr:uid="{00000000-0005-0000-0000-0000B8550000}"/>
    <cellStyle name="Вычисление 4 3 5 4 5 2" xfId="21672" xr:uid="{00000000-0005-0000-0000-0000B9550000}"/>
    <cellStyle name="Вычисление 4 3 5 4 6" xfId="21673" xr:uid="{00000000-0005-0000-0000-0000BA550000}"/>
    <cellStyle name="Вычисление 4 3 5 5" xfId="21674" xr:uid="{00000000-0005-0000-0000-0000BB550000}"/>
    <cellStyle name="Вычисление 4 3 5 5 2" xfId="21675" xr:uid="{00000000-0005-0000-0000-0000BC550000}"/>
    <cellStyle name="Вычисление 4 3 5 5 2 2" xfId="21676" xr:uid="{00000000-0005-0000-0000-0000BD550000}"/>
    <cellStyle name="Вычисление 4 3 5 5 2 2 2" xfId="21677" xr:uid="{00000000-0005-0000-0000-0000BE550000}"/>
    <cellStyle name="Вычисление 4 3 5 5 2 3" xfId="21678" xr:uid="{00000000-0005-0000-0000-0000BF550000}"/>
    <cellStyle name="Вычисление 4 3 5 5 3" xfId="21679" xr:uid="{00000000-0005-0000-0000-0000C0550000}"/>
    <cellStyle name="Вычисление 4 3 5 5 3 2" xfId="21680" xr:uid="{00000000-0005-0000-0000-0000C1550000}"/>
    <cellStyle name="Вычисление 4 3 5 5 3 2 2" xfId="21681" xr:uid="{00000000-0005-0000-0000-0000C2550000}"/>
    <cellStyle name="Вычисление 4 3 5 5 3 3" xfId="21682" xr:uid="{00000000-0005-0000-0000-0000C3550000}"/>
    <cellStyle name="Вычисление 4 3 5 5 4" xfId="21683" xr:uid="{00000000-0005-0000-0000-0000C4550000}"/>
    <cellStyle name="Вычисление 4 3 5 5 4 2" xfId="21684" xr:uid="{00000000-0005-0000-0000-0000C5550000}"/>
    <cellStyle name="Вычисление 4 3 5 5 4 2 2" xfId="21685" xr:uid="{00000000-0005-0000-0000-0000C6550000}"/>
    <cellStyle name="Вычисление 4 3 5 5 4 3" xfId="21686" xr:uid="{00000000-0005-0000-0000-0000C7550000}"/>
    <cellStyle name="Вычисление 4 3 5 5 5" xfId="21687" xr:uid="{00000000-0005-0000-0000-0000C8550000}"/>
    <cellStyle name="Вычисление 4 3 5 5 5 2" xfId="21688" xr:uid="{00000000-0005-0000-0000-0000C9550000}"/>
    <cellStyle name="Вычисление 4 3 5 5 6" xfId="21689" xr:uid="{00000000-0005-0000-0000-0000CA550000}"/>
    <cellStyle name="Вычисление 4 3 5 6" xfId="21690" xr:uid="{00000000-0005-0000-0000-0000CB550000}"/>
    <cellStyle name="Вычисление 4 3 5 6 2" xfId="21691" xr:uid="{00000000-0005-0000-0000-0000CC550000}"/>
    <cellStyle name="Вычисление 4 3 5 6 2 2" xfId="21692" xr:uid="{00000000-0005-0000-0000-0000CD550000}"/>
    <cellStyle name="Вычисление 4 3 5 6 3" xfId="21693" xr:uid="{00000000-0005-0000-0000-0000CE550000}"/>
    <cellStyle name="Вычисление 4 3 5 7" xfId="21694" xr:uid="{00000000-0005-0000-0000-0000CF550000}"/>
    <cellStyle name="Вычисление 4 3 5 7 2" xfId="21695" xr:uid="{00000000-0005-0000-0000-0000D0550000}"/>
    <cellStyle name="Вычисление 4 3 5 8" xfId="21696" xr:uid="{00000000-0005-0000-0000-0000D1550000}"/>
    <cellStyle name="Вычисление 4 3 6" xfId="21697" xr:uid="{00000000-0005-0000-0000-0000D2550000}"/>
    <cellStyle name="Вычисление 4 3 6 2" xfId="21698" xr:uid="{00000000-0005-0000-0000-0000D3550000}"/>
    <cellStyle name="Вычисление 4 3 6 2 2" xfId="21699" xr:uid="{00000000-0005-0000-0000-0000D4550000}"/>
    <cellStyle name="Вычисление 4 3 6 2 2 2" xfId="21700" xr:uid="{00000000-0005-0000-0000-0000D5550000}"/>
    <cellStyle name="Вычисление 4 3 6 2 2 2 2" xfId="21701" xr:uid="{00000000-0005-0000-0000-0000D6550000}"/>
    <cellStyle name="Вычисление 4 3 6 2 2 3" xfId="21702" xr:uid="{00000000-0005-0000-0000-0000D7550000}"/>
    <cellStyle name="Вычисление 4 3 6 2 3" xfId="21703" xr:uid="{00000000-0005-0000-0000-0000D8550000}"/>
    <cellStyle name="Вычисление 4 3 6 2 3 2" xfId="21704" xr:uid="{00000000-0005-0000-0000-0000D9550000}"/>
    <cellStyle name="Вычисление 4 3 6 2 3 2 2" xfId="21705" xr:uid="{00000000-0005-0000-0000-0000DA550000}"/>
    <cellStyle name="Вычисление 4 3 6 2 3 3" xfId="21706" xr:uid="{00000000-0005-0000-0000-0000DB550000}"/>
    <cellStyle name="Вычисление 4 3 6 2 4" xfId="21707" xr:uid="{00000000-0005-0000-0000-0000DC550000}"/>
    <cellStyle name="Вычисление 4 3 6 2 4 2" xfId="21708" xr:uid="{00000000-0005-0000-0000-0000DD550000}"/>
    <cellStyle name="Вычисление 4 3 6 2 4 2 2" xfId="21709" xr:uid="{00000000-0005-0000-0000-0000DE550000}"/>
    <cellStyle name="Вычисление 4 3 6 2 4 3" xfId="21710" xr:uid="{00000000-0005-0000-0000-0000DF550000}"/>
    <cellStyle name="Вычисление 4 3 6 2 5" xfId="21711" xr:uid="{00000000-0005-0000-0000-0000E0550000}"/>
    <cellStyle name="Вычисление 4 3 6 2 5 2" xfId="21712" xr:uid="{00000000-0005-0000-0000-0000E1550000}"/>
    <cellStyle name="Вычисление 4 3 6 2 6" xfId="21713" xr:uid="{00000000-0005-0000-0000-0000E2550000}"/>
    <cellStyle name="Вычисление 4 3 6 3" xfId="21714" xr:uid="{00000000-0005-0000-0000-0000E3550000}"/>
    <cellStyle name="Вычисление 4 3 6 3 2" xfId="21715" xr:uid="{00000000-0005-0000-0000-0000E4550000}"/>
    <cellStyle name="Вычисление 4 3 6 3 2 2" xfId="21716" xr:uid="{00000000-0005-0000-0000-0000E5550000}"/>
    <cellStyle name="Вычисление 4 3 6 3 2 2 2" xfId="21717" xr:uid="{00000000-0005-0000-0000-0000E6550000}"/>
    <cellStyle name="Вычисление 4 3 6 3 2 3" xfId="21718" xr:uid="{00000000-0005-0000-0000-0000E7550000}"/>
    <cellStyle name="Вычисление 4 3 6 3 3" xfId="21719" xr:uid="{00000000-0005-0000-0000-0000E8550000}"/>
    <cellStyle name="Вычисление 4 3 6 3 3 2" xfId="21720" xr:uid="{00000000-0005-0000-0000-0000E9550000}"/>
    <cellStyle name="Вычисление 4 3 6 3 3 2 2" xfId="21721" xr:uid="{00000000-0005-0000-0000-0000EA550000}"/>
    <cellStyle name="Вычисление 4 3 6 3 3 3" xfId="21722" xr:uid="{00000000-0005-0000-0000-0000EB550000}"/>
    <cellStyle name="Вычисление 4 3 6 3 4" xfId="21723" xr:uid="{00000000-0005-0000-0000-0000EC550000}"/>
    <cellStyle name="Вычисление 4 3 6 3 4 2" xfId="21724" xr:uid="{00000000-0005-0000-0000-0000ED550000}"/>
    <cellStyle name="Вычисление 4 3 6 3 4 2 2" xfId="21725" xr:uid="{00000000-0005-0000-0000-0000EE550000}"/>
    <cellStyle name="Вычисление 4 3 6 3 4 3" xfId="21726" xr:uid="{00000000-0005-0000-0000-0000EF550000}"/>
    <cellStyle name="Вычисление 4 3 6 3 5" xfId="21727" xr:uid="{00000000-0005-0000-0000-0000F0550000}"/>
    <cellStyle name="Вычисление 4 3 6 3 5 2" xfId="21728" xr:uid="{00000000-0005-0000-0000-0000F1550000}"/>
    <cellStyle name="Вычисление 4 3 6 3 6" xfId="21729" xr:uid="{00000000-0005-0000-0000-0000F2550000}"/>
    <cellStyle name="Вычисление 4 3 6 4" xfId="21730" xr:uid="{00000000-0005-0000-0000-0000F3550000}"/>
    <cellStyle name="Вычисление 4 3 6 4 2" xfId="21731" xr:uid="{00000000-0005-0000-0000-0000F4550000}"/>
    <cellStyle name="Вычисление 4 3 6 4 2 2" xfId="21732" xr:uid="{00000000-0005-0000-0000-0000F5550000}"/>
    <cellStyle name="Вычисление 4 3 6 4 2 2 2" xfId="21733" xr:uid="{00000000-0005-0000-0000-0000F6550000}"/>
    <cellStyle name="Вычисление 4 3 6 4 2 3" xfId="21734" xr:uid="{00000000-0005-0000-0000-0000F7550000}"/>
    <cellStyle name="Вычисление 4 3 6 4 3" xfId="21735" xr:uid="{00000000-0005-0000-0000-0000F8550000}"/>
    <cellStyle name="Вычисление 4 3 6 4 3 2" xfId="21736" xr:uid="{00000000-0005-0000-0000-0000F9550000}"/>
    <cellStyle name="Вычисление 4 3 6 4 3 2 2" xfId="21737" xr:uid="{00000000-0005-0000-0000-0000FA550000}"/>
    <cellStyle name="Вычисление 4 3 6 4 3 3" xfId="21738" xr:uid="{00000000-0005-0000-0000-0000FB550000}"/>
    <cellStyle name="Вычисление 4 3 6 4 4" xfId="21739" xr:uid="{00000000-0005-0000-0000-0000FC550000}"/>
    <cellStyle name="Вычисление 4 3 6 4 4 2" xfId="21740" xr:uid="{00000000-0005-0000-0000-0000FD550000}"/>
    <cellStyle name="Вычисление 4 3 6 4 4 2 2" xfId="21741" xr:uid="{00000000-0005-0000-0000-0000FE550000}"/>
    <cellStyle name="Вычисление 4 3 6 4 4 3" xfId="21742" xr:uid="{00000000-0005-0000-0000-0000FF550000}"/>
    <cellStyle name="Вычисление 4 3 6 4 5" xfId="21743" xr:uid="{00000000-0005-0000-0000-000000560000}"/>
    <cellStyle name="Вычисление 4 3 6 4 5 2" xfId="21744" xr:uid="{00000000-0005-0000-0000-000001560000}"/>
    <cellStyle name="Вычисление 4 3 6 4 6" xfId="21745" xr:uid="{00000000-0005-0000-0000-000002560000}"/>
    <cellStyle name="Вычисление 4 3 6 5" xfId="21746" xr:uid="{00000000-0005-0000-0000-000003560000}"/>
    <cellStyle name="Вычисление 4 3 6 5 2" xfId="21747" xr:uid="{00000000-0005-0000-0000-000004560000}"/>
    <cellStyle name="Вычисление 4 3 6 5 2 2" xfId="21748" xr:uid="{00000000-0005-0000-0000-000005560000}"/>
    <cellStyle name="Вычисление 4 3 6 5 2 2 2" xfId="21749" xr:uid="{00000000-0005-0000-0000-000006560000}"/>
    <cellStyle name="Вычисление 4 3 6 5 2 3" xfId="21750" xr:uid="{00000000-0005-0000-0000-000007560000}"/>
    <cellStyle name="Вычисление 4 3 6 5 3" xfId="21751" xr:uid="{00000000-0005-0000-0000-000008560000}"/>
    <cellStyle name="Вычисление 4 3 6 5 3 2" xfId="21752" xr:uid="{00000000-0005-0000-0000-000009560000}"/>
    <cellStyle name="Вычисление 4 3 6 5 3 2 2" xfId="21753" xr:uid="{00000000-0005-0000-0000-00000A560000}"/>
    <cellStyle name="Вычисление 4 3 6 5 3 3" xfId="21754" xr:uid="{00000000-0005-0000-0000-00000B560000}"/>
    <cellStyle name="Вычисление 4 3 6 5 4" xfId="21755" xr:uid="{00000000-0005-0000-0000-00000C560000}"/>
    <cellStyle name="Вычисление 4 3 6 5 4 2" xfId="21756" xr:uid="{00000000-0005-0000-0000-00000D560000}"/>
    <cellStyle name="Вычисление 4 3 6 5 4 2 2" xfId="21757" xr:uid="{00000000-0005-0000-0000-00000E560000}"/>
    <cellStyle name="Вычисление 4 3 6 5 4 3" xfId="21758" xr:uid="{00000000-0005-0000-0000-00000F560000}"/>
    <cellStyle name="Вычисление 4 3 6 5 5" xfId="21759" xr:uid="{00000000-0005-0000-0000-000010560000}"/>
    <cellStyle name="Вычисление 4 3 6 5 5 2" xfId="21760" xr:uid="{00000000-0005-0000-0000-000011560000}"/>
    <cellStyle name="Вычисление 4 3 6 5 6" xfId="21761" xr:uid="{00000000-0005-0000-0000-000012560000}"/>
    <cellStyle name="Вычисление 4 3 6 6" xfId="21762" xr:uid="{00000000-0005-0000-0000-000013560000}"/>
    <cellStyle name="Вычисление 4 3 6 6 2" xfId="21763" xr:uid="{00000000-0005-0000-0000-000014560000}"/>
    <cellStyle name="Вычисление 4 3 6 6 2 2" xfId="21764" xr:uid="{00000000-0005-0000-0000-000015560000}"/>
    <cellStyle name="Вычисление 4 3 6 6 3" xfId="21765" xr:uid="{00000000-0005-0000-0000-000016560000}"/>
    <cellStyle name="Вычисление 4 3 6 7" xfId="21766" xr:uid="{00000000-0005-0000-0000-000017560000}"/>
    <cellStyle name="Вычисление 4 3 6 7 2" xfId="21767" xr:uid="{00000000-0005-0000-0000-000018560000}"/>
    <cellStyle name="Вычисление 4 3 6 8" xfId="21768" xr:uid="{00000000-0005-0000-0000-000019560000}"/>
    <cellStyle name="Вычисление 4 3 7" xfId="21769" xr:uid="{00000000-0005-0000-0000-00001A560000}"/>
    <cellStyle name="Вычисление 4 3 7 2" xfId="21770" xr:uid="{00000000-0005-0000-0000-00001B560000}"/>
    <cellStyle name="Вычисление 4 3 7 2 2" xfId="21771" xr:uid="{00000000-0005-0000-0000-00001C560000}"/>
    <cellStyle name="Вычисление 4 3 7 2 2 2" xfId="21772" xr:uid="{00000000-0005-0000-0000-00001D560000}"/>
    <cellStyle name="Вычисление 4 3 7 2 3" xfId="21773" xr:uid="{00000000-0005-0000-0000-00001E560000}"/>
    <cellStyle name="Вычисление 4 3 7 3" xfId="21774" xr:uid="{00000000-0005-0000-0000-00001F560000}"/>
    <cellStyle name="Вычисление 4 3 7 3 2" xfId="21775" xr:uid="{00000000-0005-0000-0000-000020560000}"/>
    <cellStyle name="Вычисление 4 3 7 4" xfId="21776" xr:uid="{00000000-0005-0000-0000-000021560000}"/>
    <cellStyle name="Вычисление 4 3 8" xfId="21777" xr:uid="{00000000-0005-0000-0000-000022560000}"/>
    <cellStyle name="Вычисление 4 3 8 2" xfId="21778" xr:uid="{00000000-0005-0000-0000-000023560000}"/>
    <cellStyle name="Вычисление 4 3 8 2 2" xfId="21779" xr:uid="{00000000-0005-0000-0000-000024560000}"/>
    <cellStyle name="Вычисление 4 3 8 3" xfId="21780" xr:uid="{00000000-0005-0000-0000-000025560000}"/>
    <cellStyle name="Вычисление 4 3 9" xfId="21781" xr:uid="{00000000-0005-0000-0000-000026560000}"/>
    <cellStyle name="Вычисление 4 3 9 2" xfId="21782" xr:uid="{00000000-0005-0000-0000-000027560000}"/>
    <cellStyle name="Вычисление 4 4" xfId="21783" xr:uid="{00000000-0005-0000-0000-000028560000}"/>
    <cellStyle name="Вычисление 4 4 10" xfId="21784" xr:uid="{00000000-0005-0000-0000-000029560000}"/>
    <cellStyle name="Вычисление 4 4 10 2" xfId="21785" xr:uid="{00000000-0005-0000-0000-00002A560000}"/>
    <cellStyle name="Вычисление 4 4 11" xfId="21786" xr:uid="{00000000-0005-0000-0000-00002B560000}"/>
    <cellStyle name="Вычисление 4 4 2" xfId="21787" xr:uid="{00000000-0005-0000-0000-00002C560000}"/>
    <cellStyle name="Вычисление 4 4 2 2" xfId="21788" xr:uid="{00000000-0005-0000-0000-00002D560000}"/>
    <cellStyle name="Вычисление 4 4 2 2 2" xfId="21789" xr:uid="{00000000-0005-0000-0000-00002E560000}"/>
    <cellStyle name="Вычисление 4 4 2 2 2 2" xfId="21790" xr:uid="{00000000-0005-0000-0000-00002F560000}"/>
    <cellStyle name="Вычисление 4 4 2 2 2 2 2" xfId="21791" xr:uid="{00000000-0005-0000-0000-000030560000}"/>
    <cellStyle name="Вычисление 4 4 2 2 2 2 2 2" xfId="21792" xr:uid="{00000000-0005-0000-0000-000031560000}"/>
    <cellStyle name="Вычисление 4 4 2 2 2 2 3" xfId="21793" xr:uid="{00000000-0005-0000-0000-000032560000}"/>
    <cellStyle name="Вычисление 4 4 2 2 2 3" xfId="21794" xr:uid="{00000000-0005-0000-0000-000033560000}"/>
    <cellStyle name="Вычисление 4 4 2 2 2 3 2" xfId="21795" xr:uid="{00000000-0005-0000-0000-000034560000}"/>
    <cellStyle name="Вычисление 4 4 2 2 2 3 2 2" xfId="21796" xr:uid="{00000000-0005-0000-0000-000035560000}"/>
    <cellStyle name="Вычисление 4 4 2 2 2 3 3" xfId="21797" xr:uid="{00000000-0005-0000-0000-000036560000}"/>
    <cellStyle name="Вычисление 4 4 2 2 2 4" xfId="21798" xr:uid="{00000000-0005-0000-0000-000037560000}"/>
    <cellStyle name="Вычисление 4 4 2 2 2 4 2" xfId="21799" xr:uid="{00000000-0005-0000-0000-000038560000}"/>
    <cellStyle name="Вычисление 4 4 2 2 2 4 2 2" xfId="21800" xr:uid="{00000000-0005-0000-0000-000039560000}"/>
    <cellStyle name="Вычисление 4 4 2 2 2 4 3" xfId="21801" xr:uid="{00000000-0005-0000-0000-00003A560000}"/>
    <cellStyle name="Вычисление 4 4 2 2 2 5" xfId="21802" xr:uid="{00000000-0005-0000-0000-00003B560000}"/>
    <cellStyle name="Вычисление 4 4 2 2 2 5 2" xfId="21803" xr:uid="{00000000-0005-0000-0000-00003C560000}"/>
    <cellStyle name="Вычисление 4 4 2 2 2 6" xfId="21804" xr:uid="{00000000-0005-0000-0000-00003D560000}"/>
    <cellStyle name="Вычисление 4 4 2 2 3" xfId="21805" xr:uid="{00000000-0005-0000-0000-00003E560000}"/>
    <cellStyle name="Вычисление 4 4 2 2 3 2" xfId="21806" xr:uid="{00000000-0005-0000-0000-00003F560000}"/>
    <cellStyle name="Вычисление 4 4 2 2 3 2 2" xfId="21807" xr:uid="{00000000-0005-0000-0000-000040560000}"/>
    <cellStyle name="Вычисление 4 4 2 2 3 2 2 2" xfId="21808" xr:uid="{00000000-0005-0000-0000-000041560000}"/>
    <cellStyle name="Вычисление 4 4 2 2 3 2 3" xfId="21809" xr:uid="{00000000-0005-0000-0000-000042560000}"/>
    <cellStyle name="Вычисление 4 4 2 2 3 3" xfId="21810" xr:uid="{00000000-0005-0000-0000-000043560000}"/>
    <cellStyle name="Вычисление 4 4 2 2 3 3 2" xfId="21811" xr:uid="{00000000-0005-0000-0000-000044560000}"/>
    <cellStyle name="Вычисление 4 4 2 2 3 3 2 2" xfId="21812" xr:uid="{00000000-0005-0000-0000-000045560000}"/>
    <cellStyle name="Вычисление 4 4 2 2 3 3 3" xfId="21813" xr:uid="{00000000-0005-0000-0000-000046560000}"/>
    <cellStyle name="Вычисление 4 4 2 2 3 4" xfId="21814" xr:uid="{00000000-0005-0000-0000-000047560000}"/>
    <cellStyle name="Вычисление 4 4 2 2 3 4 2" xfId="21815" xr:uid="{00000000-0005-0000-0000-000048560000}"/>
    <cellStyle name="Вычисление 4 4 2 2 3 4 2 2" xfId="21816" xr:uid="{00000000-0005-0000-0000-000049560000}"/>
    <cellStyle name="Вычисление 4 4 2 2 3 4 3" xfId="21817" xr:uid="{00000000-0005-0000-0000-00004A560000}"/>
    <cellStyle name="Вычисление 4 4 2 2 3 5" xfId="21818" xr:uid="{00000000-0005-0000-0000-00004B560000}"/>
    <cellStyle name="Вычисление 4 4 2 2 3 5 2" xfId="21819" xr:uid="{00000000-0005-0000-0000-00004C560000}"/>
    <cellStyle name="Вычисление 4 4 2 2 3 6" xfId="21820" xr:uid="{00000000-0005-0000-0000-00004D560000}"/>
    <cellStyle name="Вычисление 4 4 2 2 4" xfId="21821" xr:uid="{00000000-0005-0000-0000-00004E560000}"/>
    <cellStyle name="Вычисление 4 4 2 2 4 2" xfId="21822" xr:uid="{00000000-0005-0000-0000-00004F560000}"/>
    <cellStyle name="Вычисление 4 4 2 2 4 2 2" xfId="21823" xr:uid="{00000000-0005-0000-0000-000050560000}"/>
    <cellStyle name="Вычисление 4 4 2 2 4 2 2 2" xfId="21824" xr:uid="{00000000-0005-0000-0000-000051560000}"/>
    <cellStyle name="Вычисление 4 4 2 2 4 2 3" xfId="21825" xr:uid="{00000000-0005-0000-0000-000052560000}"/>
    <cellStyle name="Вычисление 4 4 2 2 4 3" xfId="21826" xr:uid="{00000000-0005-0000-0000-000053560000}"/>
    <cellStyle name="Вычисление 4 4 2 2 4 3 2" xfId="21827" xr:uid="{00000000-0005-0000-0000-000054560000}"/>
    <cellStyle name="Вычисление 4 4 2 2 4 3 2 2" xfId="21828" xr:uid="{00000000-0005-0000-0000-000055560000}"/>
    <cellStyle name="Вычисление 4 4 2 2 4 3 3" xfId="21829" xr:uid="{00000000-0005-0000-0000-000056560000}"/>
    <cellStyle name="Вычисление 4 4 2 2 4 4" xfId="21830" xr:uid="{00000000-0005-0000-0000-000057560000}"/>
    <cellStyle name="Вычисление 4 4 2 2 4 4 2" xfId="21831" xr:uid="{00000000-0005-0000-0000-000058560000}"/>
    <cellStyle name="Вычисление 4 4 2 2 4 4 2 2" xfId="21832" xr:uid="{00000000-0005-0000-0000-000059560000}"/>
    <cellStyle name="Вычисление 4 4 2 2 4 4 3" xfId="21833" xr:uid="{00000000-0005-0000-0000-00005A560000}"/>
    <cellStyle name="Вычисление 4 4 2 2 4 5" xfId="21834" xr:uid="{00000000-0005-0000-0000-00005B560000}"/>
    <cellStyle name="Вычисление 4 4 2 2 4 5 2" xfId="21835" xr:uid="{00000000-0005-0000-0000-00005C560000}"/>
    <cellStyle name="Вычисление 4 4 2 2 4 6" xfId="21836" xr:uid="{00000000-0005-0000-0000-00005D560000}"/>
    <cellStyle name="Вычисление 4 4 2 2 5" xfId="21837" xr:uid="{00000000-0005-0000-0000-00005E560000}"/>
    <cellStyle name="Вычисление 4 4 2 2 5 2" xfId="21838" xr:uid="{00000000-0005-0000-0000-00005F560000}"/>
    <cellStyle name="Вычисление 4 4 2 2 5 2 2" xfId="21839" xr:uid="{00000000-0005-0000-0000-000060560000}"/>
    <cellStyle name="Вычисление 4 4 2 2 5 2 2 2" xfId="21840" xr:uid="{00000000-0005-0000-0000-000061560000}"/>
    <cellStyle name="Вычисление 4 4 2 2 5 2 3" xfId="21841" xr:uid="{00000000-0005-0000-0000-000062560000}"/>
    <cellStyle name="Вычисление 4 4 2 2 5 3" xfId="21842" xr:uid="{00000000-0005-0000-0000-000063560000}"/>
    <cellStyle name="Вычисление 4 4 2 2 5 3 2" xfId="21843" xr:uid="{00000000-0005-0000-0000-000064560000}"/>
    <cellStyle name="Вычисление 4 4 2 2 5 3 2 2" xfId="21844" xr:uid="{00000000-0005-0000-0000-000065560000}"/>
    <cellStyle name="Вычисление 4 4 2 2 5 3 3" xfId="21845" xr:uid="{00000000-0005-0000-0000-000066560000}"/>
    <cellStyle name="Вычисление 4 4 2 2 5 4" xfId="21846" xr:uid="{00000000-0005-0000-0000-000067560000}"/>
    <cellStyle name="Вычисление 4 4 2 2 5 4 2" xfId="21847" xr:uid="{00000000-0005-0000-0000-000068560000}"/>
    <cellStyle name="Вычисление 4 4 2 2 5 4 2 2" xfId="21848" xr:uid="{00000000-0005-0000-0000-000069560000}"/>
    <cellStyle name="Вычисление 4 4 2 2 5 4 3" xfId="21849" xr:uid="{00000000-0005-0000-0000-00006A560000}"/>
    <cellStyle name="Вычисление 4 4 2 2 5 5" xfId="21850" xr:uid="{00000000-0005-0000-0000-00006B560000}"/>
    <cellStyle name="Вычисление 4 4 2 2 5 5 2" xfId="21851" xr:uid="{00000000-0005-0000-0000-00006C560000}"/>
    <cellStyle name="Вычисление 4 4 2 2 5 6" xfId="21852" xr:uid="{00000000-0005-0000-0000-00006D560000}"/>
    <cellStyle name="Вычисление 4 4 2 2 6" xfId="21853" xr:uid="{00000000-0005-0000-0000-00006E560000}"/>
    <cellStyle name="Вычисление 4 4 2 2 6 2" xfId="21854" xr:uid="{00000000-0005-0000-0000-00006F560000}"/>
    <cellStyle name="Вычисление 4 4 2 2 6 2 2" xfId="21855" xr:uid="{00000000-0005-0000-0000-000070560000}"/>
    <cellStyle name="Вычисление 4 4 2 2 6 3" xfId="21856" xr:uid="{00000000-0005-0000-0000-000071560000}"/>
    <cellStyle name="Вычисление 4 4 2 2 7" xfId="21857" xr:uid="{00000000-0005-0000-0000-000072560000}"/>
    <cellStyle name="Вычисление 4 4 2 2 7 2" xfId="21858" xr:uid="{00000000-0005-0000-0000-000073560000}"/>
    <cellStyle name="Вычисление 4 4 2 2 8" xfId="21859" xr:uid="{00000000-0005-0000-0000-000074560000}"/>
    <cellStyle name="Вычисление 4 4 2 3" xfId="21860" xr:uid="{00000000-0005-0000-0000-000075560000}"/>
    <cellStyle name="Вычисление 4 4 2 3 2" xfId="21861" xr:uid="{00000000-0005-0000-0000-000076560000}"/>
    <cellStyle name="Вычисление 4 4 2 3 2 2" xfId="21862" xr:uid="{00000000-0005-0000-0000-000077560000}"/>
    <cellStyle name="Вычисление 4 4 2 3 2 2 2" xfId="21863" xr:uid="{00000000-0005-0000-0000-000078560000}"/>
    <cellStyle name="Вычисление 4 4 2 3 2 3" xfId="21864" xr:uid="{00000000-0005-0000-0000-000079560000}"/>
    <cellStyle name="Вычисление 4 4 2 3 3" xfId="21865" xr:uid="{00000000-0005-0000-0000-00007A560000}"/>
    <cellStyle name="Вычисление 4 4 2 3 3 2" xfId="21866" xr:uid="{00000000-0005-0000-0000-00007B560000}"/>
    <cellStyle name="Вычисление 4 4 2 3 3 2 2" xfId="21867" xr:uid="{00000000-0005-0000-0000-00007C560000}"/>
    <cellStyle name="Вычисление 4 4 2 3 3 3" xfId="21868" xr:uid="{00000000-0005-0000-0000-00007D560000}"/>
    <cellStyle name="Вычисление 4 4 2 3 4" xfId="21869" xr:uid="{00000000-0005-0000-0000-00007E560000}"/>
    <cellStyle name="Вычисление 4 4 2 3 4 2" xfId="21870" xr:uid="{00000000-0005-0000-0000-00007F560000}"/>
    <cellStyle name="Вычисление 4 4 2 3 4 2 2" xfId="21871" xr:uid="{00000000-0005-0000-0000-000080560000}"/>
    <cellStyle name="Вычисление 4 4 2 3 4 3" xfId="21872" xr:uid="{00000000-0005-0000-0000-000081560000}"/>
    <cellStyle name="Вычисление 4 4 2 3 5" xfId="21873" xr:uid="{00000000-0005-0000-0000-000082560000}"/>
    <cellStyle name="Вычисление 4 4 2 3 5 2" xfId="21874" xr:uid="{00000000-0005-0000-0000-000083560000}"/>
    <cellStyle name="Вычисление 4 4 2 3 6" xfId="21875" xr:uid="{00000000-0005-0000-0000-000084560000}"/>
    <cellStyle name="Вычисление 4 4 2 4" xfId="21876" xr:uid="{00000000-0005-0000-0000-000085560000}"/>
    <cellStyle name="Вычисление 4 4 2 4 2" xfId="21877" xr:uid="{00000000-0005-0000-0000-000086560000}"/>
    <cellStyle name="Вычисление 4 4 2 4 2 2" xfId="21878" xr:uid="{00000000-0005-0000-0000-000087560000}"/>
    <cellStyle name="Вычисление 4 4 2 4 2 2 2" xfId="21879" xr:uid="{00000000-0005-0000-0000-000088560000}"/>
    <cellStyle name="Вычисление 4 4 2 4 2 3" xfId="21880" xr:uid="{00000000-0005-0000-0000-000089560000}"/>
    <cellStyle name="Вычисление 4 4 2 4 3" xfId="21881" xr:uid="{00000000-0005-0000-0000-00008A560000}"/>
    <cellStyle name="Вычисление 4 4 2 4 3 2" xfId="21882" xr:uid="{00000000-0005-0000-0000-00008B560000}"/>
    <cellStyle name="Вычисление 4 4 2 4 3 2 2" xfId="21883" xr:uid="{00000000-0005-0000-0000-00008C560000}"/>
    <cellStyle name="Вычисление 4 4 2 4 3 3" xfId="21884" xr:uid="{00000000-0005-0000-0000-00008D560000}"/>
    <cellStyle name="Вычисление 4 4 2 4 4" xfId="21885" xr:uid="{00000000-0005-0000-0000-00008E560000}"/>
    <cellStyle name="Вычисление 4 4 2 4 4 2" xfId="21886" xr:uid="{00000000-0005-0000-0000-00008F560000}"/>
    <cellStyle name="Вычисление 4 4 2 4 4 2 2" xfId="21887" xr:uid="{00000000-0005-0000-0000-000090560000}"/>
    <cellStyle name="Вычисление 4 4 2 4 4 3" xfId="21888" xr:uid="{00000000-0005-0000-0000-000091560000}"/>
    <cellStyle name="Вычисление 4 4 2 4 5" xfId="21889" xr:uid="{00000000-0005-0000-0000-000092560000}"/>
    <cellStyle name="Вычисление 4 4 2 4 5 2" xfId="21890" xr:uid="{00000000-0005-0000-0000-000093560000}"/>
    <cellStyle name="Вычисление 4 4 2 4 6" xfId="21891" xr:uid="{00000000-0005-0000-0000-000094560000}"/>
    <cellStyle name="Вычисление 4 4 2 5" xfId="21892" xr:uid="{00000000-0005-0000-0000-000095560000}"/>
    <cellStyle name="Вычисление 4 4 2 5 2" xfId="21893" xr:uid="{00000000-0005-0000-0000-000096560000}"/>
    <cellStyle name="Вычисление 4 4 2 5 2 2" xfId="21894" xr:uid="{00000000-0005-0000-0000-000097560000}"/>
    <cellStyle name="Вычисление 4 4 2 5 2 2 2" xfId="21895" xr:uid="{00000000-0005-0000-0000-000098560000}"/>
    <cellStyle name="Вычисление 4 4 2 5 2 3" xfId="21896" xr:uid="{00000000-0005-0000-0000-000099560000}"/>
    <cellStyle name="Вычисление 4 4 2 5 3" xfId="21897" xr:uid="{00000000-0005-0000-0000-00009A560000}"/>
    <cellStyle name="Вычисление 4 4 2 5 3 2" xfId="21898" xr:uid="{00000000-0005-0000-0000-00009B560000}"/>
    <cellStyle name="Вычисление 4 4 2 5 3 2 2" xfId="21899" xr:uid="{00000000-0005-0000-0000-00009C560000}"/>
    <cellStyle name="Вычисление 4 4 2 5 3 3" xfId="21900" xr:uid="{00000000-0005-0000-0000-00009D560000}"/>
    <cellStyle name="Вычисление 4 4 2 5 4" xfId="21901" xr:uid="{00000000-0005-0000-0000-00009E560000}"/>
    <cellStyle name="Вычисление 4 4 2 5 4 2" xfId="21902" xr:uid="{00000000-0005-0000-0000-00009F560000}"/>
    <cellStyle name="Вычисление 4 4 2 5 4 2 2" xfId="21903" xr:uid="{00000000-0005-0000-0000-0000A0560000}"/>
    <cellStyle name="Вычисление 4 4 2 5 4 3" xfId="21904" xr:uid="{00000000-0005-0000-0000-0000A1560000}"/>
    <cellStyle name="Вычисление 4 4 2 5 5" xfId="21905" xr:uid="{00000000-0005-0000-0000-0000A2560000}"/>
    <cellStyle name="Вычисление 4 4 2 5 5 2" xfId="21906" xr:uid="{00000000-0005-0000-0000-0000A3560000}"/>
    <cellStyle name="Вычисление 4 4 2 5 6" xfId="21907" xr:uid="{00000000-0005-0000-0000-0000A4560000}"/>
    <cellStyle name="Вычисление 4 4 2 6" xfId="21908" xr:uid="{00000000-0005-0000-0000-0000A5560000}"/>
    <cellStyle name="Вычисление 4 4 2 6 2" xfId="21909" xr:uid="{00000000-0005-0000-0000-0000A6560000}"/>
    <cellStyle name="Вычисление 4 4 2 6 2 2" xfId="21910" xr:uid="{00000000-0005-0000-0000-0000A7560000}"/>
    <cellStyle name="Вычисление 4 4 2 6 2 2 2" xfId="21911" xr:uid="{00000000-0005-0000-0000-0000A8560000}"/>
    <cellStyle name="Вычисление 4 4 2 6 2 3" xfId="21912" xr:uid="{00000000-0005-0000-0000-0000A9560000}"/>
    <cellStyle name="Вычисление 4 4 2 6 3" xfId="21913" xr:uid="{00000000-0005-0000-0000-0000AA560000}"/>
    <cellStyle name="Вычисление 4 4 2 6 3 2" xfId="21914" xr:uid="{00000000-0005-0000-0000-0000AB560000}"/>
    <cellStyle name="Вычисление 4 4 2 6 3 2 2" xfId="21915" xr:uid="{00000000-0005-0000-0000-0000AC560000}"/>
    <cellStyle name="Вычисление 4 4 2 6 3 3" xfId="21916" xr:uid="{00000000-0005-0000-0000-0000AD560000}"/>
    <cellStyle name="Вычисление 4 4 2 6 4" xfId="21917" xr:uid="{00000000-0005-0000-0000-0000AE560000}"/>
    <cellStyle name="Вычисление 4 4 2 6 4 2" xfId="21918" xr:uid="{00000000-0005-0000-0000-0000AF560000}"/>
    <cellStyle name="Вычисление 4 4 2 6 4 2 2" xfId="21919" xr:uid="{00000000-0005-0000-0000-0000B0560000}"/>
    <cellStyle name="Вычисление 4 4 2 6 4 3" xfId="21920" xr:uid="{00000000-0005-0000-0000-0000B1560000}"/>
    <cellStyle name="Вычисление 4 4 2 6 5" xfId="21921" xr:uid="{00000000-0005-0000-0000-0000B2560000}"/>
    <cellStyle name="Вычисление 4 4 2 6 5 2" xfId="21922" xr:uid="{00000000-0005-0000-0000-0000B3560000}"/>
    <cellStyle name="Вычисление 4 4 2 6 6" xfId="21923" xr:uid="{00000000-0005-0000-0000-0000B4560000}"/>
    <cellStyle name="Вычисление 4 4 2 7" xfId="21924" xr:uid="{00000000-0005-0000-0000-0000B5560000}"/>
    <cellStyle name="Вычисление 4 4 2 7 2" xfId="21925" xr:uid="{00000000-0005-0000-0000-0000B6560000}"/>
    <cellStyle name="Вычисление 4 4 2 7 2 2" xfId="21926" xr:uid="{00000000-0005-0000-0000-0000B7560000}"/>
    <cellStyle name="Вычисление 4 4 2 7 3" xfId="21927" xr:uid="{00000000-0005-0000-0000-0000B8560000}"/>
    <cellStyle name="Вычисление 4 4 2 8" xfId="21928" xr:uid="{00000000-0005-0000-0000-0000B9560000}"/>
    <cellStyle name="Вычисление 4 4 2 8 2" xfId="21929" xr:uid="{00000000-0005-0000-0000-0000BA560000}"/>
    <cellStyle name="Вычисление 4 4 2 9" xfId="21930" xr:uid="{00000000-0005-0000-0000-0000BB560000}"/>
    <cellStyle name="Вычисление 4 4 3" xfId="21931" xr:uid="{00000000-0005-0000-0000-0000BC560000}"/>
    <cellStyle name="Вычисление 4 4 3 2" xfId="21932" xr:uid="{00000000-0005-0000-0000-0000BD560000}"/>
    <cellStyle name="Вычисление 4 4 3 2 2" xfId="21933" xr:uid="{00000000-0005-0000-0000-0000BE560000}"/>
    <cellStyle name="Вычисление 4 4 3 2 2 2" xfId="21934" xr:uid="{00000000-0005-0000-0000-0000BF560000}"/>
    <cellStyle name="Вычисление 4 4 3 2 2 2 2" xfId="21935" xr:uid="{00000000-0005-0000-0000-0000C0560000}"/>
    <cellStyle name="Вычисление 4 4 3 2 2 3" xfId="21936" xr:uid="{00000000-0005-0000-0000-0000C1560000}"/>
    <cellStyle name="Вычисление 4 4 3 2 3" xfId="21937" xr:uid="{00000000-0005-0000-0000-0000C2560000}"/>
    <cellStyle name="Вычисление 4 4 3 2 3 2" xfId="21938" xr:uid="{00000000-0005-0000-0000-0000C3560000}"/>
    <cellStyle name="Вычисление 4 4 3 2 3 2 2" xfId="21939" xr:uid="{00000000-0005-0000-0000-0000C4560000}"/>
    <cellStyle name="Вычисление 4 4 3 2 3 3" xfId="21940" xr:uid="{00000000-0005-0000-0000-0000C5560000}"/>
    <cellStyle name="Вычисление 4 4 3 2 4" xfId="21941" xr:uid="{00000000-0005-0000-0000-0000C6560000}"/>
    <cellStyle name="Вычисление 4 4 3 2 4 2" xfId="21942" xr:uid="{00000000-0005-0000-0000-0000C7560000}"/>
    <cellStyle name="Вычисление 4 4 3 2 4 2 2" xfId="21943" xr:uid="{00000000-0005-0000-0000-0000C8560000}"/>
    <cellStyle name="Вычисление 4 4 3 2 4 3" xfId="21944" xr:uid="{00000000-0005-0000-0000-0000C9560000}"/>
    <cellStyle name="Вычисление 4 4 3 2 5" xfId="21945" xr:uid="{00000000-0005-0000-0000-0000CA560000}"/>
    <cellStyle name="Вычисление 4 4 3 2 5 2" xfId="21946" xr:uid="{00000000-0005-0000-0000-0000CB560000}"/>
    <cellStyle name="Вычисление 4 4 3 2 6" xfId="21947" xr:uid="{00000000-0005-0000-0000-0000CC560000}"/>
    <cellStyle name="Вычисление 4 4 3 3" xfId="21948" xr:uid="{00000000-0005-0000-0000-0000CD560000}"/>
    <cellStyle name="Вычисление 4 4 3 3 2" xfId="21949" xr:uid="{00000000-0005-0000-0000-0000CE560000}"/>
    <cellStyle name="Вычисление 4 4 3 3 2 2" xfId="21950" xr:uid="{00000000-0005-0000-0000-0000CF560000}"/>
    <cellStyle name="Вычисление 4 4 3 3 2 2 2" xfId="21951" xr:uid="{00000000-0005-0000-0000-0000D0560000}"/>
    <cellStyle name="Вычисление 4 4 3 3 2 3" xfId="21952" xr:uid="{00000000-0005-0000-0000-0000D1560000}"/>
    <cellStyle name="Вычисление 4 4 3 3 3" xfId="21953" xr:uid="{00000000-0005-0000-0000-0000D2560000}"/>
    <cellStyle name="Вычисление 4 4 3 3 3 2" xfId="21954" xr:uid="{00000000-0005-0000-0000-0000D3560000}"/>
    <cellStyle name="Вычисление 4 4 3 3 3 2 2" xfId="21955" xr:uid="{00000000-0005-0000-0000-0000D4560000}"/>
    <cellStyle name="Вычисление 4 4 3 3 3 3" xfId="21956" xr:uid="{00000000-0005-0000-0000-0000D5560000}"/>
    <cellStyle name="Вычисление 4 4 3 3 4" xfId="21957" xr:uid="{00000000-0005-0000-0000-0000D6560000}"/>
    <cellStyle name="Вычисление 4 4 3 3 4 2" xfId="21958" xr:uid="{00000000-0005-0000-0000-0000D7560000}"/>
    <cellStyle name="Вычисление 4 4 3 3 4 2 2" xfId="21959" xr:uid="{00000000-0005-0000-0000-0000D8560000}"/>
    <cellStyle name="Вычисление 4 4 3 3 4 3" xfId="21960" xr:uid="{00000000-0005-0000-0000-0000D9560000}"/>
    <cellStyle name="Вычисление 4 4 3 3 5" xfId="21961" xr:uid="{00000000-0005-0000-0000-0000DA560000}"/>
    <cellStyle name="Вычисление 4 4 3 3 5 2" xfId="21962" xr:uid="{00000000-0005-0000-0000-0000DB560000}"/>
    <cellStyle name="Вычисление 4 4 3 3 6" xfId="21963" xr:uid="{00000000-0005-0000-0000-0000DC560000}"/>
    <cellStyle name="Вычисление 4 4 3 4" xfId="21964" xr:uid="{00000000-0005-0000-0000-0000DD560000}"/>
    <cellStyle name="Вычисление 4 4 3 4 2" xfId="21965" xr:uid="{00000000-0005-0000-0000-0000DE560000}"/>
    <cellStyle name="Вычисление 4 4 3 4 2 2" xfId="21966" xr:uid="{00000000-0005-0000-0000-0000DF560000}"/>
    <cellStyle name="Вычисление 4 4 3 4 2 2 2" xfId="21967" xr:uid="{00000000-0005-0000-0000-0000E0560000}"/>
    <cellStyle name="Вычисление 4 4 3 4 2 3" xfId="21968" xr:uid="{00000000-0005-0000-0000-0000E1560000}"/>
    <cellStyle name="Вычисление 4 4 3 4 3" xfId="21969" xr:uid="{00000000-0005-0000-0000-0000E2560000}"/>
    <cellStyle name="Вычисление 4 4 3 4 3 2" xfId="21970" xr:uid="{00000000-0005-0000-0000-0000E3560000}"/>
    <cellStyle name="Вычисление 4 4 3 4 3 2 2" xfId="21971" xr:uid="{00000000-0005-0000-0000-0000E4560000}"/>
    <cellStyle name="Вычисление 4 4 3 4 3 3" xfId="21972" xr:uid="{00000000-0005-0000-0000-0000E5560000}"/>
    <cellStyle name="Вычисление 4 4 3 4 4" xfId="21973" xr:uid="{00000000-0005-0000-0000-0000E6560000}"/>
    <cellStyle name="Вычисление 4 4 3 4 4 2" xfId="21974" xr:uid="{00000000-0005-0000-0000-0000E7560000}"/>
    <cellStyle name="Вычисление 4 4 3 4 4 2 2" xfId="21975" xr:uid="{00000000-0005-0000-0000-0000E8560000}"/>
    <cellStyle name="Вычисление 4 4 3 4 4 3" xfId="21976" xr:uid="{00000000-0005-0000-0000-0000E9560000}"/>
    <cellStyle name="Вычисление 4 4 3 4 5" xfId="21977" xr:uid="{00000000-0005-0000-0000-0000EA560000}"/>
    <cellStyle name="Вычисление 4 4 3 4 5 2" xfId="21978" xr:uid="{00000000-0005-0000-0000-0000EB560000}"/>
    <cellStyle name="Вычисление 4 4 3 4 6" xfId="21979" xr:uid="{00000000-0005-0000-0000-0000EC560000}"/>
    <cellStyle name="Вычисление 4 4 3 5" xfId="21980" xr:uid="{00000000-0005-0000-0000-0000ED560000}"/>
    <cellStyle name="Вычисление 4 4 3 5 2" xfId="21981" xr:uid="{00000000-0005-0000-0000-0000EE560000}"/>
    <cellStyle name="Вычисление 4 4 3 5 2 2" xfId="21982" xr:uid="{00000000-0005-0000-0000-0000EF560000}"/>
    <cellStyle name="Вычисление 4 4 3 5 2 2 2" xfId="21983" xr:uid="{00000000-0005-0000-0000-0000F0560000}"/>
    <cellStyle name="Вычисление 4 4 3 5 2 3" xfId="21984" xr:uid="{00000000-0005-0000-0000-0000F1560000}"/>
    <cellStyle name="Вычисление 4 4 3 5 3" xfId="21985" xr:uid="{00000000-0005-0000-0000-0000F2560000}"/>
    <cellStyle name="Вычисление 4 4 3 5 3 2" xfId="21986" xr:uid="{00000000-0005-0000-0000-0000F3560000}"/>
    <cellStyle name="Вычисление 4 4 3 5 3 2 2" xfId="21987" xr:uid="{00000000-0005-0000-0000-0000F4560000}"/>
    <cellStyle name="Вычисление 4 4 3 5 3 3" xfId="21988" xr:uid="{00000000-0005-0000-0000-0000F5560000}"/>
    <cellStyle name="Вычисление 4 4 3 5 4" xfId="21989" xr:uid="{00000000-0005-0000-0000-0000F6560000}"/>
    <cellStyle name="Вычисление 4 4 3 5 4 2" xfId="21990" xr:uid="{00000000-0005-0000-0000-0000F7560000}"/>
    <cellStyle name="Вычисление 4 4 3 5 4 2 2" xfId="21991" xr:uid="{00000000-0005-0000-0000-0000F8560000}"/>
    <cellStyle name="Вычисление 4 4 3 5 4 3" xfId="21992" xr:uid="{00000000-0005-0000-0000-0000F9560000}"/>
    <cellStyle name="Вычисление 4 4 3 5 5" xfId="21993" xr:uid="{00000000-0005-0000-0000-0000FA560000}"/>
    <cellStyle name="Вычисление 4 4 3 5 5 2" xfId="21994" xr:uid="{00000000-0005-0000-0000-0000FB560000}"/>
    <cellStyle name="Вычисление 4 4 3 5 6" xfId="21995" xr:uid="{00000000-0005-0000-0000-0000FC560000}"/>
    <cellStyle name="Вычисление 4 4 3 6" xfId="21996" xr:uid="{00000000-0005-0000-0000-0000FD560000}"/>
    <cellStyle name="Вычисление 4 4 3 6 2" xfId="21997" xr:uid="{00000000-0005-0000-0000-0000FE560000}"/>
    <cellStyle name="Вычисление 4 4 3 6 2 2" xfId="21998" xr:uid="{00000000-0005-0000-0000-0000FF560000}"/>
    <cellStyle name="Вычисление 4 4 3 6 2 2 2" xfId="21999" xr:uid="{00000000-0005-0000-0000-000000570000}"/>
    <cellStyle name="Вычисление 4 4 3 6 2 3" xfId="22000" xr:uid="{00000000-0005-0000-0000-000001570000}"/>
    <cellStyle name="Вычисление 4 4 3 6 3" xfId="22001" xr:uid="{00000000-0005-0000-0000-000002570000}"/>
    <cellStyle name="Вычисление 4 4 3 6 3 2" xfId="22002" xr:uid="{00000000-0005-0000-0000-000003570000}"/>
    <cellStyle name="Вычисление 4 4 3 6 3 2 2" xfId="22003" xr:uid="{00000000-0005-0000-0000-000004570000}"/>
    <cellStyle name="Вычисление 4 4 3 6 3 3" xfId="22004" xr:uid="{00000000-0005-0000-0000-000005570000}"/>
    <cellStyle name="Вычисление 4 4 3 6 4" xfId="22005" xr:uid="{00000000-0005-0000-0000-000006570000}"/>
    <cellStyle name="Вычисление 4 4 3 6 4 2" xfId="22006" xr:uid="{00000000-0005-0000-0000-000007570000}"/>
    <cellStyle name="Вычисление 4 4 3 6 4 2 2" xfId="22007" xr:uid="{00000000-0005-0000-0000-000008570000}"/>
    <cellStyle name="Вычисление 4 4 3 6 4 3" xfId="22008" xr:uid="{00000000-0005-0000-0000-000009570000}"/>
    <cellStyle name="Вычисление 4 4 3 6 5" xfId="22009" xr:uid="{00000000-0005-0000-0000-00000A570000}"/>
    <cellStyle name="Вычисление 4 4 3 6 5 2" xfId="22010" xr:uid="{00000000-0005-0000-0000-00000B570000}"/>
    <cellStyle name="Вычисление 4 4 3 6 6" xfId="22011" xr:uid="{00000000-0005-0000-0000-00000C570000}"/>
    <cellStyle name="Вычисление 4 4 3 7" xfId="22012" xr:uid="{00000000-0005-0000-0000-00000D570000}"/>
    <cellStyle name="Вычисление 4 4 3 7 2" xfId="22013" xr:uid="{00000000-0005-0000-0000-00000E570000}"/>
    <cellStyle name="Вычисление 4 4 3 7 2 2" xfId="22014" xr:uid="{00000000-0005-0000-0000-00000F570000}"/>
    <cellStyle name="Вычисление 4 4 3 7 3" xfId="22015" xr:uid="{00000000-0005-0000-0000-000010570000}"/>
    <cellStyle name="Вычисление 4 4 3 8" xfId="22016" xr:uid="{00000000-0005-0000-0000-000011570000}"/>
    <cellStyle name="Вычисление 4 4 3 8 2" xfId="22017" xr:uid="{00000000-0005-0000-0000-000012570000}"/>
    <cellStyle name="Вычисление 4 4 3 9" xfId="22018" xr:uid="{00000000-0005-0000-0000-000013570000}"/>
    <cellStyle name="Вычисление 4 4 4" xfId="22019" xr:uid="{00000000-0005-0000-0000-000014570000}"/>
    <cellStyle name="Вычисление 4 4 4 2" xfId="22020" xr:uid="{00000000-0005-0000-0000-000015570000}"/>
    <cellStyle name="Вычисление 4 4 4 2 2" xfId="22021" xr:uid="{00000000-0005-0000-0000-000016570000}"/>
    <cellStyle name="Вычисление 4 4 4 2 2 2" xfId="22022" xr:uid="{00000000-0005-0000-0000-000017570000}"/>
    <cellStyle name="Вычисление 4 4 4 2 2 2 2" xfId="22023" xr:uid="{00000000-0005-0000-0000-000018570000}"/>
    <cellStyle name="Вычисление 4 4 4 2 2 3" xfId="22024" xr:uid="{00000000-0005-0000-0000-000019570000}"/>
    <cellStyle name="Вычисление 4 4 4 2 3" xfId="22025" xr:uid="{00000000-0005-0000-0000-00001A570000}"/>
    <cellStyle name="Вычисление 4 4 4 2 3 2" xfId="22026" xr:uid="{00000000-0005-0000-0000-00001B570000}"/>
    <cellStyle name="Вычисление 4 4 4 2 3 2 2" xfId="22027" xr:uid="{00000000-0005-0000-0000-00001C570000}"/>
    <cellStyle name="Вычисление 4 4 4 2 3 3" xfId="22028" xr:uid="{00000000-0005-0000-0000-00001D570000}"/>
    <cellStyle name="Вычисление 4 4 4 2 4" xfId="22029" xr:uid="{00000000-0005-0000-0000-00001E570000}"/>
    <cellStyle name="Вычисление 4 4 4 2 4 2" xfId="22030" xr:uid="{00000000-0005-0000-0000-00001F570000}"/>
    <cellStyle name="Вычисление 4 4 4 2 4 2 2" xfId="22031" xr:uid="{00000000-0005-0000-0000-000020570000}"/>
    <cellStyle name="Вычисление 4 4 4 2 4 3" xfId="22032" xr:uid="{00000000-0005-0000-0000-000021570000}"/>
    <cellStyle name="Вычисление 4 4 4 2 5" xfId="22033" xr:uid="{00000000-0005-0000-0000-000022570000}"/>
    <cellStyle name="Вычисление 4 4 4 2 5 2" xfId="22034" xr:uid="{00000000-0005-0000-0000-000023570000}"/>
    <cellStyle name="Вычисление 4 4 4 2 6" xfId="22035" xr:uid="{00000000-0005-0000-0000-000024570000}"/>
    <cellStyle name="Вычисление 4 4 4 3" xfId="22036" xr:uid="{00000000-0005-0000-0000-000025570000}"/>
    <cellStyle name="Вычисление 4 4 4 3 2" xfId="22037" xr:uid="{00000000-0005-0000-0000-000026570000}"/>
    <cellStyle name="Вычисление 4 4 4 3 2 2" xfId="22038" xr:uid="{00000000-0005-0000-0000-000027570000}"/>
    <cellStyle name="Вычисление 4 4 4 3 2 2 2" xfId="22039" xr:uid="{00000000-0005-0000-0000-000028570000}"/>
    <cellStyle name="Вычисление 4 4 4 3 2 3" xfId="22040" xr:uid="{00000000-0005-0000-0000-000029570000}"/>
    <cellStyle name="Вычисление 4 4 4 3 3" xfId="22041" xr:uid="{00000000-0005-0000-0000-00002A570000}"/>
    <cellStyle name="Вычисление 4 4 4 3 3 2" xfId="22042" xr:uid="{00000000-0005-0000-0000-00002B570000}"/>
    <cellStyle name="Вычисление 4 4 4 3 3 2 2" xfId="22043" xr:uid="{00000000-0005-0000-0000-00002C570000}"/>
    <cellStyle name="Вычисление 4 4 4 3 3 3" xfId="22044" xr:uid="{00000000-0005-0000-0000-00002D570000}"/>
    <cellStyle name="Вычисление 4 4 4 3 4" xfId="22045" xr:uid="{00000000-0005-0000-0000-00002E570000}"/>
    <cellStyle name="Вычисление 4 4 4 3 4 2" xfId="22046" xr:uid="{00000000-0005-0000-0000-00002F570000}"/>
    <cellStyle name="Вычисление 4 4 4 3 4 2 2" xfId="22047" xr:uid="{00000000-0005-0000-0000-000030570000}"/>
    <cellStyle name="Вычисление 4 4 4 3 4 3" xfId="22048" xr:uid="{00000000-0005-0000-0000-000031570000}"/>
    <cellStyle name="Вычисление 4 4 4 3 5" xfId="22049" xr:uid="{00000000-0005-0000-0000-000032570000}"/>
    <cellStyle name="Вычисление 4 4 4 3 5 2" xfId="22050" xr:uid="{00000000-0005-0000-0000-000033570000}"/>
    <cellStyle name="Вычисление 4 4 4 3 6" xfId="22051" xr:uid="{00000000-0005-0000-0000-000034570000}"/>
    <cellStyle name="Вычисление 4 4 4 4" xfId="22052" xr:uid="{00000000-0005-0000-0000-000035570000}"/>
    <cellStyle name="Вычисление 4 4 4 4 2" xfId="22053" xr:uid="{00000000-0005-0000-0000-000036570000}"/>
    <cellStyle name="Вычисление 4 4 4 4 2 2" xfId="22054" xr:uid="{00000000-0005-0000-0000-000037570000}"/>
    <cellStyle name="Вычисление 4 4 4 4 2 2 2" xfId="22055" xr:uid="{00000000-0005-0000-0000-000038570000}"/>
    <cellStyle name="Вычисление 4 4 4 4 2 3" xfId="22056" xr:uid="{00000000-0005-0000-0000-000039570000}"/>
    <cellStyle name="Вычисление 4 4 4 4 3" xfId="22057" xr:uid="{00000000-0005-0000-0000-00003A570000}"/>
    <cellStyle name="Вычисление 4 4 4 4 3 2" xfId="22058" xr:uid="{00000000-0005-0000-0000-00003B570000}"/>
    <cellStyle name="Вычисление 4 4 4 4 3 2 2" xfId="22059" xr:uid="{00000000-0005-0000-0000-00003C570000}"/>
    <cellStyle name="Вычисление 4 4 4 4 3 3" xfId="22060" xr:uid="{00000000-0005-0000-0000-00003D570000}"/>
    <cellStyle name="Вычисление 4 4 4 4 4" xfId="22061" xr:uid="{00000000-0005-0000-0000-00003E570000}"/>
    <cellStyle name="Вычисление 4 4 4 4 4 2" xfId="22062" xr:uid="{00000000-0005-0000-0000-00003F570000}"/>
    <cellStyle name="Вычисление 4 4 4 4 4 2 2" xfId="22063" xr:uid="{00000000-0005-0000-0000-000040570000}"/>
    <cellStyle name="Вычисление 4 4 4 4 4 3" xfId="22064" xr:uid="{00000000-0005-0000-0000-000041570000}"/>
    <cellStyle name="Вычисление 4 4 4 4 5" xfId="22065" xr:uid="{00000000-0005-0000-0000-000042570000}"/>
    <cellStyle name="Вычисление 4 4 4 4 5 2" xfId="22066" xr:uid="{00000000-0005-0000-0000-000043570000}"/>
    <cellStyle name="Вычисление 4 4 4 4 6" xfId="22067" xr:uid="{00000000-0005-0000-0000-000044570000}"/>
    <cellStyle name="Вычисление 4 4 4 5" xfId="22068" xr:uid="{00000000-0005-0000-0000-000045570000}"/>
    <cellStyle name="Вычисление 4 4 4 5 2" xfId="22069" xr:uid="{00000000-0005-0000-0000-000046570000}"/>
    <cellStyle name="Вычисление 4 4 4 5 2 2" xfId="22070" xr:uid="{00000000-0005-0000-0000-000047570000}"/>
    <cellStyle name="Вычисление 4 4 4 5 2 2 2" xfId="22071" xr:uid="{00000000-0005-0000-0000-000048570000}"/>
    <cellStyle name="Вычисление 4 4 4 5 2 3" xfId="22072" xr:uid="{00000000-0005-0000-0000-000049570000}"/>
    <cellStyle name="Вычисление 4 4 4 5 3" xfId="22073" xr:uid="{00000000-0005-0000-0000-00004A570000}"/>
    <cellStyle name="Вычисление 4 4 4 5 3 2" xfId="22074" xr:uid="{00000000-0005-0000-0000-00004B570000}"/>
    <cellStyle name="Вычисление 4 4 4 5 3 2 2" xfId="22075" xr:uid="{00000000-0005-0000-0000-00004C570000}"/>
    <cellStyle name="Вычисление 4 4 4 5 3 3" xfId="22076" xr:uid="{00000000-0005-0000-0000-00004D570000}"/>
    <cellStyle name="Вычисление 4 4 4 5 4" xfId="22077" xr:uid="{00000000-0005-0000-0000-00004E570000}"/>
    <cellStyle name="Вычисление 4 4 4 5 4 2" xfId="22078" xr:uid="{00000000-0005-0000-0000-00004F570000}"/>
    <cellStyle name="Вычисление 4 4 4 5 4 2 2" xfId="22079" xr:uid="{00000000-0005-0000-0000-000050570000}"/>
    <cellStyle name="Вычисление 4 4 4 5 4 3" xfId="22080" xr:uid="{00000000-0005-0000-0000-000051570000}"/>
    <cellStyle name="Вычисление 4 4 4 5 5" xfId="22081" xr:uid="{00000000-0005-0000-0000-000052570000}"/>
    <cellStyle name="Вычисление 4 4 4 5 5 2" xfId="22082" xr:uid="{00000000-0005-0000-0000-000053570000}"/>
    <cellStyle name="Вычисление 4 4 4 5 6" xfId="22083" xr:uid="{00000000-0005-0000-0000-000054570000}"/>
    <cellStyle name="Вычисление 4 4 4 6" xfId="22084" xr:uid="{00000000-0005-0000-0000-000055570000}"/>
    <cellStyle name="Вычисление 4 4 4 6 2" xfId="22085" xr:uid="{00000000-0005-0000-0000-000056570000}"/>
    <cellStyle name="Вычисление 4 4 4 6 2 2" xfId="22086" xr:uid="{00000000-0005-0000-0000-000057570000}"/>
    <cellStyle name="Вычисление 4 4 4 6 3" xfId="22087" xr:uid="{00000000-0005-0000-0000-000058570000}"/>
    <cellStyle name="Вычисление 4 4 4 7" xfId="22088" xr:uid="{00000000-0005-0000-0000-000059570000}"/>
    <cellStyle name="Вычисление 4 4 4 7 2" xfId="22089" xr:uid="{00000000-0005-0000-0000-00005A570000}"/>
    <cellStyle name="Вычисление 4 4 4 8" xfId="22090" xr:uid="{00000000-0005-0000-0000-00005B570000}"/>
    <cellStyle name="Вычисление 4 4 5" xfId="22091" xr:uid="{00000000-0005-0000-0000-00005C570000}"/>
    <cellStyle name="Вычисление 4 4 5 2" xfId="22092" xr:uid="{00000000-0005-0000-0000-00005D570000}"/>
    <cellStyle name="Вычисление 4 4 5 2 2" xfId="22093" xr:uid="{00000000-0005-0000-0000-00005E570000}"/>
    <cellStyle name="Вычисление 4 4 5 2 2 2" xfId="22094" xr:uid="{00000000-0005-0000-0000-00005F570000}"/>
    <cellStyle name="Вычисление 4 4 5 2 3" xfId="22095" xr:uid="{00000000-0005-0000-0000-000060570000}"/>
    <cellStyle name="Вычисление 4 4 5 3" xfId="22096" xr:uid="{00000000-0005-0000-0000-000061570000}"/>
    <cellStyle name="Вычисление 4 4 5 3 2" xfId="22097" xr:uid="{00000000-0005-0000-0000-000062570000}"/>
    <cellStyle name="Вычисление 4 4 5 3 2 2" xfId="22098" xr:uid="{00000000-0005-0000-0000-000063570000}"/>
    <cellStyle name="Вычисление 4 4 5 3 3" xfId="22099" xr:uid="{00000000-0005-0000-0000-000064570000}"/>
    <cellStyle name="Вычисление 4 4 5 4" xfId="22100" xr:uid="{00000000-0005-0000-0000-000065570000}"/>
    <cellStyle name="Вычисление 4 4 5 4 2" xfId="22101" xr:uid="{00000000-0005-0000-0000-000066570000}"/>
    <cellStyle name="Вычисление 4 4 5 4 2 2" xfId="22102" xr:uid="{00000000-0005-0000-0000-000067570000}"/>
    <cellStyle name="Вычисление 4 4 5 4 3" xfId="22103" xr:uid="{00000000-0005-0000-0000-000068570000}"/>
    <cellStyle name="Вычисление 4 4 5 5" xfId="22104" xr:uid="{00000000-0005-0000-0000-000069570000}"/>
    <cellStyle name="Вычисление 4 4 5 5 2" xfId="22105" xr:uid="{00000000-0005-0000-0000-00006A570000}"/>
    <cellStyle name="Вычисление 4 4 5 6" xfId="22106" xr:uid="{00000000-0005-0000-0000-00006B570000}"/>
    <cellStyle name="Вычисление 4 4 6" xfId="22107" xr:uid="{00000000-0005-0000-0000-00006C570000}"/>
    <cellStyle name="Вычисление 4 4 6 2" xfId="22108" xr:uid="{00000000-0005-0000-0000-00006D570000}"/>
    <cellStyle name="Вычисление 4 4 6 2 2" xfId="22109" xr:uid="{00000000-0005-0000-0000-00006E570000}"/>
    <cellStyle name="Вычисление 4 4 6 2 2 2" xfId="22110" xr:uid="{00000000-0005-0000-0000-00006F570000}"/>
    <cellStyle name="Вычисление 4 4 6 2 3" xfId="22111" xr:uid="{00000000-0005-0000-0000-000070570000}"/>
    <cellStyle name="Вычисление 4 4 6 3" xfId="22112" xr:uid="{00000000-0005-0000-0000-000071570000}"/>
    <cellStyle name="Вычисление 4 4 6 3 2" xfId="22113" xr:uid="{00000000-0005-0000-0000-000072570000}"/>
    <cellStyle name="Вычисление 4 4 6 3 2 2" xfId="22114" xr:uid="{00000000-0005-0000-0000-000073570000}"/>
    <cellStyle name="Вычисление 4 4 6 3 3" xfId="22115" xr:uid="{00000000-0005-0000-0000-000074570000}"/>
    <cellStyle name="Вычисление 4 4 6 4" xfId="22116" xr:uid="{00000000-0005-0000-0000-000075570000}"/>
    <cellStyle name="Вычисление 4 4 6 4 2" xfId="22117" xr:uid="{00000000-0005-0000-0000-000076570000}"/>
    <cellStyle name="Вычисление 4 4 6 4 2 2" xfId="22118" xr:uid="{00000000-0005-0000-0000-000077570000}"/>
    <cellStyle name="Вычисление 4 4 6 4 3" xfId="22119" xr:uid="{00000000-0005-0000-0000-000078570000}"/>
    <cellStyle name="Вычисление 4 4 6 5" xfId="22120" xr:uid="{00000000-0005-0000-0000-000079570000}"/>
    <cellStyle name="Вычисление 4 4 6 5 2" xfId="22121" xr:uid="{00000000-0005-0000-0000-00007A570000}"/>
    <cellStyle name="Вычисление 4 4 6 6" xfId="22122" xr:uid="{00000000-0005-0000-0000-00007B570000}"/>
    <cellStyle name="Вычисление 4 4 7" xfId="22123" xr:uid="{00000000-0005-0000-0000-00007C570000}"/>
    <cellStyle name="Вычисление 4 4 7 2" xfId="22124" xr:uid="{00000000-0005-0000-0000-00007D570000}"/>
    <cellStyle name="Вычисление 4 4 7 2 2" xfId="22125" xr:uid="{00000000-0005-0000-0000-00007E570000}"/>
    <cellStyle name="Вычисление 4 4 7 2 2 2" xfId="22126" xr:uid="{00000000-0005-0000-0000-00007F570000}"/>
    <cellStyle name="Вычисление 4 4 7 2 3" xfId="22127" xr:uid="{00000000-0005-0000-0000-000080570000}"/>
    <cellStyle name="Вычисление 4 4 7 3" xfId="22128" xr:uid="{00000000-0005-0000-0000-000081570000}"/>
    <cellStyle name="Вычисление 4 4 7 3 2" xfId="22129" xr:uid="{00000000-0005-0000-0000-000082570000}"/>
    <cellStyle name="Вычисление 4 4 7 3 2 2" xfId="22130" xr:uid="{00000000-0005-0000-0000-000083570000}"/>
    <cellStyle name="Вычисление 4 4 7 3 3" xfId="22131" xr:uid="{00000000-0005-0000-0000-000084570000}"/>
    <cellStyle name="Вычисление 4 4 7 4" xfId="22132" xr:uid="{00000000-0005-0000-0000-000085570000}"/>
    <cellStyle name="Вычисление 4 4 7 4 2" xfId="22133" xr:uid="{00000000-0005-0000-0000-000086570000}"/>
    <cellStyle name="Вычисление 4 4 7 4 2 2" xfId="22134" xr:uid="{00000000-0005-0000-0000-000087570000}"/>
    <cellStyle name="Вычисление 4 4 7 4 3" xfId="22135" xr:uid="{00000000-0005-0000-0000-000088570000}"/>
    <cellStyle name="Вычисление 4 4 7 5" xfId="22136" xr:uid="{00000000-0005-0000-0000-000089570000}"/>
    <cellStyle name="Вычисление 4 4 7 5 2" xfId="22137" xr:uid="{00000000-0005-0000-0000-00008A570000}"/>
    <cellStyle name="Вычисление 4 4 7 6" xfId="22138" xr:uid="{00000000-0005-0000-0000-00008B570000}"/>
    <cellStyle name="Вычисление 4 4 8" xfId="22139" xr:uid="{00000000-0005-0000-0000-00008C570000}"/>
    <cellStyle name="Вычисление 4 4 8 2" xfId="22140" xr:uid="{00000000-0005-0000-0000-00008D570000}"/>
    <cellStyle name="Вычисление 4 4 8 2 2" xfId="22141" xr:uid="{00000000-0005-0000-0000-00008E570000}"/>
    <cellStyle name="Вычисление 4 4 8 2 2 2" xfId="22142" xr:uid="{00000000-0005-0000-0000-00008F570000}"/>
    <cellStyle name="Вычисление 4 4 8 2 3" xfId="22143" xr:uid="{00000000-0005-0000-0000-000090570000}"/>
    <cellStyle name="Вычисление 4 4 8 3" xfId="22144" xr:uid="{00000000-0005-0000-0000-000091570000}"/>
    <cellStyle name="Вычисление 4 4 8 3 2" xfId="22145" xr:uid="{00000000-0005-0000-0000-000092570000}"/>
    <cellStyle name="Вычисление 4 4 8 3 2 2" xfId="22146" xr:uid="{00000000-0005-0000-0000-000093570000}"/>
    <cellStyle name="Вычисление 4 4 8 3 3" xfId="22147" xr:uid="{00000000-0005-0000-0000-000094570000}"/>
    <cellStyle name="Вычисление 4 4 8 4" xfId="22148" xr:uid="{00000000-0005-0000-0000-000095570000}"/>
    <cellStyle name="Вычисление 4 4 8 4 2" xfId="22149" xr:uid="{00000000-0005-0000-0000-000096570000}"/>
    <cellStyle name="Вычисление 4 4 8 4 2 2" xfId="22150" xr:uid="{00000000-0005-0000-0000-000097570000}"/>
    <cellStyle name="Вычисление 4 4 8 4 3" xfId="22151" xr:uid="{00000000-0005-0000-0000-000098570000}"/>
    <cellStyle name="Вычисление 4 4 8 5" xfId="22152" xr:uid="{00000000-0005-0000-0000-000099570000}"/>
    <cellStyle name="Вычисление 4 4 8 5 2" xfId="22153" xr:uid="{00000000-0005-0000-0000-00009A570000}"/>
    <cellStyle name="Вычисление 4 4 8 6" xfId="22154" xr:uid="{00000000-0005-0000-0000-00009B570000}"/>
    <cellStyle name="Вычисление 4 4 9" xfId="22155" xr:uid="{00000000-0005-0000-0000-00009C570000}"/>
    <cellStyle name="Вычисление 4 4 9 2" xfId="22156" xr:uid="{00000000-0005-0000-0000-00009D570000}"/>
    <cellStyle name="Вычисление 4 4 9 2 2" xfId="22157" xr:uid="{00000000-0005-0000-0000-00009E570000}"/>
    <cellStyle name="Вычисление 4 4 9 3" xfId="22158" xr:uid="{00000000-0005-0000-0000-00009F570000}"/>
    <cellStyle name="Вычисление 4 5" xfId="22159" xr:uid="{00000000-0005-0000-0000-0000A0570000}"/>
    <cellStyle name="Вычисление 4 5 2" xfId="22160" xr:uid="{00000000-0005-0000-0000-0000A1570000}"/>
    <cellStyle name="Вычисление 4 5 2 2" xfId="22161" xr:uid="{00000000-0005-0000-0000-0000A2570000}"/>
    <cellStyle name="Вычисление 4 5 2 2 2" xfId="22162" xr:uid="{00000000-0005-0000-0000-0000A3570000}"/>
    <cellStyle name="Вычисление 4 5 2 2 2 2" xfId="22163" xr:uid="{00000000-0005-0000-0000-0000A4570000}"/>
    <cellStyle name="Вычисление 4 5 2 2 2 2 2" xfId="22164" xr:uid="{00000000-0005-0000-0000-0000A5570000}"/>
    <cellStyle name="Вычисление 4 5 2 2 2 3" xfId="22165" xr:uid="{00000000-0005-0000-0000-0000A6570000}"/>
    <cellStyle name="Вычисление 4 5 2 2 3" xfId="22166" xr:uid="{00000000-0005-0000-0000-0000A7570000}"/>
    <cellStyle name="Вычисление 4 5 2 2 3 2" xfId="22167" xr:uid="{00000000-0005-0000-0000-0000A8570000}"/>
    <cellStyle name="Вычисление 4 5 2 2 3 2 2" xfId="22168" xr:uid="{00000000-0005-0000-0000-0000A9570000}"/>
    <cellStyle name="Вычисление 4 5 2 2 3 3" xfId="22169" xr:uid="{00000000-0005-0000-0000-0000AA570000}"/>
    <cellStyle name="Вычисление 4 5 2 2 4" xfId="22170" xr:uid="{00000000-0005-0000-0000-0000AB570000}"/>
    <cellStyle name="Вычисление 4 5 2 2 4 2" xfId="22171" xr:uid="{00000000-0005-0000-0000-0000AC570000}"/>
    <cellStyle name="Вычисление 4 5 2 2 4 2 2" xfId="22172" xr:uid="{00000000-0005-0000-0000-0000AD570000}"/>
    <cellStyle name="Вычисление 4 5 2 2 4 3" xfId="22173" xr:uid="{00000000-0005-0000-0000-0000AE570000}"/>
    <cellStyle name="Вычисление 4 5 2 2 5" xfId="22174" xr:uid="{00000000-0005-0000-0000-0000AF570000}"/>
    <cellStyle name="Вычисление 4 5 2 2 5 2" xfId="22175" xr:uid="{00000000-0005-0000-0000-0000B0570000}"/>
    <cellStyle name="Вычисление 4 5 2 2 6" xfId="22176" xr:uid="{00000000-0005-0000-0000-0000B1570000}"/>
    <cellStyle name="Вычисление 4 5 2 3" xfId="22177" xr:uid="{00000000-0005-0000-0000-0000B2570000}"/>
    <cellStyle name="Вычисление 4 5 2 3 2" xfId="22178" xr:uid="{00000000-0005-0000-0000-0000B3570000}"/>
    <cellStyle name="Вычисление 4 5 2 3 2 2" xfId="22179" xr:uid="{00000000-0005-0000-0000-0000B4570000}"/>
    <cellStyle name="Вычисление 4 5 2 3 2 2 2" xfId="22180" xr:uid="{00000000-0005-0000-0000-0000B5570000}"/>
    <cellStyle name="Вычисление 4 5 2 3 2 3" xfId="22181" xr:uid="{00000000-0005-0000-0000-0000B6570000}"/>
    <cellStyle name="Вычисление 4 5 2 3 3" xfId="22182" xr:uid="{00000000-0005-0000-0000-0000B7570000}"/>
    <cellStyle name="Вычисление 4 5 2 3 3 2" xfId="22183" xr:uid="{00000000-0005-0000-0000-0000B8570000}"/>
    <cellStyle name="Вычисление 4 5 2 3 3 2 2" xfId="22184" xr:uid="{00000000-0005-0000-0000-0000B9570000}"/>
    <cellStyle name="Вычисление 4 5 2 3 3 3" xfId="22185" xr:uid="{00000000-0005-0000-0000-0000BA570000}"/>
    <cellStyle name="Вычисление 4 5 2 3 4" xfId="22186" xr:uid="{00000000-0005-0000-0000-0000BB570000}"/>
    <cellStyle name="Вычисление 4 5 2 3 4 2" xfId="22187" xr:uid="{00000000-0005-0000-0000-0000BC570000}"/>
    <cellStyle name="Вычисление 4 5 2 3 4 2 2" xfId="22188" xr:uid="{00000000-0005-0000-0000-0000BD570000}"/>
    <cellStyle name="Вычисление 4 5 2 3 4 3" xfId="22189" xr:uid="{00000000-0005-0000-0000-0000BE570000}"/>
    <cellStyle name="Вычисление 4 5 2 3 5" xfId="22190" xr:uid="{00000000-0005-0000-0000-0000BF570000}"/>
    <cellStyle name="Вычисление 4 5 2 3 5 2" xfId="22191" xr:uid="{00000000-0005-0000-0000-0000C0570000}"/>
    <cellStyle name="Вычисление 4 5 2 3 6" xfId="22192" xr:uid="{00000000-0005-0000-0000-0000C1570000}"/>
    <cellStyle name="Вычисление 4 5 2 4" xfId="22193" xr:uid="{00000000-0005-0000-0000-0000C2570000}"/>
    <cellStyle name="Вычисление 4 5 2 4 2" xfId="22194" xr:uid="{00000000-0005-0000-0000-0000C3570000}"/>
    <cellStyle name="Вычисление 4 5 2 4 2 2" xfId="22195" xr:uid="{00000000-0005-0000-0000-0000C4570000}"/>
    <cellStyle name="Вычисление 4 5 2 4 2 2 2" xfId="22196" xr:uid="{00000000-0005-0000-0000-0000C5570000}"/>
    <cellStyle name="Вычисление 4 5 2 4 2 3" xfId="22197" xr:uid="{00000000-0005-0000-0000-0000C6570000}"/>
    <cellStyle name="Вычисление 4 5 2 4 3" xfId="22198" xr:uid="{00000000-0005-0000-0000-0000C7570000}"/>
    <cellStyle name="Вычисление 4 5 2 4 3 2" xfId="22199" xr:uid="{00000000-0005-0000-0000-0000C8570000}"/>
    <cellStyle name="Вычисление 4 5 2 4 3 2 2" xfId="22200" xr:uid="{00000000-0005-0000-0000-0000C9570000}"/>
    <cellStyle name="Вычисление 4 5 2 4 3 3" xfId="22201" xr:uid="{00000000-0005-0000-0000-0000CA570000}"/>
    <cellStyle name="Вычисление 4 5 2 4 4" xfId="22202" xr:uid="{00000000-0005-0000-0000-0000CB570000}"/>
    <cellStyle name="Вычисление 4 5 2 4 4 2" xfId="22203" xr:uid="{00000000-0005-0000-0000-0000CC570000}"/>
    <cellStyle name="Вычисление 4 5 2 4 4 2 2" xfId="22204" xr:uid="{00000000-0005-0000-0000-0000CD570000}"/>
    <cellStyle name="Вычисление 4 5 2 4 4 3" xfId="22205" xr:uid="{00000000-0005-0000-0000-0000CE570000}"/>
    <cellStyle name="Вычисление 4 5 2 4 5" xfId="22206" xr:uid="{00000000-0005-0000-0000-0000CF570000}"/>
    <cellStyle name="Вычисление 4 5 2 4 5 2" xfId="22207" xr:uid="{00000000-0005-0000-0000-0000D0570000}"/>
    <cellStyle name="Вычисление 4 5 2 4 6" xfId="22208" xr:uid="{00000000-0005-0000-0000-0000D1570000}"/>
    <cellStyle name="Вычисление 4 5 2 5" xfId="22209" xr:uid="{00000000-0005-0000-0000-0000D2570000}"/>
    <cellStyle name="Вычисление 4 5 2 5 2" xfId="22210" xr:uid="{00000000-0005-0000-0000-0000D3570000}"/>
    <cellStyle name="Вычисление 4 5 2 5 2 2" xfId="22211" xr:uid="{00000000-0005-0000-0000-0000D4570000}"/>
    <cellStyle name="Вычисление 4 5 2 5 2 2 2" xfId="22212" xr:uid="{00000000-0005-0000-0000-0000D5570000}"/>
    <cellStyle name="Вычисление 4 5 2 5 2 3" xfId="22213" xr:uid="{00000000-0005-0000-0000-0000D6570000}"/>
    <cellStyle name="Вычисление 4 5 2 5 3" xfId="22214" xr:uid="{00000000-0005-0000-0000-0000D7570000}"/>
    <cellStyle name="Вычисление 4 5 2 5 3 2" xfId="22215" xr:uid="{00000000-0005-0000-0000-0000D8570000}"/>
    <cellStyle name="Вычисление 4 5 2 5 3 2 2" xfId="22216" xr:uid="{00000000-0005-0000-0000-0000D9570000}"/>
    <cellStyle name="Вычисление 4 5 2 5 3 3" xfId="22217" xr:uid="{00000000-0005-0000-0000-0000DA570000}"/>
    <cellStyle name="Вычисление 4 5 2 5 4" xfId="22218" xr:uid="{00000000-0005-0000-0000-0000DB570000}"/>
    <cellStyle name="Вычисление 4 5 2 5 4 2" xfId="22219" xr:uid="{00000000-0005-0000-0000-0000DC570000}"/>
    <cellStyle name="Вычисление 4 5 2 5 4 2 2" xfId="22220" xr:uid="{00000000-0005-0000-0000-0000DD570000}"/>
    <cellStyle name="Вычисление 4 5 2 5 4 3" xfId="22221" xr:uid="{00000000-0005-0000-0000-0000DE570000}"/>
    <cellStyle name="Вычисление 4 5 2 5 5" xfId="22222" xr:uid="{00000000-0005-0000-0000-0000DF570000}"/>
    <cellStyle name="Вычисление 4 5 2 5 5 2" xfId="22223" xr:uid="{00000000-0005-0000-0000-0000E0570000}"/>
    <cellStyle name="Вычисление 4 5 2 5 6" xfId="22224" xr:uid="{00000000-0005-0000-0000-0000E1570000}"/>
    <cellStyle name="Вычисление 4 5 2 6" xfId="22225" xr:uid="{00000000-0005-0000-0000-0000E2570000}"/>
    <cellStyle name="Вычисление 4 5 2 6 2" xfId="22226" xr:uid="{00000000-0005-0000-0000-0000E3570000}"/>
    <cellStyle name="Вычисление 4 5 2 6 2 2" xfId="22227" xr:uid="{00000000-0005-0000-0000-0000E4570000}"/>
    <cellStyle name="Вычисление 4 5 2 6 3" xfId="22228" xr:uid="{00000000-0005-0000-0000-0000E5570000}"/>
    <cellStyle name="Вычисление 4 5 2 7" xfId="22229" xr:uid="{00000000-0005-0000-0000-0000E6570000}"/>
    <cellStyle name="Вычисление 4 5 2 7 2" xfId="22230" xr:uid="{00000000-0005-0000-0000-0000E7570000}"/>
    <cellStyle name="Вычисление 4 5 2 8" xfId="22231" xr:uid="{00000000-0005-0000-0000-0000E8570000}"/>
    <cellStyle name="Вычисление 4 5 3" xfId="22232" xr:uid="{00000000-0005-0000-0000-0000E9570000}"/>
    <cellStyle name="Вычисление 4 5 3 2" xfId="22233" xr:uid="{00000000-0005-0000-0000-0000EA570000}"/>
    <cellStyle name="Вычисление 4 5 3 2 2" xfId="22234" xr:uid="{00000000-0005-0000-0000-0000EB570000}"/>
    <cellStyle name="Вычисление 4 5 3 2 2 2" xfId="22235" xr:uid="{00000000-0005-0000-0000-0000EC570000}"/>
    <cellStyle name="Вычисление 4 5 3 2 3" xfId="22236" xr:uid="{00000000-0005-0000-0000-0000ED570000}"/>
    <cellStyle name="Вычисление 4 5 3 3" xfId="22237" xr:uid="{00000000-0005-0000-0000-0000EE570000}"/>
    <cellStyle name="Вычисление 4 5 3 3 2" xfId="22238" xr:uid="{00000000-0005-0000-0000-0000EF570000}"/>
    <cellStyle name="Вычисление 4 5 3 3 2 2" xfId="22239" xr:uid="{00000000-0005-0000-0000-0000F0570000}"/>
    <cellStyle name="Вычисление 4 5 3 3 3" xfId="22240" xr:uid="{00000000-0005-0000-0000-0000F1570000}"/>
    <cellStyle name="Вычисление 4 5 3 4" xfId="22241" xr:uid="{00000000-0005-0000-0000-0000F2570000}"/>
    <cellStyle name="Вычисление 4 5 3 4 2" xfId="22242" xr:uid="{00000000-0005-0000-0000-0000F3570000}"/>
    <cellStyle name="Вычисление 4 5 3 4 2 2" xfId="22243" xr:uid="{00000000-0005-0000-0000-0000F4570000}"/>
    <cellStyle name="Вычисление 4 5 3 4 3" xfId="22244" xr:uid="{00000000-0005-0000-0000-0000F5570000}"/>
    <cellStyle name="Вычисление 4 5 3 5" xfId="22245" xr:uid="{00000000-0005-0000-0000-0000F6570000}"/>
    <cellStyle name="Вычисление 4 5 3 5 2" xfId="22246" xr:uid="{00000000-0005-0000-0000-0000F7570000}"/>
    <cellStyle name="Вычисление 4 5 3 6" xfId="22247" xr:uid="{00000000-0005-0000-0000-0000F8570000}"/>
    <cellStyle name="Вычисление 4 5 4" xfId="22248" xr:uid="{00000000-0005-0000-0000-0000F9570000}"/>
    <cellStyle name="Вычисление 4 5 4 2" xfId="22249" xr:uid="{00000000-0005-0000-0000-0000FA570000}"/>
    <cellStyle name="Вычисление 4 5 4 2 2" xfId="22250" xr:uid="{00000000-0005-0000-0000-0000FB570000}"/>
    <cellStyle name="Вычисление 4 5 4 2 2 2" xfId="22251" xr:uid="{00000000-0005-0000-0000-0000FC570000}"/>
    <cellStyle name="Вычисление 4 5 4 2 3" xfId="22252" xr:uid="{00000000-0005-0000-0000-0000FD570000}"/>
    <cellStyle name="Вычисление 4 5 4 3" xfId="22253" xr:uid="{00000000-0005-0000-0000-0000FE570000}"/>
    <cellStyle name="Вычисление 4 5 4 3 2" xfId="22254" xr:uid="{00000000-0005-0000-0000-0000FF570000}"/>
    <cellStyle name="Вычисление 4 5 4 3 2 2" xfId="22255" xr:uid="{00000000-0005-0000-0000-000000580000}"/>
    <cellStyle name="Вычисление 4 5 4 3 3" xfId="22256" xr:uid="{00000000-0005-0000-0000-000001580000}"/>
    <cellStyle name="Вычисление 4 5 4 4" xfId="22257" xr:uid="{00000000-0005-0000-0000-000002580000}"/>
    <cellStyle name="Вычисление 4 5 4 4 2" xfId="22258" xr:uid="{00000000-0005-0000-0000-000003580000}"/>
    <cellStyle name="Вычисление 4 5 4 4 2 2" xfId="22259" xr:uid="{00000000-0005-0000-0000-000004580000}"/>
    <cellStyle name="Вычисление 4 5 4 4 3" xfId="22260" xr:uid="{00000000-0005-0000-0000-000005580000}"/>
    <cellStyle name="Вычисление 4 5 4 5" xfId="22261" xr:uid="{00000000-0005-0000-0000-000006580000}"/>
    <cellStyle name="Вычисление 4 5 4 5 2" xfId="22262" xr:uid="{00000000-0005-0000-0000-000007580000}"/>
    <cellStyle name="Вычисление 4 5 4 6" xfId="22263" xr:uid="{00000000-0005-0000-0000-000008580000}"/>
    <cellStyle name="Вычисление 4 5 5" xfId="22264" xr:uid="{00000000-0005-0000-0000-000009580000}"/>
    <cellStyle name="Вычисление 4 5 5 2" xfId="22265" xr:uid="{00000000-0005-0000-0000-00000A580000}"/>
    <cellStyle name="Вычисление 4 5 5 2 2" xfId="22266" xr:uid="{00000000-0005-0000-0000-00000B580000}"/>
    <cellStyle name="Вычисление 4 5 5 2 2 2" xfId="22267" xr:uid="{00000000-0005-0000-0000-00000C580000}"/>
    <cellStyle name="Вычисление 4 5 5 2 3" xfId="22268" xr:uid="{00000000-0005-0000-0000-00000D580000}"/>
    <cellStyle name="Вычисление 4 5 5 3" xfId="22269" xr:uid="{00000000-0005-0000-0000-00000E580000}"/>
    <cellStyle name="Вычисление 4 5 5 3 2" xfId="22270" xr:uid="{00000000-0005-0000-0000-00000F580000}"/>
    <cellStyle name="Вычисление 4 5 5 3 2 2" xfId="22271" xr:uid="{00000000-0005-0000-0000-000010580000}"/>
    <cellStyle name="Вычисление 4 5 5 3 3" xfId="22272" xr:uid="{00000000-0005-0000-0000-000011580000}"/>
    <cellStyle name="Вычисление 4 5 5 4" xfId="22273" xr:uid="{00000000-0005-0000-0000-000012580000}"/>
    <cellStyle name="Вычисление 4 5 5 4 2" xfId="22274" xr:uid="{00000000-0005-0000-0000-000013580000}"/>
    <cellStyle name="Вычисление 4 5 5 4 2 2" xfId="22275" xr:uid="{00000000-0005-0000-0000-000014580000}"/>
    <cellStyle name="Вычисление 4 5 5 4 3" xfId="22276" xr:uid="{00000000-0005-0000-0000-000015580000}"/>
    <cellStyle name="Вычисление 4 5 5 5" xfId="22277" xr:uid="{00000000-0005-0000-0000-000016580000}"/>
    <cellStyle name="Вычисление 4 5 5 5 2" xfId="22278" xr:uid="{00000000-0005-0000-0000-000017580000}"/>
    <cellStyle name="Вычисление 4 5 5 6" xfId="22279" xr:uid="{00000000-0005-0000-0000-000018580000}"/>
    <cellStyle name="Вычисление 4 5 6" xfId="22280" xr:uid="{00000000-0005-0000-0000-000019580000}"/>
    <cellStyle name="Вычисление 4 5 6 2" xfId="22281" xr:uid="{00000000-0005-0000-0000-00001A580000}"/>
    <cellStyle name="Вычисление 4 5 6 2 2" xfId="22282" xr:uid="{00000000-0005-0000-0000-00001B580000}"/>
    <cellStyle name="Вычисление 4 5 6 2 2 2" xfId="22283" xr:uid="{00000000-0005-0000-0000-00001C580000}"/>
    <cellStyle name="Вычисление 4 5 6 2 3" xfId="22284" xr:uid="{00000000-0005-0000-0000-00001D580000}"/>
    <cellStyle name="Вычисление 4 5 6 3" xfId="22285" xr:uid="{00000000-0005-0000-0000-00001E580000}"/>
    <cellStyle name="Вычисление 4 5 6 3 2" xfId="22286" xr:uid="{00000000-0005-0000-0000-00001F580000}"/>
    <cellStyle name="Вычисление 4 5 6 3 2 2" xfId="22287" xr:uid="{00000000-0005-0000-0000-000020580000}"/>
    <cellStyle name="Вычисление 4 5 6 3 3" xfId="22288" xr:uid="{00000000-0005-0000-0000-000021580000}"/>
    <cellStyle name="Вычисление 4 5 6 4" xfId="22289" xr:uid="{00000000-0005-0000-0000-000022580000}"/>
    <cellStyle name="Вычисление 4 5 6 4 2" xfId="22290" xr:uid="{00000000-0005-0000-0000-000023580000}"/>
    <cellStyle name="Вычисление 4 5 6 4 2 2" xfId="22291" xr:uid="{00000000-0005-0000-0000-000024580000}"/>
    <cellStyle name="Вычисление 4 5 6 4 3" xfId="22292" xr:uid="{00000000-0005-0000-0000-000025580000}"/>
    <cellStyle name="Вычисление 4 5 6 5" xfId="22293" xr:uid="{00000000-0005-0000-0000-000026580000}"/>
    <cellStyle name="Вычисление 4 5 6 5 2" xfId="22294" xr:uid="{00000000-0005-0000-0000-000027580000}"/>
    <cellStyle name="Вычисление 4 5 6 6" xfId="22295" xr:uid="{00000000-0005-0000-0000-000028580000}"/>
    <cellStyle name="Вычисление 4 5 7" xfId="22296" xr:uid="{00000000-0005-0000-0000-000029580000}"/>
    <cellStyle name="Вычисление 4 5 7 2" xfId="22297" xr:uid="{00000000-0005-0000-0000-00002A580000}"/>
    <cellStyle name="Вычисление 4 5 7 2 2" xfId="22298" xr:uid="{00000000-0005-0000-0000-00002B580000}"/>
    <cellStyle name="Вычисление 4 5 7 3" xfId="22299" xr:uid="{00000000-0005-0000-0000-00002C580000}"/>
    <cellStyle name="Вычисление 4 5 8" xfId="22300" xr:uid="{00000000-0005-0000-0000-00002D580000}"/>
    <cellStyle name="Вычисление 4 5 8 2" xfId="22301" xr:uid="{00000000-0005-0000-0000-00002E580000}"/>
    <cellStyle name="Вычисление 4 5 9" xfId="22302" xr:uid="{00000000-0005-0000-0000-00002F580000}"/>
    <cellStyle name="Вычисление 4 6" xfId="22303" xr:uid="{00000000-0005-0000-0000-000030580000}"/>
    <cellStyle name="Вычисление 4 6 2" xfId="22304" xr:uid="{00000000-0005-0000-0000-000031580000}"/>
    <cellStyle name="Вычисление 4 6 2 2" xfId="22305" xr:uid="{00000000-0005-0000-0000-000032580000}"/>
    <cellStyle name="Вычисление 4 6 2 2 2" xfId="22306" xr:uid="{00000000-0005-0000-0000-000033580000}"/>
    <cellStyle name="Вычисление 4 6 2 2 2 2" xfId="22307" xr:uid="{00000000-0005-0000-0000-000034580000}"/>
    <cellStyle name="Вычисление 4 6 2 2 3" xfId="22308" xr:uid="{00000000-0005-0000-0000-000035580000}"/>
    <cellStyle name="Вычисление 4 6 2 3" xfId="22309" xr:uid="{00000000-0005-0000-0000-000036580000}"/>
    <cellStyle name="Вычисление 4 6 2 3 2" xfId="22310" xr:uid="{00000000-0005-0000-0000-000037580000}"/>
    <cellStyle name="Вычисление 4 6 2 3 2 2" xfId="22311" xr:uid="{00000000-0005-0000-0000-000038580000}"/>
    <cellStyle name="Вычисление 4 6 2 3 3" xfId="22312" xr:uid="{00000000-0005-0000-0000-000039580000}"/>
    <cellStyle name="Вычисление 4 6 2 4" xfId="22313" xr:uid="{00000000-0005-0000-0000-00003A580000}"/>
    <cellStyle name="Вычисление 4 6 2 4 2" xfId="22314" xr:uid="{00000000-0005-0000-0000-00003B580000}"/>
    <cellStyle name="Вычисление 4 6 2 4 2 2" xfId="22315" xr:uid="{00000000-0005-0000-0000-00003C580000}"/>
    <cellStyle name="Вычисление 4 6 2 4 3" xfId="22316" xr:uid="{00000000-0005-0000-0000-00003D580000}"/>
    <cellStyle name="Вычисление 4 6 2 5" xfId="22317" xr:uid="{00000000-0005-0000-0000-00003E580000}"/>
    <cellStyle name="Вычисление 4 6 2 5 2" xfId="22318" xr:uid="{00000000-0005-0000-0000-00003F580000}"/>
    <cellStyle name="Вычисление 4 6 2 6" xfId="22319" xr:uid="{00000000-0005-0000-0000-000040580000}"/>
    <cellStyle name="Вычисление 4 6 3" xfId="22320" xr:uid="{00000000-0005-0000-0000-000041580000}"/>
    <cellStyle name="Вычисление 4 6 3 2" xfId="22321" xr:uid="{00000000-0005-0000-0000-000042580000}"/>
    <cellStyle name="Вычисление 4 6 3 2 2" xfId="22322" xr:uid="{00000000-0005-0000-0000-000043580000}"/>
    <cellStyle name="Вычисление 4 6 3 2 2 2" xfId="22323" xr:uid="{00000000-0005-0000-0000-000044580000}"/>
    <cellStyle name="Вычисление 4 6 3 2 3" xfId="22324" xr:uid="{00000000-0005-0000-0000-000045580000}"/>
    <cellStyle name="Вычисление 4 6 3 3" xfId="22325" xr:uid="{00000000-0005-0000-0000-000046580000}"/>
    <cellStyle name="Вычисление 4 6 3 3 2" xfId="22326" xr:uid="{00000000-0005-0000-0000-000047580000}"/>
    <cellStyle name="Вычисление 4 6 3 3 2 2" xfId="22327" xr:uid="{00000000-0005-0000-0000-000048580000}"/>
    <cellStyle name="Вычисление 4 6 3 3 3" xfId="22328" xr:uid="{00000000-0005-0000-0000-000049580000}"/>
    <cellStyle name="Вычисление 4 6 3 4" xfId="22329" xr:uid="{00000000-0005-0000-0000-00004A580000}"/>
    <cellStyle name="Вычисление 4 6 3 4 2" xfId="22330" xr:uid="{00000000-0005-0000-0000-00004B580000}"/>
    <cellStyle name="Вычисление 4 6 3 4 2 2" xfId="22331" xr:uid="{00000000-0005-0000-0000-00004C580000}"/>
    <cellStyle name="Вычисление 4 6 3 4 3" xfId="22332" xr:uid="{00000000-0005-0000-0000-00004D580000}"/>
    <cellStyle name="Вычисление 4 6 3 5" xfId="22333" xr:uid="{00000000-0005-0000-0000-00004E580000}"/>
    <cellStyle name="Вычисление 4 6 3 5 2" xfId="22334" xr:uid="{00000000-0005-0000-0000-00004F580000}"/>
    <cellStyle name="Вычисление 4 6 3 6" xfId="22335" xr:uid="{00000000-0005-0000-0000-000050580000}"/>
    <cellStyle name="Вычисление 4 6 4" xfId="22336" xr:uid="{00000000-0005-0000-0000-000051580000}"/>
    <cellStyle name="Вычисление 4 6 4 2" xfId="22337" xr:uid="{00000000-0005-0000-0000-000052580000}"/>
    <cellStyle name="Вычисление 4 6 4 2 2" xfId="22338" xr:uid="{00000000-0005-0000-0000-000053580000}"/>
    <cellStyle name="Вычисление 4 6 4 2 2 2" xfId="22339" xr:uid="{00000000-0005-0000-0000-000054580000}"/>
    <cellStyle name="Вычисление 4 6 4 2 3" xfId="22340" xr:uid="{00000000-0005-0000-0000-000055580000}"/>
    <cellStyle name="Вычисление 4 6 4 3" xfId="22341" xr:uid="{00000000-0005-0000-0000-000056580000}"/>
    <cellStyle name="Вычисление 4 6 4 3 2" xfId="22342" xr:uid="{00000000-0005-0000-0000-000057580000}"/>
    <cellStyle name="Вычисление 4 6 4 3 2 2" xfId="22343" xr:uid="{00000000-0005-0000-0000-000058580000}"/>
    <cellStyle name="Вычисление 4 6 4 3 3" xfId="22344" xr:uid="{00000000-0005-0000-0000-000059580000}"/>
    <cellStyle name="Вычисление 4 6 4 4" xfId="22345" xr:uid="{00000000-0005-0000-0000-00005A580000}"/>
    <cellStyle name="Вычисление 4 6 4 4 2" xfId="22346" xr:uid="{00000000-0005-0000-0000-00005B580000}"/>
    <cellStyle name="Вычисление 4 6 4 4 2 2" xfId="22347" xr:uid="{00000000-0005-0000-0000-00005C580000}"/>
    <cellStyle name="Вычисление 4 6 4 4 3" xfId="22348" xr:uid="{00000000-0005-0000-0000-00005D580000}"/>
    <cellStyle name="Вычисление 4 6 4 5" xfId="22349" xr:uid="{00000000-0005-0000-0000-00005E580000}"/>
    <cellStyle name="Вычисление 4 6 4 5 2" xfId="22350" xr:uid="{00000000-0005-0000-0000-00005F580000}"/>
    <cellStyle name="Вычисление 4 6 4 6" xfId="22351" xr:uid="{00000000-0005-0000-0000-000060580000}"/>
    <cellStyle name="Вычисление 4 6 5" xfId="22352" xr:uid="{00000000-0005-0000-0000-000061580000}"/>
    <cellStyle name="Вычисление 4 6 5 2" xfId="22353" xr:uid="{00000000-0005-0000-0000-000062580000}"/>
    <cellStyle name="Вычисление 4 6 5 2 2" xfId="22354" xr:uid="{00000000-0005-0000-0000-000063580000}"/>
    <cellStyle name="Вычисление 4 6 5 2 2 2" xfId="22355" xr:uid="{00000000-0005-0000-0000-000064580000}"/>
    <cellStyle name="Вычисление 4 6 5 2 3" xfId="22356" xr:uid="{00000000-0005-0000-0000-000065580000}"/>
    <cellStyle name="Вычисление 4 6 5 3" xfId="22357" xr:uid="{00000000-0005-0000-0000-000066580000}"/>
    <cellStyle name="Вычисление 4 6 5 3 2" xfId="22358" xr:uid="{00000000-0005-0000-0000-000067580000}"/>
    <cellStyle name="Вычисление 4 6 5 3 2 2" xfId="22359" xr:uid="{00000000-0005-0000-0000-000068580000}"/>
    <cellStyle name="Вычисление 4 6 5 3 3" xfId="22360" xr:uid="{00000000-0005-0000-0000-000069580000}"/>
    <cellStyle name="Вычисление 4 6 5 4" xfId="22361" xr:uid="{00000000-0005-0000-0000-00006A580000}"/>
    <cellStyle name="Вычисление 4 6 5 4 2" xfId="22362" xr:uid="{00000000-0005-0000-0000-00006B580000}"/>
    <cellStyle name="Вычисление 4 6 5 4 2 2" xfId="22363" xr:uid="{00000000-0005-0000-0000-00006C580000}"/>
    <cellStyle name="Вычисление 4 6 5 4 3" xfId="22364" xr:uid="{00000000-0005-0000-0000-00006D580000}"/>
    <cellStyle name="Вычисление 4 6 5 5" xfId="22365" xr:uid="{00000000-0005-0000-0000-00006E580000}"/>
    <cellStyle name="Вычисление 4 6 5 5 2" xfId="22366" xr:uid="{00000000-0005-0000-0000-00006F580000}"/>
    <cellStyle name="Вычисление 4 6 5 6" xfId="22367" xr:uid="{00000000-0005-0000-0000-000070580000}"/>
    <cellStyle name="Вычисление 4 6 6" xfId="22368" xr:uid="{00000000-0005-0000-0000-000071580000}"/>
    <cellStyle name="Вычисление 4 6 6 2" xfId="22369" xr:uid="{00000000-0005-0000-0000-000072580000}"/>
    <cellStyle name="Вычисление 4 6 6 2 2" xfId="22370" xr:uid="{00000000-0005-0000-0000-000073580000}"/>
    <cellStyle name="Вычисление 4 6 6 2 2 2" xfId="22371" xr:uid="{00000000-0005-0000-0000-000074580000}"/>
    <cellStyle name="Вычисление 4 6 6 2 3" xfId="22372" xr:uid="{00000000-0005-0000-0000-000075580000}"/>
    <cellStyle name="Вычисление 4 6 6 3" xfId="22373" xr:uid="{00000000-0005-0000-0000-000076580000}"/>
    <cellStyle name="Вычисление 4 6 6 3 2" xfId="22374" xr:uid="{00000000-0005-0000-0000-000077580000}"/>
    <cellStyle name="Вычисление 4 6 6 3 2 2" xfId="22375" xr:uid="{00000000-0005-0000-0000-000078580000}"/>
    <cellStyle name="Вычисление 4 6 6 3 3" xfId="22376" xr:uid="{00000000-0005-0000-0000-000079580000}"/>
    <cellStyle name="Вычисление 4 6 6 4" xfId="22377" xr:uid="{00000000-0005-0000-0000-00007A580000}"/>
    <cellStyle name="Вычисление 4 6 6 4 2" xfId="22378" xr:uid="{00000000-0005-0000-0000-00007B580000}"/>
    <cellStyle name="Вычисление 4 6 6 4 2 2" xfId="22379" xr:uid="{00000000-0005-0000-0000-00007C580000}"/>
    <cellStyle name="Вычисление 4 6 6 4 3" xfId="22380" xr:uid="{00000000-0005-0000-0000-00007D580000}"/>
    <cellStyle name="Вычисление 4 6 6 5" xfId="22381" xr:uid="{00000000-0005-0000-0000-00007E580000}"/>
    <cellStyle name="Вычисление 4 6 6 5 2" xfId="22382" xr:uid="{00000000-0005-0000-0000-00007F580000}"/>
    <cellStyle name="Вычисление 4 6 6 6" xfId="22383" xr:uid="{00000000-0005-0000-0000-000080580000}"/>
    <cellStyle name="Вычисление 4 6 7" xfId="22384" xr:uid="{00000000-0005-0000-0000-000081580000}"/>
    <cellStyle name="Вычисление 4 6 7 2" xfId="22385" xr:uid="{00000000-0005-0000-0000-000082580000}"/>
    <cellStyle name="Вычисление 4 6 7 2 2" xfId="22386" xr:uid="{00000000-0005-0000-0000-000083580000}"/>
    <cellStyle name="Вычисление 4 6 7 3" xfId="22387" xr:uid="{00000000-0005-0000-0000-000084580000}"/>
    <cellStyle name="Вычисление 4 6 8" xfId="22388" xr:uid="{00000000-0005-0000-0000-000085580000}"/>
    <cellStyle name="Вычисление 4 6 8 2" xfId="22389" xr:uid="{00000000-0005-0000-0000-000086580000}"/>
    <cellStyle name="Вычисление 4 6 9" xfId="22390" xr:uid="{00000000-0005-0000-0000-000087580000}"/>
    <cellStyle name="Вычисление 4 7" xfId="22391" xr:uid="{00000000-0005-0000-0000-000088580000}"/>
    <cellStyle name="Вычисление 4 7 2" xfId="22392" xr:uid="{00000000-0005-0000-0000-000089580000}"/>
    <cellStyle name="Вычисление 4 7 2 2" xfId="22393" xr:uid="{00000000-0005-0000-0000-00008A580000}"/>
    <cellStyle name="Вычисление 4 7 2 2 2" xfId="22394" xr:uid="{00000000-0005-0000-0000-00008B580000}"/>
    <cellStyle name="Вычисление 4 7 2 2 2 2" xfId="22395" xr:uid="{00000000-0005-0000-0000-00008C580000}"/>
    <cellStyle name="Вычисление 4 7 2 2 3" xfId="22396" xr:uid="{00000000-0005-0000-0000-00008D580000}"/>
    <cellStyle name="Вычисление 4 7 2 3" xfId="22397" xr:uid="{00000000-0005-0000-0000-00008E580000}"/>
    <cellStyle name="Вычисление 4 7 2 3 2" xfId="22398" xr:uid="{00000000-0005-0000-0000-00008F580000}"/>
    <cellStyle name="Вычисление 4 7 2 3 2 2" xfId="22399" xr:uid="{00000000-0005-0000-0000-000090580000}"/>
    <cellStyle name="Вычисление 4 7 2 3 3" xfId="22400" xr:uid="{00000000-0005-0000-0000-000091580000}"/>
    <cellStyle name="Вычисление 4 7 2 4" xfId="22401" xr:uid="{00000000-0005-0000-0000-000092580000}"/>
    <cellStyle name="Вычисление 4 7 2 4 2" xfId="22402" xr:uid="{00000000-0005-0000-0000-000093580000}"/>
    <cellStyle name="Вычисление 4 7 2 4 2 2" xfId="22403" xr:uid="{00000000-0005-0000-0000-000094580000}"/>
    <cellStyle name="Вычисление 4 7 2 4 3" xfId="22404" xr:uid="{00000000-0005-0000-0000-000095580000}"/>
    <cellStyle name="Вычисление 4 7 2 5" xfId="22405" xr:uid="{00000000-0005-0000-0000-000096580000}"/>
    <cellStyle name="Вычисление 4 7 2 5 2" xfId="22406" xr:uid="{00000000-0005-0000-0000-000097580000}"/>
    <cellStyle name="Вычисление 4 7 2 6" xfId="22407" xr:uid="{00000000-0005-0000-0000-000098580000}"/>
    <cellStyle name="Вычисление 4 7 3" xfId="22408" xr:uid="{00000000-0005-0000-0000-000099580000}"/>
    <cellStyle name="Вычисление 4 7 3 2" xfId="22409" xr:uid="{00000000-0005-0000-0000-00009A580000}"/>
    <cellStyle name="Вычисление 4 7 3 2 2" xfId="22410" xr:uid="{00000000-0005-0000-0000-00009B580000}"/>
    <cellStyle name="Вычисление 4 7 3 2 2 2" xfId="22411" xr:uid="{00000000-0005-0000-0000-00009C580000}"/>
    <cellStyle name="Вычисление 4 7 3 2 3" xfId="22412" xr:uid="{00000000-0005-0000-0000-00009D580000}"/>
    <cellStyle name="Вычисление 4 7 3 3" xfId="22413" xr:uid="{00000000-0005-0000-0000-00009E580000}"/>
    <cellStyle name="Вычисление 4 7 3 3 2" xfId="22414" xr:uid="{00000000-0005-0000-0000-00009F580000}"/>
    <cellStyle name="Вычисление 4 7 3 3 2 2" xfId="22415" xr:uid="{00000000-0005-0000-0000-0000A0580000}"/>
    <cellStyle name="Вычисление 4 7 3 3 3" xfId="22416" xr:uid="{00000000-0005-0000-0000-0000A1580000}"/>
    <cellStyle name="Вычисление 4 7 3 4" xfId="22417" xr:uid="{00000000-0005-0000-0000-0000A2580000}"/>
    <cellStyle name="Вычисление 4 7 3 4 2" xfId="22418" xr:uid="{00000000-0005-0000-0000-0000A3580000}"/>
    <cellStyle name="Вычисление 4 7 3 4 2 2" xfId="22419" xr:uid="{00000000-0005-0000-0000-0000A4580000}"/>
    <cellStyle name="Вычисление 4 7 3 4 3" xfId="22420" xr:uid="{00000000-0005-0000-0000-0000A5580000}"/>
    <cellStyle name="Вычисление 4 7 3 5" xfId="22421" xr:uid="{00000000-0005-0000-0000-0000A6580000}"/>
    <cellStyle name="Вычисление 4 7 3 5 2" xfId="22422" xr:uid="{00000000-0005-0000-0000-0000A7580000}"/>
    <cellStyle name="Вычисление 4 7 3 6" xfId="22423" xr:uid="{00000000-0005-0000-0000-0000A8580000}"/>
    <cellStyle name="Вычисление 4 7 4" xfId="22424" xr:uid="{00000000-0005-0000-0000-0000A9580000}"/>
    <cellStyle name="Вычисление 4 7 4 2" xfId="22425" xr:uid="{00000000-0005-0000-0000-0000AA580000}"/>
    <cellStyle name="Вычисление 4 7 4 2 2" xfId="22426" xr:uid="{00000000-0005-0000-0000-0000AB580000}"/>
    <cellStyle name="Вычисление 4 7 4 2 2 2" xfId="22427" xr:uid="{00000000-0005-0000-0000-0000AC580000}"/>
    <cellStyle name="Вычисление 4 7 4 2 3" xfId="22428" xr:uid="{00000000-0005-0000-0000-0000AD580000}"/>
    <cellStyle name="Вычисление 4 7 4 3" xfId="22429" xr:uid="{00000000-0005-0000-0000-0000AE580000}"/>
    <cellStyle name="Вычисление 4 7 4 3 2" xfId="22430" xr:uid="{00000000-0005-0000-0000-0000AF580000}"/>
    <cellStyle name="Вычисление 4 7 4 3 2 2" xfId="22431" xr:uid="{00000000-0005-0000-0000-0000B0580000}"/>
    <cellStyle name="Вычисление 4 7 4 3 3" xfId="22432" xr:uid="{00000000-0005-0000-0000-0000B1580000}"/>
    <cellStyle name="Вычисление 4 7 4 4" xfId="22433" xr:uid="{00000000-0005-0000-0000-0000B2580000}"/>
    <cellStyle name="Вычисление 4 7 4 4 2" xfId="22434" xr:uid="{00000000-0005-0000-0000-0000B3580000}"/>
    <cellStyle name="Вычисление 4 7 4 4 2 2" xfId="22435" xr:uid="{00000000-0005-0000-0000-0000B4580000}"/>
    <cellStyle name="Вычисление 4 7 4 4 3" xfId="22436" xr:uid="{00000000-0005-0000-0000-0000B5580000}"/>
    <cellStyle name="Вычисление 4 7 4 5" xfId="22437" xr:uid="{00000000-0005-0000-0000-0000B6580000}"/>
    <cellStyle name="Вычисление 4 7 4 5 2" xfId="22438" xr:uid="{00000000-0005-0000-0000-0000B7580000}"/>
    <cellStyle name="Вычисление 4 7 4 6" xfId="22439" xr:uid="{00000000-0005-0000-0000-0000B8580000}"/>
    <cellStyle name="Вычисление 4 7 5" xfId="22440" xr:uid="{00000000-0005-0000-0000-0000B9580000}"/>
    <cellStyle name="Вычисление 4 7 5 2" xfId="22441" xr:uid="{00000000-0005-0000-0000-0000BA580000}"/>
    <cellStyle name="Вычисление 4 7 5 2 2" xfId="22442" xr:uid="{00000000-0005-0000-0000-0000BB580000}"/>
    <cellStyle name="Вычисление 4 7 5 2 2 2" xfId="22443" xr:uid="{00000000-0005-0000-0000-0000BC580000}"/>
    <cellStyle name="Вычисление 4 7 5 2 3" xfId="22444" xr:uid="{00000000-0005-0000-0000-0000BD580000}"/>
    <cellStyle name="Вычисление 4 7 5 3" xfId="22445" xr:uid="{00000000-0005-0000-0000-0000BE580000}"/>
    <cellStyle name="Вычисление 4 7 5 3 2" xfId="22446" xr:uid="{00000000-0005-0000-0000-0000BF580000}"/>
    <cellStyle name="Вычисление 4 7 5 3 2 2" xfId="22447" xr:uid="{00000000-0005-0000-0000-0000C0580000}"/>
    <cellStyle name="Вычисление 4 7 5 3 3" xfId="22448" xr:uid="{00000000-0005-0000-0000-0000C1580000}"/>
    <cellStyle name="Вычисление 4 7 5 4" xfId="22449" xr:uid="{00000000-0005-0000-0000-0000C2580000}"/>
    <cellStyle name="Вычисление 4 7 5 4 2" xfId="22450" xr:uid="{00000000-0005-0000-0000-0000C3580000}"/>
    <cellStyle name="Вычисление 4 7 5 4 2 2" xfId="22451" xr:uid="{00000000-0005-0000-0000-0000C4580000}"/>
    <cellStyle name="Вычисление 4 7 5 4 3" xfId="22452" xr:uid="{00000000-0005-0000-0000-0000C5580000}"/>
    <cellStyle name="Вычисление 4 7 5 5" xfId="22453" xr:uid="{00000000-0005-0000-0000-0000C6580000}"/>
    <cellStyle name="Вычисление 4 7 5 5 2" xfId="22454" xr:uid="{00000000-0005-0000-0000-0000C7580000}"/>
    <cellStyle name="Вычисление 4 7 5 6" xfId="22455" xr:uid="{00000000-0005-0000-0000-0000C8580000}"/>
    <cellStyle name="Вычисление 4 7 6" xfId="22456" xr:uid="{00000000-0005-0000-0000-0000C9580000}"/>
    <cellStyle name="Вычисление 4 7 6 2" xfId="22457" xr:uid="{00000000-0005-0000-0000-0000CA580000}"/>
    <cellStyle name="Вычисление 4 7 6 2 2" xfId="22458" xr:uid="{00000000-0005-0000-0000-0000CB580000}"/>
    <cellStyle name="Вычисление 4 7 6 3" xfId="22459" xr:uid="{00000000-0005-0000-0000-0000CC580000}"/>
    <cellStyle name="Вычисление 4 7 7" xfId="22460" xr:uid="{00000000-0005-0000-0000-0000CD580000}"/>
    <cellStyle name="Вычисление 4 7 7 2" xfId="22461" xr:uid="{00000000-0005-0000-0000-0000CE580000}"/>
    <cellStyle name="Вычисление 4 7 8" xfId="22462" xr:uid="{00000000-0005-0000-0000-0000CF580000}"/>
    <cellStyle name="Вычисление 4 8" xfId="22463" xr:uid="{00000000-0005-0000-0000-0000D0580000}"/>
    <cellStyle name="Вычисление 4 8 2" xfId="22464" xr:uid="{00000000-0005-0000-0000-0000D1580000}"/>
    <cellStyle name="Вычисление 4 8 2 2" xfId="22465" xr:uid="{00000000-0005-0000-0000-0000D2580000}"/>
    <cellStyle name="Вычисление 4 8 2 2 2" xfId="22466" xr:uid="{00000000-0005-0000-0000-0000D3580000}"/>
    <cellStyle name="Вычисление 4 8 2 2 2 2" xfId="22467" xr:uid="{00000000-0005-0000-0000-0000D4580000}"/>
    <cellStyle name="Вычисление 4 8 2 2 3" xfId="22468" xr:uid="{00000000-0005-0000-0000-0000D5580000}"/>
    <cellStyle name="Вычисление 4 8 2 3" xfId="22469" xr:uid="{00000000-0005-0000-0000-0000D6580000}"/>
    <cellStyle name="Вычисление 4 8 2 3 2" xfId="22470" xr:uid="{00000000-0005-0000-0000-0000D7580000}"/>
    <cellStyle name="Вычисление 4 8 2 3 2 2" xfId="22471" xr:uid="{00000000-0005-0000-0000-0000D8580000}"/>
    <cellStyle name="Вычисление 4 8 2 3 3" xfId="22472" xr:uid="{00000000-0005-0000-0000-0000D9580000}"/>
    <cellStyle name="Вычисление 4 8 2 4" xfId="22473" xr:uid="{00000000-0005-0000-0000-0000DA580000}"/>
    <cellStyle name="Вычисление 4 8 2 4 2" xfId="22474" xr:uid="{00000000-0005-0000-0000-0000DB580000}"/>
    <cellStyle name="Вычисление 4 8 2 4 2 2" xfId="22475" xr:uid="{00000000-0005-0000-0000-0000DC580000}"/>
    <cellStyle name="Вычисление 4 8 2 4 3" xfId="22476" xr:uid="{00000000-0005-0000-0000-0000DD580000}"/>
    <cellStyle name="Вычисление 4 8 2 5" xfId="22477" xr:uid="{00000000-0005-0000-0000-0000DE580000}"/>
    <cellStyle name="Вычисление 4 8 2 5 2" xfId="22478" xr:uid="{00000000-0005-0000-0000-0000DF580000}"/>
    <cellStyle name="Вычисление 4 8 2 6" xfId="22479" xr:uid="{00000000-0005-0000-0000-0000E0580000}"/>
    <cellStyle name="Вычисление 4 8 3" xfId="22480" xr:uid="{00000000-0005-0000-0000-0000E1580000}"/>
    <cellStyle name="Вычисление 4 8 3 2" xfId="22481" xr:uid="{00000000-0005-0000-0000-0000E2580000}"/>
    <cellStyle name="Вычисление 4 8 3 2 2" xfId="22482" xr:uid="{00000000-0005-0000-0000-0000E3580000}"/>
    <cellStyle name="Вычисление 4 8 3 2 2 2" xfId="22483" xr:uid="{00000000-0005-0000-0000-0000E4580000}"/>
    <cellStyle name="Вычисление 4 8 3 2 3" xfId="22484" xr:uid="{00000000-0005-0000-0000-0000E5580000}"/>
    <cellStyle name="Вычисление 4 8 3 3" xfId="22485" xr:uid="{00000000-0005-0000-0000-0000E6580000}"/>
    <cellStyle name="Вычисление 4 8 3 3 2" xfId="22486" xr:uid="{00000000-0005-0000-0000-0000E7580000}"/>
    <cellStyle name="Вычисление 4 8 3 3 2 2" xfId="22487" xr:uid="{00000000-0005-0000-0000-0000E8580000}"/>
    <cellStyle name="Вычисление 4 8 3 3 3" xfId="22488" xr:uid="{00000000-0005-0000-0000-0000E9580000}"/>
    <cellStyle name="Вычисление 4 8 3 4" xfId="22489" xr:uid="{00000000-0005-0000-0000-0000EA580000}"/>
    <cellStyle name="Вычисление 4 8 3 4 2" xfId="22490" xr:uid="{00000000-0005-0000-0000-0000EB580000}"/>
    <cellStyle name="Вычисление 4 8 3 4 2 2" xfId="22491" xr:uid="{00000000-0005-0000-0000-0000EC580000}"/>
    <cellStyle name="Вычисление 4 8 3 4 3" xfId="22492" xr:uid="{00000000-0005-0000-0000-0000ED580000}"/>
    <cellStyle name="Вычисление 4 8 3 5" xfId="22493" xr:uid="{00000000-0005-0000-0000-0000EE580000}"/>
    <cellStyle name="Вычисление 4 8 3 5 2" xfId="22494" xr:uid="{00000000-0005-0000-0000-0000EF580000}"/>
    <cellStyle name="Вычисление 4 8 3 6" xfId="22495" xr:uid="{00000000-0005-0000-0000-0000F0580000}"/>
    <cellStyle name="Вычисление 4 8 4" xfId="22496" xr:uid="{00000000-0005-0000-0000-0000F1580000}"/>
    <cellStyle name="Вычисление 4 8 4 2" xfId="22497" xr:uid="{00000000-0005-0000-0000-0000F2580000}"/>
    <cellStyle name="Вычисление 4 8 4 2 2" xfId="22498" xr:uid="{00000000-0005-0000-0000-0000F3580000}"/>
    <cellStyle name="Вычисление 4 8 4 2 2 2" xfId="22499" xr:uid="{00000000-0005-0000-0000-0000F4580000}"/>
    <cellStyle name="Вычисление 4 8 4 2 3" xfId="22500" xr:uid="{00000000-0005-0000-0000-0000F5580000}"/>
    <cellStyle name="Вычисление 4 8 4 3" xfId="22501" xr:uid="{00000000-0005-0000-0000-0000F6580000}"/>
    <cellStyle name="Вычисление 4 8 4 3 2" xfId="22502" xr:uid="{00000000-0005-0000-0000-0000F7580000}"/>
    <cellStyle name="Вычисление 4 8 4 3 2 2" xfId="22503" xr:uid="{00000000-0005-0000-0000-0000F8580000}"/>
    <cellStyle name="Вычисление 4 8 4 3 3" xfId="22504" xr:uid="{00000000-0005-0000-0000-0000F9580000}"/>
    <cellStyle name="Вычисление 4 8 4 4" xfId="22505" xr:uid="{00000000-0005-0000-0000-0000FA580000}"/>
    <cellStyle name="Вычисление 4 8 4 4 2" xfId="22506" xr:uid="{00000000-0005-0000-0000-0000FB580000}"/>
    <cellStyle name="Вычисление 4 8 4 4 2 2" xfId="22507" xr:uid="{00000000-0005-0000-0000-0000FC580000}"/>
    <cellStyle name="Вычисление 4 8 4 4 3" xfId="22508" xr:uid="{00000000-0005-0000-0000-0000FD580000}"/>
    <cellStyle name="Вычисление 4 8 4 5" xfId="22509" xr:uid="{00000000-0005-0000-0000-0000FE580000}"/>
    <cellStyle name="Вычисление 4 8 4 5 2" xfId="22510" xr:uid="{00000000-0005-0000-0000-0000FF580000}"/>
    <cellStyle name="Вычисление 4 8 4 6" xfId="22511" xr:uid="{00000000-0005-0000-0000-000000590000}"/>
    <cellStyle name="Вычисление 4 8 5" xfId="22512" xr:uid="{00000000-0005-0000-0000-000001590000}"/>
    <cellStyle name="Вычисление 4 8 5 2" xfId="22513" xr:uid="{00000000-0005-0000-0000-000002590000}"/>
    <cellStyle name="Вычисление 4 8 5 2 2" xfId="22514" xr:uid="{00000000-0005-0000-0000-000003590000}"/>
    <cellStyle name="Вычисление 4 8 5 2 2 2" xfId="22515" xr:uid="{00000000-0005-0000-0000-000004590000}"/>
    <cellStyle name="Вычисление 4 8 5 2 3" xfId="22516" xr:uid="{00000000-0005-0000-0000-000005590000}"/>
    <cellStyle name="Вычисление 4 8 5 3" xfId="22517" xr:uid="{00000000-0005-0000-0000-000006590000}"/>
    <cellStyle name="Вычисление 4 8 5 3 2" xfId="22518" xr:uid="{00000000-0005-0000-0000-000007590000}"/>
    <cellStyle name="Вычисление 4 8 5 3 2 2" xfId="22519" xr:uid="{00000000-0005-0000-0000-000008590000}"/>
    <cellStyle name="Вычисление 4 8 5 3 3" xfId="22520" xr:uid="{00000000-0005-0000-0000-000009590000}"/>
    <cellStyle name="Вычисление 4 8 5 4" xfId="22521" xr:uid="{00000000-0005-0000-0000-00000A590000}"/>
    <cellStyle name="Вычисление 4 8 5 4 2" xfId="22522" xr:uid="{00000000-0005-0000-0000-00000B590000}"/>
    <cellStyle name="Вычисление 4 8 5 4 2 2" xfId="22523" xr:uid="{00000000-0005-0000-0000-00000C590000}"/>
    <cellStyle name="Вычисление 4 8 5 4 3" xfId="22524" xr:uid="{00000000-0005-0000-0000-00000D590000}"/>
    <cellStyle name="Вычисление 4 8 5 5" xfId="22525" xr:uid="{00000000-0005-0000-0000-00000E590000}"/>
    <cellStyle name="Вычисление 4 8 5 5 2" xfId="22526" xr:uid="{00000000-0005-0000-0000-00000F590000}"/>
    <cellStyle name="Вычисление 4 8 5 6" xfId="22527" xr:uid="{00000000-0005-0000-0000-000010590000}"/>
    <cellStyle name="Вычисление 4 8 6" xfId="22528" xr:uid="{00000000-0005-0000-0000-000011590000}"/>
    <cellStyle name="Вычисление 4 8 6 2" xfId="22529" xr:uid="{00000000-0005-0000-0000-000012590000}"/>
    <cellStyle name="Вычисление 4 8 6 2 2" xfId="22530" xr:uid="{00000000-0005-0000-0000-000013590000}"/>
    <cellStyle name="Вычисление 4 8 6 3" xfId="22531" xr:uid="{00000000-0005-0000-0000-000014590000}"/>
    <cellStyle name="Вычисление 4 8 7" xfId="22532" xr:uid="{00000000-0005-0000-0000-000015590000}"/>
    <cellStyle name="Вычисление 4 8 7 2" xfId="22533" xr:uid="{00000000-0005-0000-0000-000016590000}"/>
    <cellStyle name="Вычисление 4 8 8" xfId="22534" xr:uid="{00000000-0005-0000-0000-000017590000}"/>
    <cellStyle name="Вычисление 4 9" xfId="22535" xr:uid="{00000000-0005-0000-0000-000018590000}"/>
    <cellStyle name="Вычисление 4 9 2" xfId="22536" xr:uid="{00000000-0005-0000-0000-000019590000}"/>
    <cellStyle name="Вычисление 4 9 2 2" xfId="22537" xr:uid="{00000000-0005-0000-0000-00001A590000}"/>
    <cellStyle name="Вычисление 4 9 2 2 2" xfId="22538" xr:uid="{00000000-0005-0000-0000-00001B590000}"/>
    <cellStyle name="Вычисление 4 9 2 3" xfId="22539" xr:uid="{00000000-0005-0000-0000-00001C590000}"/>
    <cellStyle name="Вычисление 4 9 3" xfId="22540" xr:uid="{00000000-0005-0000-0000-00001D590000}"/>
    <cellStyle name="Вычисление 4 9 3 2" xfId="22541" xr:uid="{00000000-0005-0000-0000-00001E590000}"/>
    <cellStyle name="Вычисление 4 9 4" xfId="22542" xr:uid="{00000000-0005-0000-0000-00001F590000}"/>
    <cellStyle name="Вычисление 5" xfId="22543" xr:uid="{00000000-0005-0000-0000-000020590000}"/>
    <cellStyle name="Вычисление 5 2" xfId="22544" xr:uid="{00000000-0005-0000-0000-000021590000}"/>
    <cellStyle name="Вычисление 5 2 2" xfId="22545" xr:uid="{00000000-0005-0000-0000-000022590000}"/>
    <cellStyle name="Вычисление 5 3" xfId="22546" xr:uid="{00000000-0005-0000-0000-000023590000}"/>
    <cellStyle name="Вычисление 6" xfId="22547" xr:uid="{00000000-0005-0000-0000-000024590000}"/>
    <cellStyle name="Вычисление 6 2" xfId="22548" xr:uid="{00000000-0005-0000-0000-000025590000}"/>
    <cellStyle name="Вычисление 6 2 2" xfId="22549" xr:uid="{00000000-0005-0000-0000-000026590000}"/>
    <cellStyle name="Вычисление 6 3" xfId="22550" xr:uid="{00000000-0005-0000-0000-000027590000}"/>
    <cellStyle name="Гиперссылка 2" xfId="39451" xr:uid="{00000000-0005-0000-0000-000028590000}"/>
    <cellStyle name="Денежный [0] 2" xfId="39452" xr:uid="{00000000-0005-0000-0000-000029590000}"/>
    <cellStyle name="Денежный 2" xfId="273" xr:uid="{00000000-0005-0000-0000-00002A590000}"/>
    <cellStyle name="Денежный 2 2" xfId="274" xr:uid="{00000000-0005-0000-0000-00002B590000}"/>
    <cellStyle name="Денежный 3" xfId="275" xr:uid="{00000000-0005-0000-0000-00002C590000}"/>
    <cellStyle name="Денежный 3 2" xfId="41528" xr:uid="{00000000-0005-0000-0000-00002D590000}"/>
    <cellStyle name="Денежный 4" xfId="276" xr:uid="{00000000-0005-0000-0000-00002E590000}"/>
    <cellStyle name="Заголовок 1 2" xfId="277" xr:uid="{00000000-0005-0000-0000-00002F590000}"/>
    <cellStyle name="Заголовок 1 3" xfId="278" xr:uid="{00000000-0005-0000-0000-000030590000}"/>
    <cellStyle name="Заголовок 1 4" xfId="279" xr:uid="{00000000-0005-0000-0000-000031590000}"/>
    <cellStyle name="Заголовок 1 5" xfId="22551" xr:uid="{00000000-0005-0000-0000-000032590000}"/>
    <cellStyle name="Заголовок 1 6" xfId="22552" xr:uid="{00000000-0005-0000-0000-000033590000}"/>
    <cellStyle name="Заголовок 2 2" xfId="280" xr:uid="{00000000-0005-0000-0000-000034590000}"/>
    <cellStyle name="Заголовок 2 3" xfId="281" xr:uid="{00000000-0005-0000-0000-000035590000}"/>
    <cellStyle name="Заголовок 2 4" xfId="282" xr:uid="{00000000-0005-0000-0000-000036590000}"/>
    <cellStyle name="Заголовок 2 5" xfId="22553" xr:uid="{00000000-0005-0000-0000-000037590000}"/>
    <cellStyle name="Заголовок 2 6" xfId="22554" xr:uid="{00000000-0005-0000-0000-000038590000}"/>
    <cellStyle name="Заголовок 3 2" xfId="283" xr:uid="{00000000-0005-0000-0000-000039590000}"/>
    <cellStyle name="Заголовок 3 3" xfId="284" xr:uid="{00000000-0005-0000-0000-00003A590000}"/>
    <cellStyle name="Заголовок 3 4" xfId="285" xr:uid="{00000000-0005-0000-0000-00003B590000}"/>
    <cellStyle name="Заголовок 3 5" xfId="22555" xr:uid="{00000000-0005-0000-0000-00003C590000}"/>
    <cellStyle name="Заголовок 3 6" xfId="22556" xr:uid="{00000000-0005-0000-0000-00003D590000}"/>
    <cellStyle name="Заголовок 4 2" xfId="286" xr:uid="{00000000-0005-0000-0000-00003E590000}"/>
    <cellStyle name="Заголовок 4 3" xfId="287" xr:uid="{00000000-0005-0000-0000-00003F590000}"/>
    <cellStyle name="Заголовок 4 4" xfId="288" xr:uid="{00000000-0005-0000-0000-000040590000}"/>
    <cellStyle name="Заголовок 4 5" xfId="22557" xr:uid="{00000000-0005-0000-0000-000041590000}"/>
    <cellStyle name="Заголовок 4 6" xfId="22558" xr:uid="{00000000-0005-0000-0000-000042590000}"/>
    <cellStyle name="Защитный" xfId="289" xr:uid="{00000000-0005-0000-0000-000043590000}"/>
    <cellStyle name="Индексы" xfId="290" xr:uid="{00000000-0005-0000-0000-000044590000}"/>
    <cellStyle name="Итог 2" xfId="291" xr:uid="{00000000-0005-0000-0000-000045590000}"/>
    <cellStyle name="Итог 2 10" xfId="22559" xr:uid="{00000000-0005-0000-0000-000046590000}"/>
    <cellStyle name="Итог 2 10 2" xfId="22560" xr:uid="{00000000-0005-0000-0000-000047590000}"/>
    <cellStyle name="Итог 2 10 2 2" xfId="22561" xr:uid="{00000000-0005-0000-0000-000048590000}"/>
    <cellStyle name="Итог 2 10 3" xfId="22562" xr:uid="{00000000-0005-0000-0000-000049590000}"/>
    <cellStyle name="Итог 2 11" xfId="22563" xr:uid="{00000000-0005-0000-0000-00004A590000}"/>
    <cellStyle name="Итог 2 11 2" xfId="22564" xr:uid="{00000000-0005-0000-0000-00004B590000}"/>
    <cellStyle name="Итог 2 12" xfId="22565" xr:uid="{00000000-0005-0000-0000-00004C590000}"/>
    <cellStyle name="Итог 2 13" xfId="22566" xr:uid="{00000000-0005-0000-0000-00004D590000}"/>
    <cellStyle name="Итог 2 2" xfId="292" xr:uid="{00000000-0005-0000-0000-00004E590000}"/>
    <cellStyle name="Итог 2 2 10" xfId="22567" xr:uid="{00000000-0005-0000-0000-00004F590000}"/>
    <cellStyle name="Итог 2 2 2" xfId="22568" xr:uid="{00000000-0005-0000-0000-000050590000}"/>
    <cellStyle name="Итог 2 2 2 10" xfId="22569" xr:uid="{00000000-0005-0000-0000-000051590000}"/>
    <cellStyle name="Итог 2 2 2 2" xfId="22570" xr:uid="{00000000-0005-0000-0000-000052590000}"/>
    <cellStyle name="Итог 2 2 2 2 2" xfId="22571" xr:uid="{00000000-0005-0000-0000-000053590000}"/>
    <cellStyle name="Итог 2 2 2 2 2 2" xfId="22572" xr:uid="{00000000-0005-0000-0000-000054590000}"/>
    <cellStyle name="Итог 2 2 2 2 2 2 2" xfId="22573" xr:uid="{00000000-0005-0000-0000-000055590000}"/>
    <cellStyle name="Итог 2 2 2 2 2 2 2 2" xfId="22574" xr:uid="{00000000-0005-0000-0000-000056590000}"/>
    <cellStyle name="Итог 2 2 2 2 2 2 3" xfId="22575" xr:uid="{00000000-0005-0000-0000-000057590000}"/>
    <cellStyle name="Итог 2 2 2 2 2 3" xfId="22576" xr:uid="{00000000-0005-0000-0000-000058590000}"/>
    <cellStyle name="Итог 2 2 2 2 2 3 2" xfId="22577" xr:uid="{00000000-0005-0000-0000-000059590000}"/>
    <cellStyle name="Итог 2 2 2 2 2 3 2 2" xfId="22578" xr:uid="{00000000-0005-0000-0000-00005A590000}"/>
    <cellStyle name="Итог 2 2 2 2 2 3 3" xfId="22579" xr:uid="{00000000-0005-0000-0000-00005B590000}"/>
    <cellStyle name="Итог 2 2 2 2 2 4" xfId="22580" xr:uid="{00000000-0005-0000-0000-00005C590000}"/>
    <cellStyle name="Итог 2 2 2 2 2 4 2" xfId="22581" xr:uid="{00000000-0005-0000-0000-00005D590000}"/>
    <cellStyle name="Итог 2 2 2 2 2 4 2 2" xfId="22582" xr:uid="{00000000-0005-0000-0000-00005E590000}"/>
    <cellStyle name="Итог 2 2 2 2 2 4 3" xfId="22583" xr:uid="{00000000-0005-0000-0000-00005F590000}"/>
    <cellStyle name="Итог 2 2 2 2 2 5" xfId="22584" xr:uid="{00000000-0005-0000-0000-000060590000}"/>
    <cellStyle name="Итог 2 2 2 2 2 5 2" xfId="22585" xr:uid="{00000000-0005-0000-0000-000061590000}"/>
    <cellStyle name="Итог 2 2 2 2 2 6" xfId="22586" xr:uid="{00000000-0005-0000-0000-000062590000}"/>
    <cellStyle name="Итог 2 2 2 2 3" xfId="22587" xr:uid="{00000000-0005-0000-0000-000063590000}"/>
    <cellStyle name="Итог 2 2 2 2 3 2" xfId="22588" xr:uid="{00000000-0005-0000-0000-000064590000}"/>
    <cellStyle name="Итог 2 2 2 2 3 2 2" xfId="22589" xr:uid="{00000000-0005-0000-0000-000065590000}"/>
    <cellStyle name="Итог 2 2 2 2 3 2 2 2" xfId="22590" xr:uid="{00000000-0005-0000-0000-000066590000}"/>
    <cellStyle name="Итог 2 2 2 2 3 2 3" xfId="22591" xr:uid="{00000000-0005-0000-0000-000067590000}"/>
    <cellStyle name="Итог 2 2 2 2 3 3" xfId="22592" xr:uid="{00000000-0005-0000-0000-000068590000}"/>
    <cellStyle name="Итог 2 2 2 2 3 3 2" xfId="22593" xr:uid="{00000000-0005-0000-0000-000069590000}"/>
    <cellStyle name="Итог 2 2 2 2 3 3 2 2" xfId="22594" xr:uid="{00000000-0005-0000-0000-00006A590000}"/>
    <cellStyle name="Итог 2 2 2 2 3 3 3" xfId="22595" xr:uid="{00000000-0005-0000-0000-00006B590000}"/>
    <cellStyle name="Итог 2 2 2 2 3 4" xfId="22596" xr:uid="{00000000-0005-0000-0000-00006C590000}"/>
    <cellStyle name="Итог 2 2 2 2 3 4 2" xfId="22597" xr:uid="{00000000-0005-0000-0000-00006D590000}"/>
    <cellStyle name="Итог 2 2 2 2 3 4 2 2" xfId="22598" xr:uid="{00000000-0005-0000-0000-00006E590000}"/>
    <cellStyle name="Итог 2 2 2 2 3 4 3" xfId="22599" xr:uid="{00000000-0005-0000-0000-00006F590000}"/>
    <cellStyle name="Итог 2 2 2 2 3 5" xfId="22600" xr:uid="{00000000-0005-0000-0000-000070590000}"/>
    <cellStyle name="Итог 2 2 2 2 3 5 2" xfId="22601" xr:uid="{00000000-0005-0000-0000-000071590000}"/>
    <cellStyle name="Итог 2 2 2 2 3 6" xfId="22602" xr:uid="{00000000-0005-0000-0000-000072590000}"/>
    <cellStyle name="Итог 2 2 2 2 4" xfId="22603" xr:uid="{00000000-0005-0000-0000-000073590000}"/>
    <cellStyle name="Итог 2 2 2 2 4 2" xfId="22604" xr:uid="{00000000-0005-0000-0000-000074590000}"/>
    <cellStyle name="Итог 2 2 2 2 4 2 2" xfId="22605" xr:uid="{00000000-0005-0000-0000-000075590000}"/>
    <cellStyle name="Итог 2 2 2 2 4 2 2 2" xfId="22606" xr:uid="{00000000-0005-0000-0000-000076590000}"/>
    <cellStyle name="Итог 2 2 2 2 4 2 3" xfId="22607" xr:uid="{00000000-0005-0000-0000-000077590000}"/>
    <cellStyle name="Итог 2 2 2 2 4 3" xfId="22608" xr:uid="{00000000-0005-0000-0000-000078590000}"/>
    <cellStyle name="Итог 2 2 2 2 4 3 2" xfId="22609" xr:uid="{00000000-0005-0000-0000-000079590000}"/>
    <cellStyle name="Итог 2 2 2 2 4 3 2 2" xfId="22610" xr:uid="{00000000-0005-0000-0000-00007A590000}"/>
    <cellStyle name="Итог 2 2 2 2 4 3 3" xfId="22611" xr:uid="{00000000-0005-0000-0000-00007B590000}"/>
    <cellStyle name="Итог 2 2 2 2 4 4" xfId="22612" xr:uid="{00000000-0005-0000-0000-00007C590000}"/>
    <cellStyle name="Итог 2 2 2 2 4 4 2" xfId="22613" xr:uid="{00000000-0005-0000-0000-00007D590000}"/>
    <cellStyle name="Итог 2 2 2 2 4 4 2 2" xfId="22614" xr:uid="{00000000-0005-0000-0000-00007E590000}"/>
    <cellStyle name="Итог 2 2 2 2 4 4 3" xfId="22615" xr:uid="{00000000-0005-0000-0000-00007F590000}"/>
    <cellStyle name="Итог 2 2 2 2 4 5" xfId="22616" xr:uid="{00000000-0005-0000-0000-000080590000}"/>
    <cellStyle name="Итог 2 2 2 2 4 5 2" xfId="22617" xr:uid="{00000000-0005-0000-0000-000081590000}"/>
    <cellStyle name="Итог 2 2 2 2 4 6" xfId="22618" xr:uid="{00000000-0005-0000-0000-000082590000}"/>
    <cellStyle name="Итог 2 2 2 2 5" xfId="22619" xr:uid="{00000000-0005-0000-0000-000083590000}"/>
    <cellStyle name="Итог 2 2 2 2 5 2" xfId="22620" xr:uid="{00000000-0005-0000-0000-000084590000}"/>
    <cellStyle name="Итог 2 2 2 2 5 2 2" xfId="22621" xr:uid="{00000000-0005-0000-0000-000085590000}"/>
    <cellStyle name="Итог 2 2 2 2 5 2 2 2" xfId="22622" xr:uid="{00000000-0005-0000-0000-000086590000}"/>
    <cellStyle name="Итог 2 2 2 2 5 2 3" xfId="22623" xr:uid="{00000000-0005-0000-0000-000087590000}"/>
    <cellStyle name="Итог 2 2 2 2 5 3" xfId="22624" xr:uid="{00000000-0005-0000-0000-000088590000}"/>
    <cellStyle name="Итог 2 2 2 2 5 3 2" xfId="22625" xr:uid="{00000000-0005-0000-0000-000089590000}"/>
    <cellStyle name="Итог 2 2 2 2 5 3 2 2" xfId="22626" xr:uid="{00000000-0005-0000-0000-00008A590000}"/>
    <cellStyle name="Итог 2 2 2 2 5 3 3" xfId="22627" xr:uid="{00000000-0005-0000-0000-00008B590000}"/>
    <cellStyle name="Итог 2 2 2 2 5 4" xfId="22628" xr:uid="{00000000-0005-0000-0000-00008C590000}"/>
    <cellStyle name="Итог 2 2 2 2 5 4 2" xfId="22629" xr:uid="{00000000-0005-0000-0000-00008D590000}"/>
    <cellStyle name="Итог 2 2 2 2 5 4 2 2" xfId="22630" xr:uid="{00000000-0005-0000-0000-00008E590000}"/>
    <cellStyle name="Итог 2 2 2 2 5 4 3" xfId="22631" xr:uid="{00000000-0005-0000-0000-00008F590000}"/>
    <cellStyle name="Итог 2 2 2 2 5 5" xfId="22632" xr:uid="{00000000-0005-0000-0000-000090590000}"/>
    <cellStyle name="Итог 2 2 2 2 5 5 2" xfId="22633" xr:uid="{00000000-0005-0000-0000-000091590000}"/>
    <cellStyle name="Итог 2 2 2 2 5 6" xfId="22634" xr:uid="{00000000-0005-0000-0000-000092590000}"/>
    <cellStyle name="Итог 2 2 2 2 6" xfId="22635" xr:uid="{00000000-0005-0000-0000-000093590000}"/>
    <cellStyle name="Итог 2 2 2 2 6 2" xfId="22636" xr:uid="{00000000-0005-0000-0000-000094590000}"/>
    <cellStyle name="Итог 2 2 2 2 6 2 2" xfId="22637" xr:uid="{00000000-0005-0000-0000-000095590000}"/>
    <cellStyle name="Итог 2 2 2 2 6 2 2 2" xfId="22638" xr:uid="{00000000-0005-0000-0000-000096590000}"/>
    <cellStyle name="Итог 2 2 2 2 6 2 3" xfId="22639" xr:uid="{00000000-0005-0000-0000-000097590000}"/>
    <cellStyle name="Итог 2 2 2 2 6 3" xfId="22640" xr:uid="{00000000-0005-0000-0000-000098590000}"/>
    <cellStyle name="Итог 2 2 2 2 6 3 2" xfId="22641" xr:uid="{00000000-0005-0000-0000-000099590000}"/>
    <cellStyle name="Итог 2 2 2 2 6 3 2 2" xfId="22642" xr:uid="{00000000-0005-0000-0000-00009A590000}"/>
    <cellStyle name="Итог 2 2 2 2 6 3 3" xfId="22643" xr:uid="{00000000-0005-0000-0000-00009B590000}"/>
    <cellStyle name="Итог 2 2 2 2 6 4" xfId="22644" xr:uid="{00000000-0005-0000-0000-00009C590000}"/>
    <cellStyle name="Итог 2 2 2 2 6 4 2" xfId="22645" xr:uid="{00000000-0005-0000-0000-00009D590000}"/>
    <cellStyle name="Итог 2 2 2 2 6 4 2 2" xfId="22646" xr:uid="{00000000-0005-0000-0000-00009E590000}"/>
    <cellStyle name="Итог 2 2 2 2 6 4 3" xfId="22647" xr:uid="{00000000-0005-0000-0000-00009F590000}"/>
    <cellStyle name="Итог 2 2 2 2 6 5" xfId="22648" xr:uid="{00000000-0005-0000-0000-0000A0590000}"/>
    <cellStyle name="Итог 2 2 2 2 6 5 2" xfId="22649" xr:uid="{00000000-0005-0000-0000-0000A1590000}"/>
    <cellStyle name="Итог 2 2 2 2 6 6" xfId="22650" xr:uid="{00000000-0005-0000-0000-0000A2590000}"/>
    <cellStyle name="Итог 2 2 2 2 7" xfId="22651" xr:uid="{00000000-0005-0000-0000-0000A3590000}"/>
    <cellStyle name="Итог 2 2 2 2 7 2" xfId="22652" xr:uid="{00000000-0005-0000-0000-0000A4590000}"/>
    <cellStyle name="Итог 2 2 2 2 7 2 2" xfId="22653" xr:uid="{00000000-0005-0000-0000-0000A5590000}"/>
    <cellStyle name="Итог 2 2 2 2 7 3" xfId="22654" xr:uid="{00000000-0005-0000-0000-0000A6590000}"/>
    <cellStyle name="Итог 2 2 2 2 8" xfId="22655" xr:uid="{00000000-0005-0000-0000-0000A7590000}"/>
    <cellStyle name="Итог 2 2 2 2 8 2" xfId="22656" xr:uid="{00000000-0005-0000-0000-0000A8590000}"/>
    <cellStyle name="Итог 2 2 2 2 9" xfId="22657" xr:uid="{00000000-0005-0000-0000-0000A9590000}"/>
    <cellStyle name="Итог 2 2 2 3" xfId="22658" xr:uid="{00000000-0005-0000-0000-0000AA590000}"/>
    <cellStyle name="Итог 2 2 2 3 2" xfId="22659" xr:uid="{00000000-0005-0000-0000-0000AB590000}"/>
    <cellStyle name="Итог 2 2 2 3 2 2" xfId="22660" xr:uid="{00000000-0005-0000-0000-0000AC590000}"/>
    <cellStyle name="Итог 2 2 2 3 2 2 2" xfId="22661" xr:uid="{00000000-0005-0000-0000-0000AD590000}"/>
    <cellStyle name="Итог 2 2 2 3 2 2 2 2" xfId="22662" xr:uid="{00000000-0005-0000-0000-0000AE590000}"/>
    <cellStyle name="Итог 2 2 2 3 2 2 3" xfId="22663" xr:uid="{00000000-0005-0000-0000-0000AF590000}"/>
    <cellStyle name="Итог 2 2 2 3 2 3" xfId="22664" xr:uid="{00000000-0005-0000-0000-0000B0590000}"/>
    <cellStyle name="Итог 2 2 2 3 2 3 2" xfId="22665" xr:uid="{00000000-0005-0000-0000-0000B1590000}"/>
    <cellStyle name="Итог 2 2 2 3 2 3 2 2" xfId="22666" xr:uid="{00000000-0005-0000-0000-0000B2590000}"/>
    <cellStyle name="Итог 2 2 2 3 2 3 3" xfId="22667" xr:uid="{00000000-0005-0000-0000-0000B3590000}"/>
    <cellStyle name="Итог 2 2 2 3 2 4" xfId="22668" xr:uid="{00000000-0005-0000-0000-0000B4590000}"/>
    <cellStyle name="Итог 2 2 2 3 2 4 2" xfId="22669" xr:uid="{00000000-0005-0000-0000-0000B5590000}"/>
    <cellStyle name="Итог 2 2 2 3 2 4 2 2" xfId="22670" xr:uid="{00000000-0005-0000-0000-0000B6590000}"/>
    <cellStyle name="Итог 2 2 2 3 2 4 3" xfId="22671" xr:uid="{00000000-0005-0000-0000-0000B7590000}"/>
    <cellStyle name="Итог 2 2 2 3 2 5" xfId="22672" xr:uid="{00000000-0005-0000-0000-0000B8590000}"/>
    <cellStyle name="Итог 2 2 2 3 2 5 2" xfId="22673" xr:uid="{00000000-0005-0000-0000-0000B9590000}"/>
    <cellStyle name="Итог 2 2 2 3 2 6" xfId="22674" xr:uid="{00000000-0005-0000-0000-0000BA590000}"/>
    <cellStyle name="Итог 2 2 2 3 3" xfId="22675" xr:uid="{00000000-0005-0000-0000-0000BB590000}"/>
    <cellStyle name="Итог 2 2 2 3 3 2" xfId="22676" xr:uid="{00000000-0005-0000-0000-0000BC590000}"/>
    <cellStyle name="Итог 2 2 2 3 3 2 2" xfId="22677" xr:uid="{00000000-0005-0000-0000-0000BD590000}"/>
    <cellStyle name="Итог 2 2 2 3 3 2 2 2" xfId="22678" xr:uid="{00000000-0005-0000-0000-0000BE590000}"/>
    <cellStyle name="Итог 2 2 2 3 3 2 3" xfId="22679" xr:uid="{00000000-0005-0000-0000-0000BF590000}"/>
    <cellStyle name="Итог 2 2 2 3 3 3" xfId="22680" xr:uid="{00000000-0005-0000-0000-0000C0590000}"/>
    <cellStyle name="Итог 2 2 2 3 3 3 2" xfId="22681" xr:uid="{00000000-0005-0000-0000-0000C1590000}"/>
    <cellStyle name="Итог 2 2 2 3 3 3 2 2" xfId="22682" xr:uid="{00000000-0005-0000-0000-0000C2590000}"/>
    <cellStyle name="Итог 2 2 2 3 3 3 3" xfId="22683" xr:uid="{00000000-0005-0000-0000-0000C3590000}"/>
    <cellStyle name="Итог 2 2 2 3 3 4" xfId="22684" xr:uid="{00000000-0005-0000-0000-0000C4590000}"/>
    <cellStyle name="Итог 2 2 2 3 3 4 2" xfId="22685" xr:uid="{00000000-0005-0000-0000-0000C5590000}"/>
    <cellStyle name="Итог 2 2 2 3 3 4 2 2" xfId="22686" xr:uid="{00000000-0005-0000-0000-0000C6590000}"/>
    <cellStyle name="Итог 2 2 2 3 3 4 3" xfId="22687" xr:uid="{00000000-0005-0000-0000-0000C7590000}"/>
    <cellStyle name="Итог 2 2 2 3 3 5" xfId="22688" xr:uid="{00000000-0005-0000-0000-0000C8590000}"/>
    <cellStyle name="Итог 2 2 2 3 3 5 2" xfId="22689" xr:uid="{00000000-0005-0000-0000-0000C9590000}"/>
    <cellStyle name="Итог 2 2 2 3 3 6" xfId="22690" xr:uid="{00000000-0005-0000-0000-0000CA590000}"/>
    <cellStyle name="Итог 2 2 2 3 4" xfId="22691" xr:uid="{00000000-0005-0000-0000-0000CB590000}"/>
    <cellStyle name="Итог 2 2 2 3 4 2" xfId="22692" xr:uid="{00000000-0005-0000-0000-0000CC590000}"/>
    <cellStyle name="Итог 2 2 2 3 4 2 2" xfId="22693" xr:uid="{00000000-0005-0000-0000-0000CD590000}"/>
    <cellStyle name="Итог 2 2 2 3 4 2 2 2" xfId="22694" xr:uid="{00000000-0005-0000-0000-0000CE590000}"/>
    <cellStyle name="Итог 2 2 2 3 4 2 3" xfId="22695" xr:uid="{00000000-0005-0000-0000-0000CF590000}"/>
    <cellStyle name="Итог 2 2 2 3 4 3" xfId="22696" xr:uid="{00000000-0005-0000-0000-0000D0590000}"/>
    <cellStyle name="Итог 2 2 2 3 4 3 2" xfId="22697" xr:uid="{00000000-0005-0000-0000-0000D1590000}"/>
    <cellStyle name="Итог 2 2 2 3 4 3 2 2" xfId="22698" xr:uid="{00000000-0005-0000-0000-0000D2590000}"/>
    <cellStyle name="Итог 2 2 2 3 4 3 3" xfId="22699" xr:uid="{00000000-0005-0000-0000-0000D3590000}"/>
    <cellStyle name="Итог 2 2 2 3 4 4" xfId="22700" xr:uid="{00000000-0005-0000-0000-0000D4590000}"/>
    <cellStyle name="Итог 2 2 2 3 4 4 2" xfId="22701" xr:uid="{00000000-0005-0000-0000-0000D5590000}"/>
    <cellStyle name="Итог 2 2 2 3 4 4 2 2" xfId="22702" xr:uid="{00000000-0005-0000-0000-0000D6590000}"/>
    <cellStyle name="Итог 2 2 2 3 4 4 3" xfId="22703" xr:uid="{00000000-0005-0000-0000-0000D7590000}"/>
    <cellStyle name="Итог 2 2 2 3 4 5" xfId="22704" xr:uid="{00000000-0005-0000-0000-0000D8590000}"/>
    <cellStyle name="Итог 2 2 2 3 4 5 2" xfId="22705" xr:uid="{00000000-0005-0000-0000-0000D9590000}"/>
    <cellStyle name="Итог 2 2 2 3 4 6" xfId="22706" xr:uid="{00000000-0005-0000-0000-0000DA590000}"/>
    <cellStyle name="Итог 2 2 2 3 5" xfId="22707" xr:uid="{00000000-0005-0000-0000-0000DB590000}"/>
    <cellStyle name="Итог 2 2 2 3 5 2" xfId="22708" xr:uid="{00000000-0005-0000-0000-0000DC590000}"/>
    <cellStyle name="Итог 2 2 2 3 5 2 2" xfId="22709" xr:uid="{00000000-0005-0000-0000-0000DD590000}"/>
    <cellStyle name="Итог 2 2 2 3 5 2 2 2" xfId="22710" xr:uid="{00000000-0005-0000-0000-0000DE590000}"/>
    <cellStyle name="Итог 2 2 2 3 5 2 3" xfId="22711" xr:uid="{00000000-0005-0000-0000-0000DF590000}"/>
    <cellStyle name="Итог 2 2 2 3 5 3" xfId="22712" xr:uid="{00000000-0005-0000-0000-0000E0590000}"/>
    <cellStyle name="Итог 2 2 2 3 5 3 2" xfId="22713" xr:uid="{00000000-0005-0000-0000-0000E1590000}"/>
    <cellStyle name="Итог 2 2 2 3 5 3 2 2" xfId="22714" xr:uid="{00000000-0005-0000-0000-0000E2590000}"/>
    <cellStyle name="Итог 2 2 2 3 5 3 3" xfId="22715" xr:uid="{00000000-0005-0000-0000-0000E3590000}"/>
    <cellStyle name="Итог 2 2 2 3 5 4" xfId="22716" xr:uid="{00000000-0005-0000-0000-0000E4590000}"/>
    <cellStyle name="Итог 2 2 2 3 5 4 2" xfId="22717" xr:uid="{00000000-0005-0000-0000-0000E5590000}"/>
    <cellStyle name="Итог 2 2 2 3 5 4 2 2" xfId="22718" xr:uid="{00000000-0005-0000-0000-0000E6590000}"/>
    <cellStyle name="Итог 2 2 2 3 5 4 3" xfId="22719" xr:uid="{00000000-0005-0000-0000-0000E7590000}"/>
    <cellStyle name="Итог 2 2 2 3 5 5" xfId="22720" xr:uid="{00000000-0005-0000-0000-0000E8590000}"/>
    <cellStyle name="Итог 2 2 2 3 5 5 2" xfId="22721" xr:uid="{00000000-0005-0000-0000-0000E9590000}"/>
    <cellStyle name="Итог 2 2 2 3 5 6" xfId="22722" xr:uid="{00000000-0005-0000-0000-0000EA590000}"/>
    <cellStyle name="Итог 2 2 2 3 6" xfId="22723" xr:uid="{00000000-0005-0000-0000-0000EB590000}"/>
    <cellStyle name="Итог 2 2 2 3 6 2" xfId="22724" xr:uid="{00000000-0005-0000-0000-0000EC590000}"/>
    <cellStyle name="Итог 2 2 2 3 6 2 2" xfId="22725" xr:uid="{00000000-0005-0000-0000-0000ED590000}"/>
    <cellStyle name="Итог 2 2 2 3 6 3" xfId="22726" xr:uid="{00000000-0005-0000-0000-0000EE590000}"/>
    <cellStyle name="Итог 2 2 2 3 7" xfId="22727" xr:uid="{00000000-0005-0000-0000-0000EF590000}"/>
    <cellStyle name="Итог 2 2 2 3 7 2" xfId="22728" xr:uid="{00000000-0005-0000-0000-0000F0590000}"/>
    <cellStyle name="Итог 2 2 2 3 8" xfId="22729" xr:uid="{00000000-0005-0000-0000-0000F1590000}"/>
    <cellStyle name="Итог 2 2 2 4" xfId="22730" xr:uid="{00000000-0005-0000-0000-0000F2590000}"/>
    <cellStyle name="Итог 2 2 2 4 2" xfId="22731" xr:uid="{00000000-0005-0000-0000-0000F3590000}"/>
    <cellStyle name="Итог 2 2 2 4 2 2" xfId="22732" xr:uid="{00000000-0005-0000-0000-0000F4590000}"/>
    <cellStyle name="Итог 2 2 2 4 2 2 2" xfId="22733" xr:uid="{00000000-0005-0000-0000-0000F5590000}"/>
    <cellStyle name="Итог 2 2 2 4 2 3" xfId="22734" xr:uid="{00000000-0005-0000-0000-0000F6590000}"/>
    <cellStyle name="Итог 2 2 2 4 3" xfId="22735" xr:uid="{00000000-0005-0000-0000-0000F7590000}"/>
    <cellStyle name="Итог 2 2 2 4 3 2" xfId="22736" xr:uid="{00000000-0005-0000-0000-0000F8590000}"/>
    <cellStyle name="Итог 2 2 2 4 3 2 2" xfId="22737" xr:uid="{00000000-0005-0000-0000-0000F9590000}"/>
    <cellStyle name="Итог 2 2 2 4 3 3" xfId="22738" xr:uid="{00000000-0005-0000-0000-0000FA590000}"/>
    <cellStyle name="Итог 2 2 2 4 4" xfId="22739" xr:uid="{00000000-0005-0000-0000-0000FB590000}"/>
    <cellStyle name="Итог 2 2 2 4 4 2" xfId="22740" xr:uid="{00000000-0005-0000-0000-0000FC590000}"/>
    <cellStyle name="Итог 2 2 2 4 4 2 2" xfId="22741" xr:uid="{00000000-0005-0000-0000-0000FD590000}"/>
    <cellStyle name="Итог 2 2 2 4 4 3" xfId="22742" xr:uid="{00000000-0005-0000-0000-0000FE590000}"/>
    <cellStyle name="Итог 2 2 2 4 5" xfId="22743" xr:uid="{00000000-0005-0000-0000-0000FF590000}"/>
    <cellStyle name="Итог 2 2 2 4 5 2" xfId="22744" xr:uid="{00000000-0005-0000-0000-0000005A0000}"/>
    <cellStyle name="Итог 2 2 2 4 6" xfId="22745" xr:uid="{00000000-0005-0000-0000-0000015A0000}"/>
    <cellStyle name="Итог 2 2 2 5" xfId="22746" xr:uid="{00000000-0005-0000-0000-0000025A0000}"/>
    <cellStyle name="Итог 2 2 2 5 2" xfId="22747" xr:uid="{00000000-0005-0000-0000-0000035A0000}"/>
    <cellStyle name="Итог 2 2 2 5 2 2" xfId="22748" xr:uid="{00000000-0005-0000-0000-0000045A0000}"/>
    <cellStyle name="Итог 2 2 2 5 2 2 2" xfId="22749" xr:uid="{00000000-0005-0000-0000-0000055A0000}"/>
    <cellStyle name="Итог 2 2 2 5 2 3" xfId="22750" xr:uid="{00000000-0005-0000-0000-0000065A0000}"/>
    <cellStyle name="Итог 2 2 2 5 3" xfId="22751" xr:uid="{00000000-0005-0000-0000-0000075A0000}"/>
    <cellStyle name="Итог 2 2 2 5 3 2" xfId="22752" xr:uid="{00000000-0005-0000-0000-0000085A0000}"/>
    <cellStyle name="Итог 2 2 2 5 3 2 2" xfId="22753" xr:uid="{00000000-0005-0000-0000-0000095A0000}"/>
    <cellStyle name="Итог 2 2 2 5 3 3" xfId="22754" xr:uid="{00000000-0005-0000-0000-00000A5A0000}"/>
    <cellStyle name="Итог 2 2 2 5 4" xfId="22755" xr:uid="{00000000-0005-0000-0000-00000B5A0000}"/>
    <cellStyle name="Итог 2 2 2 5 4 2" xfId="22756" xr:uid="{00000000-0005-0000-0000-00000C5A0000}"/>
    <cellStyle name="Итог 2 2 2 5 4 2 2" xfId="22757" xr:uid="{00000000-0005-0000-0000-00000D5A0000}"/>
    <cellStyle name="Итог 2 2 2 5 4 3" xfId="22758" xr:uid="{00000000-0005-0000-0000-00000E5A0000}"/>
    <cellStyle name="Итог 2 2 2 5 5" xfId="22759" xr:uid="{00000000-0005-0000-0000-00000F5A0000}"/>
    <cellStyle name="Итог 2 2 2 5 5 2" xfId="22760" xr:uid="{00000000-0005-0000-0000-0000105A0000}"/>
    <cellStyle name="Итог 2 2 2 5 6" xfId="22761" xr:uid="{00000000-0005-0000-0000-0000115A0000}"/>
    <cellStyle name="Итог 2 2 2 6" xfId="22762" xr:uid="{00000000-0005-0000-0000-0000125A0000}"/>
    <cellStyle name="Итог 2 2 2 6 2" xfId="22763" xr:uid="{00000000-0005-0000-0000-0000135A0000}"/>
    <cellStyle name="Итог 2 2 2 6 2 2" xfId="22764" xr:uid="{00000000-0005-0000-0000-0000145A0000}"/>
    <cellStyle name="Итог 2 2 2 6 2 2 2" xfId="22765" xr:uid="{00000000-0005-0000-0000-0000155A0000}"/>
    <cellStyle name="Итог 2 2 2 6 2 3" xfId="22766" xr:uid="{00000000-0005-0000-0000-0000165A0000}"/>
    <cellStyle name="Итог 2 2 2 6 3" xfId="22767" xr:uid="{00000000-0005-0000-0000-0000175A0000}"/>
    <cellStyle name="Итог 2 2 2 6 3 2" xfId="22768" xr:uid="{00000000-0005-0000-0000-0000185A0000}"/>
    <cellStyle name="Итог 2 2 2 6 3 2 2" xfId="22769" xr:uid="{00000000-0005-0000-0000-0000195A0000}"/>
    <cellStyle name="Итог 2 2 2 6 3 3" xfId="22770" xr:uid="{00000000-0005-0000-0000-00001A5A0000}"/>
    <cellStyle name="Итог 2 2 2 6 4" xfId="22771" xr:uid="{00000000-0005-0000-0000-00001B5A0000}"/>
    <cellStyle name="Итог 2 2 2 6 4 2" xfId="22772" xr:uid="{00000000-0005-0000-0000-00001C5A0000}"/>
    <cellStyle name="Итог 2 2 2 6 4 2 2" xfId="22773" xr:uid="{00000000-0005-0000-0000-00001D5A0000}"/>
    <cellStyle name="Итог 2 2 2 6 4 3" xfId="22774" xr:uid="{00000000-0005-0000-0000-00001E5A0000}"/>
    <cellStyle name="Итог 2 2 2 6 5" xfId="22775" xr:uid="{00000000-0005-0000-0000-00001F5A0000}"/>
    <cellStyle name="Итог 2 2 2 6 5 2" xfId="22776" xr:uid="{00000000-0005-0000-0000-0000205A0000}"/>
    <cellStyle name="Итог 2 2 2 6 6" xfId="22777" xr:uid="{00000000-0005-0000-0000-0000215A0000}"/>
    <cellStyle name="Итог 2 2 2 7" xfId="22778" xr:uid="{00000000-0005-0000-0000-0000225A0000}"/>
    <cellStyle name="Итог 2 2 2 7 2" xfId="22779" xr:uid="{00000000-0005-0000-0000-0000235A0000}"/>
    <cellStyle name="Итог 2 2 2 7 2 2" xfId="22780" xr:uid="{00000000-0005-0000-0000-0000245A0000}"/>
    <cellStyle name="Итог 2 2 2 7 2 2 2" xfId="22781" xr:uid="{00000000-0005-0000-0000-0000255A0000}"/>
    <cellStyle name="Итог 2 2 2 7 2 3" xfId="22782" xr:uid="{00000000-0005-0000-0000-0000265A0000}"/>
    <cellStyle name="Итог 2 2 2 7 3" xfId="22783" xr:uid="{00000000-0005-0000-0000-0000275A0000}"/>
    <cellStyle name="Итог 2 2 2 7 3 2" xfId="22784" xr:uid="{00000000-0005-0000-0000-0000285A0000}"/>
    <cellStyle name="Итог 2 2 2 7 3 2 2" xfId="22785" xr:uid="{00000000-0005-0000-0000-0000295A0000}"/>
    <cellStyle name="Итог 2 2 2 7 3 3" xfId="22786" xr:uid="{00000000-0005-0000-0000-00002A5A0000}"/>
    <cellStyle name="Итог 2 2 2 7 4" xfId="22787" xr:uid="{00000000-0005-0000-0000-00002B5A0000}"/>
    <cellStyle name="Итог 2 2 2 7 4 2" xfId="22788" xr:uid="{00000000-0005-0000-0000-00002C5A0000}"/>
    <cellStyle name="Итог 2 2 2 7 4 2 2" xfId="22789" xr:uid="{00000000-0005-0000-0000-00002D5A0000}"/>
    <cellStyle name="Итог 2 2 2 7 4 3" xfId="22790" xr:uid="{00000000-0005-0000-0000-00002E5A0000}"/>
    <cellStyle name="Итог 2 2 2 7 5" xfId="22791" xr:uid="{00000000-0005-0000-0000-00002F5A0000}"/>
    <cellStyle name="Итог 2 2 2 7 5 2" xfId="22792" xr:uid="{00000000-0005-0000-0000-0000305A0000}"/>
    <cellStyle name="Итог 2 2 2 7 6" xfId="22793" xr:uid="{00000000-0005-0000-0000-0000315A0000}"/>
    <cellStyle name="Итог 2 2 2 8" xfId="22794" xr:uid="{00000000-0005-0000-0000-0000325A0000}"/>
    <cellStyle name="Итог 2 2 2 8 2" xfId="22795" xr:uid="{00000000-0005-0000-0000-0000335A0000}"/>
    <cellStyle name="Итог 2 2 2 8 2 2" xfId="22796" xr:uid="{00000000-0005-0000-0000-0000345A0000}"/>
    <cellStyle name="Итог 2 2 2 8 3" xfId="22797" xr:uid="{00000000-0005-0000-0000-0000355A0000}"/>
    <cellStyle name="Итог 2 2 2 9" xfId="22798" xr:uid="{00000000-0005-0000-0000-0000365A0000}"/>
    <cellStyle name="Итог 2 2 2 9 2" xfId="22799" xr:uid="{00000000-0005-0000-0000-0000375A0000}"/>
    <cellStyle name="Итог 2 2 3" xfId="22800" xr:uid="{00000000-0005-0000-0000-0000385A0000}"/>
    <cellStyle name="Итог 2 2 3 2" xfId="22801" xr:uid="{00000000-0005-0000-0000-0000395A0000}"/>
    <cellStyle name="Итог 2 2 3 2 2" xfId="22802" xr:uid="{00000000-0005-0000-0000-00003A5A0000}"/>
    <cellStyle name="Итог 2 2 3 2 2 2" xfId="22803" xr:uid="{00000000-0005-0000-0000-00003B5A0000}"/>
    <cellStyle name="Итог 2 2 3 2 2 2 2" xfId="22804" xr:uid="{00000000-0005-0000-0000-00003C5A0000}"/>
    <cellStyle name="Итог 2 2 3 2 2 2 2 2" xfId="22805" xr:uid="{00000000-0005-0000-0000-00003D5A0000}"/>
    <cellStyle name="Итог 2 2 3 2 2 2 3" xfId="22806" xr:uid="{00000000-0005-0000-0000-00003E5A0000}"/>
    <cellStyle name="Итог 2 2 3 2 2 3" xfId="22807" xr:uid="{00000000-0005-0000-0000-00003F5A0000}"/>
    <cellStyle name="Итог 2 2 3 2 2 3 2" xfId="22808" xr:uid="{00000000-0005-0000-0000-0000405A0000}"/>
    <cellStyle name="Итог 2 2 3 2 2 3 2 2" xfId="22809" xr:uid="{00000000-0005-0000-0000-0000415A0000}"/>
    <cellStyle name="Итог 2 2 3 2 2 3 3" xfId="22810" xr:uid="{00000000-0005-0000-0000-0000425A0000}"/>
    <cellStyle name="Итог 2 2 3 2 2 4" xfId="22811" xr:uid="{00000000-0005-0000-0000-0000435A0000}"/>
    <cellStyle name="Итог 2 2 3 2 2 4 2" xfId="22812" xr:uid="{00000000-0005-0000-0000-0000445A0000}"/>
    <cellStyle name="Итог 2 2 3 2 2 4 2 2" xfId="22813" xr:uid="{00000000-0005-0000-0000-0000455A0000}"/>
    <cellStyle name="Итог 2 2 3 2 2 4 3" xfId="22814" xr:uid="{00000000-0005-0000-0000-0000465A0000}"/>
    <cellStyle name="Итог 2 2 3 2 2 5" xfId="22815" xr:uid="{00000000-0005-0000-0000-0000475A0000}"/>
    <cellStyle name="Итог 2 2 3 2 2 5 2" xfId="22816" xr:uid="{00000000-0005-0000-0000-0000485A0000}"/>
    <cellStyle name="Итог 2 2 3 2 2 6" xfId="22817" xr:uid="{00000000-0005-0000-0000-0000495A0000}"/>
    <cellStyle name="Итог 2 2 3 2 3" xfId="22818" xr:uid="{00000000-0005-0000-0000-00004A5A0000}"/>
    <cellStyle name="Итог 2 2 3 2 3 2" xfId="22819" xr:uid="{00000000-0005-0000-0000-00004B5A0000}"/>
    <cellStyle name="Итог 2 2 3 2 3 2 2" xfId="22820" xr:uid="{00000000-0005-0000-0000-00004C5A0000}"/>
    <cellStyle name="Итог 2 2 3 2 3 2 2 2" xfId="22821" xr:uid="{00000000-0005-0000-0000-00004D5A0000}"/>
    <cellStyle name="Итог 2 2 3 2 3 2 3" xfId="22822" xr:uid="{00000000-0005-0000-0000-00004E5A0000}"/>
    <cellStyle name="Итог 2 2 3 2 3 3" xfId="22823" xr:uid="{00000000-0005-0000-0000-00004F5A0000}"/>
    <cellStyle name="Итог 2 2 3 2 3 3 2" xfId="22824" xr:uid="{00000000-0005-0000-0000-0000505A0000}"/>
    <cellStyle name="Итог 2 2 3 2 3 3 2 2" xfId="22825" xr:uid="{00000000-0005-0000-0000-0000515A0000}"/>
    <cellStyle name="Итог 2 2 3 2 3 3 3" xfId="22826" xr:uid="{00000000-0005-0000-0000-0000525A0000}"/>
    <cellStyle name="Итог 2 2 3 2 3 4" xfId="22827" xr:uid="{00000000-0005-0000-0000-0000535A0000}"/>
    <cellStyle name="Итог 2 2 3 2 3 4 2" xfId="22828" xr:uid="{00000000-0005-0000-0000-0000545A0000}"/>
    <cellStyle name="Итог 2 2 3 2 3 4 2 2" xfId="22829" xr:uid="{00000000-0005-0000-0000-0000555A0000}"/>
    <cellStyle name="Итог 2 2 3 2 3 4 3" xfId="22830" xr:uid="{00000000-0005-0000-0000-0000565A0000}"/>
    <cellStyle name="Итог 2 2 3 2 3 5" xfId="22831" xr:uid="{00000000-0005-0000-0000-0000575A0000}"/>
    <cellStyle name="Итог 2 2 3 2 3 5 2" xfId="22832" xr:uid="{00000000-0005-0000-0000-0000585A0000}"/>
    <cellStyle name="Итог 2 2 3 2 3 6" xfId="22833" xr:uid="{00000000-0005-0000-0000-0000595A0000}"/>
    <cellStyle name="Итог 2 2 3 2 4" xfId="22834" xr:uid="{00000000-0005-0000-0000-00005A5A0000}"/>
    <cellStyle name="Итог 2 2 3 2 4 2" xfId="22835" xr:uid="{00000000-0005-0000-0000-00005B5A0000}"/>
    <cellStyle name="Итог 2 2 3 2 4 2 2" xfId="22836" xr:uid="{00000000-0005-0000-0000-00005C5A0000}"/>
    <cellStyle name="Итог 2 2 3 2 4 2 2 2" xfId="22837" xr:uid="{00000000-0005-0000-0000-00005D5A0000}"/>
    <cellStyle name="Итог 2 2 3 2 4 2 3" xfId="22838" xr:uid="{00000000-0005-0000-0000-00005E5A0000}"/>
    <cellStyle name="Итог 2 2 3 2 4 3" xfId="22839" xr:uid="{00000000-0005-0000-0000-00005F5A0000}"/>
    <cellStyle name="Итог 2 2 3 2 4 3 2" xfId="22840" xr:uid="{00000000-0005-0000-0000-0000605A0000}"/>
    <cellStyle name="Итог 2 2 3 2 4 3 2 2" xfId="22841" xr:uid="{00000000-0005-0000-0000-0000615A0000}"/>
    <cellStyle name="Итог 2 2 3 2 4 3 3" xfId="22842" xr:uid="{00000000-0005-0000-0000-0000625A0000}"/>
    <cellStyle name="Итог 2 2 3 2 4 4" xfId="22843" xr:uid="{00000000-0005-0000-0000-0000635A0000}"/>
    <cellStyle name="Итог 2 2 3 2 4 4 2" xfId="22844" xr:uid="{00000000-0005-0000-0000-0000645A0000}"/>
    <cellStyle name="Итог 2 2 3 2 4 4 2 2" xfId="22845" xr:uid="{00000000-0005-0000-0000-0000655A0000}"/>
    <cellStyle name="Итог 2 2 3 2 4 4 3" xfId="22846" xr:uid="{00000000-0005-0000-0000-0000665A0000}"/>
    <cellStyle name="Итог 2 2 3 2 4 5" xfId="22847" xr:uid="{00000000-0005-0000-0000-0000675A0000}"/>
    <cellStyle name="Итог 2 2 3 2 4 5 2" xfId="22848" xr:uid="{00000000-0005-0000-0000-0000685A0000}"/>
    <cellStyle name="Итог 2 2 3 2 4 6" xfId="22849" xr:uid="{00000000-0005-0000-0000-0000695A0000}"/>
    <cellStyle name="Итог 2 2 3 2 5" xfId="22850" xr:uid="{00000000-0005-0000-0000-00006A5A0000}"/>
    <cellStyle name="Итог 2 2 3 2 5 2" xfId="22851" xr:uid="{00000000-0005-0000-0000-00006B5A0000}"/>
    <cellStyle name="Итог 2 2 3 2 5 2 2" xfId="22852" xr:uid="{00000000-0005-0000-0000-00006C5A0000}"/>
    <cellStyle name="Итог 2 2 3 2 5 2 2 2" xfId="22853" xr:uid="{00000000-0005-0000-0000-00006D5A0000}"/>
    <cellStyle name="Итог 2 2 3 2 5 2 3" xfId="22854" xr:uid="{00000000-0005-0000-0000-00006E5A0000}"/>
    <cellStyle name="Итог 2 2 3 2 5 3" xfId="22855" xr:uid="{00000000-0005-0000-0000-00006F5A0000}"/>
    <cellStyle name="Итог 2 2 3 2 5 3 2" xfId="22856" xr:uid="{00000000-0005-0000-0000-0000705A0000}"/>
    <cellStyle name="Итог 2 2 3 2 5 3 2 2" xfId="22857" xr:uid="{00000000-0005-0000-0000-0000715A0000}"/>
    <cellStyle name="Итог 2 2 3 2 5 3 3" xfId="22858" xr:uid="{00000000-0005-0000-0000-0000725A0000}"/>
    <cellStyle name="Итог 2 2 3 2 5 4" xfId="22859" xr:uid="{00000000-0005-0000-0000-0000735A0000}"/>
    <cellStyle name="Итог 2 2 3 2 5 4 2" xfId="22860" xr:uid="{00000000-0005-0000-0000-0000745A0000}"/>
    <cellStyle name="Итог 2 2 3 2 5 4 2 2" xfId="22861" xr:uid="{00000000-0005-0000-0000-0000755A0000}"/>
    <cellStyle name="Итог 2 2 3 2 5 4 3" xfId="22862" xr:uid="{00000000-0005-0000-0000-0000765A0000}"/>
    <cellStyle name="Итог 2 2 3 2 5 5" xfId="22863" xr:uid="{00000000-0005-0000-0000-0000775A0000}"/>
    <cellStyle name="Итог 2 2 3 2 5 5 2" xfId="22864" xr:uid="{00000000-0005-0000-0000-0000785A0000}"/>
    <cellStyle name="Итог 2 2 3 2 5 6" xfId="22865" xr:uid="{00000000-0005-0000-0000-0000795A0000}"/>
    <cellStyle name="Итог 2 2 3 2 6" xfId="22866" xr:uid="{00000000-0005-0000-0000-00007A5A0000}"/>
    <cellStyle name="Итог 2 2 3 2 6 2" xfId="22867" xr:uid="{00000000-0005-0000-0000-00007B5A0000}"/>
    <cellStyle name="Итог 2 2 3 2 6 2 2" xfId="22868" xr:uid="{00000000-0005-0000-0000-00007C5A0000}"/>
    <cellStyle name="Итог 2 2 3 2 6 3" xfId="22869" xr:uid="{00000000-0005-0000-0000-00007D5A0000}"/>
    <cellStyle name="Итог 2 2 3 2 7" xfId="22870" xr:uid="{00000000-0005-0000-0000-00007E5A0000}"/>
    <cellStyle name="Итог 2 2 3 2 7 2" xfId="22871" xr:uid="{00000000-0005-0000-0000-00007F5A0000}"/>
    <cellStyle name="Итог 2 2 3 2 8" xfId="22872" xr:uid="{00000000-0005-0000-0000-0000805A0000}"/>
    <cellStyle name="Итог 2 2 3 3" xfId="22873" xr:uid="{00000000-0005-0000-0000-0000815A0000}"/>
    <cellStyle name="Итог 2 2 3 3 2" xfId="22874" xr:uid="{00000000-0005-0000-0000-0000825A0000}"/>
    <cellStyle name="Итог 2 2 3 3 2 2" xfId="22875" xr:uid="{00000000-0005-0000-0000-0000835A0000}"/>
    <cellStyle name="Итог 2 2 3 3 2 2 2" xfId="22876" xr:uid="{00000000-0005-0000-0000-0000845A0000}"/>
    <cellStyle name="Итог 2 2 3 3 2 3" xfId="22877" xr:uid="{00000000-0005-0000-0000-0000855A0000}"/>
    <cellStyle name="Итог 2 2 3 3 3" xfId="22878" xr:uid="{00000000-0005-0000-0000-0000865A0000}"/>
    <cellStyle name="Итог 2 2 3 3 3 2" xfId="22879" xr:uid="{00000000-0005-0000-0000-0000875A0000}"/>
    <cellStyle name="Итог 2 2 3 3 3 2 2" xfId="22880" xr:uid="{00000000-0005-0000-0000-0000885A0000}"/>
    <cellStyle name="Итог 2 2 3 3 3 3" xfId="22881" xr:uid="{00000000-0005-0000-0000-0000895A0000}"/>
    <cellStyle name="Итог 2 2 3 3 4" xfId="22882" xr:uid="{00000000-0005-0000-0000-00008A5A0000}"/>
    <cellStyle name="Итог 2 2 3 3 4 2" xfId="22883" xr:uid="{00000000-0005-0000-0000-00008B5A0000}"/>
    <cellStyle name="Итог 2 2 3 3 4 2 2" xfId="22884" xr:uid="{00000000-0005-0000-0000-00008C5A0000}"/>
    <cellStyle name="Итог 2 2 3 3 4 3" xfId="22885" xr:uid="{00000000-0005-0000-0000-00008D5A0000}"/>
    <cellStyle name="Итог 2 2 3 3 5" xfId="22886" xr:uid="{00000000-0005-0000-0000-00008E5A0000}"/>
    <cellStyle name="Итог 2 2 3 3 5 2" xfId="22887" xr:uid="{00000000-0005-0000-0000-00008F5A0000}"/>
    <cellStyle name="Итог 2 2 3 3 6" xfId="22888" xr:uid="{00000000-0005-0000-0000-0000905A0000}"/>
    <cellStyle name="Итог 2 2 3 4" xfId="22889" xr:uid="{00000000-0005-0000-0000-0000915A0000}"/>
    <cellStyle name="Итог 2 2 3 4 2" xfId="22890" xr:uid="{00000000-0005-0000-0000-0000925A0000}"/>
    <cellStyle name="Итог 2 2 3 4 2 2" xfId="22891" xr:uid="{00000000-0005-0000-0000-0000935A0000}"/>
    <cellStyle name="Итог 2 2 3 4 2 2 2" xfId="22892" xr:uid="{00000000-0005-0000-0000-0000945A0000}"/>
    <cellStyle name="Итог 2 2 3 4 2 3" xfId="22893" xr:uid="{00000000-0005-0000-0000-0000955A0000}"/>
    <cellStyle name="Итог 2 2 3 4 3" xfId="22894" xr:uid="{00000000-0005-0000-0000-0000965A0000}"/>
    <cellStyle name="Итог 2 2 3 4 3 2" xfId="22895" xr:uid="{00000000-0005-0000-0000-0000975A0000}"/>
    <cellStyle name="Итог 2 2 3 4 3 2 2" xfId="22896" xr:uid="{00000000-0005-0000-0000-0000985A0000}"/>
    <cellStyle name="Итог 2 2 3 4 3 3" xfId="22897" xr:uid="{00000000-0005-0000-0000-0000995A0000}"/>
    <cellStyle name="Итог 2 2 3 4 4" xfId="22898" xr:uid="{00000000-0005-0000-0000-00009A5A0000}"/>
    <cellStyle name="Итог 2 2 3 4 4 2" xfId="22899" xr:uid="{00000000-0005-0000-0000-00009B5A0000}"/>
    <cellStyle name="Итог 2 2 3 4 4 2 2" xfId="22900" xr:uid="{00000000-0005-0000-0000-00009C5A0000}"/>
    <cellStyle name="Итог 2 2 3 4 4 3" xfId="22901" xr:uid="{00000000-0005-0000-0000-00009D5A0000}"/>
    <cellStyle name="Итог 2 2 3 4 5" xfId="22902" xr:uid="{00000000-0005-0000-0000-00009E5A0000}"/>
    <cellStyle name="Итог 2 2 3 4 5 2" xfId="22903" xr:uid="{00000000-0005-0000-0000-00009F5A0000}"/>
    <cellStyle name="Итог 2 2 3 4 6" xfId="22904" xr:uid="{00000000-0005-0000-0000-0000A05A0000}"/>
    <cellStyle name="Итог 2 2 3 5" xfId="22905" xr:uid="{00000000-0005-0000-0000-0000A15A0000}"/>
    <cellStyle name="Итог 2 2 3 5 2" xfId="22906" xr:uid="{00000000-0005-0000-0000-0000A25A0000}"/>
    <cellStyle name="Итог 2 2 3 5 2 2" xfId="22907" xr:uid="{00000000-0005-0000-0000-0000A35A0000}"/>
    <cellStyle name="Итог 2 2 3 5 2 2 2" xfId="22908" xr:uid="{00000000-0005-0000-0000-0000A45A0000}"/>
    <cellStyle name="Итог 2 2 3 5 2 3" xfId="22909" xr:uid="{00000000-0005-0000-0000-0000A55A0000}"/>
    <cellStyle name="Итог 2 2 3 5 3" xfId="22910" xr:uid="{00000000-0005-0000-0000-0000A65A0000}"/>
    <cellStyle name="Итог 2 2 3 5 3 2" xfId="22911" xr:uid="{00000000-0005-0000-0000-0000A75A0000}"/>
    <cellStyle name="Итог 2 2 3 5 3 2 2" xfId="22912" xr:uid="{00000000-0005-0000-0000-0000A85A0000}"/>
    <cellStyle name="Итог 2 2 3 5 3 3" xfId="22913" xr:uid="{00000000-0005-0000-0000-0000A95A0000}"/>
    <cellStyle name="Итог 2 2 3 5 4" xfId="22914" xr:uid="{00000000-0005-0000-0000-0000AA5A0000}"/>
    <cellStyle name="Итог 2 2 3 5 4 2" xfId="22915" xr:uid="{00000000-0005-0000-0000-0000AB5A0000}"/>
    <cellStyle name="Итог 2 2 3 5 4 2 2" xfId="22916" xr:uid="{00000000-0005-0000-0000-0000AC5A0000}"/>
    <cellStyle name="Итог 2 2 3 5 4 3" xfId="22917" xr:uid="{00000000-0005-0000-0000-0000AD5A0000}"/>
    <cellStyle name="Итог 2 2 3 5 5" xfId="22918" xr:uid="{00000000-0005-0000-0000-0000AE5A0000}"/>
    <cellStyle name="Итог 2 2 3 5 5 2" xfId="22919" xr:uid="{00000000-0005-0000-0000-0000AF5A0000}"/>
    <cellStyle name="Итог 2 2 3 5 6" xfId="22920" xr:uid="{00000000-0005-0000-0000-0000B05A0000}"/>
    <cellStyle name="Итог 2 2 3 6" xfId="22921" xr:uid="{00000000-0005-0000-0000-0000B15A0000}"/>
    <cellStyle name="Итог 2 2 3 6 2" xfId="22922" xr:uid="{00000000-0005-0000-0000-0000B25A0000}"/>
    <cellStyle name="Итог 2 2 3 6 2 2" xfId="22923" xr:uid="{00000000-0005-0000-0000-0000B35A0000}"/>
    <cellStyle name="Итог 2 2 3 6 2 2 2" xfId="22924" xr:uid="{00000000-0005-0000-0000-0000B45A0000}"/>
    <cellStyle name="Итог 2 2 3 6 2 3" xfId="22925" xr:uid="{00000000-0005-0000-0000-0000B55A0000}"/>
    <cellStyle name="Итог 2 2 3 6 3" xfId="22926" xr:uid="{00000000-0005-0000-0000-0000B65A0000}"/>
    <cellStyle name="Итог 2 2 3 6 3 2" xfId="22927" xr:uid="{00000000-0005-0000-0000-0000B75A0000}"/>
    <cellStyle name="Итог 2 2 3 6 3 2 2" xfId="22928" xr:uid="{00000000-0005-0000-0000-0000B85A0000}"/>
    <cellStyle name="Итог 2 2 3 6 3 3" xfId="22929" xr:uid="{00000000-0005-0000-0000-0000B95A0000}"/>
    <cellStyle name="Итог 2 2 3 6 4" xfId="22930" xr:uid="{00000000-0005-0000-0000-0000BA5A0000}"/>
    <cellStyle name="Итог 2 2 3 6 4 2" xfId="22931" xr:uid="{00000000-0005-0000-0000-0000BB5A0000}"/>
    <cellStyle name="Итог 2 2 3 6 4 2 2" xfId="22932" xr:uid="{00000000-0005-0000-0000-0000BC5A0000}"/>
    <cellStyle name="Итог 2 2 3 6 4 3" xfId="22933" xr:uid="{00000000-0005-0000-0000-0000BD5A0000}"/>
    <cellStyle name="Итог 2 2 3 6 5" xfId="22934" xr:uid="{00000000-0005-0000-0000-0000BE5A0000}"/>
    <cellStyle name="Итог 2 2 3 6 5 2" xfId="22935" xr:uid="{00000000-0005-0000-0000-0000BF5A0000}"/>
    <cellStyle name="Итог 2 2 3 6 6" xfId="22936" xr:uid="{00000000-0005-0000-0000-0000C05A0000}"/>
    <cellStyle name="Итог 2 2 3 7" xfId="22937" xr:uid="{00000000-0005-0000-0000-0000C15A0000}"/>
    <cellStyle name="Итог 2 2 3 7 2" xfId="22938" xr:uid="{00000000-0005-0000-0000-0000C25A0000}"/>
    <cellStyle name="Итог 2 2 3 7 2 2" xfId="22939" xr:uid="{00000000-0005-0000-0000-0000C35A0000}"/>
    <cellStyle name="Итог 2 2 3 7 3" xfId="22940" xr:uid="{00000000-0005-0000-0000-0000C45A0000}"/>
    <cellStyle name="Итог 2 2 3 8" xfId="22941" xr:uid="{00000000-0005-0000-0000-0000C55A0000}"/>
    <cellStyle name="Итог 2 2 3 8 2" xfId="22942" xr:uid="{00000000-0005-0000-0000-0000C65A0000}"/>
    <cellStyle name="Итог 2 2 3 9" xfId="22943" xr:uid="{00000000-0005-0000-0000-0000C75A0000}"/>
    <cellStyle name="Итог 2 2 4" xfId="22944" xr:uid="{00000000-0005-0000-0000-0000C85A0000}"/>
    <cellStyle name="Итог 2 2 4 2" xfId="22945" xr:uid="{00000000-0005-0000-0000-0000C95A0000}"/>
    <cellStyle name="Итог 2 2 4 2 2" xfId="22946" xr:uid="{00000000-0005-0000-0000-0000CA5A0000}"/>
    <cellStyle name="Итог 2 2 4 2 2 2" xfId="22947" xr:uid="{00000000-0005-0000-0000-0000CB5A0000}"/>
    <cellStyle name="Итог 2 2 4 2 2 2 2" xfId="22948" xr:uid="{00000000-0005-0000-0000-0000CC5A0000}"/>
    <cellStyle name="Итог 2 2 4 2 2 3" xfId="22949" xr:uid="{00000000-0005-0000-0000-0000CD5A0000}"/>
    <cellStyle name="Итог 2 2 4 2 3" xfId="22950" xr:uid="{00000000-0005-0000-0000-0000CE5A0000}"/>
    <cellStyle name="Итог 2 2 4 2 3 2" xfId="22951" xr:uid="{00000000-0005-0000-0000-0000CF5A0000}"/>
    <cellStyle name="Итог 2 2 4 2 3 2 2" xfId="22952" xr:uid="{00000000-0005-0000-0000-0000D05A0000}"/>
    <cellStyle name="Итог 2 2 4 2 3 3" xfId="22953" xr:uid="{00000000-0005-0000-0000-0000D15A0000}"/>
    <cellStyle name="Итог 2 2 4 2 4" xfId="22954" xr:uid="{00000000-0005-0000-0000-0000D25A0000}"/>
    <cellStyle name="Итог 2 2 4 2 4 2" xfId="22955" xr:uid="{00000000-0005-0000-0000-0000D35A0000}"/>
    <cellStyle name="Итог 2 2 4 2 4 2 2" xfId="22956" xr:uid="{00000000-0005-0000-0000-0000D45A0000}"/>
    <cellStyle name="Итог 2 2 4 2 4 3" xfId="22957" xr:uid="{00000000-0005-0000-0000-0000D55A0000}"/>
    <cellStyle name="Итог 2 2 4 2 5" xfId="22958" xr:uid="{00000000-0005-0000-0000-0000D65A0000}"/>
    <cellStyle name="Итог 2 2 4 2 5 2" xfId="22959" xr:uid="{00000000-0005-0000-0000-0000D75A0000}"/>
    <cellStyle name="Итог 2 2 4 2 6" xfId="22960" xr:uid="{00000000-0005-0000-0000-0000D85A0000}"/>
    <cellStyle name="Итог 2 2 4 3" xfId="22961" xr:uid="{00000000-0005-0000-0000-0000D95A0000}"/>
    <cellStyle name="Итог 2 2 4 3 2" xfId="22962" xr:uid="{00000000-0005-0000-0000-0000DA5A0000}"/>
    <cellStyle name="Итог 2 2 4 3 2 2" xfId="22963" xr:uid="{00000000-0005-0000-0000-0000DB5A0000}"/>
    <cellStyle name="Итог 2 2 4 3 2 2 2" xfId="22964" xr:uid="{00000000-0005-0000-0000-0000DC5A0000}"/>
    <cellStyle name="Итог 2 2 4 3 2 3" xfId="22965" xr:uid="{00000000-0005-0000-0000-0000DD5A0000}"/>
    <cellStyle name="Итог 2 2 4 3 3" xfId="22966" xr:uid="{00000000-0005-0000-0000-0000DE5A0000}"/>
    <cellStyle name="Итог 2 2 4 3 3 2" xfId="22967" xr:uid="{00000000-0005-0000-0000-0000DF5A0000}"/>
    <cellStyle name="Итог 2 2 4 3 3 2 2" xfId="22968" xr:uid="{00000000-0005-0000-0000-0000E05A0000}"/>
    <cellStyle name="Итог 2 2 4 3 3 3" xfId="22969" xr:uid="{00000000-0005-0000-0000-0000E15A0000}"/>
    <cellStyle name="Итог 2 2 4 3 4" xfId="22970" xr:uid="{00000000-0005-0000-0000-0000E25A0000}"/>
    <cellStyle name="Итог 2 2 4 3 4 2" xfId="22971" xr:uid="{00000000-0005-0000-0000-0000E35A0000}"/>
    <cellStyle name="Итог 2 2 4 3 4 2 2" xfId="22972" xr:uid="{00000000-0005-0000-0000-0000E45A0000}"/>
    <cellStyle name="Итог 2 2 4 3 4 3" xfId="22973" xr:uid="{00000000-0005-0000-0000-0000E55A0000}"/>
    <cellStyle name="Итог 2 2 4 3 5" xfId="22974" xr:uid="{00000000-0005-0000-0000-0000E65A0000}"/>
    <cellStyle name="Итог 2 2 4 3 5 2" xfId="22975" xr:uid="{00000000-0005-0000-0000-0000E75A0000}"/>
    <cellStyle name="Итог 2 2 4 3 6" xfId="22976" xr:uid="{00000000-0005-0000-0000-0000E85A0000}"/>
    <cellStyle name="Итог 2 2 4 4" xfId="22977" xr:uid="{00000000-0005-0000-0000-0000E95A0000}"/>
    <cellStyle name="Итог 2 2 4 4 2" xfId="22978" xr:uid="{00000000-0005-0000-0000-0000EA5A0000}"/>
    <cellStyle name="Итог 2 2 4 4 2 2" xfId="22979" xr:uid="{00000000-0005-0000-0000-0000EB5A0000}"/>
    <cellStyle name="Итог 2 2 4 4 2 2 2" xfId="22980" xr:uid="{00000000-0005-0000-0000-0000EC5A0000}"/>
    <cellStyle name="Итог 2 2 4 4 2 3" xfId="22981" xr:uid="{00000000-0005-0000-0000-0000ED5A0000}"/>
    <cellStyle name="Итог 2 2 4 4 3" xfId="22982" xr:uid="{00000000-0005-0000-0000-0000EE5A0000}"/>
    <cellStyle name="Итог 2 2 4 4 3 2" xfId="22983" xr:uid="{00000000-0005-0000-0000-0000EF5A0000}"/>
    <cellStyle name="Итог 2 2 4 4 3 2 2" xfId="22984" xr:uid="{00000000-0005-0000-0000-0000F05A0000}"/>
    <cellStyle name="Итог 2 2 4 4 3 3" xfId="22985" xr:uid="{00000000-0005-0000-0000-0000F15A0000}"/>
    <cellStyle name="Итог 2 2 4 4 4" xfId="22986" xr:uid="{00000000-0005-0000-0000-0000F25A0000}"/>
    <cellStyle name="Итог 2 2 4 4 4 2" xfId="22987" xr:uid="{00000000-0005-0000-0000-0000F35A0000}"/>
    <cellStyle name="Итог 2 2 4 4 4 2 2" xfId="22988" xr:uid="{00000000-0005-0000-0000-0000F45A0000}"/>
    <cellStyle name="Итог 2 2 4 4 4 3" xfId="22989" xr:uid="{00000000-0005-0000-0000-0000F55A0000}"/>
    <cellStyle name="Итог 2 2 4 4 5" xfId="22990" xr:uid="{00000000-0005-0000-0000-0000F65A0000}"/>
    <cellStyle name="Итог 2 2 4 4 5 2" xfId="22991" xr:uid="{00000000-0005-0000-0000-0000F75A0000}"/>
    <cellStyle name="Итог 2 2 4 4 6" xfId="22992" xr:uid="{00000000-0005-0000-0000-0000F85A0000}"/>
    <cellStyle name="Итог 2 2 4 5" xfId="22993" xr:uid="{00000000-0005-0000-0000-0000F95A0000}"/>
    <cellStyle name="Итог 2 2 4 5 2" xfId="22994" xr:uid="{00000000-0005-0000-0000-0000FA5A0000}"/>
    <cellStyle name="Итог 2 2 4 5 2 2" xfId="22995" xr:uid="{00000000-0005-0000-0000-0000FB5A0000}"/>
    <cellStyle name="Итог 2 2 4 5 2 2 2" xfId="22996" xr:uid="{00000000-0005-0000-0000-0000FC5A0000}"/>
    <cellStyle name="Итог 2 2 4 5 2 3" xfId="22997" xr:uid="{00000000-0005-0000-0000-0000FD5A0000}"/>
    <cellStyle name="Итог 2 2 4 5 3" xfId="22998" xr:uid="{00000000-0005-0000-0000-0000FE5A0000}"/>
    <cellStyle name="Итог 2 2 4 5 3 2" xfId="22999" xr:uid="{00000000-0005-0000-0000-0000FF5A0000}"/>
    <cellStyle name="Итог 2 2 4 5 3 2 2" xfId="23000" xr:uid="{00000000-0005-0000-0000-0000005B0000}"/>
    <cellStyle name="Итог 2 2 4 5 3 3" xfId="23001" xr:uid="{00000000-0005-0000-0000-0000015B0000}"/>
    <cellStyle name="Итог 2 2 4 5 4" xfId="23002" xr:uid="{00000000-0005-0000-0000-0000025B0000}"/>
    <cellStyle name="Итог 2 2 4 5 4 2" xfId="23003" xr:uid="{00000000-0005-0000-0000-0000035B0000}"/>
    <cellStyle name="Итог 2 2 4 5 4 2 2" xfId="23004" xr:uid="{00000000-0005-0000-0000-0000045B0000}"/>
    <cellStyle name="Итог 2 2 4 5 4 3" xfId="23005" xr:uid="{00000000-0005-0000-0000-0000055B0000}"/>
    <cellStyle name="Итог 2 2 4 5 5" xfId="23006" xr:uid="{00000000-0005-0000-0000-0000065B0000}"/>
    <cellStyle name="Итог 2 2 4 5 5 2" xfId="23007" xr:uid="{00000000-0005-0000-0000-0000075B0000}"/>
    <cellStyle name="Итог 2 2 4 5 6" xfId="23008" xr:uid="{00000000-0005-0000-0000-0000085B0000}"/>
    <cellStyle name="Итог 2 2 4 6" xfId="23009" xr:uid="{00000000-0005-0000-0000-0000095B0000}"/>
    <cellStyle name="Итог 2 2 4 6 2" xfId="23010" xr:uid="{00000000-0005-0000-0000-00000A5B0000}"/>
    <cellStyle name="Итог 2 2 4 6 2 2" xfId="23011" xr:uid="{00000000-0005-0000-0000-00000B5B0000}"/>
    <cellStyle name="Итог 2 2 4 6 2 2 2" xfId="23012" xr:uid="{00000000-0005-0000-0000-00000C5B0000}"/>
    <cellStyle name="Итог 2 2 4 6 2 3" xfId="23013" xr:uid="{00000000-0005-0000-0000-00000D5B0000}"/>
    <cellStyle name="Итог 2 2 4 6 3" xfId="23014" xr:uid="{00000000-0005-0000-0000-00000E5B0000}"/>
    <cellStyle name="Итог 2 2 4 6 3 2" xfId="23015" xr:uid="{00000000-0005-0000-0000-00000F5B0000}"/>
    <cellStyle name="Итог 2 2 4 6 3 2 2" xfId="23016" xr:uid="{00000000-0005-0000-0000-0000105B0000}"/>
    <cellStyle name="Итог 2 2 4 6 3 3" xfId="23017" xr:uid="{00000000-0005-0000-0000-0000115B0000}"/>
    <cellStyle name="Итог 2 2 4 6 4" xfId="23018" xr:uid="{00000000-0005-0000-0000-0000125B0000}"/>
    <cellStyle name="Итог 2 2 4 6 4 2" xfId="23019" xr:uid="{00000000-0005-0000-0000-0000135B0000}"/>
    <cellStyle name="Итог 2 2 4 6 4 2 2" xfId="23020" xr:uid="{00000000-0005-0000-0000-0000145B0000}"/>
    <cellStyle name="Итог 2 2 4 6 4 3" xfId="23021" xr:uid="{00000000-0005-0000-0000-0000155B0000}"/>
    <cellStyle name="Итог 2 2 4 6 5" xfId="23022" xr:uid="{00000000-0005-0000-0000-0000165B0000}"/>
    <cellStyle name="Итог 2 2 4 6 5 2" xfId="23023" xr:uid="{00000000-0005-0000-0000-0000175B0000}"/>
    <cellStyle name="Итог 2 2 4 6 6" xfId="23024" xr:uid="{00000000-0005-0000-0000-0000185B0000}"/>
    <cellStyle name="Итог 2 2 4 7" xfId="23025" xr:uid="{00000000-0005-0000-0000-0000195B0000}"/>
    <cellStyle name="Итог 2 2 4 7 2" xfId="23026" xr:uid="{00000000-0005-0000-0000-00001A5B0000}"/>
    <cellStyle name="Итог 2 2 4 7 2 2" xfId="23027" xr:uid="{00000000-0005-0000-0000-00001B5B0000}"/>
    <cellStyle name="Итог 2 2 4 7 3" xfId="23028" xr:uid="{00000000-0005-0000-0000-00001C5B0000}"/>
    <cellStyle name="Итог 2 2 4 8" xfId="23029" xr:uid="{00000000-0005-0000-0000-00001D5B0000}"/>
    <cellStyle name="Итог 2 2 4 8 2" xfId="23030" xr:uid="{00000000-0005-0000-0000-00001E5B0000}"/>
    <cellStyle name="Итог 2 2 4 9" xfId="23031" xr:uid="{00000000-0005-0000-0000-00001F5B0000}"/>
    <cellStyle name="Итог 2 2 5" xfId="23032" xr:uid="{00000000-0005-0000-0000-0000205B0000}"/>
    <cellStyle name="Итог 2 2 5 2" xfId="23033" xr:uid="{00000000-0005-0000-0000-0000215B0000}"/>
    <cellStyle name="Итог 2 2 5 2 2" xfId="23034" xr:uid="{00000000-0005-0000-0000-0000225B0000}"/>
    <cellStyle name="Итог 2 2 5 2 2 2" xfId="23035" xr:uid="{00000000-0005-0000-0000-0000235B0000}"/>
    <cellStyle name="Итог 2 2 5 2 2 2 2" xfId="23036" xr:uid="{00000000-0005-0000-0000-0000245B0000}"/>
    <cellStyle name="Итог 2 2 5 2 2 3" xfId="23037" xr:uid="{00000000-0005-0000-0000-0000255B0000}"/>
    <cellStyle name="Итог 2 2 5 2 3" xfId="23038" xr:uid="{00000000-0005-0000-0000-0000265B0000}"/>
    <cellStyle name="Итог 2 2 5 2 3 2" xfId="23039" xr:uid="{00000000-0005-0000-0000-0000275B0000}"/>
    <cellStyle name="Итог 2 2 5 2 3 2 2" xfId="23040" xr:uid="{00000000-0005-0000-0000-0000285B0000}"/>
    <cellStyle name="Итог 2 2 5 2 3 3" xfId="23041" xr:uid="{00000000-0005-0000-0000-0000295B0000}"/>
    <cellStyle name="Итог 2 2 5 2 4" xfId="23042" xr:uid="{00000000-0005-0000-0000-00002A5B0000}"/>
    <cellStyle name="Итог 2 2 5 2 4 2" xfId="23043" xr:uid="{00000000-0005-0000-0000-00002B5B0000}"/>
    <cellStyle name="Итог 2 2 5 2 4 2 2" xfId="23044" xr:uid="{00000000-0005-0000-0000-00002C5B0000}"/>
    <cellStyle name="Итог 2 2 5 2 4 3" xfId="23045" xr:uid="{00000000-0005-0000-0000-00002D5B0000}"/>
    <cellStyle name="Итог 2 2 5 2 5" xfId="23046" xr:uid="{00000000-0005-0000-0000-00002E5B0000}"/>
    <cellStyle name="Итог 2 2 5 2 5 2" xfId="23047" xr:uid="{00000000-0005-0000-0000-00002F5B0000}"/>
    <cellStyle name="Итог 2 2 5 2 6" xfId="23048" xr:uid="{00000000-0005-0000-0000-0000305B0000}"/>
    <cellStyle name="Итог 2 2 5 3" xfId="23049" xr:uid="{00000000-0005-0000-0000-0000315B0000}"/>
    <cellStyle name="Итог 2 2 5 3 2" xfId="23050" xr:uid="{00000000-0005-0000-0000-0000325B0000}"/>
    <cellStyle name="Итог 2 2 5 3 2 2" xfId="23051" xr:uid="{00000000-0005-0000-0000-0000335B0000}"/>
    <cellStyle name="Итог 2 2 5 3 2 2 2" xfId="23052" xr:uid="{00000000-0005-0000-0000-0000345B0000}"/>
    <cellStyle name="Итог 2 2 5 3 2 3" xfId="23053" xr:uid="{00000000-0005-0000-0000-0000355B0000}"/>
    <cellStyle name="Итог 2 2 5 3 3" xfId="23054" xr:uid="{00000000-0005-0000-0000-0000365B0000}"/>
    <cellStyle name="Итог 2 2 5 3 3 2" xfId="23055" xr:uid="{00000000-0005-0000-0000-0000375B0000}"/>
    <cellStyle name="Итог 2 2 5 3 3 2 2" xfId="23056" xr:uid="{00000000-0005-0000-0000-0000385B0000}"/>
    <cellStyle name="Итог 2 2 5 3 3 3" xfId="23057" xr:uid="{00000000-0005-0000-0000-0000395B0000}"/>
    <cellStyle name="Итог 2 2 5 3 4" xfId="23058" xr:uid="{00000000-0005-0000-0000-00003A5B0000}"/>
    <cellStyle name="Итог 2 2 5 3 4 2" xfId="23059" xr:uid="{00000000-0005-0000-0000-00003B5B0000}"/>
    <cellStyle name="Итог 2 2 5 3 4 2 2" xfId="23060" xr:uid="{00000000-0005-0000-0000-00003C5B0000}"/>
    <cellStyle name="Итог 2 2 5 3 4 3" xfId="23061" xr:uid="{00000000-0005-0000-0000-00003D5B0000}"/>
    <cellStyle name="Итог 2 2 5 3 5" xfId="23062" xr:uid="{00000000-0005-0000-0000-00003E5B0000}"/>
    <cellStyle name="Итог 2 2 5 3 5 2" xfId="23063" xr:uid="{00000000-0005-0000-0000-00003F5B0000}"/>
    <cellStyle name="Итог 2 2 5 3 6" xfId="23064" xr:uid="{00000000-0005-0000-0000-0000405B0000}"/>
    <cellStyle name="Итог 2 2 5 4" xfId="23065" xr:uid="{00000000-0005-0000-0000-0000415B0000}"/>
    <cellStyle name="Итог 2 2 5 4 2" xfId="23066" xr:uid="{00000000-0005-0000-0000-0000425B0000}"/>
    <cellStyle name="Итог 2 2 5 4 2 2" xfId="23067" xr:uid="{00000000-0005-0000-0000-0000435B0000}"/>
    <cellStyle name="Итог 2 2 5 4 2 2 2" xfId="23068" xr:uid="{00000000-0005-0000-0000-0000445B0000}"/>
    <cellStyle name="Итог 2 2 5 4 2 3" xfId="23069" xr:uid="{00000000-0005-0000-0000-0000455B0000}"/>
    <cellStyle name="Итог 2 2 5 4 3" xfId="23070" xr:uid="{00000000-0005-0000-0000-0000465B0000}"/>
    <cellStyle name="Итог 2 2 5 4 3 2" xfId="23071" xr:uid="{00000000-0005-0000-0000-0000475B0000}"/>
    <cellStyle name="Итог 2 2 5 4 3 2 2" xfId="23072" xr:uid="{00000000-0005-0000-0000-0000485B0000}"/>
    <cellStyle name="Итог 2 2 5 4 3 3" xfId="23073" xr:uid="{00000000-0005-0000-0000-0000495B0000}"/>
    <cellStyle name="Итог 2 2 5 4 4" xfId="23074" xr:uid="{00000000-0005-0000-0000-00004A5B0000}"/>
    <cellStyle name="Итог 2 2 5 4 4 2" xfId="23075" xr:uid="{00000000-0005-0000-0000-00004B5B0000}"/>
    <cellStyle name="Итог 2 2 5 4 4 2 2" xfId="23076" xr:uid="{00000000-0005-0000-0000-00004C5B0000}"/>
    <cellStyle name="Итог 2 2 5 4 4 3" xfId="23077" xr:uid="{00000000-0005-0000-0000-00004D5B0000}"/>
    <cellStyle name="Итог 2 2 5 4 5" xfId="23078" xr:uid="{00000000-0005-0000-0000-00004E5B0000}"/>
    <cellStyle name="Итог 2 2 5 4 5 2" xfId="23079" xr:uid="{00000000-0005-0000-0000-00004F5B0000}"/>
    <cellStyle name="Итог 2 2 5 4 6" xfId="23080" xr:uid="{00000000-0005-0000-0000-0000505B0000}"/>
    <cellStyle name="Итог 2 2 5 5" xfId="23081" xr:uid="{00000000-0005-0000-0000-0000515B0000}"/>
    <cellStyle name="Итог 2 2 5 5 2" xfId="23082" xr:uid="{00000000-0005-0000-0000-0000525B0000}"/>
    <cellStyle name="Итог 2 2 5 5 2 2" xfId="23083" xr:uid="{00000000-0005-0000-0000-0000535B0000}"/>
    <cellStyle name="Итог 2 2 5 5 2 2 2" xfId="23084" xr:uid="{00000000-0005-0000-0000-0000545B0000}"/>
    <cellStyle name="Итог 2 2 5 5 2 3" xfId="23085" xr:uid="{00000000-0005-0000-0000-0000555B0000}"/>
    <cellStyle name="Итог 2 2 5 5 3" xfId="23086" xr:uid="{00000000-0005-0000-0000-0000565B0000}"/>
    <cellStyle name="Итог 2 2 5 5 3 2" xfId="23087" xr:uid="{00000000-0005-0000-0000-0000575B0000}"/>
    <cellStyle name="Итог 2 2 5 5 3 2 2" xfId="23088" xr:uid="{00000000-0005-0000-0000-0000585B0000}"/>
    <cellStyle name="Итог 2 2 5 5 3 3" xfId="23089" xr:uid="{00000000-0005-0000-0000-0000595B0000}"/>
    <cellStyle name="Итог 2 2 5 5 4" xfId="23090" xr:uid="{00000000-0005-0000-0000-00005A5B0000}"/>
    <cellStyle name="Итог 2 2 5 5 4 2" xfId="23091" xr:uid="{00000000-0005-0000-0000-00005B5B0000}"/>
    <cellStyle name="Итог 2 2 5 5 4 2 2" xfId="23092" xr:uid="{00000000-0005-0000-0000-00005C5B0000}"/>
    <cellStyle name="Итог 2 2 5 5 4 3" xfId="23093" xr:uid="{00000000-0005-0000-0000-00005D5B0000}"/>
    <cellStyle name="Итог 2 2 5 5 5" xfId="23094" xr:uid="{00000000-0005-0000-0000-00005E5B0000}"/>
    <cellStyle name="Итог 2 2 5 5 5 2" xfId="23095" xr:uid="{00000000-0005-0000-0000-00005F5B0000}"/>
    <cellStyle name="Итог 2 2 5 5 6" xfId="23096" xr:uid="{00000000-0005-0000-0000-0000605B0000}"/>
    <cellStyle name="Итог 2 2 5 6" xfId="23097" xr:uid="{00000000-0005-0000-0000-0000615B0000}"/>
    <cellStyle name="Итог 2 2 5 6 2" xfId="23098" xr:uid="{00000000-0005-0000-0000-0000625B0000}"/>
    <cellStyle name="Итог 2 2 5 6 2 2" xfId="23099" xr:uid="{00000000-0005-0000-0000-0000635B0000}"/>
    <cellStyle name="Итог 2 2 5 6 3" xfId="23100" xr:uid="{00000000-0005-0000-0000-0000645B0000}"/>
    <cellStyle name="Итог 2 2 5 7" xfId="23101" xr:uid="{00000000-0005-0000-0000-0000655B0000}"/>
    <cellStyle name="Итог 2 2 5 7 2" xfId="23102" xr:uid="{00000000-0005-0000-0000-0000665B0000}"/>
    <cellStyle name="Итог 2 2 5 8" xfId="23103" xr:uid="{00000000-0005-0000-0000-0000675B0000}"/>
    <cellStyle name="Итог 2 2 6" xfId="23104" xr:uid="{00000000-0005-0000-0000-0000685B0000}"/>
    <cellStyle name="Итог 2 2 6 2" xfId="23105" xr:uid="{00000000-0005-0000-0000-0000695B0000}"/>
    <cellStyle name="Итог 2 2 6 2 2" xfId="23106" xr:uid="{00000000-0005-0000-0000-00006A5B0000}"/>
    <cellStyle name="Итог 2 2 6 2 2 2" xfId="23107" xr:uid="{00000000-0005-0000-0000-00006B5B0000}"/>
    <cellStyle name="Итог 2 2 6 2 2 2 2" xfId="23108" xr:uid="{00000000-0005-0000-0000-00006C5B0000}"/>
    <cellStyle name="Итог 2 2 6 2 2 3" xfId="23109" xr:uid="{00000000-0005-0000-0000-00006D5B0000}"/>
    <cellStyle name="Итог 2 2 6 2 3" xfId="23110" xr:uid="{00000000-0005-0000-0000-00006E5B0000}"/>
    <cellStyle name="Итог 2 2 6 2 3 2" xfId="23111" xr:uid="{00000000-0005-0000-0000-00006F5B0000}"/>
    <cellStyle name="Итог 2 2 6 2 3 2 2" xfId="23112" xr:uid="{00000000-0005-0000-0000-0000705B0000}"/>
    <cellStyle name="Итог 2 2 6 2 3 3" xfId="23113" xr:uid="{00000000-0005-0000-0000-0000715B0000}"/>
    <cellStyle name="Итог 2 2 6 2 4" xfId="23114" xr:uid="{00000000-0005-0000-0000-0000725B0000}"/>
    <cellStyle name="Итог 2 2 6 2 4 2" xfId="23115" xr:uid="{00000000-0005-0000-0000-0000735B0000}"/>
    <cellStyle name="Итог 2 2 6 2 4 2 2" xfId="23116" xr:uid="{00000000-0005-0000-0000-0000745B0000}"/>
    <cellStyle name="Итог 2 2 6 2 4 3" xfId="23117" xr:uid="{00000000-0005-0000-0000-0000755B0000}"/>
    <cellStyle name="Итог 2 2 6 2 5" xfId="23118" xr:uid="{00000000-0005-0000-0000-0000765B0000}"/>
    <cellStyle name="Итог 2 2 6 2 5 2" xfId="23119" xr:uid="{00000000-0005-0000-0000-0000775B0000}"/>
    <cellStyle name="Итог 2 2 6 2 6" xfId="23120" xr:uid="{00000000-0005-0000-0000-0000785B0000}"/>
    <cellStyle name="Итог 2 2 6 3" xfId="23121" xr:uid="{00000000-0005-0000-0000-0000795B0000}"/>
    <cellStyle name="Итог 2 2 6 3 2" xfId="23122" xr:uid="{00000000-0005-0000-0000-00007A5B0000}"/>
    <cellStyle name="Итог 2 2 6 3 2 2" xfId="23123" xr:uid="{00000000-0005-0000-0000-00007B5B0000}"/>
    <cellStyle name="Итог 2 2 6 3 2 2 2" xfId="23124" xr:uid="{00000000-0005-0000-0000-00007C5B0000}"/>
    <cellStyle name="Итог 2 2 6 3 2 3" xfId="23125" xr:uid="{00000000-0005-0000-0000-00007D5B0000}"/>
    <cellStyle name="Итог 2 2 6 3 3" xfId="23126" xr:uid="{00000000-0005-0000-0000-00007E5B0000}"/>
    <cellStyle name="Итог 2 2 6 3 3 2" xfId="23127" xr:uid="{00000000-0005-0000-0000-00007F5B0000}"/>
    <cellStyle name="Итог 2 2 6 3 3 2 2" xfId="23128" xr:uid="{00000000-0005-0000-0000-0000805B0000}"/>
    <cellStyle name="Итог 2 2 6 3 3 3" xfId="23129" xr:uid="{00000000-0005-0000-0000-0000815B0000}"/>
    <cellStyle name="Итог 2 2 6 3 4" xfId="23130" xr:uid="{00000000-0005-0000-0000-0000825B0000}"/>
    <cellStyle name="Итог 2 2 6 3 4 2" xfId="23131" xr:uid="{00000000-0005-0000-0000-0000835B0000}"/>
    <cellStyle name="Итог 2 2 6 3 4 2 2" xfId="23132" xr:uid="{00000000-0005-0000-0000-0000845B0000}"/>
    <cellStyle name="Итог 2 2 6 3 4 3" xfId="23133" xr:uid="{00000000-0005-0000-0000-0000855B0000}"/>
    <cellStyle name="Итог 2 2 6 3 5" xfId="23134" xr:uid="{00000000-0005-0000-0000-0000865B0000}"/>
    <cellStyle name="Итог 2 2 6 3 5 2" xfId="23135" xr:uid="{00000000-0005-0000-0000-0000875B0000}"/>
    <cellStyle name="Итог 2 2 6 3 6" xfId="23136" xr:uid="{00000000-0005-0000-0000-0000885B0000}"/>
    <cellStyle name="Итог 2 2 6 4" xfId="23137" xr:uid="{00000000-0005-0000-0000-0000895B0000}"/>
    <cellStyle name="Итог 2 2 6 4 2" xfId="23138" xr:uid="{00000000-0005-0000-0000-00008A5B0000}"/>
    <cellStyle name="Итог 2 2 6 4 2 2" xfId="23139" xr:uid="{00000000-0005-0000-0000-00008B5B0000}"/>
    <cellStyle name="Итог 2 2 6 4 2 2 2" xfId="23140" xr:uid="{00000000-0005-0000-0000-00008C5B0000}"/>
    <cellStyle name="Итог 2 2 6 4 2 3" xfId="23141" xr:uid="{00000000-0005-0000-0000-00008D5B0000}"/>
    <cellStyle name="Итог 2 2 6 4 3" xfId="23142" xr:uid="{00000000-0005-0000-0000-00008E5B0000}"/>
    <cellStyle name="Итог 2 2 6 4 3 2" xfId="23143" xr:uid="{00000000-0005-0000-0000-00008F5B0000}"/>
    <cellStyle name="Итог 2 2 6 4 3 2 2" xfId="23144" xr:uid="{00000000-0005-0000-0000-0000905B0000}"/>
    <cellStyle name="Итог 2 2 6 4 3 3" xfId="23145" xr:uid="{00000000-0005-0000-0000-0000915B0000}"/>
    <cellStyle name="Итог 2 2 6 4 4" xfId="23146" xr:uid="{00000000-0005-0000-0000-0000925B0000}"/>
    <cellStyle name="Итог 2 2 6 4 4 2" xfId="23147" xr:uid="{00000000-0005-0000-0000-0000935B0000}"/>
    <cellStyle name="Итог 2 2 6 4 4 2 2" xfId="23148" xr:uid="{00000000-0005-0000-0000-0000945B0000}"/>
    <cellStyle name="Итог 2 2 6 4 4 3" xfId="23149" xr:uid="{00000000-0005-0000-0000-0000955B0000}"/>
    <cellStyle name="Итог 2 2 6 4 5" xfId="23150" xr:uid="{00000000-0005-0000-0000-0000965B0000}"/>
    <cellStyle name="Итог 2 2 6 4 5 2" xfId="23151" xr:uid="{00000000-0005-0000-0000-0000975B0000}"/>
    <cellStyle name="Итог 2 2 6 4 6" xfId="23152" xr:uid="{00000000-0005-0000-0000-0000985B0000}"/>
    <cellStyle name="Итог 2 2 6 5" xfId="23153" xr:uid="{00000000-0005-0000-0000-0000995B0000}"/>
    <cellStyle name="Итог 2 2 6 5 2" xfId="23154" xr:uid="{00000000-0005-0000-0000-00009A5B0000}"/>
    <cellStyle name="Итог 2 2 6 5 2 2" xfId="23155" xr:uid="{00000000-0005-0000-0000-00009B5B0000}"/>
    <cellStyle name="Итог 2 2 6 5 2 2 2" xfId="23156" xr:uid="{00000000-0005-0000-0000-00009C5B0000}"/>
    <cellStyle name="Итог 2 2 6 5 2 3" xfId="23157" xr:uid="{00000000-0005-0000-0000-00009D5B0000}"/>
    <cellStyle name="Итог 2 2 6 5 3" xfId="23158" xr:uid="{00000000-0005-0000-0000-00009E5B0000}"/>
    <cellStyle name="Итог 2 2 6 5 3 2" xfId="23159" xr:uid="{00000000-0005-0000-0000-00009F5B0000}"/>
    <cellStyle name="Итог 2 2 6 5 3 2 2" xfId="23160" xr:uid="{00000000-0005-0000-0000-0000A05B0000}"/>
    <cellStyle name="Итог 2 2 6 5 3 3" xfId="23161" xr:uid="{00000000-0005-0000-0000-0000A15B0000}"/>
    <cellStyle name="Итог 2 2 6 5 4" xfId="23162" xr:uid="{00000000-0005-0000-0000-0000A25B0000}"/>
    <cellStyle name="Итог 2 2 6 5 4 2" xfId="23163" xr:uid="{00000000-0005-0000-0000-0000A35B0000}"/>
    <cellStyle name="Итог 2 2 6 5 4 2 2" xfId="23164" xr:uid="{00000000-0005-0000-0000-0000A45B0000}"/>
    <cellStyle name="Итог 2 2 6 5 4 3" xfId="23165" xr:uid="{00000000-0005-0000-0000-0000A55B0000}"/>
    <cellStyle name="Итог 2 2 6 5 5" xfId="23166" xr:uid="{00000000-0005-0000-0000-0000A65B0000}"/>
    <cellStyle name="Итог 2 2 6 5 5 2" xfId="23167" xr:uid="{00000000-0005-0000-0000-0000A75B0000}"/>
    <cellStyle name="Итог 2 2 6 5 6" xfId="23168" xr:uid="{00000000-0005-0000-0000-0000A85B0000}"/>
    <cellStyle name="Итог 2 2 6 6" xfId="23169" xr:uid="{00000000-0005-0000-0000-0000A95B0000}"/>
    <cellStyle name="Итог 2 2 6 6 2" xfId="23170" xr:uid="{00000000-0005-0000-0000-0000AA5B0000}"/>
    <cellStyle name="Итог 2 2 6 6 2 2" xfId="23171" xr:uid="{00000000-0005-0000-0000-0000AB5B0000}"/>
    <cellStyle name="Итог 2 2 6 6 3" xfId="23172" xr:uid="{00000000-0005-0000-0000-0000AC5B0000}"/>
    <cellStyle name="Итог 2 2 6 7" xfId="23173" xr:uid="{00000000-0005-0000-0000-0000AD5B0000}"/>
    <cellStyle name="Итог 2 2 6 7 2" xfId="23174" xr:uid="{00000000-0005-0000-0000-0000AE5B0000}"/>
    <cellStyle name="Итог 2 2 6 8" xfId="23175" xr:uid="{00000000-0005-0000-0000-0000AF5B0000}"/>
    <cellStyle name="Итог 2 2 7" xfId="23176" xr:uid="{00000000-0005-0000-0000-0000B05B0000}"/>
    <cellStyle name="Итог 2 2 7 2" xfId="23177" xr:uid="{00000000-0005-0000-0000-0000B15B0000}"/>
    <cellStyle name="Итог 2 2 7 2 2" xfId="23178" xr:uid="{00000000-0005-0000-0000-0000B25B0000}"/>
    <cellStyle name="Итог 2 2 7 2 2 2" xfId="23179" xr:uid="{00000000-0005-0000-0000-0000B35B0000}"/>
    <cellStyle name="Итог 2 2 7 2 3" xfId="23180" xr:uid="{00000000-0005-0000-0000-0000B45B0000}"/>
    <cellStyle name="Итог 2 2 7 3" xfId="23181" xr:uid="{00000000-0005-0000-0000-0000B55B0000}"/>
    <cellStyle name="Итог 2 2 7 3 2" xfId="23182" xr:uid="{00000000-0005-0000-0000-0000B65B0000}"/>
    <cellStyle name="Итог 2 2 7 4" xfId="23183" xr:uid="{00000000-0005-0000-0000-0000B75B0000}"/>
    <cellStyle name="Итог 2 2 8" xfId="23184" xr:uid="{00000000-0005-0000-0000-0000B85B0000}"/>
    <cellStyle name="Итог 2 2 8 2" xfId="23185" xr:uid="{00000000-0005-0000-0000-0000B95B0000}"/>
    <cellStyle name="Итог 2 2 8 2 2" xfId="23186" xr:uid="{00000000-0005-0000-0000-0000BA5B0000}"/>
    <cellStyle name="Итог 2 2 8 3" xfId="23187" xr:uid="{00000000-0005-0000-0000-0000BB5B0000}"/>
    <cellStyle name="Итог 2 2 9" xfId="23188" xr:uid="{00000000-0005-0000-0000-0000BC5B0000}"/>
    <cellStyle name="Итог 2 2 9 2" xfId="23189" xr:uid="{00000000-0005-0000-0000-0000BD5B0000}"/>
    <cellStyle name="Итог 2 3" xfId="293" xr:uid="{00000000-0005-0000-0000-0000BE5B0000}"/>
    <cellStyle name="Итог 2 3 10" xfId="23190" xr:uid="{00000000-0005-0000-0000-0000BF5B0000}"/>
    <cellStyle name="Итог 2 3 2" xfId="23191" xr:uid="{00000000-0005-0000-0000-0000C05B0000}"/>
    <cellStyle name="Итог 2 3 2 10" xfId="23192" xr:uid="{00000000-0005-0000-0000-0000C15B0000}"/>
    <cellStyle name="Итог 2 3 2 2" xfId="23193" xr:uid="{00000000-0005-0000-0000-0000C25B0000}"/>
    <cellStyle name="Итог 2 3 2 2 2" xfId="23194" xr:uid="{00000000-0005-0000-0000-0000C35B0000}"/>
    <cellStyle name="Итог 2 3 2 2 2 2" xfId="23195" xr:uid="{00000000-0005-0000-0000-0000C45B0000}"/>
    <cellStyle name="Итог 2 3 2 2 2 2 2" xfId="23196" xr:uid="{00000000-0005-0000-0000-0000C55B0000}"/>
    <cellStyle name="Итог 2 3 2 2 2 2 2 2" xfId="23197" xr:uid="{00000000-0005-0000-0000-0000C65B0000}"/>
    <cellStyle name="Итог 2 3 2 2 2 2 3" xfId="23198" xr:uid="{00000000-0005-0000-0000-0000C75B0000}"/>
    <cellStyle name="Итог 2 3 2 2 2 3" xfId="23199" xr:uid="{00000000-0005-0000-0000-0000C85B0000}"/>
    <cellStyle name="Итог 2 3 2 2 2 3 2" xfId="23200" xr:uid="{00000000-0005-0000-0000-0000C95B0000}"/>
    <cellStyle name="Итог 2 3 2 2 2 3 2 2" xfId="23201" xr:uid="{00000000-0005-0000-0000-0000CA5B0000}"/>
    <cellStyle name="Итог 2 3 2 2 2 3 3" xfId="23202" xr:uid="{00000000-0005-0000-0000-0000CB5B0000}"/>
    <cellStyle name="Итог 2 3 2 2 2 4" xfId="23203" xr:uid="{00000000-0005-0000-0000-0000CC5B0000}"/>
    <cellStyle name="Итог 2 3 2 2 2 4 2" xfId="23204" xr:uid="{00000000-0005-0000-0000-0000CD5B0000}"/>
    <cellStyle name="Итог 2 3 2 2 2 4 2 2" xfId="23205" xr:uid="{00000000-0005-0000-0000-0000CE5B0000}"/>
    <cellStyle name="Итог 2 3 2 2 2 4 3" xfId="23206" xr:uid="{00000000-0005-0000-0000-0000CF5B0000}"/>
    <cellStyle name="Итог 2 3 2 2 2 5" xfId="23207" xr:uid="{00000000-0005-0000-0000-0000D05B0000}"/>
    <cellStyle name="Итог 2 3 2 2 2 5 2" xfId="23208" xr:uid="{00000000-0005-0000-0000-0000D15B0000}"/>
    <cellStyle name="Итог 2 3 2 2 2 6" xfId="23209" xr:uid="{00000000-0005-0000-0000-0000D25B0000}"/>
    <cellStyle name="Итог 2 3 2 2 3" xfId="23210" xr:uid="{00000000-0005-0000-0000-0000D35B0000}"/>
    <cellStyle name="Итог 2 3 2 2 3 2" xfId="23211" xr:uid="{00000000-0005-0000-0000-0000D45B0000}"/>
    <cellStyle name="Итог 2 3 2 2 3 2 2" xfId="23212" xr:uid="{00000000-0005-0000-0000-0000D55B0000}"/>
    <cellStyle name="Итог 2 3 2 2 3 2 2 2" xfId="23213" xr:uid="{00000000-0005-0000-0000-0000D65B0000}"/>
    <cellStyle name="Итог 2 3 2 2 3 2 3" xfId="23214" xr:uid="{00000000-0005-0000-0000-0000D75B0000}"/>
    <cellStyle name="Итог 2 3 2 2 3 3" xfId="23215" xr:uid="{00000000-0005-0000-0000-0000D85B0000}"/>
    <cellStyle name="Итог 2 3 2 2 3 3 2" xfId="23216" xr:uid="{00000000-0005-0000-0000-0000D95B0000}"/>
    <cellStyle name="Итог 2 3 2 2 3 3 2 2" xfId="23217" xr:uid="{00000000-0005-0000-0000-0000DA5B0000}"/>
    <cellStyle name="Итог 2 3 2 2 3 3 3" xfId="23218" xr:uid="{00000000-0005-0000-0000-0000DB5B0000}"/>
    <cellStyle name="Итог 2 3 2 2 3 4" xfId="23219" xr:uid="{00000000-0005-0000-0000-0000DC5B0000}"/>
    <cellStyle name="Итог 2 3 2 2 3 4 2" xfId="23220" xr:uid="{00000000-0005-0000-0000-0000DD5B0000}"/>
    <cellStyle name="Итог 2 3 2 2 3 4 2 2" xfId="23221" xr:uid="{00000000-0005-0000-0000-0000DE5B0000}"/>
    <cellStyle name="Итог 2 3 2 2 3 4 3" xfId="23222" xr:uid="{00000000-0005-0000-0000-0000DF5B0000}"/>
    <cellStyle name="Итог 2 3 2 2 3 5" xfId="23223" xr:uid="{00000000-0005-0000-0000-0000E05B0000}"/>
    <cellStyle name="Итог 2 3 2 2 3 5 2" xfId="23224" xr:uid="{00000000-0005-0000-0000-0000E15B0000}"/>
    <cellStyle name="Итог 2 3 2 2 3 6" xfId="23225" xr:uid="{00000000-0005-0000-0000-0000E25B0000}"/>
    <cellStyle name="Итог 2 3 2 2 4" xfId="23226" xr:uid="{00000000-0005-0000-0000-0000E35B0000}"/>
    <cellStyle name="Итог 2 3 2 2 4 2" xfId="23227" xr:uid="{00000000-0005-0000-0000-0000E45B0000}"/>
    <cellStyle name="Итог 2 3 2 2 4 2 2" xfId="23228" xr:uid="{00000000-0005-0000-0000-0000E55B0000}"/>
    <cellStyle name="Итог 2 3 2 2 4 2 2 2" xfId="23229" xr:uid="{00000000-0005-0000-0000-0000E65B0000}"/>
    <cellStyle name="Итог 2 3 2 2 4 2 3" xfId="23230" xr:uid="{00000000-0005-0000-0000-0000E75B0000}"/>
    <cellStyle name="Итог 2 3 2 2 4 3" xfId="23231" xr:uid="{00000000-0005-0000-0000-0000E85B0000}"/>
    <cellStyle name="Итог 2 3 2 2 4 3 2" xfId="23232" xr:uid="{00000000-0005-0000-0000-0000E95B0000}"/>
    <cellStyle name="Итог 2 3 2 2 4 3 2 2" xfId="23233" xr:uid="{00000000-0005-0000-0000-0000EA5B0000}"/>
    <cellStyle name="Итог 2 3 2 2 4 3 3" xfId="23234" xr:uid="{00000000-0005-0000-0000-0000EB5B0000}"/>
    <cellStyle name="Итог 2 3 2 2 4 4" xfId="23235" xr:uid="{00000000-0005-0000-0000-0000EC5B0000}"/>
    <cellStyle name="Итог 2 3 2 2 4 4 2" xfId="23236" xr:uid="{00000000-0005-0000-0000-0000ED5B0000}"/>
    <cellStyle name="Итог 2 3 2 2 4 4 2 2" xfId="23237" xr:uid="{00000000-0005-0000-0000-0000EE5B0000}"/>
    <cellStyle name="Итог 2 3 2 2 4 4 3" xfId="23238" xr:uid="{00000000-0005-0000-0000-0000EF5B0000}"/>
    <cellStyle name="Итог 2 3 2 2 4 5" xfId="23239" xr:uid="{00000000-0005-0000-0000-0000F05B0000}"/>
    <cellStyle name="Итог 2 3 2 2 4 5 2" xfId="23240" xr:uid="{00000000-0005-0000-0000-0000F15B0000}"/>
    <cellStyle name="Итог 2 3 2 2 4 6" xfId="23241" xr:uid="{00000000-0005-0000-0000-0000F25B0000}"/>
    <cellStyle name="Итог 2 3 2 2 5" xfId="23242" xr:uid="{00000000-0005-0000-0000-0000F35B0000}"/>
    <cellStyle name="Итог 2 3 2 2 5 2" xfId="23243" xr:uid="{00000000-0005-0000-0000-0000F45B0000}"/>
    <cellStyle name="Итог 2 3 2 2 5 2 2" xfId="23244" xr:uid="{00000000-0005-0000-0000-0000F55B0000}"/>
    <cellStyle name="Итог 2 3 2 2 5 2 2 2" xfId="23245" xr:uid="{00000000-0005-0000-0000-0000F65B0000}"/>
    <cellStyle name="Итог 2 3 2 2 5 2 3" xfId="23246" xr:uid="{00000000-0005-0000-0000-0000F75B0000}"/>
    <cellStyle name="Итог 2 3 2 2 5 3" xfId="23247" xr:uid="{00000000-0005-0000-0000-0000F85B0000}"/>
    <cellStyle name="Итог 2 3 2 2 5 3 2" xfId="23248" xr:uid="{00000000-0005-0000-0000-0000F95B0000}"/>
    <cellStyle name="Итог 2 3 2 2 5 3 2 2" xfId="23249" xr:uid="{00000000-0005-0000-0000-0000FA5B0000}"/>
    <cellStyle name="Итог 2 3 2 2 5 3 3" xfId="23250" xr:uid="{00000000-0005-0000-0000-0000FB5B0000}"/>
    <cellStyle name="Итог 2 3 2 2 5 4" xfId="23251" xr:uid="{00000000-0005-0000-0000-0000FC5B0000}"/>
    <cellStyle name="Итог 2 3 2 2 5 4 2" xfId="23252" xr:uid="{00000000-0005-0000-0000-0000FD5B0000}"/>
    <cellStyle name="Итог 2 3 2 2 5 4 2 2" xfId="23253" xr:uid="{00000000-0005-0000-0000-0000FE5B0000}"/>
    <cellStyle name="Итог 2 3 2 2 5 4 3" xfId="23254" xr:uid="{00000000-0005-0000-0000-0000FF5B0000}"/>
    <cellStyle name="Итог 2 3 2 2 5 5" xfId="23255" xr:uid="{00000000-0005-0000-0000-0000005C0000}"/>
    <cellStyle name="Итог 2 3 2 2 5 5 2" xfId="23256" xr:uid="{00000000-0005-0000-0000-0000015C0000}"/>
    <cellStyle name="Итог 2 3 2 2 5 6" xfId="23257" xr:uid="{00000000-0005-0000-0000-0000025C0000}"/>
    <cellStyle name="Итог 2 3 2 2 6" xfId="23258" xr:uid="{00000000-0005-0000-0000-0000035C0000}"/>
    <cellStyle name="Итог 2 3 2 2 6 2" xfId="23259" xr:uid="{00000000-0005-0000-0000-0000045C0000}"/>
    <cellStyle name="Итог 2 3 2 2 6 2 2" xfId="23260" xr:uid="{00000000-0005-0000-0000-0000055C0000}"/>
    <cellStyle name="Итог 2 3 2 2 6 2 2 2" xfId="23261" xr:uid="{00000000-0005-0000-0000-0000065C0000}"/>
    <cellStyle name="Итог 2 3 2 2 6 2 3" xfId="23262" xr:uid="{00000000-0005-0000-0000-0000075C0000}"/>
    <cellStyle name="Итог 2 3 2 2 6 3" xfId="23263" xr:uid="{00000000-0005-0000-0000-0000085C0000}"/>
    <cellStyle name="Итог 2 3 2 2 6 3 2" xfId="23264" xr:uid="{00000000-0005-0000-0000-0000095C0000}"/>
    <cellStyle name="Итог 2 3 2 2 6 3 2 2" xfId="23265" xr:uid="{00000000-0005-0000-0000-00000A5C0000}"/>
    <cellStyle name="Итог 2 3 2 2 6 3 3" xfId="23266" xr:uid="{00000000-0005-0000-0000-00000B5C0000}"/>
    <cellStyle name="Итог 2 3 2 2 6 4" xfId="23267" xr:uid="{00000000-0005-0000-0000-00000C5C0000}"/>
    <cellStyle name="Итог 2 3 2 2 6 4 2" xfId="23268" xr:uid="{00000000-0005-0000-0000-00000D5C0000}"/>
    <cellStyle name="Итог 2 3 2 2 6 4 2 2" xfId="23269" xr:uid="{00000000-0005-0000-0000-00000E5C0000}"/>
    <cellStyle name="Итог 2 3 2 2 6 4 3" xfId="23270" xr:uid="{00000000-0005-0000-0000-00000F5C0000}"/>
    <cellStyle name="Итог 2 3 2 2 6 5" xfId="23271" xr:uid="{00000000-0005-0000-0000-0000105C0000}"/>
    <cellStyle name="Итог 2 3 2 2 6 5 2" xfId="23272" xr:uid="{00000000-0005-0000-0000-0000115C0000}"/>
    <cellStyle name="Итог 2 3 2 2 6 6" xfId="23273" xr:uid="{00000000-0005-0000-0000-0000125C0000}"/>
    <cellStyle name="Итог 2 3 2 2 7" xfId="23274" xr:uid="{00000000-0005-0000-0000-0000135C0000}"/>
    <cellStyle name="Итог 2 3 2 2 7 2" xfId="23275" xr:uid="{00000000-0005-0000-0000-0000145C0000}"/>
    <cellStyle name="Итог 2 3 2 2 7 2 2" xfId="23276" xr:uid="{00000000-0005-0000-0000-0000155C0000}"/>
    <cellStyle name="Итог 2 3 2 2 7 3" xfId="23277" xr:uid="{00000000-0005-0000-0000-0000165C0000}"/>
    <cellStyle name="Итог 2 3 2 2 8" xfId="23278" xr:uid="{00000000-0005-0000-0000-0000175C0000}"/>
    <cellStyle name="Итог 2 3 2 2 8 2" xfId="23279" xr:uid="{00000000-0005-0000-0000-0000185C0000}"/>
    <cellStyle name="Итог 2 3 2 2 9" xfId="23280" xr:uid="{00000000-0005-0000-0000-0000195C0000}"/>
    <cellStyle name="Итог 2 3 2 3" xfId="23281" xr:uid="{00000000-0005-0000-0000-00001A5C0000}"/>
    <cellStyle name="Итог 2 3 2 3 2" xfId="23282" xr:uid="{00000000-0005-0000-0000-00001B5C0000}"/>
    <cellStyle name="Итог 2 3 2 3 2 2" xfId="23283" xr:uid="{00000000-0005-0000-0000-00001C5C0000}"/>
    <cellStyle name="Итог 2 3 2 3 2 2 2" xfId="23284" xr:uid="{00000000-0005-0000-0000-00001D5C0000}"/>
    <cellStyle name="Итог 2 3 2 3 2 2 2 2" xfId="23285" xr:uid="{00000000-0005-0000-0000-00001E5C0000}"/>
    <cellStyle name="Итог 2 3 2 3 2 2 3" xfId="23286" xr:uid="{00000000-0005-0000-0000-00001F5C0000}"/>
    <cellStyle name="Итог 2 3 2 3 2 3" xfId="23287" xr:uid="{00000000-0005-0000-0000-0000205C0000}"/>
    <cellStyle name="Итог 2 3 2 3 2 3 2" xfId="23288" xr:uid="{00000000-0005-0000-0000-0000215C0000}"/>
    <cellStyle name="Итог 2 3 2 3 2 3 2 2" xfId="23289" xr:uid="{00000000-0005-0000-0000-0000225C0000}"/>
    <cellStyle name="Итог 2 3 2 3 2 3 3" xfId="23290" xr:uid="{00000000-0005-0000-0000-0000235C0000}"/>
    <cellStyle name="Итог 2 3 2 3 2 4" xfId="23291" xr:uid="{00000000-0005-0000-0000-0000245C0000}"/>
    <cellStyle name="Итог 2 3 2 3 2 4 2" xfId="23292" xr:uid="{00000000-0005-0000-0000-0000255C0000}"/>
    <cellStyle name="Итог 2 3 2 3 2 4 2 2" xfId="23293" xr:uid="{00000000-0005-0000-0000-0000265C0000}"/>
    <cellStyle name="Итог 2 3 2 3 2 4 3" xfId="23294" xr:uid="{00000000-0005-0000-0000-0000275C0000}"/>
    <cellStyle name="Итог 2 3 2 3 2 5" xfId="23295" xr:uid="{00000000-0005-0000-0000-0000285C0000}"/>
    <cellStyle name="Итог 2 3 2 3 2 5 2" xfId="23296" xr:uid="{00000000-0005-0000-0000-0000295C0000}"/>
    <cellStyle name="Итог 2 3 2 3 2 6" xfId="23297" xr:uid="{00000000-0005-0000-0000-00002A5C0000}"/>
    <cellStyle name="Итог 2 3 2 3 3" xfId="23298" xr:uid="{00000000-0005-0000-0000-00002B5C0000}"/>
    <cellStyle name="Итог 2 3 2 3 3 2" xfId="23299" xr:uid="{00000000-0005-0000-0000-00002C5C0000}"/>
    <cellStyle name="Итог 2 3 2 3 3 2 2" xfId="23300" xr:uid="{00000000-0005-0000-0000-00002D5C0000}"/>
    <cellStyle name="Итог 2 3 2 3 3 2 2 2" xfId="23301" xr:uid="{00000000-0005-0000-0000-00002E5C0000}"/>
    <cellStyle name="Итог 2 3 2 3 3 2 3" xfId="23302" xr:uid="{00000000-0005-0000-0000-00002F5C0000}"/>
    <cellStyle name="Итог 2 3 2 3 3 3" xfId="23303" xr:uid="{00000000-0005-0000-0000-0000305C0000}"/>
    <cellStyle name="Итог 2 3 2 3 3 3 2" xfId="23304" xr:uid="{00000000-0005-0000-0000-0000315C0000}"/>
    <cellStyle name="Итог 2 3 2 3 3 3 2 2" xfId="23305" xr:uid="{00000000-0005-0000-0000-0000325C0000}"/>
    <cellStyle name="Итог 2 3 2 3 3 3 3" xfId="23306" xr:uid="{00000000-0005-0000-0000-0000335C0000}"/>
    <cellStyle name="Итог 2 3 2 3 3 4" xfId="23307" xr:uid="{00000000-0005-0000-0000-0000345C0000}"/>
    <cellStyle name="Итог 2 3 2 3 3 4 2" xfId="23308" xr:uid="{00000000-0005-0000-0000-0000355C0000}"/>
    <cellStyle name="Итог 2 3 2 3 3 4 2 2" xfId="23309" xr:uid="{00000000-0005-0000-0000-0000365C0000}"/>
    <cellStyle name="Итог 2 3 2 3 3 4 3" xfId="23310" xr:uid="{00000000-0005-0000-0000-0000375C0000}"/>
    <cellStyle name="Итог 2 3 2 3 3 5" xfId="23311" xr:uid="{00000000-0005-0000-0000-0000385C0000}"/>
    <cellStyle name="Итог 2 3 2 3 3 5 2" xfId="23312" xr:uid="{00000000-0005-0000-0000-0000395C0000}"/>
    <cellStyle name="Итог 2 3 2 3 3 6" xfId="23313" xr:uid="{00000000-0005-0000-0000-00003A5C0000}"/>
    <cellStyle name="Итог 2 3 2 3 4" xfId="23314" xr:uid="{00000000-0005-0000-0000-00003B5C0000}"/>
    <cellStyle name="Итог 2 3 2 3 4 2" xfId="23315" xr:uid="{00000000-0005-0000-0000-00003C5C0000}"/>
    <cellStyle name="Итог 2 3 2 3 4 2 2" xfId="23316" xr:uid="{00000000-0005-0000-0000-00003D5C0000}"/>
    <cellStyle name="Итог 2 3 2 3 4 2 2 2" xfId="23317" xr:uid="{00000000-0005-0000-0000-00003E5C0000}"/>
    <cellStyle name="Итог 2 3 2 3 4 2 3" xfId="23318" xr:uid="{00000000-0005-0000-0000-00003F5C0000}"/>
    <cellStyle name="Итог 2 3 2 3 4 3" xfId="23319" xr:uid="{00000000-0005-0000-0000-0000405C0000}"/>
    <cellStyle name="Итог 2 3 2 3 4 3 2" xfId="23320" xr:uid="{00000000-0005-0000-0000-0000415C0000}"/>
    <cellStyle name="Итог 2 3 2 3 4 3 2 2" xfId="23321" xr:uid="{00000000-0005-0000-0000-0000425C0000}"/>
    <cellStyle name="Итог 2 3 2 3 4 3 3" xfId="23322" xr:uid="{00000000-0005-0000-0000-0000435C0000}"/>
    <cellStyle name="Итог 2 3 2 3 4 4" xfId="23323" xr:uid="{00000000-0005-0000-0000-0000445C0000}"/>
    <cellStyle name="Итог 2 3 2 3 4 4 2" xfId="23324" xr:uid="{00000000-0005-0000-0000-0000455C0000}"/>
    <cellStyle name="Итог 2 3 2 3 4 4 2 2" xfId="23325" xr:uid="{00000000-0005-0000-0000-0000465C0000}"/>
    <cellStyle name="Итог 2 3 2 3 4 4 3" xfId="23326" xr:uid="{00000000-0005-0000-0000-0000475C0000}"/>
    <cellStyle name="Итог 2 3 2 3 4 5" xfId="23327" xr:uid="{00000000-0005-0000-0000-0000485C0000}"/>
    <cellStyle name="Итог 2 3 2 3 4 5 2" xfId="23328" xr:uid="{00000000-0005-0000-0000-0000495C0000}"/>
    <cellStyle name="Итог 2 3 2 3 4 6" xfId="23329" xr:uid="{00000000-0005-0000-0000-00004A5C0000}"/>
    <cellStyle name="Итог 2 3 2 3 5" xfId="23330" xr:uid="{00000000-0005-0000-0000-00004B5C0000}"/>
    <cellStyle name="Итог 2 3 2 3 5 2" xfId="23331" xr:uid="{00000000-0005-0000-0000-00004C5C0000}"/>
    <cellStyle name="Итог 2 3 2 3 5 2 2" xfId="23332" xr:uid="{00000000-0005-0000-0000-00004D5C0000}"/>
    <cellStyle name="Итог 2 3 2 3 5 2 2 2" xfId="23333" xr:uid="{00000000-0005-0000-0000-00004E5C0000}"/>
    <cellStyle name="Итог 2 3 2 3 5 2 3" xfId="23334" xr:uid="{00000000-0005-0000-0000-00004F5C0000}"/>
    <cellStyle name="Итог 2 3 2 3 5 3" xfId="23335" xr:uid="{00000000-0005-0000-0000-0000505C0000}"/>
    <cellStyle name="Итог 2 3 2 3 5 3 2" xfId="23336" xr:uid="{00000000-0005-0000-0000-0000515C0000}"/>
    <cellStyle name="Итог 2 3 2 3 5 3 2 2" xfId="23337" xr:uid="{00000000-0005-0000-0000-0000525C0000}"/>
    <cellStyle name="Итог 2 3 2 3 5 3 3" xfId="23338" xr:uid="{00000000-0005-0000-0000-0000535C0000}"/>
    <cellStyle name="Итог 2 3 2 3 5 4" xfId="23339" xr:uid="{00000000-0005-0000-0000-0000545C0000}"/>
    <cellStyle name="Итог 2 3 2 3 5 4 2" xfId="23340" xr:uid="{00000000-0005-0000-0000-0000555C0000}"/>
    <cellStyle name="Итог 2 3 2 3 5 4 2 2" xfId="23341" xr:uid="{00000000-0005-0000-0000-0000565C0000}"/>
    <cellStyle name="Итог 2 3 2 3 5 4 3" xfId="23342" xr:uid="{00000000-0005-0000-0000-0000575C0000}"/>
    <cellStyle name="Итог 2 3 2 3 5 5" xfId="23343" xr:uid="{00000000-0005-0000-0000-0000585C0000}"/>
    <cellStyle name="Итог 2 3 2 3 5 5 2" xfId="23344" xr:uid="{00000000-0005-0000-0000-0000595C0000}"/>
    <cellStyle name="Итог 2 3 2 3 5 6" xfId="23345" xr:uid="{00000000-0005-0000-0000-00005A5C0000}"/>
    <cellStyle name="Итог 2 3 2 3 6" xfId="23346" xr:uid="{00000000-0005-0000-0000-00005B5C0000}"/>
    <cellStyle name="Итог 2 3 2 3 6 2" xfId="23347" xr:uid="{00000000-0005-0000-0000-00005C5C0000}"/>
    <cellStyle name="Итог 2 3 2 3 6 2 2" xfId="23348" xr:uid="{00000000-0005-0000-0000-00005D5C0000}"/>
    <cellStyle name="Итог 2 3 2 3 6 3" xfId="23349" xr:uid="{00000000-0005-0000-0000-00005E5C0000}"/>
    <cellStyle name="Итог 2 3 2 3 7" xfId="23350" xr:uid="{00000000-0005-0000-0000-00005F5C0000}"/>
    <cellStyle name="Итог 2 3 2 3 7 2" xfId="23351" xr:uid="{00000000-0005-0000-0000-0000605C0000}"/>
    <cellStyle name="Итог 2 3 2 3 8" xfId="23352" xr:uid="{00000000-0005-0000-0000-0000615C0000}"/>
    <cellStyle name="Итог 2 3 2 4" xfId="23353" xr:uid="{00000000-0005-0000-0000-0000625C0000}"/>
    <cellStyle name="Итог 2 3 2 4 2" xfId="23354" xr:uid="{00000000-0005-0000-0000-0000635C0000}"/>
    <cellStyle name="Итог 2 3 2 4 2 2" xfId="23355" xr:uid="{00000000-0005-0000-0000-0000645C0000}"/>
    <cellStyle name="Итог 2 3 2 4 2 2 2" xfId="23356" xr:uid="{00000000-0005-0000-0000-0000655C0000}"/>
    <cellStyle name="Итог 2 3 2 4 2 3" xfId="23357" xr:uid="{00000000-0005-0000-0000-0000665C0000}"/>
    <cellStyle name="Итог 2 3 2 4 3" xfId="23358" xr:uid="{00000000-0005-0000-0000-0000675C0000}"/>
    <cellStyle name="Итог 2 3 2 4 3 2" xfId="23359" xr:uid="{00000000-0005-0000-0000-0000685C0000}"/>
    <cellStyle name="Итог 2 3 2 4 3 2 2" xfId="23360" xr:uid="{00000000-0005-0000-0000-0000695C0000}"/>
    <cellStyle name="Итог 2 3 2 4 3 3" xfId="23361" xr:uid="{00000000-0005-0000-0000-00006A5C0000}"/>
    <cellStyle name="Итог 2 3 2 4 4" xfId="23362" xr:uid="{00000000-0005-0000-0000-00006B5C0000}"/>
    <cellStyle name="Итог 2 3 2 4 4 2" xfId="23363" xr:uid="{00000000-0005-0000-0000-00006C5C0000}"/>
    <cellStyle name="Итог 2 3 2 4 4 2 2" xfId="23364" xr:uid="{00000000-0005-0000-0000-00006D5C0000}"/>
    <cellStyle name="Итог 2 3 2 4 4 3" xfId="23365" xr:uid="{00000000-0005-0000-0000-00006E5C0000}"/>
    <cellStyle name="Итог 2 3 2 4 5" xfId="23366" xr:uid="{00000000-0005-0000-0000-00006F5C0000}"/>
    <cellStyle name="Итог 2 3 2 4 5 2" xfId="23367" xr:uid="{00000000-0005-0000-0000-0000705C0000}"/>
    <cellStyle name="Итог 2 3 2 4 6" xfId="23368" xr:uid="{00000000-0005-0000-0000-0000715C0000}"/>
    <cellStyle name="Итог 2 3 2 5" xfId="23369" xr:uid="{00000000-0005-0000-0000-0000725C0000}"/>
    <cellStyle name="Итог 2 3 2 5 2" xfId="23370" xr:uid="{00000000-0005-0000-0000-0000735C0000}"/>
    <cellStyle name="Итог 2 3 2 5 2 2" xfId="23371" xr:uid="{00000000-0005-0000-0000-0000745C0000}"/>
    <cellStyle name="Итог 2 3 2 5 2 2 2" xfId="23372" xr:uid="{00000000-0005-0000-0000-0000755C0000}"/>
    <cellStyle name="Итог 2 3 2 5 2 3" xfId="23373" xr:uid="{00000000-0005-0000-0000-0000765C0000}"/>
    <cellStyle name="Итог 2 3 2 5 3" xfId="23374" xr:uid="{00000000-0005-0000-0000-0000775C0000}"/>
    <cellStyle name="Итог 2 3 2 5 3 2" xfId="23375" xr:uid="{00000000-0005-0000-0000-0000785C0000}"/>
    <cellStyle name="Итог 2 3 2 5 3 2 2" xfId="23376" xr:uid="{00000000-0005-0000-0000-0000795C0000}"/>
    <cellStyle name="Итог 2 3 2 5 3 3" xfId="23377" xr:uid="{00000000-0005-0000-0000-00007A5C0000}"/>
    <cellStyle name="Итог 2 3 2 5 4" xfId="23378" xr:uid="{00000000-0005-0000-0000-00007B5C0000}"/>
    <cellStyle name="Итог 2 3 2 5 4 2" xfId="23379" xr:uid="{00000000-0005-0000-0000-00007C5C0000}"/>
    <cellStyle name="Итог 2 3 2 5 4 2 2" xfId="23380" xr:uid="{00000000-0005-0000-0000-00007D5C0000}"/>
    <cellStyle name="Итог 2 3 2 5 4 3" xfId="23381" xr:uid="{00000000-0005-0000-0000-00007E5C0000}"/>
    <cellStyle name="Итог 2 3 2 5 5" xfId="23382" xr:uid="{00000000-0005-0000-0000-00007F5C0000}"/>
    <cellStyle name="Итог 2 3 2 5 5 2" xfId="23383" xr:uid="{00000000-0005-0000-0000-0000805C0000}"/>
    <cellStyle name="Итог 2 3 2 5 6" xfId="23384" xr:uid="{00000000-0005-0000-0000-0000815C0000}"/>
    <cellStyle name="Итог 2 3 2 6" xfId="23385" xr:uid="{00000000-0005-0000-0000-0000825C0000}"/>
    <cellStyle name="Итог 2 3 2 6 2" xfId="23386" xr:uid="{00000000-0005-0000-0000-0000835C0000}"/>
    <cellStyle name="Итог 2 3 2 6 2 2" xfId="23387" xr:uid="{00000000-0005-0000-0000-0000845C0000}"/>
    <cellStyle name="Итог 2 3 2 6 2 2 2" xfId="23388" xr:uid="{00000000-0005-0000-0000-0000855C0000}"/>
    <cellStyle name="Итог 2 3 2 6 2 3" xfId="23389" xr:uid="{00000000-0005-0000-0000-0000865C0000}"/>
    <cellStyle name="Итог 2 3 2 6 3" xfId="23390" xr:uid="{00000000-0005-0000-0000-0000875C0000}"/>
    <cellStyle name="Итог 2 3 2 6 3 2" xfId="23391" xr:uid="{00000000-0005-0000-0000-0000885C0000}"/>
    <cellStyle name="Итог 2 3 2 6 3 2 2" xfId="23392" xr:uid="{00000000-0005-0000-0000-0000895C0000}"/>
    <cellStyle name="Итог 2 3 2 6 3 3" xfId="23393" xr:uid="{00000000-0005-0000-0000-00008A5C0000}"/>
    <cellStyle name="Итог 2 3 2 6 4" xfId="23394" xr:uid="{00000000-0005-0000-0000-00008B5C0000}"/>
    <cellStyle name="Итог 2 3 2 6 4 2" xfId="23395" xr:uid="{00000000-0005-0000-0000-00008C5C0000}"/>
    <cellStyle name="Итог 2 3 2 6 4 2 2" xfId="23396" xr:uid="{00000000-0005-0000-0000-00008D5C0000}"/>
    <cellStyle name="Итог 2 3 2 6 4 3" xfId="23397" xr:uid="{00000000-0005-0000-0000-00008E5C0000}"/>
    <cellStyle name="Итог 2 3 2 6 5" xfId="23398" xr:uid="{00000000-0005-0000-0000-00008F5C0000}"/>
    <cellStyle name="Итог 2 3 2 6 5 2" xfId="23399" xr:uid="{00000000-0005-0000-0000-0000905C0000}"/>
    <cellStyle name="Итог 2 3 2 6 6" xfId="23400" xr:uid="{00000000-0005-0000-0000-0000915C0000}"/>
    <cellStyle name="Итог 2 3 2 7" xfId="23401" xr:uid="{00000000-0005-0000-0000-0000925C0000}"/>
    <cellStyle name="Итог 2 3 2 7 2" xfId="23402" xr:uid="{00000000-0005-0000-0000-0000935C0000}"/>
    <cellStyle name="Итог 2 3 2 7 2 2" xfId="23403" xr:uid="{00000000-0005-0000-0000-0000945C0000}"/>
    <cellStyle name="Итог 2 3 2 7 2 2 2" xfId="23404" xr:uid="{00000000-0005-0000-0000-0000955C0000}"/>
    <cellStyle name="Итог 2 3 2 7 2 3" xfId="23405" xr:uid="{00000000-0005-0000-0000-0000965C0000}"/>
    <cellStyle name="Итог 2 3 2 7 3" xfId="23406" xr:uid="{00000000-0005-0000-0000-0000975C0000}"/>
    <cellStyle name="Итог 2 3 2 7 3 2" xfId="23407" xr:uid="{00000000-0005-0000-0000-0000985C0000}"/>
    <cellStyle name="Итог 2 3 2 7 3 2 2" xfId="23408" xr:uid="{00000000-0005-0000-0000-0000995C0000}"/>
    <cellStyle name="Итог 2 3 2 7 3 3" xfId="23409" xr:uid="{00000000-0005-0000-0000-00009A5C0000}"/>
    <cellStyle name="Итог 2 3 2 7 4" xfId="23410" xr:uid="{00000000-0005-0000-0000-00009B5C0000}"/>
    <cellStyle name="Итог 2 3 2 7 4 2" xfId="23411" xr:uid="{00000000-0005-0000-0000-00009C5C0000}"/>
    <cellStyle name="Итог 2 3 2 7 4 2 2" xfId="23412" xr:uid="{00000000-0005-0000-0000-00009D5C0000}"/>
    <cellStyle name="Итог 2 3 2 7 4 3" xfId="23413" xr:uid="{00000000-0005-0000-0000-00009E5C0000}"/>
    <cellStyle name="Итог 2 3 2 7 5" xfId="23414" xr:uid="{00000000-0005-0000-0000-00009F5C0000}"/>
    <cellStyle name="Итог 2 3 2 7 5 2" xfId="23415" xr:uid="{00000000-0005-0000-0000-0000A05C0000}"/>
    <cellStyle name="Итог 2 3 2 7 6" xfId="23416" xr:uid="{00000000-0005-0000-0000-0000A15C0000}"/>
    <cellStyle name="Итог 2 3 2 8" xfId="23417" xr:uid="{00000000-0005-0000-0000-0000A25C0000}"/>
    <cellStyle name="Итог 2 3 2 8 2" xfId="23418" xr:uid="{00000000-0005-0000-0000-0000A35C0000}"/>
    <cellStyle name="Итог 2 3 2 8 2 2" xfId="23419" xr:uid="{00000000-0005-0000-0000-0000A45C0000}"/>
    <cellStyle name="Итог 2 3 2 8 3" xfId="23420" xr:uid="{00000000-0005-0000-0000-0000A55C0000}"/>
    <cellStyle name="Итог 2 3 2 9" xfId="23421" xr:uid="{00000000-0005-0000-0000-0000A65C0000}"/>
    <cellStyle name="Итог 2 3 2 9 2" xfId="23422" xr:uid="{00000000-0005-0000-0000-0000A75C0000}"/>
    <cellStyle name="Итог 2 3 3" xfId="23423" xr:uid="{00000000-0005-0000-0000-0000A85C0000}"/>
    <cellStyle name="Итог 2 3 3 2" xfId="23424" xr:uid="{00000000-0005-0000-0000-0000A95C0000}"/>
    <cellStyle name="Итог 2 3 3 2 2" xfId="23425" xr:uid="{00000000-0005-0000-0000-0000AA5C0000}"/>
    <cellStyle name="Итог 2 3 3 2 2 2" xfId="23426" xr:uid="{00000000-0005-0000-0000-0000AB5C0000}"/>
    <cellStyle name="Итог 2 3 3 2 2 2 2" xfId="23427" xr:uid="{00000000-0005-0000-0000-0000AC5C0000}"/>
    <cellStyle name="Итог 2 3 3 2 2 2 2 2" xfId="23428" xr:uid="{00000000-0005-0000-0000-0000AD5C0000}"/>
    <cellStyle name="Итог 2 3 3 2 2 2 3" xfId="23429" xr:uid="{00000000-0005-0000-0000-0000AE5C0000}"/>
    <cellStyle name="Итог 2 3 3 2 2 3" xfId="23430" xr:uid="{00000000-0005-0000-0000-0000AF5C0000}"/>
    <cellStyle name="Итог 2 3 3 2 2 3 2" xfId="23431" xr:uid="{00000000-0005-0000-0000-0000B05C0000}"/>
    <cellStyle name="Итог 2 3 3 2 2 3 2 2" xfId="23432" xr:uid="{00000000-0005-0000-0000-0000B15C0000}"/>
    <cellStyle name="Итог 2 3 3 2 2 3 3" xfId="23433" xr:uid="{00000000-0005-0000-0000-0000B25C0000}"/>
    <cellStyle name="Итог 2 3 3 2 2 4" xfId="23434" xr:uid="{00000000-0005-0000-0000-0000B35C0000}"/>
    <cellStyle name="Итог 2 3 3 2 2 4 2" xfId="23435" xr:uid="{00000000-0005-0000-0000-0000B45C0000}"/>
    <cellStyle name="Итог 2 3 3 2 2 4 2 2" xfId="23436" xr:uid="{00000000-0005-0000-0000-0000B55C0000}"/>
    <cellStyle name="Итог 2 3 3 2 2 4 3" xfId="23437" xr:uid="{00000000-0005-0000-0000-0000B65C0000}"/>
    <cellStyle name="Итог 2 3 3 2 2 5" xfId="23438" xr:uid="{00000000-0005-0000-0000-0000B75C0000}"/>
    <cellStyle name="Итог 2 3 3 2 2 5 2" xfId="23439" xr:uid="{00000000-0005-0000-0000-0000B85C0000}"/>
    <cellStyle name="Итог 2 3 3 2 2 6" xfId="23440" xr:uid="{00000000-0005-0000-0000-0000B95C0000}"/>
    <cellStyle name="Итог 2 3 3 2 3" xfId="23441" xr:uid="{00000000-0005-0000-0000-0000BA5C0000}"/>
    <cellStyle name="Итог 2 3 3 2 3 2" xfId="23442" xr:uid="{00000000-0005-0000-0000-0000BB5C0000}"/>
    <cellStyle name="Итог 2 3 3 2 3 2 2" xfId="23443" xr:uid="{00000000-0005-0000-0000-0000BC5C0000}"/>
    <cellStyle name="Итог 2 3 3 2 3 2 2 2" xfId="23444" xr:uid="{00000000-0005-0000-0000-0000BD5C0000}"/>
    <cellStyle name="Итог 2 3 3 2 3 2 3" xfId="23445" xr:uid="{00000000-0005-0000-0000-0000BE5C0000}"/>
    <cellStyle name="Итог 2 3 3 2 3 3" xfId="23446" xr:uid="{00000000-0005-0000-0000-0000BF5C0000}"/>
    <cellStyle name="Итог 2 3 3 2 3 3 2" xfId="23447" xr:uid="{00000000-0005-0000-0000-0000C05C0000}"/>
    <cellStyle name="Итог 2 3 3 2 3 3 2 2" xfId="23448" xr:uid="{00000000-0005-0000-0000-0000C15C0000}"/>
    <cellStyle name="Итог 2 3 3 2 3 3 3" xfId="23449" xr:uid="{00000000-0005-0000-0000-0000C25C0000}"/>
    <cellStyle name="Итог 2 3 3 2 3 4" xfId="23450" xr:uid="{00000000-0005-0000-0000-0000C35C0000}"/>
    <cellStyle name="Итог 2 3 3 2 3 4 2" xfId="23451" xr:uid="{00000000-0005-0000-0000-0000C45C0000}"/>
    <cellStyle name="Итог 2 3 3 2 3 4 2 2" xfId="23452" xr:uid="{00000000-0005-0000-0000-0000C55C0000}"/>
    <cellStyle name="Итог 2 3 3 2 3 4 3" xfId="23453" xr:uid="{00000000-0005-0000-0000-0000C65C0000}"/>
    <cellStyle name="Итог 2 3 3 2 3 5" xfId="23454" xr:uid="{00000000-0005-0000-0000-0000C75C0000}"/>
    <cellStyle name="Итог 2 3 3 2 3 5 2" xfId="23455" xr:uid="{00000000-0005-0000-0000-0000C85C0000}"/>
    <cellStyle name="Итог 2 3 3 2 3 6" xfId="23456" xr:uid="{00000000-0005-0000-0000-0000C95C0000}"/>
    <cellStyle name="Итог 2 3 3 2 4" xfId="23457" xr:uid="{00000000-0005-0000-0000-0000CA5C0000}"/>
    <cellStyle name="Итог 2 3 3 2 4 2" xfId="23458" xr:uid="{00000000-0005-0000-0000-0000CB5C0000}"/>
    <cellStyle name="Итог 2 3 3 2 4 2 2" xfId="23459" xr:uid="{00000000-0005-0000-0000-0000CC5C0000}"/>
    <cellStyle name="Итог 2 3 3 2 4 2 2 2" xfId="23460" xr:uid="{00000000-0005-0000-0000-0000CD5C0000}"/>
    <cellStyle name="Итог 2 3 3 2 4 2 3" xfId="23461" xr:uid="{00000000-0005-0000-0000-0000CE5C0000}"/>
    <cellStyle name="Итог 2 3 3 2 4 3" xfId="23462" xr:uid="{00000000-0005-0000-0000-0000CF5C0000}"/>
    <cellStyle name="Итог 2 3 3 2 4 3 2" xfId="23463" xr:uid="{00000000-0005-0000-0000-0000D05C0000}"/>
    <cellStyle name="Итог 2 3 3 2 4 3 2 2" xfId="23464" xr:uid="{00000000-0005-0000-0000-0000D15C0000}"/>
    <cellStyle name="Итог 2 3 3 2 4 3 3" xfId="23465" xr:uid="{00000000-0005-0000-0000-0000D25C0000}"/>
    <cellStyle name="Итог 2 3 3 2 4 4" xfId="23466" xr:uid="{00000000-0005-0000-0000-0000D35C0000}"/>
    <cellStyle name="Итог 2 3 3 2 4 4 2" xfId="23467" xr:uid="{00000000-0005-0000-0000-0000D45C0000}"/>
    <cellStyle name="Итог 2 3 3 2 4 4 2 2" xfId="23468" xr:uid="{00000000-0005-0000-0000-0000D55C0000}"/>
    <cellStyle name="Итог 2 3 3 2 4 4 3" xfId="23469" xr:uid="{00000000-0005-0000-0000-0000D65C0000}"/>
    <cellStyle name="Итог 2 3 3 2 4 5" xfId="23470" xr:uid="{00000000-0005-0000-0000-0000D75C0000}"/>
    <cellStyle name="Итог 2 3 3 2 4 5 2" xfId="23471" xr:uid="{00000000-0005-0000-0000-0000D85C0000}"/>
    <cellStyle name="Итог 2 3 3 2 4 6" xfId="23472" xr:uid="{00000000-0005-0000-0000-0000D95C0000}"/>
    <cellStyle name="Итог 2 3 3 2 5" xfId="23473" xr:uid="{00000000-0005-0000-0000-0000DA5C0000}"/>
    <cellStyle name="Итог 2 3 3 2 5 2" xfId="23474" xr:uid="{00000000-0005-0000-0000-0000DB5C0000}"/>
    <cellStyle name="Итог 2 3 3 2 5 2 2" xfId="23475" xr:uid="{00000000-0005-0000-0000-0000DC5C0000}"/>
    <cellStyle name="Итог 2 3 3 2 5 2 2 2" xfId="23476" xr:uid="{00000000-0005-0000-0000-0000DD5C0000}"/>
    <cellStyle name="Итог 2 3 3 2 5 2 3" xfId="23477" xr:uid="{00000000-0005-0000-0000-0000DE5C0000}"/>
    <cellStyle name="Итог 2 3 3 2 5 3" xfId="23478" xr:uid="{00000000-0005-0000-0000-0000DF5C0000}"/>
    <cellStyle name="Итог 2 3 3 2 5 3 2" xfId="23479" xr:uid="{00000000-0005-0000-0000-0000E05C0000}"/>
    <cellStyle name="Итог 2 3 3 2 5 3 2 2" xfId="23480" xr:uid="{00000000-0005-0000-0000-0000E15C0000}"/>
    <cellStyle name="Итог 2 3 3 2 5 3 3" xfId="23481" xr:uid="{00000000-0005-0000-0000-0000E25C0000}"/>
    <cellStyle name="Итог 2 3 3 2 5 4" xfId="23482" xr:uid="{00000000-0005-0000-0000-0000E35C0000}"/>
    <cellStyle name="Итог 2 3 3 2 5 4 2" xfId="23483" xr:uid="{00000000-0005-0000-0000-0000E45C0000}"/>
    <cellStyle name="Итог 2 3 3 2 5 4 2 2" xfId="23484" xr:uid="{00000000-0005-0000-0000-0000E55C0000}"/>
    <cellStyle name="Итог 2 3 3 2 5 4 3" xfId="23485" xr:uid="{00000000-0005-0000-0000-0000E65C0000}"/>
    <cellStyle name="Итог 2 3 3 2 5 5" xfId="23486" xr:uid="{00000000-0005-0000-0000-0000E75C0000}"/>
    <cellStyle name="Итог 2 3 3 2 5 5 2" xfId="23487" xr:uid="{00000000-0005-0000-0000-0000E85C0000}"/>
    <cellStyle name="Итог 2 3 3 2 5 6" xfId="23488" xr:uid="{00000000-0005-0000-0000-0000E95C0000}"/>
    <cellStyle name="Итог 2 3 3 2 6" xfId="23489" xr:uid="{00000000-0005-0000-0000-0000EA5C0000}"/>
    <cellStyle name="Итог 2 3 3 2 6 2" xfId="23490" xr:uid="{00000000-0005-0000-0000-0000EB5C0000}"/>
    <cellStyle name="Итог 2 3 3 2 6 2 2" xfId="23491" xr:uid="{00000000-0005-0000-0000-0000EC5C0000}"/>
    <cellStyle name="Итог 2 3 3 2 6 3" xfId="23492" xr:uid="{00000000-0005-0000-0000-0000ED5C0000}"/>
    <cellStyle name="Итог 2 3 3 2 7" xfId="23493" xr:uid="{00000000-0005-0000-0000-0000EE5C0000}"/>
    <cellStyle name="Итог 2 3 3 2 7 2" xfId="23494" xr:uid="{00000000-0005-0000-0000-0000EF5C0000}"/>
    <cellStyle name="Итог 2 3 3 2 8" xfId="23495" xr:uid="{00000000-0005-0000-0000-0000F05C0000}"/>
    <cellStyle name="Итог 2 3 3 3" xfId="23496" xr:uid="{00000000-0005-0000-0000-0000F15C0000}"/>
    <cellStyle name="Итог 2 3 3 3 2" xfId="23497" xr:uid="{00000000-0005-0000-0000-0000F25C0000}"/>
    <cellStyle name="Итог 2 3 3 3 2 2" xfId="23498" xr:uid="{00000000-0005-0000-0000-0000F35C0000}"/>
    <cellStyle name="Итог 2 3 3 3 2 2 2" xfId="23499" xr:uid="{00000000-0005-0000-0000-0000F45C0000}"/>
    <cellStyle name="Итог 2 3 3 3 2 3" xfId="23500" xr:uid="{00000000-0005-0000-0000-0000F55C0000}"/>
    <cellStyle name="Итог 2 3 3 3 3" xfId="23501" xr:uid="{00000000-0005-0000-0000-0000F65C0000}"/>
    <cellStyle name="Итог 2 3 3 3 3 2" xfId="23502" xr:uid="{00000000-0005-0000-0000-0000F75C0000}"/>
    <cellStyle name="Итог 2 3 3 3 3 2 2" xfId="23503" xr:uid="{00000000-0005-0000-0000-0000F85C0000}"/>
    <cellStyle name="Итог 2 3 3 3 3 3" xfId="23504" xr:uid="{00000000-0005-0000-0000-0000F95C0000}"/>
    <cellStyle name="Итог 2 3 3 3 4" xfId="23505" xr:uid="{00000000-0005-0000-0000-0000FA5C0000}"/>
    <cellStyle name="Итог 2 3 3 3 4 2" xfId="23506" xr:uid="{00000000-0005-0000-0000-0000FB5C0000}"/>
    <cellStyle name="Итог 2 3 3 3 4 2 2" xfId="23507" xr:uid="{00000000-0005-0000-0000-0000FC5C0000}"/>
    <cellStyle name="Итог 2 3 3 3 4 3" xfId="23508" xr:uid="{00000000-0005-0000-0000-0000FD5C0000}"/>
    <cellStyle name="Итог 2 3 3 3 5" xfId="23509" xr:uid="{00000000-0005-0000-0000-0000FE5C0000}"/>
    <cellStyle name="Итог 2 3 3 3 5 2" xfId="23510" xr:uid="{00000000-0005-0000-0000-0000FF5C0000}"/>
    <cellStyle name="Итог 2 3 3 3 6" xfId="23511" xr:uid="{00000000-0005-0000-0000-0000005D0000}"/>
    <cellStyle name="Итог 2 3 3 4" xfId="23512" xr:uid="{00000000-0005-0000-0000-0000015D0000}"/>
    <cellStyle name="Итог 2 3 3 4 2" xfId="23513" xr:uid="{00000000-0005-0000-0000-0000025D0000}"/>
    <cellStyle name="Итог 2 3 3 4 2 2" xfId="23514" xr:uid="{00000000-0005-0000-0000-0000035D0000}"/>
    <cellStyle name="Итог 2 3 3 4 2 2 2" xfId="23515" xr:uid="{00000000-0005-0000-0000-0000045D0000}"/>
    <cellStyle name="Итог 2 3 3 4 2 3" xfId="23516" xr:uid="{00000000-0005-0000-0000-0000055D0000}"/>
    <cellStyle name="Итог 2 3 3 4 3" xfId="23517" xr:uid="{00000000-0005-0000-0000-0000065D0000}"/>
    <cellStyle name="Итог 2 3 3 4 3 2" xfId="23518" xr:uid="{00000000-0005-0000-0000-0000075D0000}"/>
    <cellStyle name="Итог 2 3 3 4 3 2 2" xfId="23519" xr:uid="{00000000-0005-0000-0000-0000085D0000}"/>
    <cellStyle name="Итог 2 3 3 4 3 3" xfId="23520" xr:uid="{00000000-0005-0000-0000-0000095D0000}"/>
    <cellStyle name="Итог 2 3 3 4 4" xfId="23521" xr:uid="{00000000-0005-0000-0000-00000A5D0000}"/>
    <cellStyle name="Итог 2 3 3 4 4 2" xfId="23522" xr:uid="{00000000-0005-0000-0000-00000B5D0000}"/>
    <cellStyle name="Итог 2 3 3 4 4 2 2" xfId="23523" xr:uid="{00000000-0005-0000-0000-00000C5D0000}"/>
    <cellStyle name="Итог 2 3 3 4 4 3" xfId="23524" xr:uid="{00000000-0005-0000-0000-00000D5D0000}"/>
    <cellStyle name="Итог 2 3 3 4 5" xfId="23525" xr:uid="{00000000-0005-0000-0000-00000E5D0000}"/>
    <cellStyle name="Итог 2 3 3 4 5 2" xfId="23526" xr:uid="{00000000-0005-0000-0000-00000F5D0000}"/>
    <cellStyle name="Итог 2 3 3 4 6" xfId="23527" xr:uid="{00000000-0005-0000-0000-0000105D0000}"/>
    <cellStyle name="Итог 2 3 3 5" xfId="23528" xr:uid="{00000000-0005-0000-0000-0000115D0000}"/>
    <cellStyle name="Итог 2 3 3 5 2" xfId="23529" xr:uid="{00000000-0005-0000-0000-0000125D0000}"/>
    <cellStyle name="Итог 2 3 3 5 2 2" xfId="23530" xr:uid="{00000000-0005-0000-0000-0000135D0000}"/>
    <cellStyle name="Итог 2 3 3 5 2 2 2" xfId="23531" xr:uid="{00000000-0005-0000-0000-0000145D0000}"/>
    <cellStyle name="Итог 2 3 3 5 2 3" xfId="23532" xr:uid="{00000000-0005-0000-0000-0000155D0000}"/>
    <cellStyle name="Итог 2 3 3 5 3" xfId="23533" xr:uid="{00000000-0005-0000-0000-0000165D0000}"/>
    <cellStyle name="Итог 2 3 3 5 3 2" xfId="23534" xr:uid="{00000000-0005-0000-0000-0000175D0000}"/>
    <cellStyle name="Итог 2 3 3 5 3 2 2" xfId="23535" xr:uid="{00000000-0005-0000-0000-0000185D0000}"/>
    <cellStyle name="Итог 2 3 3 5 3 3" xfId="23536" xr:uid="{00000000-0005-0000-0000-0000195D0000}"/>
    <cellStyle name="Итог 2 3 3 5 4" xfId="23537" xr:uid="{00000000-0005-0000-0000-00001A5D0000}"/>
    <cellStyle name="Итог 2 3 3 5 4 2" xfId="23538" xr:uid="{00000000-0005-0000-0000-00001B5D0000}"/>
    <cellStyle name="Итог 2 3 3 5 4 2 2" xfId="23539" xr:uid="{00000000-0005-0000-0000-00001C5D0000}"/>
    <cellStyle name="Итог 2 3 3 5 4 3" xfId="23540" xr:uid="{00000000-0005-0000-0000-00001D5D0000}"/>
    <cellStyle name="Итог 2 3 3 5 5" xfId="23541" xr:uid="{00000000-0005-0000-0000-00001E5D0000}"/>
    <cellStyle name="Итог 2 3 3 5 5 2" xfId="23542" xr:uid="{00000000-0005-0000-0000-00001F5D0000}"/>
    <cellStyle name="Итог 2 3 3 5 6" xfId="23543" xr:uid="{00000000-0005-0000-0000-0000205D0000}"/>
    <cellStyle name="Итог 2 3 3 6" xfId="23544" xr:uid="{00000000-0005-0000-0000-0000215D0000}"/>
    <cellStyle name="Итог 2 3 3 6 2" xfId="23545" xr:uid="{00000000-0005-0000-0000-0000225D0000}"/>
    <cellStyle name="Итог 2 3 3 6 2 2" xfId="23546" xr:uid="{00000000-0005-0000-0000-0000235D0000}"/>
    <cellStyle name="Итог 2 3 3 6 2 2 2" xfId="23547" xr:uid="{00000000-0005-0000-0000-0000245D0000}"/>
    <cellStyle name="Итог 2 3 3 6 2 3" xfId="23548" xr:uid="{00000000-0005-0000-0000-0000255D0000}"/>
    <cellStyle name="Итог 2 3 3 6 3" xfId="23549" xr:uid="{00000000-0005-0000-0000-0000265D0000}"/>
    <cellStyle name="Итог 2 3 3 6 3 2" xfId="23550" xr:uid="{00000000-0005-0000-0000-0000275D0000}"/>
    <cellStyle name="Итог 2 3 3 6 3 2 2" xfId="23551" xr:uid="{00000000-0005-0000-0000-0000285D0000}"/>
    <cellStyle name="Итог 2 3 3 6 3 3" xfId="23552" xr:uid="{00000000-0005-0000-0000-0000295D0000}"/>
    <cellStyle name="Итог 2 3 3 6 4" xfId="23553" xr:uid="{00000000-0005-0000-0000-00002A5D0000}"/>
    <cellStyle name="Итог 2 3 3 6 4 2" xfId="23554" xr:uid="{00000000-0005-0000-0000-00002B5D0000}"/>
    <cellStyle name="Итог 2 3 3 6 4 2 2" xfId="23555" xr:uid="{00000000-0005-0000-0000-00002C5D0000}"/>
    <cellStyle name="Итог 2 3 3 6 4 3" xfId="23556" xr:uid="{00000000-0005-0000-0000-00002D5D0000}"/>
    <cellStyle name="Итог 2 3 3 6 5" xfId="23557" xr:uid="{00000000-0005-0000-0000-00002E5D0000}"/>
    <cellStyle name="Итог 2 3 3 6 5 2" xfId="23558" xr:uid="{00000000-0005-0000-0000-00002F5D0000}"/>
    <cellStyle name="Итог 2 3 3 6 6" xfId="23559" xr:uid="{00000000-0005-0000-0000-0000305D0000}"/>
    <cellStyle name="Итог 2 3 3 7" xfId="23560" xr:uid="{00000000-0005-0000-0000-0000315D0000}"/>
    <cellStyle name="Итог 2 3 3 7 2" xfId="23561" xr:uid="{00000000-0005-0000-0000-0000325D0000}"/>
    <cellStyle name="Итог 2 3 3 7 2 2" xfId="23562" xr:uid="{00000000-0005-0000-0000-0000335D0000}"/>
    <cellStyle name="Итог 2 3 3 7 3" xfId="23563" xr:uid="{00000000-0005-0000-0000-0000345D0000}"/>
    <cellStyle name="Итог 2 3 3 8" xfId="23564" xr:uid="{00000000-0005-0000-0000-0000355D0000}"/>
    <cellStyle name="Итог 2 3 3 8 2" xfId="23565" xr:uid="{00000000-0005-0000-0000-0000365D0000}"/>
    <cellStyle name="Итог 2 3 3 9" xfId="23566" xr:uid="{00000000-0005-0000-0000-0000375D0000}"/>
    <cellStyle name="Итог 2 3 4" xfId="23567" xr:uid="{00000000-0005-0000-0000-0000385D0000}"/>
    <cellStyle name="Итог 2 3 4 2" xfId="23568" xr:uid="{00000000-0005-0000-0000-0000395D0000}"/>
    <cellStyle name="Итог 2 3 4 2 2" xfId="23569" xr:uid="{00000000-0005-0000-0000-00003A5D0000}"/>
    <cellStyle name="Итог 2 3 4 2 2 2" xfId="23570" xr:uid="{00000000-0005-0000-0000-00003B5D0000}"/>
    <cellStyle name="Итог 2 3 4 2 2 2 2" xfId="23571" xr:uid="{00000000-0005-0000-0000-00003C5D0000}"/>
    <cellStyle name="Итог 2 3 4 2 2 3" xfId="23572" xr:uid="{00000000-0005-0000-0000-00003D5D0000}"/>
    <cellStyle name="Итог 2 3 4 2 3" xfId="23573" xr:uid="{00000000-0005-0000-0000-00003E5D0000}"/>
    <cellStyle name="Итог 2 3 4 2 3 2" xfId="23574" xr:uid="{00000000-0005-0000-0000-00003F5D0000}"/>
    <cellStyle name="Итог 2 3 4 2 3 2 2" xfId="23575" xr:uid="{00000000-0005-0000-0000-0000405D0000}"/>
    <cellStyle name="Итог 2 3 4 2 3 3" xfId="23576" xr:uid="{00000000-0005-0000-0000-0000415D0000}"/>
    <cellStyle name="Итог 2 3 4 2 4" xfId="23577" xr:uid="{00000000-0005-0000-0000-0000425D0000}"/>
    <cellStyle name="Итог 2 3 4 2 4 2" xfId="23578" xr:uid="{00000000-0005-0000-0000-0000435D0000}"/>
    <cellStyle name="Итог 2 3 4 2 4 2 2" xfId="23579" xr:uid="{00000000-0005-0000-0000-0000445D0000}"/>
    <cellStyle name="Итог 2 3 4 2 4 3" xfId="23580" xr:uid="{00000000-0005-0000-0000-0000455D0000}"/>
    <cellStyle name="Итог 2 3 4 2 5" xfId="23581" xr:uid="{00000000-0005-0000-0000-0000465D0000}"/>
    <cellStyle name="Итог 2 3 4 2 5 2" xfId="23582" xr:uid="{00000000-0005-0000-0000-0000475D0000}"/>
    <cellStyle name="Итог 2 3 4 2 6" xfId="23583" xr:uid="{00000000-0005-0000-0000-0000485D0000}"/>
    <cellStyle name="Итог 2 3 4 3" xfId="23584" xr:uid="{00000000-0005-0000-0000-0000495D0000}"/>
    <cellStyle name="Итог 2 3 4 3 2" xfId="23585" xr:uid="{00000000-0005-0000-0000-00004A5D0000}"/>
    <cellStyle name="Итог 2 3 4 3 2 2" xfId="23586" xr:uid="{00000000-0005-0000-0000-00004B5D0000}"/>
    <cellStyle name="Итог 2 3 4 3 2 2 2" xfId="23587" xr:uid="{00000000-0005-0000-0000-00004C5D0000}"/>
    <cellStyle name="Итог 2 3 4 3 2 3" xfId="23588" xr:uid="{00000000-0005-0000-0000-00004D5D0000}"/>
    <cellStyle name="Итог 2 3 4 3 3" xfId="23589" xr:uid="{00000000-0005-0000-0000-00004E5D0000}"/>
    <cellStyle name="Итог 2 3 4 3 3 2" xfId="23590" xr:uid="{00000000-0005-0000-0000-00004F5D0000}"/>
    <cellStyle name="Итог 2 3 4 3 3 2 2" xfId="23591" xr:uid="{00000000-0005-0000-0000-0000505D0000}"/>
    <cellStyle name="Итог 2 3 4 3 3 3" xfId="23592" xr:uid="{00000000-0005-0000-0000-0000515D0000}"/>
    <cellStyle name="Итог 2 3 4 3 4" xfId="23593" xr:uid="{00000000-0005-0000-0000-0000525D0000}"/>
    <cellStyle name="Итог 2 3 4 3 4 2" xfId="23594" xr:uid="{00000000-0005-0000-0000-0000535D0000}"/>
    <cellStyle name="Итог 2 3 4 3 4 2 2" xfId="23595" xr:uid="{00000000-0005-0000-0000-0000545D0000}"/>
    <cellStyle name="Итог 2 3 4 3 4 3" xfId="23596" xr:uid="{00000000-0005-0000-0000-0000555D0000}"/>
    <cellStyle name="Итог 2 3 4 3 5" xfId="23597" xr:uid="{00000000-0005-0000-0000-0000565D0000}"/>
    <cellStyle name="Итог 2 3 4 3 5 2" xfId="23598" xr:uid="{00000000-0005-0000-0000-0000575D0000}"/>
    <cellStyle name="Итог 2 3 4 3 6" xfId="23599" xr:uid="{00000000-0005-0000-0000-0000585D0000}"/>
    <cellStyle name="Итог 2 3 4 4" xfId="23600" xr:uid="{00000000-0005-0000-0000-0000595D0000}"/>
    <cellStyle name="Итог 2 3 4 4 2" xfId="23601" xr:uid="{00000000-0005-0000-0000-00005A5D0000}"/>
    <cellStyle name="Итог 2 3 4 4 2 2" xfId="23602" xr:uid="{00000000-0005-0000-0000-00005B5D0000}"/>
    <cellStyle name="Итог 2 3 4 4 2 2 2" xfId="23603" xr:uid="{00000000-0005-0000-0000-00005C5D0000}"/>
    <cellStyle name="Итог 2 3 4 4 2 3" xfId="23604" xr:uid="{00000000-0005-0000-0000-00005D5D0000}"/>
    <cellStyle name="Итог 2 3 4 4 3" xfId="23605" xr:uid="{00000000-0005-0000-0000-00005E5D0000}"/>
    <cellStyle name="Итог 2 3 4 4 3 2" xfId="23606" xr:uid="{00000000-0005-0000-0000-00005F5D0000}"/>
    <cellStyle name="Итог 2 3 4 4 3 2 2" xfId="23607" xr:uid="{00000000-0005-0000-0000-0000605D0000}"/>
    <cellStyle name="Итог 2 3 4 4 3 3" xfId="23608" xr:uid="{00000000-0005-0000-0000-0000615D0000}"/>
    <cellStyle name="Итог 2 3 4 4 4" xfId="23609" xr:uid="{00000000-0005-0000-0000-0000625D0000}"/>
    <cellStyle name="Итог 2 3 4 4 4 2" xfId="23610" xr:uid="{00000000-0005-0000-0000-0000635D0000}"/>
    <cellStyle name="Итог 2 3 4 4 4 2 2" xfId="23611" xr:uid="{00000000-0005-0000-0000-0000645D0000}"/>
    <cellStyle name="Итог 2 3 4 4 4 3" xfId="23612" xr:uid="{00000000-0005-0000-0000-0000655D0000}"/>
    <cellStyle name="Итог 2 3 4 4 5" xfId="23613" xr:uid="{00000000-0005-0000-0000-0000665D0000}"/>
    <cellStyle name="Итог 2 3 4 4 5 2" xfId="23614" xr:uid="{00000000-0005-0000-0000-0000675D0000}"/>
    <cellStyle name="Итог 2 3 4 4 6" xfId="23615" xr:uid="{00000000-0005-0000-0000-0000685D0000}"/>
    <cellStyle name="Итог 2 3 4 5" xfId="23616" xr:uid="{00000000-0005-0000-0000-0000695D0000}"/>
    <cellStyle name="Итог 2 3 4 5 2" xfId="23617" xr:uid="{00000000-0005-0000-0000-00006A5D0000}"/>
    <cellStyle name="Итог 2 3 4 5 2 2" xfId="23618" xr:uid="{00000000-0005-0000-0000-00006B5D0000}"/>
    <cellStyle name="Итог 2 3 4 5 2 2 2" xfId="23619" xr:uid="{00000000-0005-0000-0000-00006C5D0000}"/>
    <cellStyle name="Итог 2 3 4 5 2 3" xfId="23620" xr:uid="{00000000-0005-0000-0000-00006D5D0000}"/>
    <cellStyle name="Итог 2 3 4 5 3" xfId="23621" xr:uid="{00000000-0005-0000-0000-00006E5D0000}"/>
    <cellStyle name="Итог 2 3 4 5 3 2" xfId="23622" xr:uid="{00000000-0005-0000-0000-00006F5D0000}"/>
    <cellStyle name="Итог 2 3 4 5 3 2 2" xfId="23623" xr:uid="{00000000-0005-0000-0000-0000705D0000}"/>
    <cellStyle name="Итог 2 3 4 5 3 3" xfId="23624" xr:uid="{00000000-0005-0000-0000-0000715D0000}"/>
    <cellStyle name="Итог 2 3 4 5 4" xfId="23625" xr:uid="{00000000-0005-0000-0000-0000725D0000}"/>
    <cellStyle name="Итог 2 3 4 5 4 2" xfId="23626" xr:uid="{00000000-0005-0000-0000-0000735D0000}"/>
    <cellStyle name="Итог 2 3 4 5 4 2 2" xfId="23627" xr:uid="{00000000-0005-0000-0000-0000745D0000}"/>
    <cellStyle name="Итог 2 3 4 5 4 3" xfId="23628" xr:uid="{00000000-0005-0000-0000-0000755D0000}"/>
    <cellStyle name="Итог 2 3 4 5 5" xfId="23629" xr:uid="{00000000-0005-0000-0000-0000765D0000}"/>
    <cellStyle name="Итог 2 3 4 5 5 2" xfId="23630" xr:uid="{00000000-0005-0000-0000-0000775D0000}"/>
    <cellStyle name="Итог 2 3 4 5 6" xfId="23631" xr:uid="{00000000-0005-0000-0000-0000785D0000}"/>
    <cellStyle name="Итог 2 3 4 6" xfId="23632" xr:uid="{00000000-0005-0000-0000-0000795D0000}"/>
    <cellStyle name="Итог 2 3 4 6 2" xfId="23633" xr:uid="{00000000-0005-0000-0000-00007A5D0000}"/>
    <cellStyle name="Итог 2 3 4 6 2 2" xfId="23634" xr:uid="{00000000-0005-0000-0000-00007B5D0000}"/>
    <cellStyle name="Итог 2 3 4 6 2 2 2" xfId="23635" xr:uid="{00000000-0005-0000-0000-00007C5D0000}"/>
    <cellStyle name="Итог 2 3 4 6 2 3" xfId="23636" xr:uid="{00000000-0005-0000-0000-00007D5D0000}"/>
    <cellStyle name="Итог 2 3 4 6 3" xfId="23637" xr:uid="{00000000-0005-0000-0000-00007E5D0000}"/>
    <cellStyle name="Итог 2 3 4 6 3 2" xfId="23638" xr:uid="{00000000-0005-0000-0000-00007F5D0000}"/>
    <cellStyle name="Итог 2 3 4 6 3 2 2" xfId="23639" xr:uid="{00000000-0005-0000-0000-0000805D0000}"/>
    <cellStyle name="Итог 2 3 4 6 3 3" xfId="23640" xr:uid="{00000000-0005-0000-0000-0000815D0000}"/>
    <cellStyle name="Итог 2 3 4 6 4" xfId="23641" xr:uid="{00000000-0005-0000-0000-0000825D0000}"/>
    <cellStyle name="Итог 2 3 4 6 4 2" xfId="23642" xr:uid="{00000000-0005-0000-0000-0000835D0000}"/>
    <cellStyle name="Итог 2 3 4 6 4 2 2" xfId="23643" xr:uid="{00000000-0005-0000-0000-0000845D0000}"/>
    <cellStyle name="Итог 2 3 4 6 4 3" xfId="23644" xr:uid="{00000000-0005-0000-0000-0000855D0000}"/>
    <cellStyle name="Итог 2 3 4 6 5" xfId="23645" xr:uid="{00000000-0005-0000-0000-0000865D0000}"/>
    <cellStyle name="Итог 2 3 4 6 5 2" xfId="23646" xr:uid="{00000000-0005-0000-0000-0000875D0000}"/>
    <cellStyle name="Итог 2 3 4 6 6" xfId="23647" xr:uid="{00000000-0005-0000-0000-0000885D0000}"/>
    <cellStyle name="Итог 2 3 4 7" xfId="23648" xr:uid="{00000000-0005-0000-0000-0000895D0000}"/>
    <cellStyle name="Итог 2 3 4 7 2" xfId="23649" xr:uid="{00000000-0005-0000-0000-00008A5D0000}"/>
    <cellStyle name="Итог 2 3 4 7 2 2" xfId="23650" xr:uid="{00000000-0005-0000-0000-00008B5D0000}"/>
    <cellStyle name="Итог 2 3 4 7 3" xfId="23651" xr:uid="{00000000-0005-0000-0000-00008C5D0000}"/>
    <cellStyle name="Итог 2 3 4 8" xfId="23652" xr:uid="{00000000-0005-0000-0000-00008D5D0000}"/>
    <cellStyle name="Итог 2 3 4 8 2" xfId="23653" xr:uid="{00000000-0005-0000-0000-00008E5D0000}"/>
    <cellStyle name="Итог 2 3 4 9" xfId="23654" xr:uid="{00000000-0005-0000-0000-00008F5D0000}"/>
    <cellStyle name="Итог 2 3 5" xfId="23655" xr:uid="{00000000-0005-0000-0000-0000905D0000}"/>
    <cellStyle name="Итог 2 3 5 2" xfId="23656" xr:uid="{00000000-0005-0000-0000-0000915D0000}"/>
    <cellStyle name="Итог 2 3 5 2 2" xfId="23657" xr:uid="{00000000-0005-0000-0000-0000925D0000}"/>
    <cellStyle name="Итог 2 3 5 2 2 2" xfId="23658" xr:uid="{00000000-0005-0000-0000-0000935D0000}"/>
    <cellStyle name="Итог 2 3 5 2 2 2 2" xfId="23659" xr:uid="{00000000-0005-0000-0000-0000945D0000}"/>
    <cellStyle name="Итог 2 3 5 2 2 3" xfId="23660" xr:uid="{00000000-0005-0000-0000-0000955D0000}"/>
    <cellStyle name="Итог 2 3 5 2 3" xfId="23661" xr:uid="{00000000-0005-0000-0000-0000965D0000}"/>
    <cellStyle name="Итог 2 3 5 2 3 2" xfId="23662" xr:uid="{00000000-0005-0000-0000-0000975D0000}"/>
    <cellStyle name="Итог 2 3 5 2 3 2 2" xfId="23663" xr:uid="{00000000-0005-0000-0000-0000985D0000}"/>
    <cellStyle name="Итог 2 3 5 2 3 3" xfId="23664" xr:uid="{00000000-0005-0000-0000-0000995D0000}"/>
    <cellStyle name="Итог 2 3 5 2 4" xfId="23665" xr:uid="{00000000-0005-0000-0000-00009A5D0000}"/>
    <cellStyle name="Итог 2 3 5 2 4 2" xfId="23666" xr:uid="{00000000-0005-0000-0000-00009B5D0000}"/>
    <cellStyle name="Итог 2 3 5 2 4 2 2" xfId="23667" xr:uid="{00000000-0005-0000-0000-00009C5D0000}"/>
    <cellStyle name="Итог 2 3 5 2 4 3" xfId="23668" xr:uid="{00000000-0005-0000-0000-00009D5D0000}"/>
    <cellStyle name="Итог 2 3 5 2 5" xfId="23669" xr:uid="{00000000-0005-0000-0000-00009E5D0000}"/>
    <cellStyle name="Итог 2 3 5 2 5 2" xfId="23670" xr:uid="{00000000-0005-0000-0000-00009F5D0000}"/>
    <cellStyle name="Итог 2 3 5 2 6" xfId="23671" xr:uid="{00000000-0005-0000-0000-0000A05D0000}"/>
    <cellStyle name="Итог 2 3 5 3" xfId="23672" xr:uid="{00000000-0005-0000-0000-0000A15D0000}"/>
    <cellStyle name="Итог 2 3 5 3 2" xfId="23673" xr:uid="{00000000-0005-0000-0000-0000A25D0000}"/>
    <cellStyle name="Итог 2 3 5 3 2 2" xfId="23674" xr:uid="{00000000-0005-0000-0000-0000A35D0000}"/>
    <cellStyle name="Итог 2 3 5 3 2 2 2" xfId="23675" xr:uid="{00000000-0005-0000-0000-0000A45D0000}"/>
    <cellStyle name="Итог 2 3 5 3 2 3" xfId="23676" xr:uid="{00000000-0005-0000-0000-0000A55D0000}"/>
    <cellStyle name="Итог 2 3 5 3 3" xfId="23677" xr:uid="{00000000-0005-0000-0000-0000A65D0000}"/>
    <cellStyle name="Итог 2 3 5 3 3 2" xfId="23678" xr:uid="{00000000-0005-0000-0000-0000A75D0000}"/>
    <cellStyle name="Итог 2 3 5 3 3 2 2" xfId="23679" xr:uid="{00000000-0005-0000-0000-0000A85D0000}"/>
    <cellStyle name="Итог 2 3 5 3 3 3" xfId="23680" xr:uid="{00000000-0005-0000-0000-0000A95D0000}"/>
    <cellStyle name="Итог 2 3 5 3 4" xfId="23681" xr:uid="{00000000-0005-0000-0000-0000AA5D0000}"/>
    <cellStyle name="Итог 2 3 5 3 4 2" xfId="23682" xr:uid="{00000000-0005-0000-0000-0000AB5D0000}"/>
    <cellStyle name="Итог 2 3 5 3 4 2 2" xfId="23683" xr:uid="{00000000-0005-0000-0000-0000AC5D0000}"/>
    <cellStyle name="Итог 2 3 5 3 4 3" xfId="23684" xr:uid="{00000000-0005-0000-0000-0000AD5D0000}"/>
    <cellStyle name="Итог 2 3 5 3 5" xfId="23685" xr:uid="{00000000-0005-0000-0000-0000AE5D0000}"/>
    <cellStyle name="Итог 2 3 5 3 5 2" xfId="23686" xr:uid="{00000000-0005-0000-0000-0000AF5D0000}"/>
    <cellStyle name="Итог 2 3 5 3 6" xfId="23687" xr:uid="{00000000-0005-0000-0000-0000B05D0000}"/>
    <cellStyle name="Итог 2 3 5 4" xfId="23688" xr:uid="{00000000-0005-0000-0000-0000B15D0000}"/>
    <cellStyle name="Итог 2 3 5 4 2" xfId="23689" xr:uid="{00000000-0005-0000-0000-0000B25D0000}"/>
    <cellStyle name="Итог 2 3 5 4 2 2" xfId="23690" xr:uid="{00000000-0005-0000-0000-0000B35D0000}"/>
    <cellStyle name="Итог 2 3 5 4 2 2 2" xfId="23691" xr:uid="{00000000-0005-0000-0000-0000B45D0000}"/>
    <cellStyle name="Итог 2 3 5 4 2 3" xfId="23692" xr:uid="{00000000-0005-0000-0000-0000B55D0000}"/>
    <cellStyle name="Итог 2 3 5 4 3" xfId="23693" xr:uid="{00000000-0005-0000-0000-0000B65D0000}"/>
    <cellStyle name="Итог 2 3 5 4 3 2" xfId="23694" xr:uid="{00000000-0005-0000-0000-0000B75D0000}"/>
    <cellStyle name="Итог 2 3 5 4 3 2 2" xfId="23695" xr:uid="{00000000-0005-0000-0000-0000B85D0000}"/>
    <cellStyle name="Итог 2 3 5 4 3 3" xfId="23696" xr:uid="{00000000-0005-0000-0000-0000B95D0000}"/>
    <cellStyle name="Итог 2 3 5 4 4" xfId="23697" xr:uid="{00000000-0005-0000-0000-0000BA5D0000}"/>
    <cellStyle name="Итог 2 3 5 4 4 2" xfId="23698" xr:uid="{00000000-0005-0000-0000-0000BB5D0000}"/>
    <cellStyle name="Итог 2 3 5 4 4 2 2" xfId="23699" xr:uid="{00000000-0005-0000-0000-0000BC5D0000}"/>
    <cellStyle name="Итог 2 3 5 4 4 3" xfId="23700" xr:uid="{00000000-0005-0000-0000-0000BD5D0000}"/>
    <cellStyle name="Итог 2 3 5 4 5" xfId="23701" xr:uid="{00000000-0005-0000-0000-0000BE5D0000}"/>
    <cellStyle name="Итог 2 3 5 4 5 2" xfId="23702" xr:uid="{00000000-0005-0000-0000-0000BF5D0000}"/>
    <cellStyle name="Итог 2 3 5 4 6" xfId="23703" xr:uid="{00000000-0005-0000-0000-0000C05D0000}"/>
    <cellStyle name="Итог 2 3 5 5" xfId="23704" xr:uid="{00000000-0005-0000-0000-0000C15D0000}"/>
    <cellStyle name="Итог 2 3 5 5 2" xfId="23705" xr:uid="{00000000-0005-0000-0000-0000C25D0000}"/>
    <cellStyle name="Итог 2 3 5 5 2 2" xfId="23706" xr:uid="{00000000-0005-0000-0000-0000C35D0000}"/>
    <cellStyle name="Итог 2 3 5 5 2 2 2" xfId="23707" xr:uid="{00000000-0005-0000-0000-0000C45D0000}"/>
    <cellStyle name="Итог 2 3 5 5 2 3" xfId="23708" xr:uid="{00000000-0005-0000-0000-0000C55D0000}"/>
    <cellStyle name="Итог 2 3 5 5 3" xfId="23709" xr:uid="{00000000-0005-0000-0000-0000C65D0000}"/>
    <cellStyle name="Итог 2 3 5 5 3 2" xfId="23710" xr:uid="{00000000-0005-0000-0000-0000C75D0000}"/>
    <cellStyle name="Итог 2 3 5 5 3 2 2" xfId="23711" xr:uid="{00000000-0005-0000-0000-0000C85D0000}"/>
    <cellStyle name="Итог 2 3 5 5 3 3" xfId="23712" xr:uid="{00000000-0005-0000-0000-0000C95D0000}"/>
    <cellStyle name="Итог 2 3 5 5 4" xfId="23713" xr:uid="{00000000-0005-0000-0000-0000CA5D0000}"/>
    <cellStyle name="Итог 2 3 5 5 4 2" xfId="23714" xr:uid="{00000000-0005-0000-0000-0000CB5D0000}"/>
    <cellStyle name="Итог 2 3 5 5 4 2 2" xfId="23715" xr:uid="{00000000-0005-0000-0000-0000CC5D0000}"/>
    <cellStyle name="Итог 2 3 5 5 4 3" xfId="23716" xr:uid="{00000000-0005-0000-0000-0000CD5D0000}"/>
    <cellStyle name="Итог 2 3 5 5 5" xfId="23717" xr:uid="{00000000-0005-0000-0000-0000CE5D0000}"/>
    <cellStyle name="Итог 2 3 5 5 5 2" xfId="23718" xr:uid="{00000000-0005-0000-0000-0000CF5D0000}"/>
    <cellStyle name="Итог 2 3 5 5 6" xfId="23719" xr:uid="{00000000-0005-0000-0000-0000D05D0000}"/>
    <cellStyle name="Итог 2 3 5 6" xfId="23720" xr:uid="{00000000-0005-0000-0000-0000D15D0000}"/>
    <cellStyle name="Итог 2 3 5 6 2" xfId="23721" xr:uid="{00000000-0005-0000-0000-0000D25D0000}"/>
    <cellStyle name="Итог 2 3 5 6 2 2" xfId="23722" xr:uid="{00000000-0005-0000-0000-0000D35D0000}"/>
    <cellStyle name="Итог 2 3 5 6 3" xfId="23723" xr:uid="{00000000-0005-0000-0000-0000D45D0000}"/>
    <cellStyle name="Итог 2 3 5 7" xfId="23724" xr:uid="{00000000-0005-0000-0000-0000D55D0000}"/>
    <cellStyle name="Итог 2 3 5 7 2" xfId="23725" xr:uid="{00000000-0005-0000-0000-0000D65D0000}"/>
    <cellStyle name="Итог 2 3 5 8" xfId="23726" xr:uid="{00000000-0005-0000-0000-0000D75D0000}"/>
    <cellStyle name="Итог 2 3 6" xfId="23727" xr:uid="{00000000-0005-0000-0000-0000D85D0000}"/>
    <cellStyle name="Итог 2 3 6 2" xfId="23728" xr:uid="{00000000-0005-0000-0000-0000D95D0000}"/>
    <cellStyle name="Итог 2 3 6 2 2" xfId="23729" xr:uid="{00000000-0005-0000-0000-0000DA5D0000}"/>
    <cellStyle name="Итог 2 3 6 2 2 2" xfId="23730" xr:uid="{00000000-0005-0000-0000-0000DB5D0000}"/>
    <cellStyle name="Итог 2 3 6 2 2 2 2" xfId="23731" xr:uid="{00000000-0005-0000-0000-0000DC5D0000}"/>
    <cellStyle name="Итог 2 3 6 2 2 3" xfId="23732" xr:uid="{00000000-0005-0000-0000-0000DD5D0000}"/>
    <cellStyle name="Итог 2 3 6 2 3" xfId="23733" xr:uid="{00000000-0005-0000-0000-0000DE5D0000}"/>
    <cellStyle name="Итог 2 3 6 2 3 2" xfId="23734" xr:uid="{00000000-0005-0000-0000-0000DF5D0000}"/>
    <cellStyle name="Итог 2 3 6 2 3 2 2" xfId="23735" xr:uid="{00000000-0005-0000-0000-0000E05D0000}"/>
    <cellStyle name="Итог 2 3 6 2 3 3" xfId="23736" xr:uid="{00000000-0005-0000-0000-0000E15D0000}"/>
    <cellStyle name="Итог 2 3 6 2 4" xfId="23737" xr:uid="{00000000-0005-0000-0000-0000E25D0000}"/>
    <cellStyle name="Итог 2 3 6 2 4 2" xfId="23738" xr:uid="{00000000-0005-0000-0000-0000E35D0000}"/>
    <cellStyle name="Итог 2 3 6 2 4 2 2" xfId="23739" xr:uid="{00000000-0005-0000-0000-0000E45D0000}"/>
    <cellStyle name="Итог 2 3 6 2 4 3" xfId="23740" xr:uid="{00000000-0005-0000-0000-0000E55D0000}"/>
    <cellStyle name="Итог 2 3 6 2 5" xfId="23741" xr:uid="{00000000-0005-0000-0000-0000E65D0000}"/>
    <cellStyle name="Итог 2 3 6 2 5 2" xfId="23742" xr:uid="{00000000-0005-0000-0000-0000E75D0000}"/>
    <cellStyle name="Итог 2 3 6 2 6" xfId="23743" xr:uid="{00000000-0005-0000-0000-0000E85D0000}"/>
    <cellStyle name="Итог 2 3 6 3" xfId="23744" xr:uid="{00000000-0005-0000-0000-0000E95D0000}"/>
    <cellStyle name="Итог 2 3 6 3 2" xfId="23745" xr:uid="{00000000-0005-0000-0000-0000EA5D0000}"/>
    <cellStyle name="Итог 2 3 6 3 2 2" xfId="23746" xr:uid="{00000000-0005-0000-0000-0000EB5D0000}"/>
    <cellStyle name="Итог 2 3 6 3 2 2 2" xfId="23747" xr:uid="{00000000-0005-0000-0000-0000EC5D0000}"/>
    <cellStyle name="Итог 2 3 6 3 2 3" xfId="23748" xr:uid="{00000000-0005-0000-0000-0000ED5D0000}"/>
    <cellStyle name="Итог 2 3 6 3 3" xfId="23749" xr:uid="{00000000-0005-0000-0000-0000EE5D0000}"/>
    <cellStyle name="Итог 2 3 6 3 3 2" xfId="23750" xr:uid="{00000000-0005-0000-0000-0000EF5D0000}"/>
    <cellStyle name="Итог 2 3 6 3 3 2 2" xfId="23751" xr:uid="{00000000-0005-0000-0000-0000F05D0000}"/>
    <cellStyle name="Итог 2 3 6 3 3 3" xfId="23752" xr:uid="{00000000-0005-0000-0000-0000F15D0000}"/>
    <cellStyle name="Итог 2 3 6 3 4" xfId="23753" xr:uid="{00000000-0005-0000-0000-0000F25D0000}"/>
    <cellStyle name="Итог 2 3 6 3 4 2" xfId="23754" xr:uid="{00000000-0005-0000-0000-0000F35D0000}"/>
    <cellStyle name="Итог 2 3 6 3 4 2 2" xfId="23755" xr:uid="{00000000-0005-0000-0000-0000F45D0000}"/>
    <cellStyle name="Итог 2 3 6 3 4 3" xfId="23756" xr:uid="{00000000-0005-0000-0000-0000F55D0000}"/>
    <cellStyle name="Итог 2 3 6 3 5" xfId="23757" xr:uid="{00000000-0005-0000-0000-0000F65D0000}"/>
    <cellStyle name="Итог 2 3 6 3 5 2" xfId="23758" xr:uid="{00000000-0005-0000-0000-0000F75D0000}"/>
    <cellStyle name="Итог 2 3 6 3 6" xfId="23759" xr:uid="{00000000-0005-0000-0000-0000F85D0000}"/>
    <cellStyle name="Итог 2 3 6 4" xfId="23760" xr:uid="{00000000-0005-0000-0000-0000F95D0000}"/>
    <cellStyle name="Итог 2 3 6 4 2" xfId="23761" xr:uid="{00000000-0005-0000-0000-0000FA5D0000}"/>
    <cellStyle name="Итог 2 3 6 4 2 2" xfId="23762" xr:uid="{00000000-0005-0000-0000-0000FB5D0000}"/>
    <cellStyle name="Итог 2 3 6 4 2 2 2" xfId="23763" xr:uid="{00000000-0005-0000-0000-0000FC5D0000}"/>
    <cellStyle name="Итог 2 3 6 4 2 3" xfId="23764" xr:uid="{00000000-0005-0000-0000-0000FD5D0000}"/>
    <cellStyle name="Итог 2 3 6 4 3" xfId="23765" xr:uid="{00000000-0005-0000-0000-0000FE5D0000}"/>
    <cellStyle name="Итог 2 3 6 4 3 2" xfId="23766" xr:uid="{00000000-0005-0000-0000-0000FF5D0000}"/>
    <cellStyle name="Итог 2 3 6 4 3 2 2" xfId="23767" xr:uid="{00000000-0005-0000-0000-0000005E0000}"/>
    <cellStyle name="Итог 2 3 6 4 3 3" xfId="23768" xr:uid="{00000000-0005-0000-0000-0000015E0000}"/>
    <cellStyle name="Итог 2 3 6 4 4" xfId="23769" xr:uid="{00000000-0005-0000-0000-0000025E0000}"/>
    <cellStyle name="Итог 2 3 6 4 4 2" xfId="23770" xr:uid="{00000000-0005-0000-0000-0000035E0000}"/>
    <cellStyle name="Итог 2 3 6 4 4 2 2" xfId="23771" xr:uid="{00000000-0005-0000-0000-0000045E0000}"/>
    <cellStyle name="Итог 2 3 6 4 4 3" xfId="23772" xr:uid="{00000000-0005-0000-0000-0000055E0000}"/>
    <cellStyle name="Итог 2 3 6 4 5" xfId="23773" xr:uid="{00000000-0005-0000-0000-0000065E0000}"/>
    <cellStyle name="Итог 2 3 6 4 5 2" xfId="23774" xr:uid="{00000000-0005-0000-0000-0000075E0000}"/>
    <cellStyle name="Итог 2 3 6 4 6" xfId="23775" xr:uid="{00000000-0005-0000-0000-0000085E0000}"/>
    <cellStyle name="Итог 2 3 6 5" xfId="23776" xr:uid="{00000000-0005-0000-0000-0000095E0000}"/>
    <cellStyle name="Итог 2 3 6 5 2" xfId="23777" xr:uid="{00000000-0005-0000-0000-00000A5E0000}"/>
    <cellStyle name="Итог 2 3 6 5 2 2" xfId="23778" xr:uid="{00000000-0005-0000-0000-00000B5E0000}"/>
    <cellStyle name="Итог 2 3 6 5 2 2 2" xfId="23779" xr:uid="{00000000-0005-0000-0000-00000C5E0000}"/>
    <cellStyle name="Итог 2 3 6 5 2 3" xfId="23780" xr:uid="{00000000-0005-0000-0000-00000D5E0000}"/>
    <cellStyle name="Итог 2 3 6 5 3" xfId="23781" xr:uid="{00000000-0005-0000-0000-00000E5E0000}"/>
    <cellStyle name="Итог 2 3 6 5 3 2" xfId="23782" xr:uid="{00000000-0005-0000-0000-00000F5E0000}"/>
    <cellStyle name="Итог 2 3 6 5 3 2 2" xfId="23783" xr:uid="{00000000-0005-0000-0000-0000105E0000}"/>
    <cellStyle name="Итог 2 3 6 5 3 3" xfId="23784" xr:uid="{00000000-0005-0000-0000-0000115E0000}"/>
    <cellStyle name="Итог 2 3 6 5 4" xfId="23785" xr:uid="{00000000-0005-0000-0000-0000125E0000}"/>
    <cellStyle name="Итог 2 3 6 5 4 2" xfId="23786" xr:uid="{00000000-0005-0000-0000-0000135E0000}"/>
    <cellStyle name="Итог 2 3 6 5 4 2 2" xfId="23787" xr:uid="{00000000-0005-0000-0000-0000145E0000}"/>
    <cellStyle name="Итог 2 3 6 5 4 3" xfId="23788" xr:uid="{00000000-0005-0000-0000-0000155E0000}"/>
    <cellStyle name="Итог 2 3 6 5 5" xfId="23789" xr:uid="{00000000-0005-0000-0000-0000165E0000}"/>
    <cellStyle name="Итог 2 3 6 5 5 2" xfId="23790" xr:uid="{00000000-0005-0000-0000-0000175E0000}"/>
    <cellStyle name="Итог 2 3 6 5 6" xfId="23791" xr:uid="{00000000-0005-0000-0000-0000185E0000}"/>
    <cellStyle name="Итог 2 3 6 6" xfId="23792" xr:uid="{00000000-0005-0000-0000-0000195E0000}"/>
    <cellStyle name="Итог 2 3 6 6 2" xfId="23793" xr:uid="{00000000-0005-0000-0000-00001A5E0000}"/>
    <cellStyle name="Итог 2 3 6 6 2 2" xfId="23794" xr:uid="{00000000-0005-0000-0000-00001B5E0000}"/>
    <cellStyle name="Итог 2 3 6 6 3" xfId="23795" xr:uid="{00000000-0005-0000-0000-00001C5E0000}"/>
    <cellStyle name="Итог 2 3 6 7" xfId="23796" xr:uid="{00000000-0005-0000-0000-00001D5E0000}"/>
    <cellStyle name="Итог 2 3 6 7 2" xfId="23797" xr:uid="{00000000-0005-0000-0000-00001E5E0000}"/>
    <cellStyle name="Итог 2 3 6 8" xfId="23798" xr:uid="{00000000-0005-0000-0000-00001F5E0000}"/>
    <cellStyle name="Итог 2 3 7" xfId="23799" xr:uid="{00000000-0005-0000-0000-0000205E0000}"/>
    <cellStyle name="Итог 2 3 7 2" xfId="23800" xr:uid="{00000000-0005-0000-0000-0000215E0000}"/>
    <cellStyle name="Итог 2 3 7 2 2" xfId="23801" xr:uid="{00000000-0005-0000-0000-0000225E0000}"/>
    <cellStyle name="Итог 2 3 7 2 2 2" xfId="23802" xr:uid="{00000000-0005-0000-0000-0000235E0000}"/>
    <cellStyle name="Итог 2 3 7 2 3" xfId="23803" xr:uid="{00000000-0005-0000-0000-0000245E0000}"/>
    <cellStyle name="Итог 2 3 7 3" xfId="23804" xr:uid="{00000000-0005-0000-0000-0000255E0000}"/>
    <cellStyle name="Итог 2 3 7 3 2" xfId="23805" xr:uid="{00000000-0005-0000-0000-0000265E0000}"/>
    <cellStyle name="Итог 2 3 7 4" xfId="23806" xr:uid="{00000000-0005-0000-0000-0000275E0000}"/>
    <cellStyle name="Итог 2 3 8" xfId="23807" xr:uid="{00000000-0005-0000-0000-0000285E0000}"/>
    <cellStyle name="Итог 2 3 8 2" xfId="23808" xr:uid="{00000000-0005-0000-0000-0000295E0000}"/>
    <cellStyle name="Итог 2 3 8 2 2" xfId="23809" xr:uid="{00000000-0005-0000-0000-00002A5E0000}"/>
    <cellStyle name="Итог 2 3 8 3" xfId="23810" xr:uid="{00000000-0005-0000-0000-00002B5E0000}"/>
    <cellStyle name="Итог 2 3 9" xfId="23811" xr:uid="{00000000-0005-0000-0000-00002C5E0000}"/>
    <cellStyle name="Итог 2 3 9 2" xfId="23812" xr:uid="{00000000-0005-0000-0000-00002D5E0000}"/>
    <cellStyle name="Итог 2 4" xfId="23813" xr:uid="{00000000-0005-0000-0000-00002E5E0000}"/>
    <cellStyle name="Итог 2 4 10" xfId="23814" xr:uid="{00000000-0005-0000-0000-00002F5E0000}"/>
    <cellStyle name="Итог 2 4 2" xfId="23815" xr:uid="{00000000-0005-0000-0000-0000305E0000}"/>
    <cellStyle name="Итог 2 4 2 2" xfId="23816" xr:uid="{00000000-0005-0000-0000-0000315E0000}"/>
    <cellStyle name="Итог 2 4 2 2 2" xfId="23817" xr:uid="{00000000-0005-0000-0000-0000325E0000}"/>
    <cellStyle name="Итог 2 4 2 2 2 2" xfId="23818" xr:uid="{00000000-0005-0000-0000-0000335E0000}"/>
    <cellStyle name="Итог 2 4 2 2 2 2 2" xfId="23819" xr:uid="{00000000-0005-0000-0000-0000345E0000}"/>
    <cellStyle name="Итог 2 4 2 2 2 3" xfId="23820" xr:uid="{00000000-0005-0000-0000-0000355E0000}"/>
    <cellStyle name="Итог 2 4 2 2 3" xfId="23821" xr:uid="{00000000-0005-0000-0000-0000365E0000}"/>
    <cellStyle name="Итог 2 4 2 2 3 2" xfId="23822" xr:uid="{00000000-0005-0000-0000-0000375E0000}"/>
    <cellStyle name="Итог 2 4 2 2 3 2 2" xfId="23823" xr:uid="{00000000-0005-0000-0000-0000385E0000}"/>
    <cellStyle name="Итог 2 4 2 2 3 3" xfId="23824" xr:uid="{00000000-0005-0000-0000-0000395E0000}"/>
    <cellStyle name="Итог 2 4 2 2 4" xfId="23825" xr:uid="{00000000-0005-0000-0000-00003A5E0000}"/>
    <cellStyle name="Итог 2 4 2 2 4 2" xfId="23826" xr:uid="{00000000-0005-0000-0000-00003B5E0000}"/>
    <cellStyle name="Итог 2 4 2 2 4 2 2" xfId="23827" xr:uid="{00000000-0005-0000-0000-00003C5E0000}"/>
    <cellStyle name="Итог 2 4 2 2 4 3" xfId="23828" xr:uid="{00000000-0005-0000-0000-00003D5E0000}"/>
    <cellStyle name="Итог 2 4 2 2 5" xfId="23829" xr:uid="{00000000-0005-0000-0000-00003E5E0000}"/>
    <cellStyle name="Итог 2 4 2 2 5 2" xfId="23830" xr:uid="{00000000-0005-0000-0000-00003F5E0000}"/>
    <cellStyle name="Итог 2 4 2 2 6" xfId="23831" xr:uid="{00000000-0005-0000-0000-0000405E0000}"/>
    <cellStyle name="Итог 2 4 2 3" xfId="23832" xr:uid="{00000000-0005-0000-0000-0000415E0000}"/>
    <cellStyle name="Итог 2 4 2 3 2" xfId="23833" xr:uid="{00000000-0005-0000-0000-0000425E0000}"/>
    <cellStyle name="Итог 2 4 2 3 2 2" xfId="23834" xr:uid="{00000000-0005-0000-0000-0000435E0000}"/>
    <cellStyle name="Итог 2 4 2 3 2 2 2" xfId="23835" xr:uid="{00000000-0005-0000-0000-0000445E0000}"/>
    <cellStyle name="Итог 2 4 2 3 2 3" xfId="23836" xr:uid="{00000000-0005-0000-0000-0000455E0000}"/>
    <cellStyle name="Итог 2 4 2 3 3" xfId="23837" xr:uid="{00000000-0005-0000-0000-0000465E0000}"/>
    <cellStyle name="Итог 2 4 2 3 3 2" xfId="23838" xr:uid="{00000000-0005-0000-0000-0000475E0000}"/>
    <cellStyle name="Итог 2 4 2 3 3 2 2" xfId="23839" xr:uid="{00000000-0005-0000-0000-0000485E0000}"/>
    <cellStyle name="Итог 2 4 2 3 3 3" xfId="23840" xr:uid="{00000000-0005-0000-0000-0000495E0000}"/>
    <cellStyle name="Итог 2 4 2 3 4" xfId="23841" xr:uid="{00000000-0005-0000-0000-00004A5E0000}"/>
    <cellStyle name="Итог 2 4 2 3 4 2" xfId="23842" xr:uid="{00000000-0005-0000-0000-00004B5E0000}"/>
    <cellStyle name="Итог 2 4 2 3 4 2 2" xfId="23843" xr:uid="{00000000-0005-0000-0000-00004C5E0000}"/>
    <cellStyle name="Итог 2 4 2 3 4 3" xfId="23844" xr:uid="{00000000-0005-0000-0000-00004D5E0000}"/>
    <cellStyle name="Итог 2 4 2 3 5" xfId="23845" xr:uid="{00000000-0005-0000-0000-00004E5E0000}"/>
    <cellStyle name="Итог 2 4 2 3 5 2" xfId="23846" xr:uid="{00000000-0005-0000-0000-00004F5E0000}"/>
    <cellStyle name="Итог 2 4 2 3 6" xfId="23847" xr:uid="{00000000-0005-0000-0000-0000505E0000}"/>
    <cellStyle name="Итог 2 4 2 4" xfId="23848" xr:uid="{00000000-0005-0000-0000-0000515E0000}"/>
    <cellStyle name="Итог 2 4 2 4 2" xfId="23849" xr:uid="{00000000-0005-0000-0000-0000525E0000}"/>
    <cellStyle name="Итог 2 4 2 4 2 2" xfId="23850" xr:uid="{00000000-0005-0000-0000-0000535E0000}"/>
    <cellStyle name="Итог 2 4 2 4 2 2 2" xfId="23851" xr:uid="{00000000-0005-0000-0000-0000545E0000}"/>
    <cellStyle name="Итог 2 4 2 4 2 3" xfId="23852" xr:uid="{00000000-0005-0000-0000-0000555E0000}"/>
    <cellStyle name="Итог 2 4 2 4 3" xfId="23853" xr:uid="{00000000-0005-0000-0000-0000565E0000}"/>
    <cellStyle name="Итог 2 4 2 4 3 2" xfId="23854" xr:uid="{00000000-0005-0000-0000-0000575E0000}"/>
    <cellStyle name="Итог 2 4 2 4 3 2 2" xfId="23855" xr:uid="{00000000-0005-0000-0000-0000585E0000}"/>
    <cellStyle name="Итог 2 4 2 4 3 3" xfId="23856" xr:uid="{00000000-0005-0000-0000-0000595E0000}"/>
    <cellStyle name="Итог 2 4 2 4 4" xfId="23857" xr:uid="{00000000-0005-0000-0000-00005A5E0000}"/>
    <cellStyle name="Итог 2 4 2 4 4 2" xfId="23858" xr:uid="{00000000-0005-0000-0000-00005B5E0000}"/>
    <cellStyle name="Итог 2 4 2 4 4 2 2" xfId="23859" xr:uid="{00000000-0005-0000-0000-00005C5E0000}"/>
    <cellStyle name="Итог 2 4 2 4 4 3" xfId="23860" xr:uid="{00000000-0005-0000-0000-00005D5E0000}"/>
    <cellStyle name="Итог 2 4 2 4 5" xfId="23861" xr:uid="{00000000-0005-0000-0000-00005E5E0000}"/>
    <cellStyle name="Итог 2 4 2 4 5 2" xfId="23862" xr:uid="{00000000-0005-0000-0000-00005F5E0000}"/>
    <cellStyle name="Итог 2 4 2 4 6" xfId="23863" xr:uid="{00000000-0005-0000-0000-0000605E0000}"/>
    <cellStyle name="Итог 2 4 2 5" xfId="23864" xr:uid="{00000000-0005-0000-0000-0000615E0000}"/>
    <cellStyle name="Итог 2 4 2 5 2" xfId="23865" xr:uid="{00000000-0005-0000-0000-0000625E0000}"/>
    <cellStyle name="Итог 2 4 2 5 2 2" xfId="23866" xr:uid="{00000000-0005-0000-0000-0000635E0000}"/>
    <cellStyle name="Итог 2 4 2 5 2 2 2" xfId="23867" xr:uid="{00000000-0005-0000-0000-0000645E0000}"/>
    <cellStyle name="Итог 2 4 2 5 2 3" xfId="23868" xr:uid="{00000000-0005-0000-0000-0000655E0000}"/>
    <cellStyle name="Итог 2 4 2 5 3" xfId="23869" xr:uid="{00000000-0005-0000-0000-0000665E0000}"/>
    <cellStyle name="Итог 2 4 2 5 3 2" xfId="23870" xr:uid="{00000000-0005-0000-0000-0000675E0000}"/>
    <cellStyle name="Итог 2 4 2 5 3 2 2" xfId="23871" xr:uid="{00000000-0005-0000-0000-0000685E0000}"/>
    <cellStyle name="Итог 2 4 2 5 3 3" xfId="23872" xr:uid="{00000000-0005-0000-0000-0000695E0000}"/>
    <cellStyle name="Итог 2 4 2 5 4" xfId="23873" xr:uid="{00000000-0005-0000-0000-00006A5E0000}"/>
    <cellStyle name="Итог 2 4 2 5 4 2" xfId="23874" xr:uid="{00000000-0005-0000-0000-00006B5E0000}"/>
    <cellStyle name="Итог 2 4 2 5 4 2 2" xfId="23875" xr:uid="{00000000-0005-0000-0000-00006C5E0000}"/>
    <cellStyle name="Итог 2 4 2 5 4 3" xfId="23876" xr:uid="{00000000-0005-0000-0000-00006D5E0000}"/>
    <cellStyle name="Итог 2 4 2 5 5" xfId="23877" xr:uid="{00000000-0005-0000-0000-00006E5E0000}"/>
    <cellStyle name="Итог 2 4 2 5 5 2" xfId="23878" xr:uid="{00000000-0005-0000-0000-00006F5E0000}"/>
    <cellStyle name="Итог 2 4 2 5 6" xfId="23879" xr:uid="{00000000-0005-0000-0000-0000705E0000}"/>
    <cellStyle name="Итог 2 4 2 6" xfId="23880" xr:uid="{00000000-0005-0000-0000-0000715E0000}"/>
    <cellStyle name="Итог 2 4 2 6 2" xfId="23881" xr:uid="{00000000-0005-0000-0000-0000725E0000}"/>
    <cellStyle name="Итог 2 4 2 6 2 2" xfId="23882" xr:uid="{00000000-0005-0000-0000-0000735E0000}"/>
    <cellStyle name="Итог 2 4 2 6 2 2 2" xfId="23883" xr:uid="{00000000-0005-0000-0000-0000745E0000}"/>
    <cellStyle name="Итог 2 4 2 6 2 3" xfId="23884" xr:uid="{00000000-0005-0000-0000-0000755E0000}"/>
    <cellStyle name="Итог 2 4 2 6 3" xfId="23885" xr:uid="{00000000-0005-0000-0000-0000765E0000}"/>
    <cellStyle name="Итог 2 4 2 6 3 2" xfId="23886" xr:uid="{00000000-0005-0000-0000-0000775E0000}"/>
    <cellStyle name="Итог 2 4 2 6 3 2 2" xfId="23887" xr:uid="{00000000-0005-0000-0000-0000785E0000}"/>
    <cellStyle name="Итог 2 4 2 6 3 3" xfId="23888" xr:uid="{00000000-0005-0000-0000-0000795E0000}"/>
    <cellStyle name="Итог 2 4 2 6 4" xfId="23889" xr:uid="{00000000-0005-0000-0000-00007A5E0000}"/>
    <cellStyle name="Итог 2 4 2 6 4 2" xfId="23890" xr:uid="{00000000-0005-0000-0000-00007B5E0000}"/>
    <cellStyle name="Итог 2 4 2 6 4 2 2" xfId="23891" xr:uid="{00000000-0005-0000-0000-00007C5E0000}"/>
    <cellStyle name="Итог 2 4 2 6 4 3" xfId="23892" xr:uid="{00000000-0005-0000-0000-00007D5E0000}"/>
    <cellStyle name="Итог 2 4 2 6 5" xfId="23893" xr:uid="{00000000-0005-0000-0000-00007E5E0000}"/>
    <cellStyle name="Итог 2 4 2 6 5 2" xfId="23894" xr:uid="{00000000-0005-0000-0000-00007F5E0000}"/>
    <cellStyle name="Итог 2 4 2 6 6" xfId="23895" xr:uid="{00000000-0005-0000-0000-0000805E0000}"/>
    <cellStyle name="Итог 2 4 2 7" xfId="23896" xr:uid="{00000000-0005-0000-0000-0000815E0000}"/>
    <cellStyle name="Итог 2 4 2 7 2" xfId="23897" xr:uid="{00000000-0005-0000-0000-0000825E0000}"/>
    <cellStyle name="Итог 2 4 2 7 2 2" xfId="23898" xr:uid="{00000000-0005-0000-0000-0000835E0000}"/>
    <cellStyle name="Итог 2 4 2 7 3" xfId="23899" xr:uid="{00000000-0005-0000-0000-0000845E0000}"/>
    <cellStyle name="Итог 2 4 2 8" xfId="23900" xr:uid="{00000000-0005-0000-0000-0000855E0000}"/>
    <cellStyle name="Итог 2 4 2 8 2" xfId="23901" xr:uid="{00000000-0005-0000-0000-0000865E0000}"/>
    <cellStyle name="Итог 2 4 2 9" xfId="23902" xr:uid="{00000000-0005-0000-0000-0000875E0000}"/>
    <cellStyle name="Итог 2 4 3" xfId="23903" xr:uid="{00000000-0005-0000-0000-0000885E0000}"/>
    <cellStyle name="Итог 2 4 3 2" xfId="23904" xr:uid="{00000000-0005-0000-0000-0000895E0000}"/>
    <cellStyle name="Итог 2 4 3 2 2" xfId="23905" xr:uid="{00000000-0005-0000-0000-00008A5E0000}"/>
    <cellStyle name="Итог 2 4 3 2 2 2" xfId="23906" xr:uid="{00000000-0005-0000-0000-00008B5E0000}"/>
    <cellStyle name="Итог 2 4 3 2 2 2 2" xfId="23907" xr:uid="{00000000-0005-0000-0000-00008C5E0000}"/>
    <cellStyle name="Итог 2 4 3 2 2 3" xfId="23908" xr:uid="{00000000-0005-0000-0000-00008D5E0000}"/>
    <cellStyle name="Итог 2 4 3 2 3" xfId="23909" xr:uid="{00000000-0005-0000-0000-00008E5E0000}"/>
    <cellStyle name="Итог 2 4 3 2 3 2" xfId="23910" xr:uid="{00000000-0005-0000-0000-00008F5E0000}"/>
    <cellStyle name="Итог 2 4 3 2 3 2 2" xfId="23911" xr:uid="{00000000-0005-0000-0000-0000905E0000}"/>
    <cellStyle name="Итог 2 4 3 2 3 3" xfId="23912" xr:uid="{00000000-0005-0000-0000-0000915E0000}"/>
    <cellStyle name="Итог 2 4 3 2 4" xfId="23913" xr:uid="{00000000-0005-0000-0000-0000925E0000}"/>
    <cellStyle name="Итог 2 4 3 2 4 2" xfId="23914" xr:uid="{00000000-0005-0000-0000-0000935E0000}"/>
    <cellStyle name="Итог 2 4 3 2 4 2 2" xfId="23915" xr:uid="{00000000-0005-0000-0000-0000945E0000}"/>
    <cellStyle name="Итог 2 4 3 2 4 3" xfId="23916" xr:uid="{00000000-0005-0000-0000-0000955E0000}"/>
    <cellStyle name="Итог 2 4 3 2 5" xfId="23917" xr:uid="{00000000-0005-0000-0000-0000965E0000}"/>
    <cellStyle name="Итог 2 4 3 2 5 2" xfId="23918" xr:uid="{00000000-0005-0000-0000-0000975E0000}"/>
    <cellStyle name="Итог 2 4 3 2 6" xfId="23919" xr:uid="{00000000-0005-0000-0000-0000985E0000}"/>
    <cellStyle name="Итог 2 4 3 3" xfId="23920" xr:uid="{00000000-0005-0000-0000-0000995E0000}"/>
    <cellStyle name="Итог 2 4 3 3 2" xfId="23921" xr:uid="{00000000-0005-0000-0000-00009A5E0000}"/>
    <cellStyle name="Итог 2 4 3 3 2 2" xfId="23922" xr:uid="{00000000-0005-0000-0000-00009B5E0000}"/>
    <cellStyle name="Итог 2 4 3 3 2 2 2" xfId="23923" xr:uid="{00000000-0005-0000-0000-00009C5E0000}"/>
    <cellStyle name="Итог 2 4 3 3 2 3" xfId="23924" xr:uid="{00000000-0005-0000-0000-00009D5E0000}"/>
    <cellStyle name="Итог 2 4 3 3 3" xfId="23925" xr:uid="{00000000-0005-0000-0000-00009E5E0000}"/>
    <cellStyle name="Итог 2 4 3 3 3 2" xfId="23926" xr:uid="{00000000-0005-0000-0000-00009F5E0000}"/>
    <cellStyle name="Итог 2 4 3 3 3 2 2" xfId="23927" xr:uid="{00000000-0005-0000-0000-0000A05E0000}"/>
    <cellStyle name="Итог 2 4 3 3 3 3" xfId="23928" xr:uid="{00000000-0005-0000-0000-0000A15E0000}"/>
    <cellStyle name="Итог 2 4 3 3 4" xfId="23929" xr:uid="{00000000-0005-0000-0000-0000A25E0000}"/>
    <cellStyle name="Итог 2 4 3 3 4 2" xfId="23930" xr:uid="{00000000-0005-0000-0000-0000A35E0000}"/>
    <cellStyle name="Итог 2 4 3 3 4 2 2" xfId="23931" xr:uid="{00000000-0005-0000-0000-0000A45E0000}"/>
    <cellStyle name="Итог 2 4 3 3 4 3" xfId="23932" xr:uid="{00000000-0005-0000-0000-0000A55E0000}"/>
    <cellStyle name="Итог 2 4 3 3 5" xfId="23933" xr:uid="{00000000-0005-0000-0000-0000A65E0000}"/>
    <cellStyle name="Итог 2 4 3 3 5 2" xfId="23934" xr:uid="{00000000-0005-0000-0000-0000A75E0000}"/>
    <cellStyle name="Итог 2 4 3 3 6" xfId="23935" xr:uid="{00000000-0005-0000-0000-0000A85E0000}"/>
    <cellStyle name="Итог 2 4 3 4" xfId="23936" xr:uid="{00000000-0005-0000-0000-0000A95E0000}"/>
    <cellStyle name="Итог 2 4 3 4 2" xfId="23937" xr:uid="{00000000-0005-0000-0000-0000AA5E0000}"/>
    <cellStyle name="Итог 2 4 3 4 2 2" xfId="23938" xr:uid="{00000000-0005-0000-0000-0000AB5E0000}"/>
    <cellStyle name="Итог 2 4 3 4 2 2 2" xfId="23939" xr:uid="{00000000-0005-0000-0000-0000AC5E0000}"/>
    <cellStyle name="Итог 2 4 3 4 2 3" xfId="23940" xr:uid="{00000000-0005-0000-0000-0000AD5E0000}"/>
    <cellStyle name="Итог 2 4 3 4 3" xfId="23941" xr:uid="{00000000-0005-0000-0000-0000AE5E0000}"/>
    <cellStyle name="Итог 2 4 3 4 3 2" xfId="23942" xr:uid="{00000000-0005-0000-0000-0000AF5E0000}"/>
    <cellStyle name="Итог 2 4 3 4 3 2 2" xfId="23943" xr:uid="{00000000-0005-0000-0000-0000B05E0000}"/>
    <cellStyle name="Итог 2 4 3 4 3 3" xfId="23944" xr:uid="{00000000-0005-0000-0000-0000B15E0000}"/>
    <cellStyle name="Итог 2 4 3 4 4" xfId="23945" xr:uid="{00000000-0005-0000-0000-0000B25E0000}"/>
    <cellStyle name="Итог 2 4 3 4 4 2" xfId="23946" xr:uid="{00000000-0005-0000-0000-0000B35E0000}"/>
    <cellStyle name="Итог 2 4 3 4 4 2 2" xfId="23947" xr:uid="{00000000-0005-0000-0000-0000B45E0000}"/>
    <cellStyle name="Итог 2 4 3 4 4 3" xfId="23948" xr:uid="{00000000-0005-0000-0000-0000B55E0000}"/>
    <cellStyle name="Итог 2 4 3 4 5" xfId="23949" xr:uid="{00000000-0005-0000-0000-0000B65E0000}"/>
    <cellStyle name="Итог 2 4 3 4 5 2" xfId="23950" xr:uid="{00000000-0005-0000-0000-0000B75E0000}"/>
    <cellStyle name="Итог 2 4 3 4 6" xfId="23951" xr:uid="{00000000-0005-0000-0000-0000B85E0000}"/>
    <cellStyle name="Итог 2 4 3 5" xfId="23952" xr:uid="{00000000-0005-0000-0000-0000B95E0000}"/>
    <cellStyle name="Итог 2 4 3 5 2" xfId="23953" xr:uid="{00000000-0005-0000-0000-0000BA5E0000}"/>
    <cellStyle name="Итог 2 4 3 5 2 2" xfId="23954" xr:uid="{00000000-0005-0000-0000-0000BB5E0000}"/>
    <cellStyle name="Итог 2 4 3 5 2 2 2" xfId="23955" xr:uid="{00000000-0005-0000-0000-0000BC5E0000}"/>
    <cellStyle name="Итог 2 4 3 5 2 3" xfId="23956" xr:uid="{00000000-0005-0000-0000-0000BD5E0000}"/>
    <cellStyle name="Итог 2 4 3 5 3" xfId="23957" xr:uid="{00000000-0005-0000-0000-0000BE5E0000}"/>
    <cellStyle name="Итог 2 4 3 5 3 2" xfId="23958" xr:uid="{00000000-0005-0000-0000-0000BF5E0000}"/>
    <cellStyle name="Итог 2 4 3 5 3 2 2" xfId="23959" xr:uid="{00000000-0005-0000-0000-0000C05E0000}"/>
    <cellStyle name="Итог 2 4 3 5 3 3" xfId="23960" xr:uid="{00000000-0005-0000-0000-0000C15E0000}"/>
    <cellStyle name="Итог 2 4 3 5 4" xfId="23961" xr:uid="{00000000-0005-0000-0000-0000C25E0000}"/>
    <cellStyle name="Итог 2 4 3 5 4 2" xfId="23962" xr:uid="{00000000-0005-0000-0000-0000C35E0000}"/>
    <cellStyle name="Итог 2 4 3 5 4 2 2" xfId="23963" xr:uid="{00000000-0005-0000-0000-0000C45E0000}"/>
    <cellStyle name="Итог 2 4 3 5 4 3" xfId="23964" xr:uid="{00000000-0005-0000-0000-0000C55E0000}"/>
    <cellStyle name="Итог 2 4 3 5 5" xfId="23965" xr:uid="{00000000-0005-0000-0000-0000C65E0000}"/>
    <cellStyle name="Итог 2 4 3 5 5 2" xfId="23966" xr:uid="{00000000-0005-0000-0000-0000C75E0000}"/>
    <cellStyle name="Итог 2 4 3 5 6" xfId="23967" xr:uid="{00000000-0005-0000-0000-0000C85E0000}"/>
    <cellStyle name="Итог 2 4 3 6" xfId="23968" xr:uid="{00000000-0005-0000-0000-0000C95E0000}"/>
    <cellStyle name="Итог 2 4 3 6 2" xfId="23969" xr:uid="{00000000-0005-0000-0000-0000CA5E0000}"/>
    <cellStyle name="Итог 2 4 3 6 2 2" xfId="23970" xr:uid="{00000000-0005-0000-0000-0000CB5E0000}"/>
    <cellStyle name="Итог 2 4 3 6 3" xfId="23971" xr:uid="{00000000-0005-0000-0000-0000CC5E0000}"/>
    <cellStyle name="Итог 2 4 3 7" xfId="23972" xr:uid="{00000000-0005-0000-0000-0000CD5E0000}"/>
    <cellStyle name="Итог 2 4 3 7 2" xfId="23973" xr:uid="{00000000-0005-0000-0000-0000CE5E0000}"/>
    <cellStyle name="Итог 2 4 3 8" xfId="23974" xr:uid="{00000000-0005-0000-0000-0000CF5E0000}"/>
    <cellStyle name="Итог 2 4 4" xfId="23975" xr:uid="{00000000-0005-0000-0000-0000D05E0000}"/>
    <cellStyle name="Итог 2 4 4 2" xfId="23976" xr:uid="{00000000-0005-0000-0000-0000D15E0000}"/>
    <cellStyle name="Итог 2 4 4 2 2" xfId="23977" xr:uid="{00000000-0005-0000-0000-0000D25E0000}"/>
    <cellStyle name="Итог 2 4 4 2 2 2" xfId="23978" xr:uid="{00000000-0005-0000-0000-0000D35E0000}"/>
    <cellStyle name="Итог 2 4 4 2 3" xfId="23979" xr:uid="{00000000-0005-0000-0000-0000D45E0000}"/>
    <cellStyle name="Итог 2 4 4 3" xfId="23980" xr:uid="{00000000-0005-0000-0000-0000D55E0000}"/>
    <cellStyle name="Итог 2 4 4 3 2" xfId="23981" xr:uid="{00000000-0005-0000-0000-0000D65E0000}"/>
    <cellStyle name="Итог 2 4 4 3 2 2" xfId="23982" xr:uid="{00000000-0005-0000-0000-0000D75E0000}"/>
    <cellStyle name="Итог 2 4 4 3 3" xfId="23983" xr:uid="{00000000-0005-0000-0000-0000D85E0000}"/>
    <cellStyle name="Итог 2 4 4 4" xfId="23984" xr:uid="{00000000-0005-0000-0000-0000D95E0000}"/>
    <cellStyle name="Итог 2 4 4 4 2" xfId="23985" xr:uid="{00000000-0005-0000-0000-0000DA5E0000}"/>
    <cellStyle name="Итог 2 4 4 4 2 2" xfId="23986" xr:uid="{00000000-0005-0000-0000-0000DB5E0000}"/>
    <cellStyle name="Итог 2 4 4 4 3" xfId="23987" xr:uid="{00000000-0005-0000-0000-0000DC5E0000}"/>
    <cellStyle name="Итог 2 4 4 5" xfId="23988" xr:uid="{00000000-0005-0000-0000-0000DD5E0000}"/>
    <cellStyle name="Итог 2 4 4 5 2" xfId="23989" xr:uid="{00000000-0005-0000-0000-0000DE5E0000}"/>
    <cellStyle name="Итог 2 4 4 6" xfId="23990" xr:uid="{00000000-0005-0000-0000-0000DF5E0000}"/>
    <cellStyle name="Итог 2 4 5" xfId="23991" xr:uid="{00000000-0005-0000-0000-0000E05E0000}"/>
    <cellStyle name="Итог 2 4 5 2" xfId="23992" xr:uid="{00000000-0005-0000-0000-0000E15E0000}"/>
    <cellStyle name="Итог 2 4 5 2 2" xfId="23993" xr:uid="{00000000-0005-0000-0000-0000E25E0000}"/>
    <cellStyle name="Итог 2 4 5 2 2 2" xfId="23994" xr:uid="{00000000-0005-0000-0000-0000E35E0000}"/>
    <cellStyle name="Итог 2 4 5 2 3" xfId="23995" xr:uid="{00000000-0005-0000-0000-0000E45E0000}"/>
    <cellStyle name="Итог 2 4 5 3" xfId="23996" xr:uid="{00000000-0005-0000-0000-0000E55E0000}"/>
    <cellStyle name="Итог 2 4 5 3 2" xfId="23997" xr:uid="{00000000-0005-0000-0000-0000E65E0000}"/>
    <cellStyle name="Итог 2 4 5 3 2 2" xfId="23998" xr:uid="{00000000-0005-0000-0000-0000E75E0000}"/>
    <cellStyle name="Итог 2 4 5 3 3" xfId="23999" xr:uid="{00000000-0005-0000-0000-0000E85E0000}"/>
    <cellStyle name="Итог 2 4 5 4" xfId="24000" xr:uid="{00000000-0005-0000-0000-0000E95E0000}"/>
    <cellStyle name="Итог 2 4 5 4 2" xfId="24001" xr:uid="{00000000-0005-0000-0000-0000EA5E0000}"/>
    <cellStyle name="Итог 2 4 5 4 2 2" xfId="24002" xr:uid="{00000000-0005-0000-0000-0000EB5E0000}"/>
    <cellStyle name="Итог 2 4 5 4 3" xfId="24003" xr:uid="{00000000-0005-0000-0000-0000EC5E0000}"/>
    <cellStyle name="Итог 2 4 5 5" xfId="24004" xr:uid="{00000000-0005-0000-0000-0000ED5E0000}"/>
    <cellStyle name="Итог 2 4 5 5 2" xfId="24005" xr:uid="{00000000-0005-0000-0000-0000EE5E0000}"/>
    <cellStyle name="Итог 2 4 5 6" xfId="24006" xr:uid="{00000000-0005-0000-0000-0000EF5E0000}"/>
    <cellStyle name="Итог 2 4 6" xfId="24007" xr:uid="{00000000-0005-0000-0000-0000F05E0000}"/>
    <cellStyle name="Итог 2 4 6 2" xfId="24008" xr:uid="{00000000-0005-0000-0000-0000F15E0000}"/>
    <cellStyle name="Итог 2 4 6 2 2" xfId="24009" xr:uid="{00000000-0005-0000-0000-0000F25E0000}"/>
    <cellStyle name="Итог 2 4 6 2 2 2" xfId="24010" xr:uid="{00000000-0005-0000-0000-0000F35E0000}"/>
    <cellStyle name="Итог 2 4 6 2 3" xfId="24011" xr:uid="{00000000-0005-0000-0000-0000F45E0000}"/>
    <cellStyle name="Итог 2 4 6 3" xfId="24012" xr:uid="{00000000-0005-0000-0000-0000F55E0000}"/>
    <cellStyle name="Итог 2 4 6 3 2" xfId="24013" xr:uid="{00000000-0005-0000-0000-0000F65E0000}"/>
    <cellStyle name="Итог 2 4 6 3 2 2" xfId="24014" xr:uid="{00000000-0005-0000-0000-0000F75E0000}"/>
    <cellStyle name="Итог 2 4 6 3 3" xfId="24015" xr:uid="{00000000-0005-0000-0000-0000F85E0000}"/>
    <cellStyle name="Итог 2 4 6 4" xfId="24016" xr:uid="{00000000-0005-0000-0000-0000F95E0000}"/>
    <cellStyle name="Итог 2 4 6 4 2" xfId="24017" xr:uid="{00000000-0005-0000-0000-0000FA5E0000}"/>
    <cellStyle name="Итог 2 4 6 4 2 2" xfId="24018" xr:uid="{00000000-0005-0000-0000-0000FB5E0000}"/>
    <cellStyle name="Итог 2 4 6 4 3" xfId="24019" xr:uid="{00000000-0005-0000-0000-0000FC5E0000}"/>
    <cellStyle name="Итог 2 4 6 5" xfId="24020" xr:uid="{00000000-0005-0000-0000-0000FD5E0000}"/>
    <cellStyle name="Итог 2 4 6 5 2" xfId="24021" xr:uid="{00000000-0005-0000-0000-0000FE5E0000}"/>
    <cellStyle name="Итог 2 4 6 6" xfId="24022" xr:uid="{00000000-0005-0000-0000-0000FF5E0000}"/>
    <cellStyle name="Итог 2 4 7" xfId="24023" xr:uid="{00000000-0005-0000-0000-0000005F0000}"/>
    <cellStyle name="Итог 2 4 7 2" xfId="24024" xr:uid="{00000000-0005-0000-0000-0000015F0000}"/>
    <cellStyle name="Итог 2 4 7 2 2" xfId="24025" xr:uid="{00000000-0005-0000-0000-0000025F0000}"/>
    <cellStyle name="Итог 2 4 7 2 2 2" xfId="24026" xr:uid="{00000000-0005-0000-0000-0000035F0000}"/>
    <cellStyle name="Итог 2 4 7 2 3" xfId="24027" xr:uid="{00000000-0005-0000-0000-0000045F0000}"/>
    <cellStyle name="Итог 2 4 7 3" xfId="24028" xr:uid="{00000000-0005-0000-0000-0000055F0000}"/>
    <cellStyle name="Итог 2 4 7 3 2" xfId="24029" xr:uid="{00000000-0005-0000-0000-0000065F0000}"/>
    <cellStyle name="Итог 2 4 7 3 2 2" xfId="24030" xr:uid="{00000000-0005-0000-0000-0000075F0000}"/>
    <cellStyle name="Итог 2 4 7 3 3" xfId="24031" xr:uid="{00000000-0005-0000-0000-0000085F0000}"/>
    <cellStyle name="Итог 2 4 7 4" xfId="24032" xr:uid="{00000000-0005-0000-0000-0000095F0000}"/>
    <cellStyle name="Итог 2 4 7 4 2" xfId="24033" xr:uid="{00000000-0005-0000-0000-00000A5F0000}"/>
    <cellStyle name="Итог 2 4 7 4 2 2" xfId="24034" xr:uid="{00000000-0005-0000-0000-00000B5F0000}"/>
    <cellStyle name="Итог 2 4 7 4 3" xfId="24035" xr:uid="{00000000-0005-0000-0000-00000C5F0000}"/>
    <cellStyle name="Итог 2 4 7 5" xfId="24036" xr:uid="{00000000-0005-0000-0000-00000D5F0000}"/>
    <cellStyle name="Итог 2 4 7 5 2" xfId="24037" xr:uid="{00000000-0005-0000-0000-00000E5F0000}"/>
    <cellStyle name="Итог 2 4 7 6" xfId="24038" xr:uid="{00000000-0005-0000-0000-00000F5F0000}"/>
    <cellStyle name="Итог 2 4 8" xfId="24039" xr:uid="{00000000-0005-0000-0000-0000105F0000}"/>
    <cellStyle name="Итог 2 4 8 2" xfId="24040" xr:uid="{00000000-0005-0000-0000-0000115F0000}"/>
    <cellStyle name="Итог 2 4 8 2 2" xfId="24041" xr:uid="{00000000-0005-0000-0000-0000125F0000}"/>
    <cellStyle name="Итог 2 4 8 3" xfId="24042" xr:uid="{00000000-0005-0000-0000-0000135F0000}"/>
    <cellStyle name="Итог 2 4 9" xfId="24043" xr:uid="{00000000-0005-0000-0000-0000145F0000}"/>
    <cellStyle name="Итог 2 4 9 2" xfId="24044" xr:uid="{00000000-0005-0000-0000-0000155F0000}"/>
    <cellStyle name="Итог 2 5" xfId="24045" xr:uid="{00000000-0005-0000-0000-0000165F0000}"/>
    <cellStyle name="Итог 2 5 2" xfId="24046" xr:uid="{00000000-0005-0000-0000-0000175F0000}"/>
    <cellStyle name="Итог 2 5 2 2" xfId="24047" xr:uid="{00000000-0005-0000-0000-0000185F0000}"/>
    <cellStyle name="Итог 2 5 2 2 2" xfId="24048" xr:uid="{00000000-0005-0000-0000-0000195F0000}"/>
    <cellStyle name="Итог 2 5 2 2 2 2" xfId="24049" xr:uid="{00000000-0005-0000-0000-00001A5F0000}"/>
    <cellStyle name="Итог 2 5 2 2 2 2 2" xfId="24050" xr:uid="{00000000-0005-0000-0000-00001B5F0000}"/>
    <cellStyle name="Итог 2 5 2 2 2 3" xfId="24051" xr:uid="{00000000-0005-0000-0000-00001C5F0000}"/>
    <cellStyle name="Итог 2 5 2 2 3" xfId="24052" xr:uid="{00000000-0005-0000-0000-00001D5F0000}"/>
    <cellStyle name="Итог 2 5 2 2 3 2" xfId="24053" xr:uid="{00000000-0005-0000-0000-00001E5F0000}"/>
    <cellStyle name="Итог 2 5 2 2 3 2 2" xfId="24054" xr:uid="{00000000-0005-0000-0000-00001F5F0000}"/>
    <cellStyle name="Итог 2 5 2 2 3 3" xfId="24055" xr:uid="{00000000-0005-0000-0000-0000205F0000}"/>
    <cellStyle name="Итог 2 5 2 2 4" xfId="24056" xr:uid="{00000000-0005-0000-0000-0000215F0000}"/>
    <cellStyle name="Итог 2 5 2 2 4 2" xfId="24057" xr:uid="{00000000-0005-0000-0000-0000225F0000}"/>
    <cellStyle name="Итог 2 5 2 2 4 2 2" xfId="24058" xr:uid="{00000000-0005-0000-0000-0000235F0000}"/>
    <cellStyle name="Итог 2 5 2 2 4 3" xfId="24059" xr:uid="{00000000-0005-0000-0000-0000245F0000}"/>
    <cellStyle name="Итог 2 5 2 2 5" xfId="24060" xr:uid="{00000000-0005-0000-0000-0000255F0000}"/>
    <cellStyle name="Итог 2 5 2 2 5 2" xfId="24061" xr:uid="{00000000-0005-0000-0000-0000265F0000}"/>
    <cellStyle name="Итог 2 5 2 2 6" xfId="24062" xr:uid="{00000000-0005-0000-0000-0000275F0000}"/>
    <cellStyle name="Итог 2 5 2 3" xfId="24063" xr:uid="{00000000-0005-0000-0000-0000285F0000}"/>
    <cellStyle name="Итог 2 5 2 3 2" xfId="24064" xr:uid="{00000000-0005-0000-0000-0000295F0000}"/>
    <cellStyle name="Итог 2 5 2 3 2 2" xfId="24065" xr:uid="{00000000-0005-0000-0000-00002A5F0000}"/>
    <cellStyle name="Итог 2 5 2 3 2 2 2" xfId="24066" xr:uid="{00000000-0005-0000-0000-00002B5F0000}"/>
    <cellStyle name="Итог 2 5 2 3 2 3" xfId="24067" xr:uid="{00000000-0005-0000-0000-00002C5F0000}"/>
    <cellStyle name="Итог 2 5 2 3 3" xfId="24068" xr:uid="{00000000-0005-0000-0000-00002D5F0000}"/>
    <cellStyle name="Итог 2 5 2 3 3 2" xfId="24069" xr:uid="{00000000-0005-0000-0000-00002E5F0000}"/>
    <cellStyle name="Итог 2 5 2 3 3 2 2" xfId="24070" xr:uid="{00000000-0005-0000-0000-00002F5F0000}"/>
    <cellStyle name="Итог 2 5 2 3 3 3" xfId="24071" xr:uid="{00000000-0005-0000-0000-0000305F0000}"/>
    <cellStyle name="Итог 2 5 2 3 4" xfId="24072" xr:uid="{00000000-0005-0000-0000-0000315F0000}"/>
    <cellStyle name="Итог 2 5 2 3 4 2" xfId="24073" xr:uid="{00000000-0005-0000-0000-0000325F0000}"/>
    <cellStyle name="Итог 2 5 2 3 4 2 2" xfId="24074" xr:uid="{00000000-0005-0000-0000-0000335F0000}"/>
    <cellStyle name="Итог 2 5 2 3 4 3" xfId="24075" xr:uid="{00000000-0005-0000-0000-0000345F0000}"/>
    <cellStyle name="Итог 2 5 2 3 5" xfId="24076" xr:uid="{00000000-0005-0000-0000-0000355F0000}"/>
    <cellStyle name="Итог 2 5 2 3 5 2" xfId="24077" xr:uid="{00000000-0005-0000-0000-0000365F0000}"/>
    <cellStyle name="Итог 2 5 2 3 6" xfId="24078" xr:uid="{00000000-0005-0000-0000-0000375F0000}"/>
    <cellStyle name="Итог 2 5 2 4" xfId="24079" xr:uid="{00000000-0005-0000-0000-0000385F0000}"/>
    <cellStyle name="Итог 2 5 2 4 2" xfId="24080" xr:uid="{00000000-0005-0000-0000-0000395F0000}"/>
    <cellStyle name="Итог 2 5 2 4 2 2" xfId="24081" xr:uid="{00000000-0005-0000-0000-00003A5F0000}"/>
    <cellStyle name="Итог 2 5 2 4 2 2 2" xfId="24082" xr:uid="{00000000-0005-0000-0000-00003B5F0000}"/>
    <cellStyle name="Итог 2 5 2 4 2 3" xfId="24083" xr:uid="{00000000-0005-0000-0000-00003C5F0000}"/>
    <cellStyle name="Итог 2 5 2 4 3" xfId="24084" xr:uid="{00000000-0005-0000-0000-00003D5F0000}"/>
    <cellStyle name="Итог 2 5 2 4 3 2" xfId="24085" xr:uid="{00000000-0005-0000-0000-00003E5F0000}"/>
    <cellStyle name="Итог 2 5 2 4 3 2 2" xfId="24086" xr:uid="{00000000-0005-0000-0000-00003F5F0000}"/>
    <cellStyle name="Итог 2 5 2 4 3 3" xfId="24087" xr:uid="{00000000-0005-0000-0000-0000405F0000}"/>
    <cellStyle name="Итог 2 5 2 4 4" xfId="24088" xr:uid="{00000000-0005-0000-0000-0000415F0000}"/>
    <cellStyle name="Итог 2 5 2 4 4 2" xfId="24089" xr:uid="{00000000-0005-0000-0000-0000425F0000}"/>
    <cellStyle name="Итог 2 5 2 4 4 2 2" xfId="24090" xr:uid="{00000000-0005-0000-0000-0000435F0000}"/>
    <cellStyle name="Итог 2 5 2 4 4 3" xfId="24091" xr:uid="{00000000-0005-0000-0000-0000445F0000}"/>
    <cellStyle name="Итог 2 5 2 4 5" xfId="24092" xr:uid="{00000000-0005-0000-0000-0000455F0000}"/>
    <cellStyle name="Итог 2 5 2 4 5 2" xfId="24093" xr:uid="{00000000-0005-0000-0000-0000465F0000}"/>
    <cellStyle name="Итог 2 5 2 4 6" xfId="24094" xr:uid="{00000000-0005-0000-0000-0000475F0000}"/>
    <cellStyle name="Итог 2 5 2 5" xfId="24095" xr:uid="{00000000-0005-0000-0000-0000485F0000}"/>
    <cellStyle name="Итог 2 5 2 5 2" xfId="24096" xr:uid="{00000000-0005-0000-0000-0000495F0000}"/>
    <cellStyle name="Итог 2 5 2 5 2 2" xfId="24097" xr:uid="{00000000-0005-0000-0000-00004A5F0000}"/>
    <cellStyle name="Итог 2 5 2 5 2 2 2" xfId="24098" xr:uid="{00000000-0005-0000-0000-00004B5F0000}"/>
    <cellStyle name="Итог 2 5 2 5 2 3" xfId="24099" xr:uid="{00000000-0005-0000-0000-00004C5F0000}"/>
    <cellStyle name="Итог 2 5 2 5 3" xfId="24100" xr:uid="{00000000-0005-0000-0000-00004D5F0000}"/>
    <cellStyle name="Итог 2 5 2 5 3 2" xfId="24101" xr:uid="{00000000-0005-0000-0000-00004E5F0000}"/>
    <cellStyle name="Итог 2 5 2 5 3 2 2" xfId="24102" xr:uid="{00000000-0005-0000-0000-00004F5F0000}"/>
    <cellStyle name="Итог 2 5 2 5 3 3" xfId="24103" xr:uid="{00000000-0005-0000-0000-0000505F0000}"/>
    <cellStyle name="Итог 2 5 2 5 4" xfId="24104" xr:uid="{00000000-0005-0000-0000-0000515F0000}"/>
    <cellStyle name="Итог 2 5 2 5 4 2" xfId="24105" xr:uid="{00000000-0005-0000-0000-0000525F0000}"/>
    <cellStyle name="Итог 2 5 2 5 4 2 2" xfId="24106" xr:uid="{00000000-0005-0000-0000-0000535F0000}"/>
    <cellStyle name="Итог 2 5 2 5 4 3" xfId="24107" xr:uid="{00000000-0005-0000-0000-0000545F0000}"/>
    <cellStyle name="Итог 2 5 2 5 5" xfId="24108" xr:uid="{00000000-0005-0000-0000-0000555F0000}"/>
    <cellStyle name="Итог 2 5 2 5 5 2" xfId="24109" xr:uid="{00000000-0005-0000-0000-0000565F0000}"/>
    <cellStyle name="Итог 2 5 2 5 6" xfId="24110" xr:uid="{00000000-0005-0000-0000-0000575F0000}"/>
    <cellStyle name="Итог 2 5 2 6" xfId="24111" xr:uid="{00000000-0005-0000-0000-0000585F0000}"/>
    <cellStyle name="Итог 2 5 2 6 2" xfId="24112" xr:uid="{00000000-0005-0000-0000-0000595F0000}"/>
    <cellStyle name="Итог 2 5 2 6 2 2" xfId="24113" xr:uid="{00000000-0005-0000-0000-00005A5F0000}"/>
    <cellStyle name="Итог 2 5 2 6 3" xfId="24114" xr:uid="{00000000-0005-0000-0000-00005B5F0000}"/>
    <cellStyle name="Итог 2 5 2 7" xfId="24115" xr:uid="{00000000-0005-0000-0000-00005C5F0000}"/>
    <cellStyle name="Итог 2 5 2 7 2" xfId="24116" xr:uid="{00000000-0005-0000-0000-00005D5F0000}"/>
    <cellStyle name="Итог 2 5 2 8" xfId="24117" xr:uid="{00000000-0005-0000-0000-00005E5F0000}"/>
    <cellStyle name="Итог 2 5 3" xfId="24118" xr:uid="{00000000-0005-0000-0000-00005F5F0000}"/>
    <cellStyle name="Итог 2 5 3 2" xfId="24119" xr:uid="{00000000-0005-0000-0000-0000605F0000}"/>
    <cellStyle name="Итог 2 5 3 2 2" xfId="24120" xr:uid="{00000000-0005-0000-0000-0000615F0000}"/>
    <cellStyle name="Итог 2 5 3 2 2 2" xfId="24121" xr:uid="{00000000-0005-0000-0000-0000625F0000}"/>
    <cellStyle name="Итог 2 5 3 2 3" xfId="24122" xr:uid="{00000000-0005-0000-0000-0000635F0000}"/>
    <cellStyle name="Итог 2 5 3 3" xfId="24123" xr:uid="{00000000-0005-0000-0000-0000645F0000}"/>
    <cellStyle name="Итог 2 5 3 3 2" xfId="24124" xr:uid="{00000000-0005-0000-0000-0000655F0000}"/>
    <cellStyle name="Итог 2 5 3 3 2 2" xfId="24125" xr:uid="{00000000-0005-0000-0000-0000665F0000}"/>
    <cellStyle name="Итог 2 5 3 3 3" xfId="24126" xr:uid="{00000000-0005-0000-0000-0000675F0000}"/>
    <cellStyle name="Итог 2 5 3 4" xfId="24127" xr:uid="{00000000-0005-0000-0000-0000685F0000}"/>
    <cellStyle name="Итог 2 5 3 4 2" xfId="24128" xr:uid="{00000000-0005-0000-0000-0000695F0000}"/>
    <cellStyle name="Итог 2 5 3 4 2 2" xfId="24129" xr:uid="{00000000-0005-0000-0000-00006A5F0000}"/>
    <cellStyle name="Итог 2 5 3 4 3" xfId="24130" xr:uid="{00000000-0005-0000-0000-00006B5F0000}"/>
    <cellStyle name="Итог 2 5 3 5" xfId="24131" xr:uid="{00000000-0005-0000-0000-00006C5F0000}"/>
    <cellStyle name="Итог 2 5 3 5 2" xfId="24132" xr:uid="{00000000-0005-0000-0000-00006D5F0000}"/>
    <cellStyle name="Итог 2 5 3 6" xfId="24133" xr:uid="{00000000-0005-0000-0000-00006E5F0000}"/>
    <cellStyle name="Итог 2 5 4" xfId="24134" xr:uid="{00000000-0005-0000-0000-00006F5F0000}"/>
    <cellStyle name="Итог 2 5 4 2" xfId="24135" xr:uid="{00000000-0005-0000-0000-0000705F0000}"/>
    <cellStyle name="Итог 2 5 4 2 2" xfId="24136" xr:uid="{00000000-0005-0000-0000-0000715F0000}"/>
    <cellStyle name="Итог 2 5 4 2 2 2" xfId="24137" xr:uid="{00000000-0005-0000-0000-0000725F0000}"/>
    <cellStyle name="Итог 2 5 4 2 3" xfId="24138" xr:uid="{00000000-0005-0000-0000-0000735F0000}"/>
    <cellStyle name="Итог 2 5 4 3" xfId="24139" xr:uid="{00000000-0005-0000-0000-0000745F0000}"/>
    <cellStyle name="Итог 2 5 4 3 2" xfId="24140" xr:uid="{00000000-0005-0000-0000-0000755F0000}"/>
    <cellStyle name="Итог 2 5 4 3 2 2" xfId="24141" xr:uid="{00000000-0005-0000-0000-0000765F0000}"/>
    <cellStyle name="Итог 2 5 4 3 3" xfId="24142" xr:uid="{00000000-0005-0000-0000-0000775F0000}"/>
    <cellStyle name="Итог 2 5 4 4" xfId="24143" xr:uid="{00000000-0005-0000-0000-0000785F0000}"/>
    <cellStyle name="Итог 2 5 4 4 2" xfId="24144" xr:uid="{00000000-0005-0000-0000-0000795F0000}"/>
    <cellStyle name="Итог 2 5 4 4 2 2" xfId="24145" xr:uid="{00000000-0005-0000-0000-00007A5F0000}"/>
    <cellStyle name="Итог 2 5 4 4 3" xfId="24146" xr:uid="{00000000-0005-0000-0000-00007B5F0000}"/>
    <cellStyle name="Итог 2 5 4 5" xfId="24147" xr:uid="{00000000-0005-0000-0000-00007C5F0000}"/>
    <cellStyle name="Итог 2 5 4 5 2" xfId="24148" xr:uid="{00000000-0005-0000-0000-00007D5F0000}"/>
    <cellStyle name="Итог 2 5 4 6" xfId="24149" xr:uid="{00000000-0005-0000-0000-00007E5F0000}"/>
    <cellStyle name="Итог 2 5 5" xfId="24150" xr:uid="{00000000-0005-0000-0000-00007F5F0000}"/>
    <cellStyle name="Итог 2 5 5 2" xfId="24151" xr:uid="{00000000-0005-0000-0000-0000805F0000}"/>
    <cellStyle name="Итог 2 5 5 2 2" xfId="24152" xr:uid="{00000000-0005-0000-0000-0000815F0000}"/>
    <cellStyle name="Итог 2 5 5 2 2 2" xfId="24153" xr:uid="{00000000-0005-0000-0000-0000825F0000}"/>
    <cellStyle name="Итог 2 5 5 2 3" xfId="24154" xr:uid="{00000000-0005-0000-0000-0000835F0000}"/>
    <cellStyle name="Итог 2 5 5 3" xfId="24155" xr:uid="{00000000-0005-0000-0000-0000845F0000}"/>
    <cellStyle name="Итог 2 5 5 3 2" xfId="24156" xr:uid="{00000000-0005-0000-0000-0000855F0000}"/>
    <cellStyle name="Итог 2 5 5 3 2 2" xfId="24157" xr:uid="{00000000-0005-0000-0000-0000865F0000}"/>
    <cellStyle name="Итог 2 5 5 3 3" xfId="24158" xr:uid="{00000000-0005-0000-0000-0000875F0000}"/>
    <cellStyle name="Итог 2 5 5 4" xfId="24159" xr:uid="{00000000-0005-0000-0000-0000885F0000}"/>
    <cellStyle name="Итог 2 5 5 4 2" xfId="24160" xr:uid="{00000000-0005-0000-0000-0000895F0000}"/>
    <cellStyle name="Итог 2 5 5 4 2 2" xfId="24161" xr:uid="{00000000-0005-0000-0000-00008A5F0000}"/>
    <cellStyle name="Итог 2 5 5 4 3" xfId="24162" xr:uid="{00000000-0005-0000-0000-00008B5F0000}"/>
    <cellStyle name="Итог 2 5 5 5" xfId="24163" xr:uid="{00000000-0005-0000-0000-00008C5F0000}"/>
    <cellStyle name="Итог 2 5 5 5 2" xfId="24164" xr:uid="{00000000-0005-0000-0000-00008D5F0000}"/>
    <cellStyle name="Итог 2 5 5 6" xfId="24165" xr:uid="{00000000-0005-0000-0000-00008E5F0000}"/>
    <cellStyle name="Итог 2 5 6" xfId="24166" xr:uid="{00000000-0005-0000-0000-00008F5F0000}"/>
    <cellStyle name="Итог 2 5 6 2" xfId="24167" xr:uid="{00000000-0005-0000-0000-0000905F0000}"/>
    <cellStyle name="Итог 2 5 6 2 2" xfId="24168" xr:uid="{00000000-0005-0000-0000-0000915F0000}"/>
    <cellStyle name="Итог 2 5 6 2 2 2" xfId="24169" xr:uid="{00000000-0005-0000-0000-0000925F0000}"/>
    <cellStyle name="Итог 2 5 6 2 3" xfId="24170" xr:uid="{00000000-0005-0000-0000-0000935F0000}"/>
    <cellStyle name="Итог 2 5 6 3" xfId="24171" xr:uid="{00000000-0005-0000-0000-0000945F0000}"/>
    <cellStyle name="Итог 2 5 6 3 2" xfId="24172" xr:uid="{00000000-0005-0000-0000-0000955F0000}"/>
    <cellStyle name="Итог 2 5 6 3 2 2" xfId="24173" xr:uid="{00000000-0005-0000-0000-0000965F0000}"/>
    <cellStyle name="Итог 2 5 6 3 3" xfId="24174" xr:uid="{00000000-0005-0000-0000-0000975F0000}"/>
    <cellStyle name="Итог 2 5 6 4" xfId="24175" xr:uid="{00000000-0005-0000-0000-0000985F0000}"/>
    <cellStyle name="Итог 2 5 6 4 2" xfId="24176" xr:uid="{00000000-0005-0000-0000-0000995F0000}"/>
    <cellStyle name="Итог 2 5 6 4 2 2" xfId="24177" xr:uid="{00000000-0005-0000-0000-00009A5F0000}"/>
    <cellStyle name="Итог 2 5 6 4 3" xfId="24178" xr:uid="{00000000-0005-0000-0000-00009B5F0000}"/>
    <cellStyle name="Итог 2 5 6 5" xfId="24179" xr:uid="{00000000-0005-0000-0000-00009C5F0000}"/>
    <cellStyle name="Итог 2 5 6 5 2" xfId="24180" xr:uid="{00000000-0005-0000-0000-00009D5F0000}"/>
    <cellStyle name="Итог 2 5 6 6" xfId="24181" xr:uid="{00000000-0005-0000-0000-00009E5F0000}"/>
    <cellStyle name="Итог 2 5 7" xfId="24182" xr:uid="{00000000-0005-0000-0000-00009F5F0000}"/>
    <cellStyle name="Итог 2 5 7 2" xfId="24183" xr:uid="{00000000-0005-0000-0000-0000A05F0000}"/>
    <cellStyle name="Итог 2 5 7 2 2" xfId="24184" xr:uid="{00000000-0005-0000-0000-0000A15F0000}"/>
    <cellStyle name="Итог 2 5 7 3" xfId="24185" xr:uid="{00000000-0005-0000-0000-0000A25F0000}"/>
    <cellStyle name="Итог 2 5 8" xfId="24186" xr:uid="{00000000-0005-0000-0000-0000A35F0000}"/>
    <cellStyle name="Итог 2 5 8 2" xfId="24187" xr:uid="{00000000-0005-0000-0000-0000A45F0000}"/>
    <cellStyle name="Итог 2 5 9" xfId="24188" xr:uid="{00000000-0005-0000-0000-0000A55F0000}"/>
    <cellStyle name="Итог 2 6" xfId="24189" xr:uid="{00000000-0005-0000-0000-0000A65F0000}"/>
    <cellStyle name="Итог 2 6 2" xfId="24190" xr:uid="{00000000-0005-0000-0000-0000A75F0000}"/>
    <cellStyle name="Итог 2 6 2 2" xfId="24191" xr:uid="{00000000-0005-0000-0000-0000A85F0000}"/>
    <cellStyle name="Итог 2 6 2 2 2" xfId="24192" xr:uid="{00000000-0005-0000-0000-0000A95F0000}"/>
    <cellStyle name="Итог 2 6 2 2 2 2" xfId="24193" xr:uid="{00000000-0005-0000-0000-0000AA5F0000}"/>
    <cellStyle name="Итог 2 6 2 2 3" xfId="24194" xr:uid="{00000000-0005-0000-0000-0000AB5F0000}"/>
    <cellStyle name="Итог 2 6 2 3" xfId="24195" xr:uid="{00000000-0005-0000-0000-0000AC5F0000}"/>
    <cellStyle name="Итог 2 6 2 3 2" xfId="24196" xr:uid="{00000000-0005-0000-0000-0000AD5F0000}"/>
    <cellStyle name="Итог 2 6 2 3 2 2" xfId="24197" xr:uid="{00000000-0005-0000-0000-0000AE5F0000}"/>
    <cellStyle name="Итог 2 6 2 3 3" xfId="24198" xr:uid="{00000000-0005-0000-0000-0000AF5F0000}"/>
    <cellStyle name="Итог 2 6 2 4" xfId="24199" xr:uid="{00000000-0005-0000-0000-0000B05F0000}"/>
    <cellStyle name="Итог 2 6 2 4 2" xfId="24200" xr:uid="{00000000-0005-0000-0000-0000B15F0000}"/>
    <cellStyle name="Итог 2 6 2 4 2 2" xfId="24201" xr:uid="{00000000-0005-0000-0000-0000B25F0000}"/>
    <cellStyle name="Итог 2 6 2 4 3" xfId="24202" xr:uid="{00000000-0005-0000-0000-0000B35F0000}"/>
    <cellStyle name="Итог 2 6 2 5" xfId="24203" xr:uid="{00000000-0005-0000-0000-0000B45F0000}"/>
    <cellStyle name="Итог 2 6 2 5 2" xfId="24204" xr:uid="{00000000-0005-0000-0000-0000B55F0000}"/>
    <cellStyle name="Итог 2 6 2 6" xfId="24205" xr:uid="{00000000-0005-0000-0000-0000B65F0000}"/>
    <cellStyle name="Итог 2 6 3" xfId="24206" xr:uid="{00000000-0005-0000-0000-0000B75F0000}"/>
    <cellStyle name="Итог 2 6 3 2" xfId="24207" xr:uid="{00000000-0005-0000-0000-0000B85F0000}"/>
    <cellStyle name="Итог 2 6 3 2 2" xfId="24208" xr:uid="{00000000-0005-0000-0000-0000B95F0000}"/>
    <cellStyle name="Итог 2 6 3 2 2 2" xfId="24209" xr:uid="{00000000-0005-0000-0000-0000BA5F0000}"/>
    <cellStyle name="Итог 2 6 3 2 3" xfId="24210" xr:uid="{00000000-0005-0000-0000-0000BB5F0000}"/>
    <cellStyle name="Итог 2 6 3 3" xfId="24211" xr:uid="{00000000-0005-0000-0000-0000BC5F0000}"/>
    <cellStyle name="Итог 2 6 3 3 2" xfId="24212" xr:uid="{00000000-0005-0000-0000-0000BD5F0000}"/>
    <cellStyle name="Итог 2 6 3 3 2 2" xfId="24213" xr:uid="{00000000-0005-0000-0000-0000BE5F0000}"/>
    <cellStyle name="Итог 2 6 3 3 3" xfId="24214" xr:uid="{00000000-0005-0000-0000-0000BF5F0000}"/>
    <cellStyle name="Итог 2 6 3 4" xfId="24215" xr:uid="{00000000-0005-0000-0000-0000C05F0000}"/>
    <cellStyle name="Итог 2 6 3 4 2" xfId="24216" xr:uid="{00000000-0005-0000-0000-0000C15F0000}"/>
    <cellStyle name="Итог 2 6 3 4 2 2" xfId="24217" xr:uid="{00000000-0005-0000-0000-0000C25F0000}"/>
    <cellStyle name="Итог 2 6 3 4 3" xfId="24218" xr:uid="{00000000-0005-0000-0000-0000C35F0000}"/>
    <cellStyle name="Итог 2 6 3 5" xfId="24219" xr:uid="{00000000-0005-0000-0000-0000C45F0000}"/>
    <cellStyle name="Итог 2 6 3 5 2" xfId="24220" xr:uid="{00000000-0005-0000-0000-0000C55F0000}"/>
    <cellStyle name="Итог 2 6 3 6" xfId="24221" xr:uid="{00000000-0005-0000-0000-0000C65F0000}"/>
    <cellStyle name="Итог 2 6 4" xfId="24222" xr:uid="{00000000-0005-0000-0000-0000C75F0000}"/>
    <cellStyle name="Итог 2 6 4 2" xfId="24223" xr:uid="{00000000-0005-0000-0000-0000C85F0000}"/>
    <cellStyle name="Итог 2 6 4 2 2" xfId="24224" xr:uid="{00000000-0005-0000-0000-0000C95F0000}"/>
    <cellStyle name="Итог 2 6 4 2 2 2" xfId="24225" xr:uid="{00000000-0005-0000-0000-0000CA5F0000}"/>
    <cellStyle name="Итог 2 6 4 2 3" xfId="24226" xr:uid="{00000000-0005-0000-0000-0000CB5F0000}"/>
    <cellStyle name="Итог 2 6 4 3" xfId="24227" xr:uid="{00000000-0005-0000-0000-0000CC5F0000}"/>
    <cellStyle name="Итог 2 6 4 3 2" xfId="24228" xr:uid="{00000000-0005-0000-0000-0000CD5F0000}"/>
    <cellStyle name="Итог 2 6 4 3 2 2" xfId="24229" xr:uid="{00000000-0005-0000-0000-0000CE5F0000}"/>
    <cellStyle name="Итог 2 6 4 3 3" xfId="24230" xr:uid="{00000000-0005-0000-0000-0000CF5F0000}"/>
    <cellStyle name="Итог 2 6 4 4" xfId="24231" xr:uid="{00000000-0005-0000-0000-0000D05F0000}"/>
    <cellStyle name="Итог 2 6 4 4 2" xfId="24232" xr:uid="{00000000-0005-0000-0000-0000D15F0000}"/>
    <cellStyle name="Итог 2 6 4 4 2 2" xfId="24233" xr:uid="{00000000-0005-0000-0000-0000D25F0000}"/>
    <cellStyle name="Итог 2 6 4 4 3" xfId="24234" xr:uid="{00000000-0005-0000-0000-0000D35F0000}"/>
    <cellStyle name="Итог 2 6 4 5" xfId="24235" xr:uid="{00000000-0005-0000-0000-0000D45F0000}"/>
    <cellStyle name="Итог 2 6 4 5 2" xfId="24236" xr:uid="{00000000-0005-0000-0000-0000D55F0000}"/>
    <cellStyle name="Итог 2 6 4 6" xfId="24237" xr:uid="{00000000-0005-0000-0000-0000D65F0000}"/>
    <cellStyle name="Итог 2 6 5" xfId="24238" xr:uid="{00000000-0005-0000-0000-0000D75F0000}"/>
    <cellStyle name="Итог 2 6 5 2" xfId="24239" xr:uid="{00000000-0005-0000-0000-0000D85F0000}"/>
    <cellStyle name="Итог 2 6 5 2 2" xfId="24240" xr:uid="{00000000-0005-0000-0000-0000D95F0000}"/>
    <cellStyle name="Итог 2 6 5 2 2 2" xfId="24241" xr:uid="{00000000-0005-0000-0000-0000DA5F0000}"/>
    <cellStyle name="Итог 2 6 5 2 3" xfId="24242" xr:uid="{00000000-0005-0000-0000-0000DB5F0000}"/>
    <cellStyle name="Итог 2 6 5 3" xfId="24243" xr:uid="{00000000-0005-0000-0000-0000DC5F0000}"/>
    <cellStyle name="Итог 2 6 5 3 2" xfId="24244" xr:uid="{00000000-0005-0000-0000-0000DD5F0000}"/>
    <cellStyle name="Итог 2 6 5 3 2 2" xfId="24245" xr:uid="{00000000-0005-0000-0000-0000DE5F0000}"/>
    <cellStyle name="Итог 2 6 5 3 3" xfId="24246" xr:uid="{00000000-0005-0000-0000-0000DF5F0000}"/>
    <cellStyle name="Итог 2 6 5 4" xfId="24247" xr:uid="{00000000-0005-0000-0000-0000E05F0000}"/>
    <cellStyle name="Итог 2 6 5 4 2" xfId="24248" xr:uid="{00000000-0005-0000-0000-0000E15F0000}"/>
    <cellStyle name="Итог 2 6 5 4 2 2" xfId="24249" xr:uid="{00000000-0005-0000-0000-0000E25F0000}"/>
    <cellStyle name="Итог 2 6 5 4 3" xfId="24250" xr:uid="{00000000-0005-0000-0000-0000E35F0000}"/>
    <cellStyle name="Итог 2 6 5 5" xfId="24251" xr:uid="{00000000-0005-0000-0000-0000E45F0000}"/>
    <cellStyle name="Итог 2 6 5 5 2" xfId="24252" xr:uid="{00000000-0005-0000-0000-0000E55F0000}"/>
    <cellStyle name="Итог 2 6 5 6" xfId="24253" xr:uid="{00000000-0005-0000-0000-0000E65F0000}"/>
    <cellStyle name="Итог 2 6 6" xfId="24254" xr:uid="{00000000-0005-0000-0000-0000E75F0000}"/>
    <cellStyle name="Итог 2 6 6 2" xfId="24255" xr:uid="{00000000-0005-0000-0000-0000E85F0000}"/>
    <cellStyle name="Итог 2 6 6 2 2" xfId="24256" xr:uid="{00000000-0005-0000-0000-0000E95F0000}"/>
    <cellStyle name="Итог 2 6 6 2 2 2" xfId="24257" xr:uid="{00000000-0005-0000-0000-0000EA5F0000}"/>
    <cellStyle name="Итог 2 6 6 2 3" xfId="24258" xr:uid="{00000000-0005-0000-0000-0000EB5F0000}"/>
    <cellStyle name="Итог 2 6 6 3" xfId="24259" xr:uid="{00000000-0005-0000-0000-0000EC5F0000}"/>
    <cellStyle name="Итог 2 6 6 3 2" xfId="24260" xr:uid="{00000000-0005-0000-0000-0000ED5F0000}"/>
    <cellStyle name="Итог 2 6 6 3 2 2" xfId="24261" xr:uid="{00000000-0005-0000-0000-0000EE5F0000}"/>
    <cellStyle name="Итог 2 6 6 3 3" xfId="24262" xr:uid="{00000000-0005-0000-0000-0000EF5F0000}"/>
    <cellStyle name="Итог 2 6 6 4" xfId="24263" xr:uid="{00000000-0005-0000-0000-0000F05F0000}"/>
    <cellStyle name="Итог 2 6 6 4 2" xfId="24264" xr:uid="{00000000-0005-0000-0000-0000F15F0000}"/>
    <cellStyle name="Итог 2 6 6 4 2 2" xfId="24265" xr:uid="{00000000-0005-0000-0000-0000F25F0000}"/>
    <cellStyle name="Итог 2 6 6 4 3" xfId="24266" xr:uid="{00000000-0005-0000-0000-0000F35F0000}"/>
    <cellStyle name="Итог 2 6 6 5" xfId="24267" xr:uid="{00000000-0005-0000-0000-0000F45F0000}"/>
    <cellStyle name="Итог 2 6 6 5 2" xfId="24268" xr:uid="{00000000-0005-0000-0000-0000F55F0000}"/>
    <cellStyle name="Итог 2 6 6 6" xfId="24269" xr:uid="{00000000-0005-0000-0000-0000F65F0000}"/>
    <cellStyle name="Итог 2 6 7" xfId="24270" xr:uid="{00000000-0005-0000-0000-0000F75F0000}"/>
    <cellStyle name="Итог 2 6 7 2" xfId="24271" xr:uid="{00000000-0005-0000-0000-0000F85F0000}"/>
    <cellStyle name="Итог 2 6 7 2 2" xfId="24272" xr:uid="{00000000-0005-0000-0000-0000F95F0000}"/>
    <cellStyle name="Итог 2 6 7 3" xfId="24273" xr:uid="{00000000-0005-0000-0000-0000FA5F0000}"/>
    <cellStyle name="Итог 2 6 8" xfId="24274" xr:uid="{00000000-0005-0000-0000-0000FB5F0000}"/>
    <cellStyle name="Итог 2 6 8 2" xfId="24275" xr:uid="{00000000-0005-0000-0000-0000FC5F0000}"/>
    <cellStyle name="Итог 2 6 9" xfId="24276" xr:uid="{00000000-0005-0000-0000-0000FD5F0000}"/>
    <cellStyle name="Итог 2 7" xfId="24277" xr:uid="{00000000-0005-0000-0000-0000FE5F0000}"/>
    <cellStyle name="Итог 2 7 2" xfId="24278" xr:uid="{00000000-0005-0000-0000-0000FF5F0000}"/>
    <cellStyle name="Итог 2 7 2 2" xfId="24279" xr:uid="{00000000-0005-0000-0000-000000600000}"/>
    <cellStyle name="Итог 2 7 2 2 2" xfId="24280" xr:uid="{00000000-0005-0000-0000-000001600000}"/>
    <cellStyle name="Итог 2 7 2 2 2 2" xfId="24281" xr:uid="{00000000-0005-0000-0000-000002600000}"/>
    <cellStyle name="Итог 2 7 2 2 3" xfId="24282" xr:uid="{00000000-0005-0000-0000-000003600000}"/>
    <cellStyle name="Итог 2 7 2 3" xfId="24283" xr:uid="{00000000-0005-0000-0000-000004600000}"/>
    <cellStyle name="Итог 2 7 2 3 2" xfId="24284" xr:uid="{00000000-0005-0000-0000-000005600000}"/>
    <cellStyle name="Итог 2 7 2 3 2 2" xfId="24285" xr:uid="{00000000-0005-0000-0000-000006600000}"/>
    <cellStyle name="Итог 2 7 2 3 3" xfId="24286" xr:uid="{00000000-0005-0000-0000-000007600000}"/>
    <cellStyle name="Итог 2 7 2 4" xfId="24287" xr:uid="{00000000-0005-0000-0000-000008600000}"/>
    <cellStyle name="Итог 2 7 2 4 2" xfId="24288" xr:uid="{00000000-0005-0000-0000-000009600000}"/>
    <cellStyle name="Итог 2 7 2 4 2 2" xfId="24289" xr:uid="{00000000-0005-0000-0000-00000A600000}"/>
    <cellStyle name="Итог 2 7 2 4 3" xfId="24290" xr:uid="{00000000-0005-0000-0000-00000B600000}"/>
    <cellStyle name="Итог 2 7 2 5" xfId="24291" xr:uid="{00000000-0005-0000-0000-00000C600000}"/>
    <cellStyle name="Итог 2 7 2 5 2" xfId="24292" xr:uid="{00000000-0005-0000-0000-00000D600000}"/>
    <cellStyle name="Итог 2 7 2 6" xfId="24293" xr:uid="{00000000-0005-0000-0000-00000E600000}"/>
    <cellStyle name="Итог 2 7 3" xfId="24294" xr:uid="{00000000-0005-0000-0000-00000F600000}"/>
    <cellStyle name="Итог 2 7 3 2" xfId="24295" xr:uid="{00000000-0005-0000-0000-000010600000}"/>
    <cellStyle name="Итог 2 7 3 2 2" xfId="24296" xr:uid="{00000000-0005-0000-0000-000011600000}"/>
    <cellStyle name="Итог 2 7 3 2 2 2" xfId="24297" xr:uid="{00000000-0005-0000-0000-000012600000}"/>
    <cellStyle name="Итог 2 7 3 2 3" xfId="24298" xr:uid="{00000000-0005-0000-0000-000013600000}"/>
    <cellStyle name="Итог 2 7 3 3" xfId="24299" xr:uid="{00000000-0005-0000-0000-000014600000}"/>
    <cellStyle name="Итог 2 7 3 3 2" xfId="24300" xr:uid="{00000000-0005-0000-0000-000015600000}"/>
    <cellStyle name="Итог 2 7 3 3 2 2" xfId="24301" xr:uid="{00000000-0005-0000-0000-000016600000}"/>
    <cellStyle name="Итог 2 7 3 3 3" xfId="24302" xr:uid="{00000000-0005-0000-0000-000017600000}"/>
    <cellStyle name="Итог 2 7 3 4" xfId="24303" xr:uid="{00000000-0005-0000-0000-000018600000}"/>
    <cellStyle name="Итог 2 7 3 4 2" xfId="24304" xr:uid="{00000000-0005-0000-0000-000019600000}"/>
    <cellStyle name="Итог 2 7 3 4 2 2" xfId="24305" xr:uid="{00000000-0005-0000-0000-00001A600000}"/>
    <cellStyle name="Итог 2 7 3 4 3" xfId="24306" xr:uid="{00000000-0005-0000-0000-00001B600000}"/>
    <cellStyle name="Итог 2 7 3 5" xfId="24307" xr:uid="{00000000-0005-0000-0000-00001C600000}"/>
    <cellStyle name="Итог 2 7 3 5 2" xfId="24308" xr:uid="{00000000-0005-0000-0000-00001D600000}"/>
    <cellStyle name="Итог 2 7 3 6" xfId="24309" xr:uid="{00000000-0005-0000-0000-00001E600000}"/>
    <cellStyle name="Итог 2 7 4" xfId="24310" xr:uid="{00000000-0005-0000-0000-00001F600000}"/>
    <cellStyle name="Итог 2 7 4 2" xfId="24311" xr:uid="{00000000-0005-0000-0000-000020600000}"/>
    <cellStyle name="Итог 2 7 4 2 2" xfId="24312" xr:uid="{00000000-0005-0000-0000-000021600000}"/>
    <cellStyle name="Итог 2 7 4 2 2 2" xfId="24313" xr:uid="{00000000-0005-0000-0000-000022600000}"/>
    <cellStyle name="Итог 2 7 4 2 3" xfId="24314" xr:uid="{00000000-0005-0000-0000-000023600000}"/>
    <cellStyle name="Итог 2 7 4 3" xfId="24315" xr:uid="{00000000-0005-0000-0000-000024600000}"/>
    <cellStyle name="Итог 2 7 4 3 2" xfId="24316" xr:uid="{00000000-0005-0000-0000-000025600000}"/>
    <cellStyle name="Итог 2 7 4 3 2 2" xfId="24317" xr:uid="{00000000-0005-0000-0000-000026600000}"/>
    <cellStyle name="Итог 2 7 4 3 3" xfId="24318" xr:uid="{00000000-0005-0000-0000-000027600000}"/>
    <cellStyle name="Итог 2 7 4 4" xfId="24319" xr:uid="{00000000-0005-0000-0000-000028600000}"/>
    <cellStyle name="Итог 2 7 4 4 2" xfId="24320" xr:uid="{00000000-0005-0000-0000-000029600000}"/>
    <cellStyle name="Итог 2 7 4 4 2 2" xfId="24321" xr:uid="{00000000-0005-0000-0000-00002A600000}"/>
    <cellStyle name="Итог 2 7 4 4 3" xfId="24322" xr:uid="{00000000-0005-0000-0000-00002B600000}"/>
    <cellStyle name="Итог 2 7 4 5" xfId="24323" xr:uid="{00000000-0005-0000-0000-00002C600000}"/>
    <cellStyle name="Итог 2 7 4 5 2" xfId="24324" xr:uid="{00000000-0005-0000-0000-00002D600000}"/>
    <cellStyle name="Итог 2 7 4 6" xfId="24325" xr:uid="{00000000-0005-0000-0000-00002E600000}"/>
    <cellStyle name="Итог 2 7 5" xfId="24326" xr:uid="{00000000-0005-0000-0000-00002F600000}"/>
    <cellStyle name="Итог 2 7 5 2" xfId="24327" xr:uid="{00000000-0005-0000-0000-000030600000}"/>
    <cellStyle name="Итог 2 7 5 2 2" xfId="24328" xr:uid="{00000000-0005-0000-0000-000031600000}"/>
    <cellStyle name="Итог 2 7 5 2 2 2" xfId="24329" xr:uid="{00000000-0005-0000-0000-000032600000}"/>
    <cellStyle name="Итог 2 7 5 2 3" xfId="24330" xr:uid="{00000000-0005-0000-0000-000033600000}"/>
    <cellStyle name="Итог 2 7 5 3" xfId="24331" xr:uid="{00000000-0005-0000-0000-000034600000}"/>
    <cellStyle name="Итог 2 7 5 3 2" xfId="24332" xr:uid="{00000000-0005-0000-0000-000035600000}"/>
    <cellStyle name="Итог 2 7 5 3 2 2" xfId="24333" xr:uid="{00000000-0005-0000-0000-000036600000}"/>
    <cellStyle name="Итог 2 7 5 3 3" xfId="24334" xr:uid="{00000000-0005-0000-0000-000037600000}"/>
    <cellStyle name="Итог 2 7 5 4" xfId="24335" xr:uid="{00000000-0005-0000-0000-000038600000}"/>
    <cellStyle name="Итог 2 7 5 4 2" xfId="24336" xr:uid="{00000000-0005-0000-0000-000039600000}"/>
    <cellStyle name="Итог 2 7 5 4 2 2" xfId="24337" xr:uid="{00000000-0005-0000-0000-00003A600000}"/>
    <cellStyle name="Итог 2 7 5 4 3" xfId="24338" xr:uid="{00000000-0005-0000-0000-00003B600000}"/>
    <cellStyle name="Итог 2 7 5 5" xfId="24339" xr:uid="{00000000-0005-0000-0000-00003C600000}"/>
    <cellStyle name="Итог 2 7 5 5 2" xfId="24340" xr:uid="{00000000-0005-0000-0000-00003D600000}"/>
    <cellStyle name="Итог 2 7 5 6" xfId="24341" xr:uid="{00000000-0005-0000-0000-00003E600000}"/>
    <cellStyle name="Итог 2 7 6" xfId="24342" xr:uid="{00000000-0005-0000-0000-00003F600000}"/>
    <cellStyle name="Итог 2 7 6 2" xfId="24343" xr:uid="{00000000-0005-0000-0000-000040600000}"/>
    <cellStyle name="Итог 2 7 6 2 2" xfId="24344" xr:uid="{00000000-0005-0000-0000-000041600000}"/>
    <cellStyle name="Итог 2 7 6 3" xfId="24345" xr:uid="{00000000-0005-0000-0000-000042600000}"/>
    <cellStyle name="Итог 2 7 7" xfId="24346" xr:uid="{00000000-0005-0000-0000-000043600000}"/>
    <cellStyle name="Итог 2 7 7 2" xfId="24347" xr:uid="{00000000-0005-0000-0000-000044600000}"/>
    <cellStyle name="Итог 2 7 8" xfId="24348" xr:uid="{00000000-0005-0000-0000-000045600000}"/>
    <cellStyle name="Итог 2 8" xfId="24349" xr:uid="{00000000-0005-0000-0000-000046600000}"/>
    <cellStyle name="Итог 2 8 2" xfId="24350" xr:uid="{00000000-0005-0000-0000-000047600000}"/>
    <cellStyle name="Итог 2 8 2 2" xfId="24351" xr:uid="{00000000-0005-0000-0000-000048600000}"/>
    <cellStyle name="Итог 2 8 2 2 2" xfId="24352" xr:uid="{00000000-0005-0000-0000-000049600000}"/>
    <cellStyle name="Итог 2 8 2 2 2 2" xfId="24353" xr:uid="{00000000-0005-0000-0000-00004A600000}"/>
    <cellStyle name="Итог 2 8 2 2 3" xfId="24354" xr:uid="{00000000-0005-0000-0000-00004B600000}"/>
    <cellStyle name="Итог 2 8 2 3" xfId="24355" xr:uid="{00000000-0005-0000-0000-00004C600000}"/>
    <cellStyle name="Итог 2 8 2 3 2" xfId="24356" xr:uid="{00000000-0005-0000-0000-00004D600000}"/>
    <cellStyle name="Итог 2 8 2 3 2 2" xfId="24357" xr:uid="{00000000-0005-0000-0000-00004E600000}"/>
    <cellStyle name="Итог 2 8 2 3 3" xfId="24358" xr:uid="{00000000-0005-0000-0000-00004F600000}"/>
    <cellStyle name="Итог 2 8 2 4" xfId="24359" xr:uid="{00000000-0005-0000-0000-000050600000}"/>
    <cellStyle name="Итог 2 8 2 4 2" xfId="24360" xr:uid="{00000000-0005-0000-0000-000051600000}"/>
    <cellStyle name="Итог 2 8 2 4 2 2" xfId="24361" xr:uid="{00000000-0005-0000-0000-000052600000}"/>
    <cellStyle name="Итог 2 8 2 4 3" xfId="24362" xr:uid="{00000000-0005-0000-0000-000053600000}"/>
    <cellStyle name="Итог 2 8 2 5" xfId="24363" xr:uid="{00000000-0005-0000-0000-000054600000}"/>
    <cellStyle name="Итог 2 8 2 5 2" xfId="24364" xr:uid="{00000000-0005-0000-0000-000055600000}"/>
    <cellStyle name="Итог 2 8 2 6" xfId="24365" xr:uid="{00000000-0005-0000-0000-000056600000}"/>
    <cellStyle name="Итог 2 8 3" xfId="24366" xr:uid="{00000000-0005-0000-0000-000057600000}"/>
    <cellStyle name="Итог 2 8 3 2" xfId="24367" xr:uid="{00000000-0005-0000-0000-000058600000}"/>
    <cellStyle name="Итог 2 8 3 2 2" xfId="24368" xr:uid="{00000000-0005-0000-0000-000059600000}"/>
    <cellStyle name="Итог 2 8 3 2 2 2" xfId="24369" xr:uid="{00000000-0005-0000-0000-00005A600000}"/>
    <cellStyle name="Итог 2 8 3 2 3" xfId="24370" xr:uid="{00000000-0005-0000-0000-00005B600000}"/>
    <cellStyle name="Итог 2 8 3 3" xfId="24371" xr:uid="{00000000-0005-0000-0000-00005C600000}"/>
    <cellStyle name="Итог 2 8 3 3 2" xfId="24372" xr:uid="{00000000-0005-0000-0000-00005D600000}"/>
    <cellStyle name="Итог 2 8 3 3 2 2" xfId="24373" xr:uid="{00000000-0005-0000-0000-00005E600000}"/>
    <cellStyle name="Итог 2 8 3 3 3" xfId="24374" xr:uid="{00000000-0005-0000-0000-00005F600000}"/>
    <cellStyle name="Итог 2 8 3 4" xfId="24375" xr:uid="{00000000-0005-0000-0000-000060600000}"/>
    <cellStyle name="Итог 2 8 3 4 2" xfId="24376" xr:uid="{00000000-0005-0000-0000-000061600000}"/>
    <cellStyle name="Итог 2 8 3 4 2 2" xfId="24377" xr:uid="{00000000-0005-0000-0000-000062600000}"/>
    <cellStyle name="Итог 2 8 3 4 3" xfId="24378" xr:uid="{00000000-0005-0000-0000-000063600000}"/>
    <cellStyle name="Итог 2 8 3 5" xfId="24379" xr:uid="{00000000-0005-0000-0000-000064600000}"/>
    <cellStyle name="Итог 2 8 3 5 2" xfId="24380" xr:uid="{00000000-0005-0000-0000-000065600000}"/>
    <cellStyle name="Итог 2 8 3 6" xfId="24381" xr:uid="{00000000-0005-0000-0000-000066600000}"/>
    <cellStyle name="Итог 2 8 4" xfId="24382" xr:uid="{00000000-0005-0000-0000-000067600000}"/>
    <cellStyle name="Итог 2 8 4 2" xfId="24383" xr:uid="{00000000-0005-0000-0000-000068600000}"/>
    <cellStyle name="Итог 2 8 4 2 2" xfId="24384" xr:uid="{00000000-0005-0000-0000-000069600000}"/>
    <cellStyle name="Итог 2 8 4 2 2 2" xfId="24385" xr:uid="{00000000-0005-0000-0000-00006A600000}"/>
    <cellStyle name="Итог 2 8 4 2 3" xfId="24386" xr:uid="{00000000-0005-0000-0000-00006B600000}"/>
    <cellStyle name="Итог 2 8 4 3" xfId="24387" xr:uid="{00000000-0005-0000-0000-00006C600000}"/>
    <cellStyle name="Итог 2 8 4 3 2" xfId="24388" xr:uid="{00000000-0005-0000-0000-00006D600000}"/>
    <cellStyle name="Итог 2 8 4 3 2 2" xfId="24389" xr:uid="{00000000-0005-0000-0000-00006E600000}"/>
    <cellStyle name="Итог 2 8 4 3 3" xfId="24390" xr:uid="{00000000-0005-0000-0000-00006F600000}"/>
    <cellStyle name="Итог 2 8 4 4" xfId="24391" xr:uid="{00000000-0005-0000-0000-000070600000}"/>
    <cellStyle name="Итог 2 8 4 4 2" xfId="24392" xr:uid="{00000000-0005-0000-0000-000071600000}"/>
    <cellStyle name="Итог 2 8 4 4 2 2" xfId="24393" xr:uid="{00000000-0005-0000-0000-000072600000}"/>
    <cellStyle name="Итог 2 8 4 4 3" xfId="24394" xr:uid="{00000000-0005-0000-0000-000073600000}"/>
    <cellStyle name="Итог 2 8 4 5" xfId="24395" xr:uid="{00000000-0005-0000-0000-000074600000}"/>
    <cellStyle name="Итог 2 8 4 5 2" xfId="24396" xr:uid="{00000000-0005-0000-0000-000075600000}"/>
    <cellStyle name="Итог 2 8 4 6" xfId="24397" xr:uid="{00000000-0005-0000-0000-000076600000}"/>
    <cellStyle name="Итог 2 8 5" xfId="24398" xr:uid="{00000000-0005-0000-0000-000077600000}"/>
    <cellStyle name="Итог 2 8 5 2" xfId="24399" xr:uid="{00000000-0005-0000-0000-000078600000}"/>
    <cellStyle name="Итог 2 8 5 2 2" xfId="24400" xr:uid="{00000000-0005-0000-0000-000079600000}"/>
    <cellStyle name="Итог 2 8 5 2 2 2" xfId="24401" xr:uid="{00000000-0005-0000-0000-00007A600000}"/>
    <cellStyle name="Итог 2 8 5 2 3" xfId="24402" xr:uid="{00000000-0005-0000-0000-00007B600000}"/>
    <cellStyle name="Итог 2 8 5 3" xfId="24403" xr:uid="{00000000-0005-0000-0000-00007C600000}"/>
    <cellStyle name="Итог 2 8 5 3 2" xfId="24404" xr:uid="{00000000-0005-0000-0000-00007D600000}"/>
    <cellStyle name="Итог 2 8 5 3 2 2" xfId="24405" xr:uid="{00000000-0005-0000-0000-00007E600000}"/>
    <cellStyle name="Итог 2 8 5 3 3" xfId="24406" xr:uid="{00000000-0005-0000-0000-00007F600000}"/>
    <cellStyle name="Итог 2 8 5 4" xfId="24407" xr:uid="{00000000-0005-0000-0000-000080600000}"/>
    <cellStyle name="Итог 2 8 5 4 2" xfId="24408" xr:uid="{00000000-0005-0000-0000-000081600000}"/>
    <cellStyle name="Итог 2 8 5 4 2 2" xfId="24409" xr:uid="{00000000-0005-0000-0000-000082600000}"/>
    <cellStyle name="Итог 2 8 5 4 3" xfId="24410" xr:uid="{00000000-0005-0000-0000-000083600000}"/>
    <cellStyle name="Итог 2 8 5 5" xfId="24411" xr:uid="{00000000-0005-0000-0000-000084600000}"/>
    <cellStyle name="Итог 2 8 5 5 2" xfId="24412" xr:uid="{00000000-0005-0000-0000-000085600000}"/>
    <cellStyle name="Итог 2 8 5 6" xfId="24413" xr:uid="{00000000-0005-0000-0000-000086600000}"/>
    <cellStyle name="Итог 2 8 6" xfId="24414" xr:uid="{00000000-0005-0000-0000-000087600000}"/>
    <cellStyle name="Итог 2 8 6 2" xfId="24415" xr:uid="{00000000-0005-0000-0000-000088600000}"/>
    <cellStyle name="Итог 2 8 6 2 2" xfId="24416" xr:uid="{00000000-0005-0000-0000-000089600000}"/>
    <cellStyle name="Итог 2 8 6 3" xfId="24417" xr:uid="{00000000-0005-0000-0000-00008A600000}"/>
    <cellStyle name="Итог 2 8 7" xfId="24418" xr:uid="{00000000-0005-0000-0000-00008B600000}"/>
    <cellStyle name="Итог 2 8 7 2" xfId="24419" xr:uid="{00000000-0005-0000-0000-00008C600000}"/>
    <cellStyle name="Итог 2 8 8" xfId="24420" xr:uid="{00000000-0005-0000-0000-00008D600000}"/>
    <cellStyle name="Итог 2 9" xfId="24421" xr:uid="{00000000-0005-0000-0000-00008E600000}"/>
    <cellStyle name="Итог 2 9 2" xfId="24422" xr:uid="{00000000-0005-0000-0000-00008F600000}"/>
    <cellStyle name="Итог 2 9 2 2" xfId="24423" xr:uid="{00000000-0005-0000-0000-000090600000}"/>
    <cellStyle name="Итог 2 9 2 2 2" xfId="24424" xr:uid="{00000000-0005-0000-0000-000091600000}"/>
    <cellStyle name="Итог 2 9 2 3" xfId="24425" xr:uid="{00000000-0005-0000-0000-000092600000}"/>
    <cellStyle name="Итог 2 9 3" xfId="24426" xr:uid="{00000000-0005-0000-0000-000093600000}"/>
    <cellStyle name="Итог 2 9 3 2" xfId="24427" xr:uid="{00000000-0005-0000-0000-000094600000}"/>
    <cellStyle name="Итог 2 9 4" xfId="24428" xr:uid="{00000000-0005-0000-0000-000095600000}"/>
    <cellStyle name="Итог 3" xfId="294" xr:uid="{00000000-0005-0000-0000-000096600000}"/>
    <cellStyle name="Итог 3 10" xfId="24429" xr:uid="{00000000-0005-0000-0000-000097600000}"/>
    <cellStyle name="Итог 3 10 2" xfId="24430" xr:uid="{00000000-0005-0000-0000-000098600000}"/>
    <cellStyle name="Итог 3 10 2 2" xfId="24431" xr:uid="{00000000-0005-0000-0000-000099600000}"/>
    <cellStyle name="Итог 3 10 3" xfId="24432" xr:uid="{00000000-0005-0000-0000-00009A600000}"/>
    <cellStyle name="Итог 3 11" xfId="24433" xr:uid="{00000000-0005-0000-0000-00009B600000}"/>
    <cellStyle name="Итог 3 11 2" xfId="24434" xr:uid="{00000000-0005-0000-0000-00009C600000}"/>
    <cellStyle name="Итог 3 12" xfId="24435" xr:uid="{00000000-0005-0000-0000-00009D600000}"/>
    <cellStyle name="Итог 3 13" xfId="24436" xr:uid="{00000000-0005-0000-0000-00009E600000}"/>
    <cellStyle name="Итог 3 2" xfId="295" xr:uid="{00000000-0005-0000-0000-00009F600000}"/>
    <cellStyle name="Итог 3 2 10" xfId="24437" xr:uid="{00000000-0005-0000-0000-0000A0600000}"/>
    <cellStyle name="Итог 3 2 2" xfId="24438" xr:uid="{00000000-0005-0000-0000-0000A1600000}"/>
    <cellStyle name="Итог 3 2 2 10" xfId="24439" xr:uid="{00000000-0005-0000-0000-0000A2600000}"/>
    <cellStyle name="Итог 3 2 2 2" xfId="24440" xr:uid="{00000000-0005-0000-0000-0000A3600000}"/>
    <cellStyle name="Итог 3 2 2 2 2" xfId="24441" xr:uid="{00000000-0005-0000-0000-0000A4600000}"/>
    <cellStyle name="Итог 3 2 2 2 2 2" xfId="24442" xr:uid="{00000000-0005-0000-0000-0000A5600000}"/>
    <cellStyle name="Итог 3 2 2 2 2 2 2" xfId="24443" xr:uid="{00000000-0005-0000-0000-0000A6600000}"/>
    <cellStyle name="Итог 3 2 2 2 2 2 2 2" xfId="24444" xr:uid="{00000000-0005-0000-0000-0000A7600000}"/>
    <cellStyle name="Итог 3 2 2 2 2 2 3" xfId="24445" xr:uid="{00000000-0005-0000-0000-0000A8600000}"/>
    <cellStyle name="Итог 3 2 2 2 2 3" xfId="24446" xr:uid="{00000000-0005-0000-0000-0000A9600000}"/>
    <cellStyle name="Итог 3 2 2 2 2 3 2" xfId="24447" xr:uid="{00000000-0005-0000-0000-0000AA600000}"/>
    <cellStyle name="Итог 3 2 2 2 2 3 2 2" xfId="24448" xr:uid="{00000000-0005-0000-0000-0000AB600000}"/>
    <cellStyle name="Итог 3 2 2 2 2 3 3" xfId="24449" xr:uid="{00000000-0005-0000-0000-0000AC600000}"/>
    <cellStyle name="Итог 3 2 2 2 2 4" xfId="24450" xr:uid="{00000000-0005-0000-0000-0000AD600000}"/>
    <cellStyle name="Итог 3 2 2 2 2 4 2" xfId="24451" xr:uid="{00000000-0005-0000-0000-0000AE600000}"/>
    <cellStyle name="Итог 3 2 2 2 2 4 2 2" xfId="24452" xr:uid="{00000000-0005-0000-0000-0000AF600000}"/>
    <cellStyle name="Итог 3 2 2 2 2 4 3" xfId="24453" xr:uid="{00000000-0005-0000-0000-0000B0600000}"/>
    <cellStyle name="Итог 3 2 2 2 2 5" xfId="24454" xr:uid="{00000000-0005-0000-0000-0000B1600000}"/>
    <cellStyle name="Итог 3 2 2 2 2 5 2" xfId="24455" xr:uid="{00000000-0005-0000-0000-0000B2600000}"/>
    <cellStyle name="Итог 3 2 2 2 2 6" xfId="24456" xr:uid="{00000000-0005-0000-0000-0000B3600000}"/>
    <cellStyle name="Итог 3 2 2 2 3" xfId="24457" xr:uid="{00000000-0005-0000-0000-0000B4600000}"/>
    <cellStyle name="Итог 3 2 2 2 3 2" xfId="24458" xr:uid="{00000000-0005-0000-0000-0000B5600000}"/>
    <cellStyle name="Итог 3 2 2 2 3 2 2" xfId="24459" xr:uid="{00000000-0005-0000-0000-0000B6600000}"/>
    <cellStyle name="Итог 3 2 2 2 3 2 2 2" xfId="24460" xr:uid="{00000000-0005-0000-0000-0000B7600000}"/>
    <cellStyle name="Итог 3 2 2 2 3 2 3" xfId="24461" xr:uid="{00000000-0005-0000-0000-0000B8600000}"/>
    <cellStyle name="Итог 3 2 2 2 3 3" xfId="24462" xr:uid="{00000000-0005-0000-0000-0000B9600000}"/>
    <cellStyle name="Итог 3 2 2 2 3 3 2" xfId="24463" xr:uid="{00000000-0005-0000-0000-0000BA600000}"/>
    <cellStyle name="Итог 3 2 2 2 3 3 2 2" xfId="24464" xr:uid="{00000000-0005-0000-0000-0000BB600000}"/>
    <cellStyle name="Итог 3 2 2 2 3 3 3" xfId="24465" xr:uid="{00000000-0005-0000-0000-0000BC600000}"/>
    <cellStyle name="Итог 3 2 2 2 3 4" xfId="24466" xr:uid="{00000000-0005-0000-0000-0000BD600000}"/>
    <cellStyle name="Итог 3 2 2 2 3 4 2" xfId="24467" xr:uid="{00000000-0005-0000-0000-0000BE600000}"/>
    <cellStyle name="Итог 3 2 2 2 3 4 2 2" xfId="24468" xr:uid="{00000000-0005-0000-0000-0000BF600000}"/>
    <cellStyle name="Итог 3 2 2 2 3 4 3" xfId="24469" xr:uid="{00000000-0005-0000-0000-0000C0600000}"/>
    <cellStyle name="Итог 3 2 2 2 3 5" xfId="24470" xr:uid="{00000000-0005-0000-0000-0000C1600000}"/>
    <cellStyle name="Итог 3 2 2 2 3 5 2" xfId="24471" xr:uid="{00000000-0005-0000-0000-0000C2600000}"/>
    <cellStyle name="Итог 3 2 2 2 3 6" xfId="24472" xr:uid="{00000000-0005-0000-0000-0000C3600000}"/>
    <cellStyle name="Итог 3 2 2 2 4" xfId="24473" xr:uid="{00000000-0005-0000-0000-0000C4600000}"/>
    <cellStyle name="Итог 3 2 2 2 4 2" xfId="24474" xr:uid="{00000000-0005-0000-0000-0000C5600000}"/>
    <cellStyle name="Итог 3 2 2 2 4 2 2" xfId="24475" xr:uid="{00000000-0005-0000-0000-0000C6600000}"/>
    <cellStyle name="Итог 3 2 2 2 4 2 2 2" xfId="24476" xr:uid="{00000000-0005-0000-0000-0000C7600000}"/>
    <cellStyle name="Итог 3 2 2 2 4 2 3" xfId="24477" xr:uid="{00000000-0005-0000-0000-0000C8600000}"/>
    <cellStyle name="Итог 3 2 2 2 4 3" xfId="24478" xr:uid="{00000000-0005-0000-0000-0000C9600000}"/>
    <cellStyle name="Итог 3 2 2 2 4 3 2" xfId="24479" xr:uid="{00000000-0005-0000-0000-0000CA600000}"/>
    <cellStyle name="Итог 3 2 2 2 4 3 2 2" xfId="24480" xr:uid="{00000000-0005-0000-0000-0000CB600000}"/>
    <cellStyle name="Итог 3 2 2 2 4 3 3" xfId="24481" xr:uid="{00000000-0005-0000-0000-0000CC600000}"/>
    <cellStyle name="Итог 3 2 2 2 4 4" xfId="24482" xr:uid="{00000000-0005-0000-0000-0000CD600000}"/>
    <cellStyle name="Итог 3 2 2 2 4 4 2" xfId="24483" xr:uid="{00000000-0005-0000-0000-0000CE600000}"/>
    <cellStyle name="Итог 3 2 2 2 4 4 2 2" xfId="24484" xr:uid="{00000000-0005-0000-0000-0000CF600000}"/>
    <cellStyle name="Итог 3 2 2 2 4 4 3" xfId="24485" xr:uid="{00000000-0005-0000-0000-0000D0600000}"/>
    <cellStyle name="Итог 3 2 2 2 4 5" xfId="24486" xr:uid="{00000000-0005-0000-0000-0000D1600000}"/>
    <cellStyle name="Итог 3 2 2 2 4 5 2" xfId="24487" xr:uid="{00000000-0005-0000-0000-0000D2600000}"/>
    <cellStyle name="Итог 3 2 2 2 4 6" xfId="24488" xr:uid="{00000000-0005-0000-0000-0000D3600000}"/>
    <cellStyle name="Итог 3 2 2 2 5" xfId="24489" xr:uid="{00000000-0005-0000-0000-0000D4600000}"/>
    <cellStyle name="Итог 3 2 2 2 5 2" xfId="24490" xr:uid="{00000000-0005-0000-0000-0000D5600000}"/>
    <cellStyle name="Итог 3 2 2 2 5 2 2" xfId="24491" xr:uid="{00000000-0005-0000-0000-0000D6600000}"/>
    <cellStyle name="Итог 3 2 2 2 5 2 2 2" xfId="24492" xr:uid="{00000000-0005-0000-0000-0000D7600000}"/>
    <cellStyle name="Итог 3 2 2 2 5 2 3" xfId="24493" xr:uid="{00000000-0005-0000-0000-0000D8600000}"/>
    <cellStyle name="Итог 3 2 2 2 5 3" xfId="24494" xr:uid="{00000000-0005-0000-0000-0000D9600000}"/>
    <cellStyle name="Итог 3 2 2 2 5 3 2" xfId="24495" xr:uid="{00000000-0005-0000-0000-0000DA600000}"/>
    <cellStyle name="Итог 3 2 2 2 5 3 2 2" xfId="24496" xr:uid="{00000000-0005-0000-0000-0000DB600000}"/>
    <cellStyle name="Итог 3 2 2 2 5 3 3" xfId="24497" xr:uid="{00000000-0005-0000-0000-0000DC600000}"/>
    <cellStyle name="Итог 3 2 2 2 5 4" xfId="24498" xr:uid="{00000000-0005-0000-0000-0000DD600000}"/>
    <cellStyle name="Итог 3 2 2 2 5 4 2" xfId="24499" xr:uid="{00000000-0005-0000-0000-0000DE600000}"/>
    <cellStyle name="Итог 3 2 2 2 5 4 2 2" xfId="24500" xr:uid="{00000000-0005-0000-0000-0000DF600000}"/>
    <cellStyle name="Итог 3 2 2 2 5 4 3" xfId="24501" xr:uid="{00000000-0005-0000-0000-0000E0600000}"/>
    <cellStyle name="Итог 3 2 2 2 5 5" xfId="24502" xr:uid="{00000000-0005-0000-0000-0000E1600000}"/>
    <cellStyle name="Итог 3 2 2 2 5 5 2" xfId="24503" xr:uid="{00000000-0005-0000-0000-0000E2600000}"/>
    <cellStyle name="Итог 3 2 2 2 5 6" xfId="24504" xr:uid="{00000000-0005-0000-0000-0000E3600000}"/>
    <cellStyle name="Итог 3 2 2 2 6" xfId="24505" xr:uid="{00000000-0005-0000-0000-0000E4600000}"/>
    <cellStyle name="Итог 3 2 2 2 6 2" xfId="24506" xr:uid="{00000000-0005-0000-0000-0000E5600000}"/>
    <cellStyle name="Итог 3 2 2 2 6 2 2" xfId="24507" xr:uid="{00000000-0005-0000-0000-0000E6600000}"/>
    <cellStyle name="Итог 3 2 2 2 6 2 2 2" xfId="24508" xr:uid="{00000000-0005-0000-0000-0000E7600000}"/>
    <cellStyle name="Итог 3 2 2 2 6 2 3" xfId="24509" xr:uid="{00000000-0005-0000-0000-0000E8600000}"/>
    <cellStyle name="Итог 3 2 2 2 6 3" xfId="24510" xr:uid="{00000000-0005-0000-0000-0000E9600000}"/>
    <cellStyle name="Итог 3 2 2 2 6 3 2" xfId="24511" xr:uid="{00000000-0005-0000-0000-0000EA600000}"/>
    <cellStyle name="Итог 3 2 2 2 6 3 2 2" xfId="24512" xr:uid="{00000000-0005-0000-0000-0000EB600000}"/>
    <cellStyle name="Итог 3 2 2 2 6 3 3" xfId="24513" xr:uid="{00000000-0005-0000-0000-0000EC600000}"/>
    <cellStyle name="Итог 3 2 2 2 6 4" xfId="24514" xr:uid="{00000000-0005-0000-0000-0000ED600000}"/>
    <cellStyle name="Итог 3 2 2 2 6 4 2" xfId="24515" xr:uid="{00000000-0005-0000-0000-0000EE600000}"/>
    <cellStyle name="Итог 3 2 2 2 6 4 2 2" xfId="24516" xr:uid="{00000000-0005-0000-0000-0000EF600000}"/>
    <cellStyle name="Итог 3 2 2 2 6 4 3" xfId="24517" xr:uid="{00000000-0005-0000-0000-0000F0600000}"/>
    <cellStyle name="Итог 3 2 2 2 6 5" xfId="24518" xr:uid="{00000000-0005-0000-0000-0000F1600000}"/>
    <cellStyle name="Итог 3 2 2 2 6 5 2" xfId="24519" xr:uid="{00000000-0005-0000-0000-0000F2600000}"/>
    <cellStyle name="Итог 3 2 2 2 6 6" xfId="24520" xr:uid="{00000000-0005-0000-0000-0000F3600000}"/>
    <cellStyle name="Итог 3 2 2 2 7" xfId="24521" xr:uid="{00000000-0005-0000-0000-0000F4600000}"/>
    <cellStyle name="Итог 3 2 2 2 7 2" xfId="24522" xr:uid="{00000000-0005-0000-0000-0000F5600000}"/>
    <cellStyle name="Итог 3 2 2 2 7 2 2" xfId="24523" xr:uid="{00000000-0005-0000-0000-0000F6600000}"/>
    <cellStyle name="Итог 3 2 2 2 7 3" xfId="24524" xr:uid="{00000000-0005-0000-0000-0000F7600000}"/>
    <cellStyle name="Итог 3 2 2 2 8" xfId="24525" xr:uid="{00000000-0005-0000-0000-0000F8600000}"/>
    <cellStyle name="Итог 3 2 2 2 8 2" xfId="24526" xr:uid="{00000000-0005-0000-0000-0000F9600000}"/>
    <cellStyle name="Итог 3 2 2 2 9" xfId="24527" xr:uid="{00000000-0005-0000-0000-0000FA600000}"/>
    <cellStyle name="Итог 3 2 2 3" xfId="24528" xr:uid="{00000000-0005-0000-0000-0000FB600000}"/>
    <cellStyle name="Итог 3 2 2 3 2" xfId="24529" xr:uid="{00000000-0005-0000-0000-0000FC600000}"/>
    <cellStyle name="Итог 3 2 2 3 2 2" xfId="24530" xr:uid="{00000000-0005-0000-0000-0000FD600000}"/>
    <cellStyle name="Итог 3 2 2 3 2 2 2" xfId="24531" xr:uid="{00000000-0005-0000-0000-0000FE600000}"/>
    <cellStyle name="Итог 3 2 2 3 2 2 2 2" xfId="24532" xr:uid="{00000000-0005-0000-0000-0000FF600000}"/>
    <cellStyle name="Итог 3 2 2 3 2 2 3" xfId="24533" xr:uid="{00000000-0005-0000-0000-000000610000}"/>
    <cellStyle name="Итог 3 2 2 3 2 3" xfId="24534" xr:uid="{00000000-0005-0000-0000-000001610000}"/>
    <cellStyle name="Итог 3 2 2 3 2 3 2" xfId="24535" xr:uid="{00000000-0005-0000-0000-000002610000}"/>
    <cellStyle name="Итог 3 2 2 3 2 3 2 2" xfId="24536" xr:uid="{00000000-0005-0000-0000-000003610000}"/>
    <cellStyle name="Итог 3 2 2 3 2 3 3" xfId="24537" xr:uid="{00000000-0005-0000-0000-000004610000}"/>
    <cellStyle name="Итог 3 2 2 3 2 4" xfId="24538" xr:uid="{00000000-0005-0000-0000-000005610000}"/>
    <cellStyle name="Итог 3 2 2 3 2 4 2" xfId="24539" xr:uid="{00000000-0005-0000-0000-000006610000}"/>
    <cellStyle name="Итог 3 2 2 3 2 4 2 2" xfId="24540" xr:uid="{00000000-0005-0000-0000-000007610000}"/>
    <cellStyle name="Итог 3 2 2 3 2 4 3" xfId="24541" xr:uid="{00000000-0005-0000-0000-000008610000}"/>
    <cellStyle name="Итог 3 2 2 3 2 5" xfId="24542" xr:uid="{00000000-0005-0000-0000-000009610000}"/>
    <cellStyle name="Итог 3 2 2 3 2 5 2" xfId="24543" xr:uid="{00000000-0005-0000-0000-00000A610000}"/>
    <cellStyle name="Итог 3 2 2 3 2 6" xfId="24544" xr:uid="{00000000-0005-0000-0000-00000B610000}"/>
    <cellStyle name="Итог 3 2 2 3 3" xfId="24545" xr:uid="{00000000-0005-0000-0000-00000C610000}"/>
    <cellStyle name="Итог 3 2 2 3 3 2" xfId="24546" xr:uid="{00000000-0005-0000-0000-00000D610000}"/>
    <cellStyle name="Итог 3 2 2 3 3 2 2" xfId="24547" xr:uid="{00000000-0005-0000-0000-00000E610000}"/>
    <cellStyle name="Итог 3 2 2 3 3 2 2 2" xfId="24548" xr:uid="{00000000-0005-0000-0000-00000F610000}"/>
    <cellStyle name="Итог 3 2 2 3 3 2 3" xfId="24549" xr:uid="{00000000-0005-0000-0000-000010610000}"/>
    <cellStyle name="Итог 3 2 2 3 3 3" xfId="24550" xr:uid="{00000000-0005-0000-0000-000011610000}"/>
    <cellStyle name="Итог 3 2 2 3 3 3 2" xfId="24551" xr:uid="{00000000-0005-0000-0000-000012610000}"/>
    <cellStyle name="Итог 3 2 2 3 3 3 2 2" xfId="24552" xr:uid="{00000000-0005-0000-0000-000013610000}"/>
    <cellStyle name="Итог 3 2 2 3 3 3 3" xfId="24553" xr:uid="{00000000-0005-0000-0000-000014610000}"/>
    <cellStyle name="Итог 3 2 2 3 3 4" xfId="24554" xr:uid="{00000000-0005-0000-0000-000015610000}"/>
    <cellStyle name="Итог 3 2 2 3 3 4 2" xfId="24555" xr:uid="{00000000-0005-0000-0000-000016610000}"/>
    <cellStyle name="Итог 3 2 2 3 3 4 2 2" xfId="24556" xr:uid="{00000000-0005-0000-0000-000017610000}"/>
    <cellStyle name="Итог 3 2 2 3 3 4 3" xfId="24557" xr:uid="{00000000-0005-0000-0000-000018610000}"/>
    <cellStyle name="Итог 3 2 2 3 3 5" xfId="24558" xr:uid="{00000000-0005-0000-0000-000019610000}"/>
    <cellStyle name="Итог 3 2 2 3 3 5 2" xfId="24559" xr:uid="{00000000-0005-0000-0000-00001A610000}"/>
    <cellStyle name="Итог 3 2 2 3 3 6" xfId="24560" xr:uid="{00000000-0005-0000-0000-00001B610000}"/>
    <cellStyle name="Итог 3 2 2 3 4" xfId="24561" xr:uid="{00000000-0005-0000-0000-00001C610000}"/>
    <cellStyle name="Итог 3 2 2 3 4 2" xfId="24562" xr:uid="{00000000-0005-0000-0000-00001D610000}"/>
    <cellStyle name="Итог 3 2 2 3 4 2 2" xfId="24563" xr:uid="{00000000-0005-0000-0000-00001E610000}"/>
    <cellStyle name="Итог 3 2 2 3 4 2 2 2" xfId="24564" xr:uid="{00000000-0005-0000-0000-00001F610000}"/>
    <cellStyle name="Итог 3 2 2 3 4 2 3" xfId="24565" xr:uid="{00000000-0005-0000-0000-000020610000}"/>
    <cellStyle name="Итог 3 2 2 3 4 3" xfId="24566" xr:uid="{00000000-0005-0000-0000-000021610000}"/>
    <cellStyle name="Итог 3 2 2 3 4 3 2" xfId="24567" xr:uid="{00000000-0005-0000-0000-000022610000}"/>
    <cellStyle name="Итог 3 2 2 3 4 3 2 2" xfId="24568" xr:uid="{00000000-0005-0000-0000-000023610000}"/>
    <cellStyle name="Итог 3 2 2 3 4 3 3" xfId="24569" xr:uid="{00000000-0005-0000-0000-000024610000}"/>
    <cellStyle name="Итог 3 2 2 3 4 4" xfId="24570" xr:uid="{00000000-0005-0000-0000-000025610000}"/>
    <cellStyle name="Итог 3 2 2 3 4 4 2" xfId="24571" xr:uid="{00000000-0005-0000-0000-000026610000}"/>
    <cellStyle name="Итог 3 2 2 3 4 4 2 2" xfId="24572" xr:uid="{00000000-0005-0000-0000-000027610000}"/>
    <cellStyle name="Итог 3 2 2 3 4 4 3" xfId="24573" xr:uid="{00000000-0005-0000-0000-000028610000}"/>
    <cellStyle name="Итог 3 2 2 3 4 5" xfId="24574" xr:uid="{00000000-0005-0000-0000-000029610000}"/>
    <cellStyle name="Итог 3 2 2 3 4 5 2" xfId="24575" xr:uid="{00000000-0005-0000-0000-00002A610000}"/>
    <cellStyle name="Итог 3 2 2 3 4 6" xfId="24576" xr:uid="{00000000-0005-0000-0000-00002B610000}"/>
    <cellStyle name="Итог 3 2 2 3 5" xfId="24577" xr:uid="{00000000-0005-0000-0000-00002C610000}"/>
    <cellStyle name="Итог 3 2 2 3 5 2" xfId="24578" xr:uid="{00000000-0005-0000-0000-00002D610000}"/>
    <cellStyle name="Итог 3 2 2 3 5 2 2" xfId="24579" xr:uid="{00000000-0005-0000-0000-00002E610000}"/>
    <cellStyle name="Итог 3 2 2 3 5 2 2 2" xfId="24580" xr:uid="{00000000-0005-0000-0000-00002F610000}"/>
    <cellStyle name="Итог 3 2 2 3 5 2 3" xfId="24581" xr:uid="{00000000-0005-0000-0000-000030610000}"/>
    <cellStyle name="Итог 3 2 2 3 5 3" xfId="24582" xr:uid="{00000000-0005-0000-0000-000031610000}"/>
    <cellStyle name="Итог 3 2 2 3 5 3 2" xfId="24583" xr:uid="{00000000-0005-0000-0000-000032610000}"/>
    <cellStyle name="Итог 3 2 2 3 5 3 2 2" xfId="24584" xr:uid="{00000000-0005-0000-0000-000033610000}"/>
    <cellStyle name="Итог 3 2 2 3 5 3 3" xfId="24585" xr:uid="{00000000-0005-0000-0000-000034610000}"/>
    <cellStyle name="Итог 3 2 2 3 5 4" xfId="24586" xr:uid="{00000000-0005-0000-0000-000035610000}"/>
    <cellStyle name="Итог 3 2 2 3 5 4 2" xfId="24587" xr:uid="{00000000-0005-0000-0000-000036610000}"/>
    <cellStyle name="Итог 3 2 2 3 5 4 2 2" xfId="24588" xr:uid="{00000000-0005-0000-0000-000037610000}"/>
    <cellStyle name="Итог 3 2 2 3 5 4 3" xfId="24589" xr:uid="{00000000-0005-0000-0000-000038610000}"/>
    <cellStyle name="Итог 3 2 2 3 5 5" xfId="24590" xr:uid="{00000000-0005-0000-0000-000039610000}"/>
    <cellStyle name="Итог 3 2 2 3 5 5 2" xfId="24591" xr:uid="{00000000-0005-0000-0000-00003A610000}"/>
    <cellStyle name="Итог 3 2 2 3 5 6" xfId="24592" xr:uid="{00000000-0005-0000-0000-00003B610000}"/>
    <cellStyle name="Итог 3 2 2 3 6" xfId="24593" xr:uid="{00000000-0005-0000-0000-00003C610000}"/>
    <cellStyle name="Итог 3 2 2 3 6 2" xfId="24594" xr:uid="{00000000-0005-0000-0000-00003D610000}"/>
    <cellStyle name="Итог 3 2 2 3 6 2 2" xfId="24595" xr:uid="{00000000-0005-0000-0000-00003E610000}"/>
    <cellStyle name="Итог 3 2 2 3 6 3" xfId="24596" xr:uid="{00000000-0005-0000-0000-00003F610000}"/>
    <cellStyle name="Итог 3 2 2 3 7" xfId="24597" xr:uid="{00000000-0005-0000-0000-000040610000}"/>
    <cellStyle name="Итог 3 2 2 3 7 2" xfId="24598" xr:uid="{00000000-0005-0000-0000-000041610000}"/>
    <cellStyle name="Итог 3 2 2 3 8" xfId="24599" xr:uid="{00000000-0005-0000-0000-000042610000}"/>
    <cellStyle name="Итог 3 2 2 4" xfId="24600" xr:uid="{00000000-0005-0000-0000-000043610000}"/>
    <cellStyle name="Итог 3 2 2 4 2" xfId="24601" xr:uid="{00000000-0005-0000-0000-000044610000}"/>
    <cellStyle name="Итог 3 2 2 4 2 2" xfId="24602" xr:uid="{00000000-0005-0000-0000-000045610000}"/>
    <cellStyle name="Итог 3 2 2 4 2 2 2" xfId="24603" xr:uid="{00000000-0005-0000-0000-000046610000}"/>
    <cellStyle name="Итог 3 2 2 4 2 3" xfId="24604" xr:uid="{00000000-0005-0000-0000-000047610000}"/>
    <cellStyle name="Итог 3 2 2 4 3" xfId="24605" xr:uid="{00000000-0005-0000-0000-000048610000}"/>
    <cellStyle name="Итог 3 2 2 4 3 2" xfId="24606" xr:uid="{00000000-0005-0000-0000-000049610000}"/>
    <cellStyle name="Итог 3 2 2 4 3 2 2" xfId="24607" xr:uid="{00000000-0005-0000-0000-00004A610000}"/>
    <cellStyle name="Итог 3 2 2 4 3 3" xfId="24608" xr:uid="{00000000-0005-0000-0000-00004B610000}"/>
    <cellStyle name="Итог 3 2 2 4 4" xfId="24609" xr:uid="{00000000-0005-0000-0000-00004C610000}"/>
    <cellStyle name="Итог 3 2 2 4 4 2" xfId="24610" xr:uid="{00000000-0005-0000-0000-00004D610000}"/>
    <cellStyle name="Итог 3 2 2 4 4 2 2" xfId="24611" xr:uid="{00000000-0005-0000-0000-00004E610000}"/>
    <cellStyle name="Итог 3 2 2 4 4 3" xfId="24612" xr:uid="{00000000-0005-0000-0000-00004F610000}"/>
    <cellStyle name="Итог 3 2 2 4 5" xfId="24613" xr:uid="{00000000-0005-0000-0000-000050610000}"/>
    <cellStyle name="Итог 3 2 2 4 5 2" xfId="24614" xr:uid="{00000000-0005-0000-0000-000051610000}"/>
    <cellStyle name="Итог 3 2 2 4 6" xfId="24615" xr:uid="{00000000-0005-0000-0000-000052610000}"/>
    <cellStyle name="Итог 3 2 2 5" xfId="24616" xr:uid="{00000000-0005-0000-0000-000053610000}"/>
    <cellStyle name="Итог 3 2 2 5 2" xfId="24617" xr:uid="{00000000-0005-0000-0000-000054610000}"/>
    <cellStyle name="Итог 3 2 2 5 2 2" xfId="24618" xr:uid="{00000000-0005-0000-0000-000055610000}"/>
    <cellStyle name="Итог 3 2 2 5 2 2 2" xfId="24619" xr:uid="{00000000-0005-0000-0000-000056610000}"/>
    <cellStyle name="Итог 3 2 2 5 2 3" xfId="24620" xr:uid="{00000000-0005-0000-0000-000057610000}"/>
    <cellStyle name="Итог 3 2 2 5 3" xfId="24621" xr:uid="{00000000-0005-0000-0000-000058610000}"/>
    <cellStyle name="Итог 3 2 2 5 3 2" xfId="24622" xr:uid="{00000000-0005-0000-0000-000059610000}"/>
    <cellStyle name="Итог 3 2 2 5 3 2 2" xfId="24623" xr:uid="{00000000-0005-0000-0000-00005A610000}"/>
    <cellStyle name="Итог 3 2 2 5 3 3" xfId="24624" xr:uid="{00000000-0005-0000-0000-00005B610000}"/>
    <cellStyle name="Итог 3 2 2 5 4" xfId="24625" xr:uid="{00000000-0005-0000-0000-00005C610000}"/>
    <cellStyle name="Итог 3 2 2 5 4 2" xfId="24626" xr:uid="{00000000-0005-0000-0000-00005D610000}"/>
    <cellStyle name="Итог 3 2 2 5 4 2 2" xfId="24627" xr:uid="{00000000-0005-0000-0000-00005E610000}"/>
    <cellStyle name="Итог 3 2 2 5 4 3" xfId="24628" xr:uid="{00000000-0005-0000-0000-00005F610000}"/>
    <cellStyle name="Итог 3 2 2 5 5" xfId="24629" xr:uid="{00000000-0005-0000-0000-000060610000}"/>
    <cellStyle name="Итог 3 2 2 5 5 2" xfId="24630" xr:uid="{00000000-0005-0000-0000-000061610000}"/>
    <cellStyle name="Итог 3 2 2 5 6" xfId="24631" xr:uid="{00000000-0005-0000-0000-000062610000}"/>
    <cellStyle name="Итог 3 2 2 6" xfId="24632" xr:uid="{00000000-0005-0000-0000-000063610000}"/>
    <cellStyle name="Итог 3 2 2 6 2" xfId="24633" xr:uid="{00000000-0005-0000-0000-000064610000}"/>
    <cellStyle name="Итог 3 2 2 6 2 2" xfId="24634" xr:uid="{00000000-0005-0000-0000-000065610000}"/>
    <cellStyle name="Итог 3 2 2 6 2 2 2" xfId="24635" xr:uid="{00000000-0005-0000-0000-000066610000}"/>
    <cellStyle name="Итог 3 2 2 6 2 3" xfId="24636" xr:uid="{00000000-0005-0000-0000-000067610000}"/>
    <cellStyle name="Итог 3 2 2 6 3" xfId="24637" xr:uid="{00000000-0005-0000-0000-000068610000}"/>
    <cellStyle name="Итог 3 2 2 6 3 2" xfId="24638" xr:uid="{00000000-0005-0000-0000-000069610000}"/>
    <cellStyle name="Итог 3 2 2 6 3 2 2" xfId="24639" xr:uid="{00000000-0005-0000-0000-00006A610000}"/>
    <cellStyle name="Итог 3 2 2 6 3 3" xfId="24640" xr:uid="{00000000-0005-0000-0000-00006B610000}"/>
    <cellStyle name="Итог 3 2 2 6 4" xfId="24641" xr:uid="{00000000-0005-0000-0000-00006C610000}"/>
    <cellStyle name="Итог 3 2 2 6 4 2" xfId="24642" xr:uid="{00000000-0005-0000-0000-00006D610000}"/>
    <cellStyle name="Итог 3 2 2 6 4 2 2" xfId="24643" xr:uid="{00000000-0005-0000-0000-00006E610000}"/>
    <cellStyle name="Итог 3 2 2 6 4 3" xfId="24644" xr:uid="{00000000-0005-0000-0000-00006F610000}"/>
    <cellStyle name="Итог 3 2 2 6 5" xfId="24645" xr:uid="{00000000-0005-0000-0000-000070610000}"/>
    <cellStyle name="Итог 3 2 2 6 5 2" xfId="24646" xr:uid="{00000000-0005-0000-0000-000071610000}"/>
    <cellStyle name="Итог 3 2 2 6 6" xfId="24647" xr:uid="{00000000-0005-0000-0000-000072610000}"/>
    <cellStyle name="Итог 3 2 2 7" xfId="24648" xr:uid="{00000000-0005-0000-0000-000073610000}"/>
    <cellStyle name="Итог 3 2 2 7 2" xfId="24649" xr:uid="{00000000-0005-0000-0000-000074610000}"/>
    <cellStyle name="Итог 3 2 2 7 2 2" xfId="24650" xr:uid="{00000000-0005-0000-0000-000075610000}"/>
    <cellStyle name="Итог 3 2 2 7 2 2 2" xfId="24651" xr:uid="{00000000-0005-0000-0000-000076610000}"/>
    <cellStyle name="Итог 3 2 2 7 2 3" xfId="24652" xr:uid="{00000000-0005-0000-0000-000077610000}"/>
    <cellStyle name="Итог 3 2 2 7 3" xfId="24653" xr:uid="{00000000-0005-0000-0000-000078610000}"/>
    <cellStyle name="Итог 3 2 2 7 3 2" xfId="24654" xr:uid="{00000000-0005-0000-0000-000079610000}"/>
    <cellStyle name="Итог 3 2 2 7 3 2 2" xfId="24655" xr:uid="{00000000-0005-0000-0000-00007A610000}"/>
    <cellStyle name="Итог 3 2 2 7 3 3" xfId="24656" xr:uid="{00000000-0005-0000-0000-00007B610000}"/>
    <cellStyle name="Итог 3 2 2 7 4" xfId="24657" xr:uid="{00000000-0005-0000-0000-00007C610000}"/>
    <cellStyle name="Итог 3 2 2 7 4 2" xfId="24658" xr:uid="{00000000-0005-0000-0000-00007D610000}"/>
    <cellStyle name="Итог 3 2 2 7 4 2 2" xfId="24659" xr:uid="{00000000-0005-0000-0000-00007E610000}"/>
    <cellStyle name="Итог 3 2 2 7 4 3" xfId="24660" xr:uid="{00000000-0005-0000-0000-00007F610000}"/>
    <cellStyle name="Итог 3 2 2 7 5" xfId="24661" xr:uid="{00000000-0005-0000-0000-000080610000}"/>
    <cellStyle name="Итог 3 2 2 7 5 2" xfId="24662" xr:uid="{00000000-0005-0000-0000-000081610000}"/>
    <cellStyle name="Итог 3 2 2 7 6" xfId="24663" xr:uid="{00000000-0005-0000-0000-000082610000}"/>
    <cellStyle name="Итог 3 2 2 8" xfId="24664" xr:uid="{00000000-0005-0000-0000-000083610000}"/>
    <cellStyle name="Итог 3 2 2 8 2" xfId="24665" xr:uid="{00000000-0005-0000-0000-000084610000}"/>
    <cellStyle name="Итог 3 2 2 8 2 2" xfId="24666" xr:uid="{00000000-0005-0000-0000-000085610000}"/>
    <cellStyle name="Итог 3 2 2 8 3" xfId="24667" xr:uid="{00000000-0005-0000-0000-000086610000}"/>
    <cellStyle name="Итог 3 2 2 9" xfId="24668" xr:uid="{00000000-0005-0000-0000-000087610000}"/>
    <cellStyle name="Итог 3 2 2 9 2" xfId="24669" xr:uid="{00000000-0005-0000-0000-000088610000}"/>
    <cellStyle name="Итог 3 2 3" xfId="24670" xr:uid="{00000000-0005-0000-0000-000089610000}"/>
    <cellStyle name="Итог 3 2 3 2" xfId="24671" xr:uid="{00000000-0005-0000-0000-00008A610000}"/>
    <cellStyle name="Итог 3 2 3 2 2" xfId="24672" xr:uid="{00000000-0005-0000-0000-00008B610000}"/>
    <cellStyle name="Итог 3 2 3 2 2 2" xfId="24673" xr:uid="{00000000-0005-0000-0000-00008C610000}"/>
    <cellStyle name="Итог 3 2 3 2 2 2 2" xfId="24674" xr:uid="{00000000-0005-0000-0000-00008D610000}"/>
    <cellStyle name="Итог 3 2 3 2 2 2 2 2" xfId="24675" xr:uid="{00000000-0005-0000-0000-00008E610000}"/>
    <cellStyle name="Итог 3 2 3 2 2 2 3" xfId="24676" xr:uid="{00000000-0005-0000-0000-00008F610000}"/>
    <cellStyle name="Итог 3 2 3 2 2 3" xfId="24677" xr:uid="{00000000-0005-0000-0000-000090610000}"/>
    <cellStyle name="Итог 3 2 3 2 2 3 2" xfId="24678" xr:uid="{00000000-0005-0000-0000-000091610000}"/>
    <cellStyle name="Итог 3 2 3 2 2 3 2 2" xfId="24679" xr:uid="{00000000-0005-0000-0000-000092610000}"/>
    <cellStyle name="Итог 3 2 3 2 2 3 3" xfId="24680" xr:uid="{00000000-0005-0000-0000-000093610000}"/>
    <cellStyle name="Итог 3 2 3 2 2 4" xfId="24681" xr:uid="{00000000-0005-0000-0000-000094610000}"/>
    <cellStyle name="Итог 3 2 3 2 2 4 2" xfId="24682" xr:uid="{00000000-0005-0000-0000-000095610000}"/>
    <cellStyle name="Итог 3 2 3 2 2 4 2 2" xfId="24683" xr:uid="{00000000-0005-0000-0000-000096610000}"/>
    <cellStyle name="Итог 3 2 3 2 2 4 3" xfId="24684" xr:uid="{00000000-0005-0000-0000-000097610000}"/>
    <cellStyle name="Итог 3 2 3 2 2 5" xfId="24685" xr:uid="{00000000-0005-0000-0000-000098610000}"/>
    <cellStyle name="Итог 3 2 3 2 2 5 2" xfId="24686" xr:uid="{00000000-0005-0000-0000-000099610000}"/>
    <cellStyle name="Итог 3 2 3 2 2 6" xfId="24687" xr:uid="{00000000-0005-0000-0000-00009A610000}"/>
    <cellStyle name="Итог 3 2 3 2 3" xfId="24688" xr:uid="{00000000-0005-0000-0000-00009B610000}"/>
    <cellStyle name="Итог 3 2 3 2 3 2" xfId="24689" xr:uid="{00000000-0005-0000-0000-00009C610000}"/>
    <cellStyle name="Итог 3 2 3 2 3 2 2" xfId="24690" xr:uid="{00000000-0005-0000-0000-00009D610000}"/>
    <cellStyle name="Итог 3 2 3 2 3 2 2 2" xfId="24691" xr:uid="{00000000-0005-0000-0000-00009E610000}"/>
    <cellStyle name="Итог 3 2 3 2 3 2 3" xfId="24692" xr:uid="{00000000-0005-0000-0000-00009F610000}"/>
    <cellStyle name="Итог 3 2 3 2 3 3" xfId="24693" xr:uid="{00000000-0005-0000-0000-0000A0610000}"/>
    <cellStyle name="Итог 3 2 3 2 3 3 2" xfId="24694" xr:uid="{00000000-0005-0000-0000-0000A1610000}"/>
    <cellStyle name="Итог 3 2 3 2 3 3 2 2" xfId="24695" xr:uid="{00000000-0005-0000-0000-0000A2610000}"/>
    <cellStyle name="Итог 3 2 3 2 3 3 3" xfId="24696" xr:uid="{00000000-0005-0000-0000-0000A3610000}"/>
    <cellStyle name="Итог 3 2 3 2 3 4" xfId="24697" xr:uid="{00000000-0005-0000-0000-0000A4610000}"/>
    <cellStyle name="Итог 3 2 3 2 3 4 2" xfId="24698" xr:uid="{00000000-0005-0000-0000-0000A5610000}"/>
    <cellStyle name="Итог 3 2 3 2 3 4 2 2" xfId="24699" xr:uid="{00000000-0005-0000-0000-0000A6610000}"/>
    <cellStyle name="Итог 3 2 3 2 3 4 3" xfId="24700" xr:uid="{00000000-0005-0000-0000-0000A7610000}"/>
    <cellStyle name="Итог 3 2 3 2 3 5" xfId="24701" xr:uid="{00000000-0005-0000-0000-0000A8610000}"/>
    <cellStyle name="Итог 3 2 3 2 3 5 2" xfId="24702" xr:uid="{00000000-0005-0000-0000-0000A9610000}"/>
    <cellStyle name="Итог 3 2 3 2 3 6" xfId="24703" xr:uid="{00000000-0005-0000-0000-0000AA610000}"/>
    <cellStyle name="Итог 3 2 3 2 4" xfId="24704" xr:uid="{00000000-0005-0000-0000-0000AB610000}"/>
    <cellStyle name="Итог 3 2 3 2 4 2" xfId="24705" xr:uid="{00000000-0005-0000-0000-0000AC610000}"/>
    <cellStyle name="Итог 3 2 3 2 4 2 2" xfId="24706" xr:uid="{00000000-0005-0000-0000-0000AD610000}"/>
    <cellStyle name="Итог 3 2 3 2 4 2 2 2" xfId="24707" xr:uid="{00000000-0005-0000-0000-0000AE610000}"/>
    <cellStyle name="Итог 3 2 3 2 4 2 3" xfId="24708" xr:uid="{00000000-0005-0000-0000-0000AF610000}"/>
    <cellStyle name="Итог 3 2 3 2 4 3" xfId="24709" xr:uid="{00000000-0005-0000-0000-0000B0610000}"/>
    <cellStyle name="Итог 3 2 3 2 4 3 2" xfId="24710" xr:uid="{00000000-0005-0000-0000-0000B1610000}"/>
    <cellStyle name="Итог 3 2 3 2 4 3 2 2" xfId="24711" xr:uid="{00000000-0005-0000-0000-0000B2610000}"/>
    <cellStyle name="Итог 3 2 3 2 4 3 3" xfId="24712" xr:uid="{00000000-0005-0000-0000-0000B3610000}"/>
    <cellStyle name="Итог 3 2 3 2 4 4" xfId="24713" xr:uid="{00000000-0005-0000-0000-0000B4610000}"/>
    <cellStyle name="Итог 3 2 3 2 4 4 2" xfId="24714" xr:uid="{00000000-0005-0000-0000-0000B5610000}"/>
    <cellStyle name="Итог 3 2 3 2 4 4 2 2" xfId="24715" xr:uid="{00000000-0005-0000-0000-0000B6610000}"/>
    <cellStyle name="Итог 3 2 3 2 4 4 3" xfId="24716" xr:uid="{00000000-0005-0000-0000-0000B7610000}"/>
    <cellStyle name="Итог 3 2 3 2 4 5" xfId="24717" xr:uid="{00000000-0005-0000-0000-0000B8610000}"/>
    <cellStyle name="Итог 3 2 3 2 4 5 2" xfId="24718" xr:uid="{00000000-0005-0000-0000-0000B9610000}"/>
    <cellStyle name="Итог 3 2 3 2 4 6" xfId="24719" xr:uid="{00000000-0005-0000-0000-0000BA610000}"/>
    <cellStyle name="Итог 3 2 3 2 5" xfId="24720" xr:uid="{00000000-0005-0000-0000-0000BB610000}"/>
    <cellStyle name="Итог 3 2 3 2 5 2" xfId="24721" xr:uid="{00000000-0005-0000-0000-0000BC610000}"/>
    <cellStyle name="Итог 3 2 3 2 5 2 2" xfId="24722" xr:uid="{00000000-0005-0000-0000-0000BD610000}"/>
    <cellStyle name="Итог 3 2 3 2 5 2 2 2" xfId="24723" xr:uid="{00000000-0005-0000-0000-0000BE610000}"/>
    <cellStyle name="Итог 3 2 3 2 5 2 3" xfId="24724" xr:uid="{00000000-0005-0000-0000-0000BF610000}"/>
    <cellStyle name="Итог 3 2 3 2 5 3" xfId="24725" xr:uid="{00000000-0005-0000-0000-0000C0610000}"/>
    <cellStyle name="Итог 3 2 3 2 5 3 2" xfId="24726" xr:uid="{00000000-0005-0000-0000-0000C1610000}"/>
    <cellStyle name="Итог 3 2 3 2 5 3 2 2" xfId="24727" xr:uid="{00000000-0005-0000-0000-0000C2610000}"/>
    <cellStyle name="Итог 3 2 3 2 5 3 3" xfId="24728" xr:uid="{00000000-0005-0000-0000-0000C3610000}"/>
    <cellStyle name="Итог 3 2 3 2 5 4" xfId="24729" xr:uid="{00000000-0005-0000-0000-0000C4610000}"/>
    <cellStyle name="Итог 3 2 3 2 5 4 2" xfId="24730" xr:uid="{00000000-0005-0000-0000-0000C5610000}"/>
    <cellStyle name="Итог 3 2 3 2 5 4 2 2" xfId="24731" xr:uid="{00000000-0005-0000-0000-0000C6610000}"/>
    <cellStyle name="Итог 3 2 3 2 5 4 3" xfId="24732" xr:uid="{00000000-0005-0000-0000-0000C7610000}"/>
    <cellStyle name="Итог 3 2 3 2 5 5" xfId="24733" xr:uid="{00000000-0005-0000-0000-0000C8610000}"/>
    <cellStyle name="Итог 3 2 3 2 5 5 2" xfId="24734" xr:uid="{00000000-0005-0000-0000-0000C9610000}"/>
    <cellStyle name="Итог 3 2 3 2 5 6" xfId="24735" xr:uid="{00000000-0005-0000-0000-0000CA610000}"/>
    <cellStyle name="Итог 3 2 3 2 6" xfId="24736" xr:uid="{00000000-0005-0000-0000-0000CB610000}"/>
    <cellStyle name="Итог 3 2 3 2 6 2" xfId="24737" xr:uid="{00000000-0005-0000-0000-0000CC610000}"/>
    <cellStyle name="Итог 3 2 3 2 6 2 2" xfId="24738" xr:uid="{00000000-0005-0000-0000-0000CD610000}"/>
    <cellStyle name="Итог 3 2 3 2 6 3" xfId="24739" xr:uid="{00000000-0005-0000-0000-0000CE610000}"/>
    <cellStyle name="Итог 3 2 3 2 7" xfId="24740" xr:uid="{00000000-0005-0000-0000-0000CF610000}"/>
    <cellStyle name="Итог 3 2 3 2 7 2" xfId="24741" xr:uid="{00000000-0005-0000-0000-0000D0610000}"/>
    <cellStyle name="Итог 3 2 3 2 8" xfId="24742" xr:uid="{00000000-0005-0000-0000-0000D1610000}"/>
    <cellStyle name="Итог 3 2 3 3" xfId="24743" xr:uid="{00000000-0005-0000-0000-0000D2610000}"/>
    <cellStyle name="Итог 3 2 3 3 2" xfId="24744" xr:uid="{00000000-0005-0000-0000-0000D3610000}"/>
    <cellStyle name="Итог 3 2 3 3 2 2" xfId="24745" xr:uid="{00000000-0005-0000-0000-0000D4610000}"/>
    <cellStyle name="Итог 3 2 3 3 2 2 2" xfId="24746" xr:uid="{00000000-0005-0000-0000-0000D5610000}"/>
    <cellStyle name="Итог 3 2 3 3 2 3" xfId="24747" xr:uid="{00000000-0005-0000-0000-0000D6610000}"/>
    <cellStyle name="Итог 3 2 3 3 3" xfId="24748" xr:uid="{00000000-0005-0000-0000-0000D7610000}"/>
    <cellStyle name="Итог 3 2 3 3 3 2" xfId="24749" xr:uid="{00000000-0005-0000-0000-0000D8610000}"/>
    <cellStyle name="Итог 3 2 3 3 3 2 2" xfId="24750" xr:uid="{00000000-0005-0000-0000-0000D9610000}"/>
    <cellStyle name="Итог 3 2 3 3 3 3" xfId="24751" xr:uid="{00000000-0005-0000-0000-0000DA610000}"/>
    <cellStyle name="Итог 3 2 3 3 4" xfId="24752" xr:uid="{00000000-0005-0000-0000-0000DB610000}"/>
    <cellStyle name="Итог 3 2 3 3 4 2" xfId="24753" xr:uid="{00000000-0005-0000-0000-0000DC610000}"/>
    <cellStyle name="Итог 3 2 3 3 4 2 2" xfId="24754" xr:uid="{00000000-0005-0000-0000-0000DD610000}"/>
    <cellStyle name="Итог 3 2 3 3 4 3" xfId="24755" xr:uid="{00000000-0005-0000-0000-0000DE610000}"/>
    <cellStyle name="Итог 3 2 3 3 5" xfId="24756" xr:uid="{00000000-0005-0000-0000-0000DF610000}"/>
    <cellStyle name="Итог 3 2 3 3 5 2" xfId="24757" xr:uid="{00000000-0005-0000-0000-0000E0610000}"/>
    <cellStyle name="Итог 3 2 3 3 6" xfId="24758" xr:uid="{00000000-0005-0000-0000-0000E1610000}"/>
    <cellStyle name="Итог 3 2 3 4" xfId="24759" xr:uid="{00000000-0005-0000-0000-0000E2610000}"/>
    <cellStyle name="Итог 3 2 3 4 2" xfId="24760" xr:uid="{00000000-0005-0000-0000-0000E3610000}"/>
    <cellStyle name="Итог 3 2 3 4 2 2" xfId="24761" xr:uid="{00000000-0005-0000-0000-0000E4610000}"/>
    <cellStyle name="Итог 3 2 3 4 2 2 2" xfId="24762" xr:uid="{00000000-0005-0000-0000-0000E5610000}"/>
    <cellStyle name="Итог 3 2 3 4 2 3" xfId="24763" xr:uid="{00000000-0005-0000-0000-0000E6610000}"/>
    <cellStyle name="Итог 3 2 3 4 3" xfId="24764" xr:uid="{00000000-0005-0000-0000-0000E7610000}"/>
    <cellStyle name="Итог 3 2 3 4 3 2" xfId="24765" xr:uid="{00000000-0005-0000-0000-0000E8610000}"/>
    <cellStyle name="Итог 3 2 3 4 3 2 2" xfId="24766" xr:uid="{00000000-0005-0000-0000-0000E9610000}"/>
    <cellStyle name="Итог 3 2 3 4 3 3" xfId="24767" xr:uid="{00000000-0005-0000-0000-0000EA610000}"/>
    <cellStyle name="Итог 3 2 3 4 4" xfId="24768" xr:uid="{00000000-0005-0000-0000-0000EB610000}"/>
    <cellStyle name="Итог 3 2 3 4 4 2" xfId="24769" xr:uid="{00000000-0005-0000-0000-0000EC610000}"/>
    <cellStyle name="Итог 3 2 3 4 4 2 2" xfId="24770" xr:uid="{00000000-0005-0000-0000-0000ED610000}"/>
    <cellStyle name="Итог 3 2 3 4 4 3" xfId="24771" xr:uid="{00000000-0005-0000-0000-0000EE610000}"/>
    <cellStyle name="Итог 3 2 3 4 5" xfId="24772" xr:uid="{00000000-0005-0000-0000-0000EF610000}"/>
    <cellStyle name="Итог 3 2 3 4 5 2" xfId="24773" xr:uid="{00000000-0005-0000-0000-0000F0610000}"/>
    <cellStyle name="Итог 3 2 3 4 6" xfId="24774" xr:uid="{00000000-0005-0000-0000-0000F1610000}"/>
    <cellStyle name="Итог 3 2 3 5" xfId="24775" xr:uid="{00000000-0005-0000-0000-0000F2610000}"/>
    <cellStyle name="Итог 3 2 3 5 2" xfId="24776" xr:uid="{00000000-0005-0000-0000-0000F3610000}"/>
    <cellStyle name="Итог 3 2 3 5 2 2" xfId="24777" xr:uid="{00000000-0005-0000-0000-0000F4610000}"/>
    <cellStyle name="Итог 3 2 3 5 2 2 2" xfId="24778" xr:uid="{00000000-0005-0000-0000-0000F5610000}"/>
    <cellStyle name="Итог 3 2 3 5 2 3" xfId="24779" xr:uid="{00000000-0005-0000-0000-0000F6610000}"/>
    <cellStyle name="Итог 3 2 3 5 3" xfId="24780" xr:uid="{00000000-0005-0000-0000-0000F7610000}"/>
    <cellStyle name="Итог 3 2 3 5 3 2" xfId="24781" xr:uid="{00000000-0005-0000-0000-0000F8610000}"/>
    <cellStyle name="Итог 3 2 3 5 3 2 2" xfId="24782" xr:uid="{00000000-0005-0000-0000-0000F9610000}"/>
    <cellStyle name="Итог 3 2 3 5 3 3" xfId="24783" xr:uid="{00000000-0005-0000-0000-0000FA610000}"/>
    <cellStyle name="Итог 3 2 3 5 4" xfId="24784" xr:uid="{00000000-0005-0000-0000-0000FB610000}"/>
    <cellStyle name="Итог 3 2 3 5 4 2" xfId="24785" xr:uid="{00000000-0005-0000-0000-0000FC610000}"/>
    <cellStyle name="Итог 3 2 3 5 4 2 2" xfId="24786" xr:uid="{00000000-0005-0000-0000-0000FD610000}"/>
    <cellStyle name="Итог 3 2 3 5 4 3" xfId="24787" xr:uid="{00000000-0005-0000-0000-0000FE610000}"/>
    <cellStyle name="Итог 3 2 3 5 5" xfId="24788" xr:uid="{00000000-0005-0000-0000-0000FF610000}"/>
    <cellStyle name="Итог 3 2 3 5 5 2" xfId="24789" xr:uid="{00000000-0005-0000-0000-000000620000}"/>
    <cellStyle name="Итог 3 2 3 5 6" xfId="24790" xr:uid="{00000000-0005-0000-0000-000001620000}"/>
    <cellStyle name="Итог 3 2 3 6" xfId="24791" xr:uid="{00000000-0005-0000-0000-000002620000}"/>
    <cellStyle name="Итог 3 2 3 6 2" xfId="24792" xr:uid="{00000000-0005-0000-0000-000003620000}"/>
    <cellStyle name="Итог 3 2 3 6 2 2" xfId="24793" xr:uid="{00000000-0005-0000-0000-000004620000}"/>
    <cellStyle name="Итог 3 2 3 6 2 2 2" xfId="24794" xr:uid="{00000000-0005-0000-0000-000005620000}"/>
    <cellStyle name="Итог 3 2 3 6 2 3" xfId="24795" xr:uid="{00000000-0005-0000-0000-000006620000}"/>
    <cellStyle name="Итог 3 2 3 6 3" xfId="24796" xr:uid="{00000000-0005-0000-0000-000007620000}"/>
    <cellStyle name="Итог 3 2 3 6 3 2" xfId="24797" xr:uid="{00000000-0005-0000-0000-000008620000}"/>
    <cellStyle name="Итог 3 2 3 6 3 2 2" xfId="24798" xr:uid="{00000000-0005-0000-0000-000009620000}"/>
    <cellStyle name="Итог 3 2 3 6 3 3" xfId="24799" xr:uid="{00000000-0005-0000-0000-00000A620000}"/>
    <cellStyle name="Итог 3 2 3 6 4" xfId="24800" xr:uid="{00000000-0005-0000-0000-00000B620000}"/>
    <cellStyle name="Итог 3 2 3 6 4 2" xfId="24801" xr:uid="{00000000-0005-0000-0000-00000C620000}"/>
    <cellStyle name="Итог 3 2 3 6 4 2 2" xfId="24802" xr:uid="{00000000-0005-0000-0000-00000D620000}"/>
    <cellStyle name="Итог 3 2 3 6 4 3" xfId="24803" xr:uid="{00000000-0005-0000-0000-00000E620000}"/>
    <cellStyle name="Итог 3 2 3 6 5" xfId="24804" xr:uid="{00000000-0005-0000-0000-00000F620000}"/>
    <cellStyle name="Итог 3 2 3 6 5 2" xfId="24805" xr:uid="{00000000-0005-0000-0000-000010620000}"/>
    <cellStyle name="Итог 3 2 3 6 6" xfId="24806" xr:uid="{00000000-0005-0000-0000-000011620000}"/>
    <cellStyle name="Итог 3 2 3 7" xfId="24807" xr:uid="{00000000-0005-0000-0000-000012620000}"/>
    <cellStyle name="Итог 3 2 3 7 2" xfId="24808" xr:uid="{00000000-0005-0000-0000-000013620000}"/>
    <cellStyle name="Итог 3 2 3 7 2 2" xfId="24809" xr:uid="{00000000-0005-0000-0000-000014620000}"/>
    <cellStyle name="Итог 3 2 3 7 3" xfId="24810" xr:uid="{00000000-0005-0000-0000-000015620000}"/>
    <cellStyle name="Итог 3 2 3 8" xfId="24811" xr:uid="{00000000-0005-0000-0000-000016620000}"/>
    <cellStyle name="Итог 3 2 3 8 2" xfId="24812" xr:uid="{00000000-0005-0000-0000-000017620000}"/>
    <cellStyle name="Итог 3 2 3 9" xfId="24813" xr:uid="{00000000-0005-0000-0000-000018620000}"/>
    <cellStyle name="Итог 3 2 4" xfId="24814" xr:uid="{00000000-0005-0000-0000-000019620000}"/>
    <cellStyle name="Итог 3 2 4 2" xfId="24815" xr:uid="{00000000-0005-0000-0000-00001A620000}"/>
    <cellStyle name="Итог 3 2 4 2 2" xfId="24816" xr:uid="{00000000-0005-0000-0000-00001B620000}"/>
    <cellStyle name="Итог 3 2 4 2 2 2" xfId="24817" xr:uid="{00000000-0005-0000-0000-00001C620000}"/>
    <cellStyle name="Итог 3 2 4 2 2 2 2" xfId="24818" xr:uid="{00000000-0005-0000-0000-00001D620000}"/>
    <cellStyle name="Итог 3 2 4 2 2 3" xfId="24819" xr:uid="{00000000-0005-0000-0000-00001E620000}"/>
    <cellStyle name="Итог 3 2 4 2 3" xfId="24820" xr:uid="{00000000-0005-0000-0000-00001F620000}"/>
    <cellStyle name="Итог 3 2 4 2 3 2" xfId="24821" xr:uid="{00000000-0005-0000-0000-000020620000}"/>
    <cellStyle name="Итог 3 2 4 2 3 2 2" xfId="24822" xr:uid="{00000000-0005-0000-0000-000021620000}"/>
    <cellStyle name="Итог 3 2 4 2 3 3" xfId="24823" xr:uid="{00000000-0005-0000-0000-000022620000}"/>
    <cellStyle name="Итог 3 2 4 2 4" xfId="24824" xr:uid="{00000000-0005-0000-0000-000023620000}"/>
    <cellStyle name="Итог 3 2 4 2 4 2" xfId="24825" xr:uid="{00000000-0005-0000-0000-000024620000}"/>
    <cellStyle name="Итог 3 2 4 2 4 2 2" xfId="24826" xr:uid="{00000000-0005-0000-0000-000025620000}"/>
    <cellStyle name="Итог 3 2 4 2 4 3" xfId="24827" xr:uid="{00000000-0005-0000-0000-000026620000}"/>
    <cellStyle name="Итог 3 2 4 2 5" xfId="24828" xr:uid="{00000000-0005-0000-0000-000027620000}"/>
    <cellStyle name="Итог 3 2 4 2 5 2" xfId="24829" xr:uid="{00000000-0005-0000-0000-000028620000}"/>
    <cellStyle name="Итог 3 2 4 2 6" xfId="24830" xr:uid="{00000000-0005-0000-0000-000029620000}"/>
    <cellStyle name="Итог 3 2 4 3" xfId="24831" xr:uid="{00000000-0005-0000-0000-00002A620000}"/>
    <cellStyle name="Итог 3 2 4 3 2" xfId="24832" xr:uid="{00000000-0005-0000-0000-00002B620000}"/>
    <cellStyle name="Итог 3 2 4 3 2 2" xfId="24833" xr:uid="{00000000-0005-0000-0000-00002C620000}"/>
    <cellStyle name="Итог 3 2 4 3 2 2 2" xfId="24834" xr:uid="{00000000-0005-0000-0000-00002D620000}"/>
    <cellStyle name="Итог 3 2 4 3 2 3" xfId="24835" xr:uid="{00000000-0005-0000-0000-00002E620000}"/>
    <cellStyle name="Итог 3 2 4 3 3" xfId="24836" xr:uid="{00000000-0005-0000-0000-00002F620000}"/>
    <cellStyle name="Итог 3 2 4 3 3 2" xfId="24837" xr:uid="{00000000-0005-0000-0000-000030620000}"/>
    <cellStyle name="Итог 3 2 4 3 3 2 2" xfId="24838" xr:uid="{00000000-0005-0000-0000-000031620000}"/>
    <cellStyle name="Итог 3 2 4 3 3 3" xfId="24839" xr:uid="{00000000-0005-0000-0000-000032620000}"/>
    <cellStyle name="Итог 3 2 4 3 4" xfId="24840" xr:uid="{00000000-0005-0000-0000-000033620000}"/>
    <cellStyle name="Итог 3 2 4 3 4 2" xfId="24841" xr:uid="{00000000-0005-0000-0000-000034620000}"/>
    <cellStyle name="Итог 3 2 4 3 4 2 2" xfId="24842" xr:uid="{00000000-0005-0000-0000-000035620000}"/>
    <cellStyle name="Итог 3 2 4 3 4 3" xfId="24843" xr:uid="{00000000-0005-0000-0000-000036620000}"/>
    <cellStyle name="Итог 3 2 4 3 5" xfId="24844" xr:uid="{00000000-0005-0000-0000-000037620000}"/>
    <cellStyle name="Итог 3 2 4 3 5 2" xfId="24845" xr:uid="{00000000-0005-0000-0000-000038620000}"/>
    <cellStyle name="Итог 3 2 4 3 6" xfId="24846" xr:uid="{00000000-0005-0000-0000-000039620000}"/>
    <cellStyle name="Итог 3 2 4 4" xfId="24847" xr:uid="{00000000-0005-0000-0000-00003A620000}"/>
    <cellStyle name="Итог 3 2 4 4 2" xfId="24848" xr:uid="{00000000-0005-0000-0000-00003B620000}"/>
    <cellStyle name="Итог 3 2 4 4 2 2" xfId="24849" xr:uid="{00000000-0005-0000-0000-00003C620000}"/>
    <cellStyle name="Итог 3 2 4 4 2 2 2" xfId="24850" xr:uid="{00000000-0005-0000-0000-00003D620000}"/>
    <cellStyle name="Итог 3 2 4 4 2 3" xfId="24851" xr:uid="{00000000-0005-0000-0000-00003E620000}"/>
    <cellStyle name="Итог 3 2 4 4 3" xfId="24852" xr:uid="{00000000-0005-0000-0000-00003F620000}"/>
    <cellStyle name="Итог 3 2 4 4 3 2" xfId="24853" xr:uid="{00000000-0005-0000-0000-000040620000}"/>
    <cellStyle name="Итог 3 2 4 4 3 2 2" xfId="24854" xr:uid="{00000000-0005-0000-0000-000041620000}"/>
    <cellStyle name="Итог 3 2 4 4 3 3" xfId="24855" xr:uid="{00000000-0005-0000-0000-000042620000}"/>
    <cellStyle name="Итог 3 2 4 4 4" xfId="24856" xr:uid="{00000000-0005-0000-0000-000043620000}"/>
    <cellStyle name="Итог 3 2 4 4 4 2" xfId="24857" xr:uid="{00000000-0005-0000-0000-000044620000}"/>
    <cellStyle name="Итог 3 2 4 4 4 2 2" xfId="24858" xr:uid="{00000000-0005-0000-0000-000045620000}"/>
    <cellStyle name="Итог 3 2 4 4 4 3" xfId="24859" xr:uid="{00000000-0005-0000-0000-000046620000}"/>
    <cellStyle name="Итог 3 2 4 4 5" xfId="24860" xr:uid="{00000000-0005-0000-0000-000047620000}"/>
    <cellStyle name="Итог 3 2 4 4 5 2" xfId="24861" xr:uid="{00000000-0005-0000-0000-000048620000}"/>
    <cellStyle name="Итог 3 2 4 4 6" xfId="24862" xr:uid="{00000000-0005-0000-0000-000049620000}"/>
    <cellStyle name="Итог 3 2 4 5" xfId="24863" xr:uid="{00000000-0005-0000-0000-00004A620000}"/>
    <cellStyle name="Итог 3 2 4 5 2" xfId="24864" xr:uid="{00000000-0005-0000-0000-00004B620000}"/>
    <cellStyle name="Итог 3 2 4 5 2 2" xfId="24865" xr:uid="{00000000-0005-0000-0000-00004C620000}"/>
    <cellStyle name="Итог 3 2 4 5 2 2 2" xfId="24866" xr:uid="{00000000-0005-0000-0000-00004D620000}"/>
    <cellStyle name="Итог 3 2 4 5 2 3" xfId="24867" xr:uid="{00000000-0005-0000-0000-00004E620000}"/>
    <cellStyle name="Итог 3 2 4 5 3" xfId="24868" xr:uid="{00000000-0005-0000-0000-00004F620000}"/>
    <cellStyle name="Итог 3 2 4 5 3 2" xfId="24869" xr:uid="{00000000-0005-0000-0000-000050620000}"/>
    <cellStyle name="Итог 3 2 4 5 3 2 2" xfId="24870" xr:uid="{00000000-0005-0000-0000-000051620000}"/>
    <cellStyle name="Итог 3 2 4 5 3 3" xfId="24871" xr:uid="{00000000-0005-0000-0000-000052620000}"/>
    <cellStyle name="Итог 3 2 4 5 4" xfId="24872" xr:uid="{00000000-0005-0000-0000-000053620000}"/>
    <cellStyle name="Итог 3 2 4 5 4 2" xfId="24873" xr:uid="{00000000-0005-0000-0000-000054620000}"/>
    <cellStyle name="Итог 3 2 4 5 4 2 2" xfId="24874" xr:uid="{00000000-0005-0000-0000-000055620000}"/>
    <cellStyle name="Итог 3 2 4 5 4 3" xfId="24875" xr:uid="{00000000-0005-0000-0000-000056620000}"/>
    <cellStyle name="Итог 3 2 4 5 5" xfId="24876" xr:uid="{00000000-0005-0000-0000-000057620000}"/>
    <cellStyle name="Итог 3 2 4 5 5 2" xfId="24877" xr:uid="{00000000-0005-0000-0000-000058620000}"/>
    <cellStyle name="Итог 3 2 4 5 6" xfId="24878" xr:uid="{00000000-0005-0000-0000-000059620000}"/>
    <cellStyle name="Итог 3 2 4 6" xfId="24879" xr:uid="{00000000-0005-0000-0000-00005A620000}"/>
    <cellStyle name="Итог 3 2 4 6 2" xfId="24880" xr:uid="{00000000-0005-0000-0000-00005B620000}"/>
    <cellStyle name="Итог 3 2 4 6 2 2" xfId="24881" xr:uid="{00000000-0005-0000-0000-00005C620000}"/>
    <cellStyle name="Итог 3 2 4 6 2 2 2" xfId="24882" xr:uid="{00000000-0005-0000-0000-00005D620000}"/>
    <cellStyle name="Итог 3 2 4 6 2 3" xfId="24883" xr:uid="{00000000-0005-0000-0000-00005E620000}"/>
    <cellStyle name="Итог 3 2 4 6 3" xfId="24884" xr:uid="{00000000-0005-0000-0000-00005F620000}"/>
    <cellStyle name="Итог 3 2 4 6 3 2" xfId="24885" xr:uid="{00000000-0005-0000-0000-000060620000}"/>
    <cellStyle name="Итог 3 2 4 6 3 2 2" xfId="24886" xr:uid="{00000000-0005-0000-0000-000061620000}"/>
    <cellStyle name="Итог 3 2 4 6 3 3" xfId="24887" xr:uid="{00000000-0005-0000-0000-000062620000}"/>
    <cellStyle name="Итог 3 2 4 6 4" xfId="24888" xr:uid="{00000000-0005-0000-0000-000063620000}"/>
    <cellStyle name="Итог 3 2 4 6 4 2" xfId="24889" xr:uid="{00000000-0005-0000-0000-000064620000}"/>
    <cellStyle name="Итог 3 2 4 6 4 2 2" xfId="24890" xr:uid="{00000000-0005-0000-0000-000065620000}"/>
    <cellStyle name="Итог 3 2 4 6 4 3" xfId="24891" xr:uid="{00000000-0005-0000-0000-000066620000}"/>
    <cellStyle name="Итог 3 2 4 6 5" xfId="24892" xr:uid="{00000000-0005-0000-0000-000067620000}"/>
    <cellStyle name="Итог 3 2 4 6 5 2" xfId="24893" xr:uid="{00000000-0005-0000-0000-000068620000}"/>
    <cellStyle name="Итог 3 2 4 6 6" xfId="24894" xr:uid="{00000000-0005-0000-0000-000069620000}"/>
    <cellStyle name="Итог 3 2 4 7" xfId="24895" xr:uid="{00000000-0005-0000-0000-00006A620000}"/>
    <cellStyle name="Итог 3 2 4 7 2" xfId="24896" xr:uid="{00000000-0005-0000-0000-00006B620000}"/>
    <cellStyle name="Итог 3 2 4 7 2 2" xfId="24897" xr:uid="{00000000-0005-0000-0000-00006C620000}"/>
    <cellStyle name="Итог 3 2 4 7 3" xfId="24898" xr:uid="{00000000-0005-0000-0000-00006D620000}"/>
    <cellStyle name="Итог 3 2 4 8" xfId="24899" xr:uid="{00000000-0005-0000-0000-00006E620000}"/>
    <cellStyle name="Итог 3 2 4 8 2" xfId="24900" xr:uid="{00000000-0005-0000-0000-00006F620000}"/>
    <cellStyle name="Итог 3 2 4 9" xfId="24901" xr:uid="{00000000-0005-0000-0000-000070620000}"/>
    <cellStyle name="Итог 3 2 5" xfId="24902" xr:uid="{00000000-0005-0000-0000-000071620000}"/>
    <cellStyle name="Итог 3 2 5 2" xfId="24903" xr:uid="{00000000-0005-0000-0000-000072620000}"/>
    <cellStyle name="Итог 3 2 5 2 2" xfId="24904" xr:uid="{00000000-0005-0000-0000-000073620000}"/>
    <cellStyle name="Итог 3 2 5 2 2 2" xfId="24905" xr:uid="{00000000-0005-0000-0000-000074620000}"/>
    <cellStyle name="Итог 3 2 5 2 2 2 2" xfId="24906" xr:uid="{00000000-0005-0000-0000-000075620000}"/>
    <cellStyle name="Итог 3 2 5 2 2 3" xfId="24907" xr:uid="{00000000-0005-0000-0000-000076620000}"/>
    <cellStyle name="Итог 3 2 5 2 3" xfId="24908" xr:uid="{00000000-0005-0000-0000-000077620000}"/>
    <cellStyle name="Итог 3 2 5 2 3 2" xfId="24909" xr:uid="{00000000-0005-0000-0000-000078620000}"/>
    <cellStyle name="Итог 3 2 5 2 3 2 2" xfId="24910" xr:uid="{00000000-0005-0000-0000-000079620000}"/>
    <cellStyle name="Итог 3 2 5 2 3 3" xfId="24911" xr:uid="{00000000-0005-0000-0000-00007A620000}"/>
    <cellStyle name="Итог 3 2 5 2 4" xfId="24912" xr:uid="{00000000-0005-0000-0000-00007B620000}"/>
    <cellStyle name="Итог 3 2 5 2 4 2" xfId="24913" xr:uid="{00000000-0005-0000-0000-00007C620000}"/>
    <cellStyle name="Итог 3 2 5 2 4 2 2" xfId="24914" xr:uid="{00000000-0005-0000-0000-00007D620000}"/>
    <cellStyle name="Итог 3 2 5 2 4 3" xfId="24915" xr:uid="{00000000-0005-0000-0000-00007E620000}"/>
    <cellStyle name="Итог 3 2 5 2 5" xfId="24916" xr:uid="{00000000-0005-0000-0000-00007F620000}"/>
    <cellStyle name="Итог 3 2 5 2 5 2" xfId="24917" xr:uid="{00000000-0005-0000-0000-000080620000}"/>
    <cellStyle name="Итог 3 2 5 2 6" xfId="24918" xr:uid="{00000000-0005-0000-0000-000081620000}"/>
    <cellStyle name="Итог 3 2 5 3" xfId="24919" xr:uid="{00000000-0005-0000-0000-000082620000}"/>
    <cellStyle name="Итог 3 2 5 3 2" xfId="24920" xr:uid="{00000000-0005-0000-0000-000083620000}"/>
    <cellStyle name="Итог 3 2 5 3 2 2" xfId="24921" xr:uid="{00000000-0005-0000-0000-000084620000}"/>
    <cellStyle name="Итог 3 2 5 3 2 2 2" xfId="24922" xr:uid="{00000000-0005-0000-0000-000085620000}"/>
    <cellStyle name="Итог 3 2 5 3 2 3" xfId="24923" xr:uid="{00000000-0005-0000-0000-000086620000}"/>
    <cellStyle name="Итог 3 2 5 3 3" xfId="24924" xr:uid="{00000000-0005-0000-0000-000087620000}"/>
    <cellStyle name="Итог 3 2 5 3 3 2" xfId="24925" xr:uid="{00000000-0005-0000-0000-000088620000}"/>
    <cellStyle name="Итог 3 2 5 3 3 2 2" xfId="24926" xr:uid="{00000000-0005-0000-0000-000089620000}"/>
    <cellStyle name="Итог 3 2 5 3 3 3" xfId="24927" xr:uid="{00000000-0005-0000-0000-00008A620000}"/>
    <cellStyle name="Итог 3 2 5 3 4" xfId="24928" xr:uid="{00000000-0005-0000-0000-00008B620000}"/>
    <cellStyle name="Итог 3 2 5 3 4 2" xfId="24929" xr:uid="{00000000-0005-0000-0000-00008C620000}"/>
    <cellStyle name="Итог 3 2 5 3 4 2 2" xfId="24930" xr:uid="{00000000-0005-0000-0000-00008D620000}"/>
    <cellStyle name="Итог 3 2 5 3 4 3" xfId="24931" xr:uid="{00000000-0005-0000-0000-00008E620000}"/>
    <cellStyle name="Итог 3 2 5 3 5" xfId="24932" xr:uid="{00000000-0005-0000-0000-00008F620000}"/>
    <cellStyle name="Итог 3 2 5 3 5 2" xfId="24933" xr:uid="{00000000-0005-0000-0000-000090620000}"/>
    <cellStyle name="Итог 3 2 5 3 6" xfId="24934" xr:uid="{00000000-0005-0000-0000-000091620000}"/>
    <cellStyle name="Итог 3 2 5 4" xfId="24935" xr:uid="{00000000-0005-0000-0000-000092620000}"/>
    <cellStyle name="Итог 3 2 5 4 2" xfId="24936" xr:uid="{00000000-0005-0000-0000-000093620000}"/>
    <cellStyle name="Итог 3 2 5 4 2 2" xfId="24937" xr:uid="{00000000-0005-0000-0000-000094620000}"/>
    <cellStyle name="Итог 3 2 5 4 2 2 2" xfId="24938" xr:uid="{00000000-0005-0000-0000-000095620000}"/>
    <cellStyle name="Итог 3 2 5 4 2 3" xfId="24939" xr:uid="{00000000-0005-0000-0000-000096620000}"/>
    <cellStyle name="Итог 3 2 5 4 3" xfId="24940" xr:uid="{00000000-0005-0000-0000-000097620000}"/>
    <cellStyle name="Итог 3 2 5 4 3 2" xfId="24941" xr:uid="{00000000-0005-0000-0000-000098620000}"/>
    <cellStyle name="Итог 3 2 5 4 3 2 2" xfId="24942" xr:uid="{00000000-0005-0000-0000-000099620000}"/>
    <cellStyle name="Итог 3 2 5 4 3 3" xfId="24943" xr:uid="{00000000-0005-0000-0000-00009A620000}"/>
    <cellStyle name="Итог 3 2 5 4 4" xfId="24944" xr:uid="{00000000-0005-0000-0000-00009B620000}"/>
    <cellStyle name="Итог 3 2 5 4 4 2" xfId="24945" xr:uid="{00000000-0005-0000-0000-00009C620000}"/>
    <cellStyle name="Итог 3 2 5 4 4 2 2" xfId="24946" xr:uid="{00000000-0005-0000-0000-00009D620000}"/>
    <cellStyle name="Итог 3 2 5 4 4 3" xfId="24947" xr:uid="{00000000-0005-0000-0000-00009E620000}"/>
    <cellStyle name="Итог 3 2 5 4 5" xfId="24948" xr:uid="{00000000-0005-0000-0000-00009F620000}"/>
    <cellStyle name="Итог 3 2 5 4 5 2" xfId="24949" xr:uid="{00000000-0005-0000-0000-0000A0620000}"/>
    <cellStyle name="Итог 3 2 5 4 6" xfId="24950" xr:uid="{00000000-0005-0000-0000-0000A1620000}"/>
    <cellStyle name="Итог 3 2 5 5" xfId="24951" xr:uid="{00000000-0005-0000-0000-0000A2620000}"/>
    <cellStyle name="Итог 3 2 5 5 2" xfId="24952" xr:uid="{00000000-0005-0000-0000-0000A3620000}"/>
    <cellStyle name="Итог 3 2 5 5 2 2" xfId="24953" xr:uid="{00000000-0005-0000-0000-0000A4620000}"/>
    <cellStyle name="Итог 3 2 5 5 2 2 2" xfId="24954" xr:uid="{00000000-0005-0000-0000-0000A5620000}"/>
    <cellStyle name="Итог 3 2 5 5 2 3" xfId="24955" xr:uid="{00000000-0005-0000-0000-0000A6620000}"/>
    <cellStyle name="Итог 3 2 5 5 3" xfId="24956" xr:uid="{00000000-0005-0000-0000-0000A7620000}"/>
    <cellStyle name="Итог 3 2 5 5 3 2" xfId="24957" xr:uid="{00000000-0005-0000-0000-0000A8620000}"/>
    <cellStyle name="Итог 3 2 5 5 3 2 2" xfId="24958" xr:uid="{00000000-0005-0000-0000-0000A9620000}"/>
    <cellStyle name="Итог 3 2 5 5 3 3" xfId="24959" xr:uid="{00000000-0005-0000-0000-0000AA620000}"/>
    <cellStyle name="Итог 3 2 5 5 4" xfId="24960" xr:uid="{00000000-0005-0000-0000-0000AB620000}"/>
    <cellStyle name="Итог 3 2 5 5 4 2" xfId="24961" xr:uid="{00000000-0005-0000-0000-0000AC620000}"/>
    <cellStyle name="Итог 3 2 5 5 4 2 2" xfId="24962" xr:uid="{00000000-0005-0000-0000-0000AD620000}"/>
    <cellStyle name="Итог 3 2 5 5 4 3" xfId="24963" xr:uid="{00000000-0005-0000-0000-0000AE620000}"/>
    <cellStyle name="Итог 3 2 5 5 5" xfId="24964" xr:uid="{00000000-0005-0000-0000-0000AF620000}"/>
    <cellStyle name="Итог 3 2 5 5 5 2" xfId="24965" xr:uid="{00000000-0005-0000-0000-0000B0620000}"/>
    <cellStyle name="Итог 3 2 5 5 6" xfId="24966" xr:uid="{00000000-0005-0000-0000-0000B1620000}"/>
    <cellStyle name="Итог 3 2 5 6" xfId="24967" xr:uid="{00000000-0005-0000-0000-0000B2620000}"/>
    <cellStyle name="Итог 3 2 5 6 2" xfId="24968" xr:uid="{00000000-0005-0000-0000-0000B3620000}"/>
    <cellStyle name="Итог 3 2 5 6 2 2" xfId="24969" xr:uid="{00000000-0005-0000-0000-0000B4620000}"/>
    <cellStyle name="Итог 3 2 5 6 3" xfId="24970" xr:uid="{00000000-0005-0000-0000-0000B5620000}"/>
    <cellStyle name="Итог 3 2 5 7" xfId="24971" xr:uid="{00000000-0005-0000-0000-0000B6620000}"/>
    <cellStyle name="Итог 3 2 5 7 2" xfId="24972" xr:uid="{00000000-0005-0000-0000-0000B7620000}"/>
    <cellStyle name="Итог 3 2 5 8" xfId="24973" xr:uid="{00000000-0005-0000-0000-0000B8620000}"/>
    <cellStyle name="Итог 3 2 6" xfId="24974" xr:uid="{00000000-0005-0000-0000-0000B9620000}"/>
    <cellStyle name="Итог 3 2 6 2" xfId="24975" xr:uid="{00000000-0005-0000-0000-0000BA620000}"/>
    <cellStyle name="Итог 3 2 6 2 2" xfId="24976" xr:uid="{00000000-0005-0000-0000-0000BB620000}"/>
    <cellStyle name="Итог 3 2 6 2 2 2" xfId="24977" xr:uid="{00000000-0005-0000-0000-0000BC620000}"/>
    <cellStyle name="Итог 3 2 6 2 2 2 2" xfId="24978" xr:uid="{00000000-0005-0000-0000-0000BD620000}"/>
    <cellStyle name="Итог 3 2 6 2 2 3" xfId="24979" xr:uid="{00000000-0005-0000-0000-0000BE620000}"/>
    <cellStyle name="Итог 3 2 6 2 3" xfId="24980" xr:uid="{00000000-0005-0000-0000-0000BF620000}"/>
    <cellStyle name="Итог 3 2 6 2 3 2" xfId="24981" xr:uid="{00000000-0005-0000-0000-0000C0620000}"/>
    <cellStyle name="Итог 3 2 6 2 3 2 2" xfId="24982" xr:uid="{00000000-0005-0000-0000-0000C1620000}"/>
    <cellStyle name="Итог 3 2 6 2 3 3" xfId="24983" xr:uid="{00000000-0005-0000-0000-0000C2620000}"/>
    <cellStyle name="Итог 3 2 6 2 4" xfId="24984" xr:uid="{00000000-0005-0000-0000-0000C3620000}"/>
    <cellStyle name="Итог 3 2 6 2 4 2" xfId="24985" xr:uid="{00000000-0005-0000-0000-0000C4620000}"/>
    <cellStyle name="Итог 3 2 6 2 4 2 2" xfId="24986" xr:uid="{00000000-0005-0000-0000-0000C5620000}"/>
    <cellStyle name="Итог 3 2 6 2 4 3" xfId="24987" xr:uid="{00000000-0005-0000-0000-0000C6620000}"/>
    <cellStyle name="Итог 3 2 6 2 5" xfId="24988" xr:uid="{00000000-0005-0000-0000-0000C7620000}"/>
    <cellStyle name="Итог 3 2 6 2 5 2" xfId="24989" xr:uid="{00000000-0005-0000-0000-0000C8620000}"/>
    <cellStyle name="Итог 3 2 6 2 6" xfId="24990" xr:uid="{00000000-0005-0000-0000-0000C9620000}"/>
    <cellStyle name="Итог 3 2 6 3" xfId="24991" xr:uid="{00000000-0005-0000-0000-0000CA620000}"/>
    <cellStyle name="Итог 3 2 6 3 2" xfId="24992" xr:uid="{00000000-0005-0000-0000-0000CB620000}"/>
    <cellStyle name="Итог 3 2 6 3 2 2" xfId="24993" xr:uid="{00000000-0005-0000-0000-0000CC620000}"/>
    <cellStyle name="Итог 3 2 6 3 2 2 2" xfId="24994" xr:uid="{00000000-0005-0000-0000-0000CD620000}"/>
    <cellStyle name="Итог 3 2 6 3 2 3" xfId="24995" xr:uid="{00000000-0005-0000-0000-0000CE620000}"/>
    <cellStyle name="Итог 3 2 6 3 3" xfId="24996" xr:uid="{00000000-0005-0000-0000-0000CF620000}"/>
    <cellStyle name="Итог 3 2 6 3 3 2" xfId="24997" xr:uid="{00000000-0005-0000-0000-0000D0620000}"/>
    <cellStyle name="Итог 3 2 6 3 3 2 2" xfId="24998" xr:uid="{00000000-0005-0000-0000-0000D1620000}"/>
    <cellStyle name="Итог 3 2 6 3 3 3" xfId="24999" xr:uid="{00000000-0005-0000-0000-0000D2620000}"/>
    <cellStyle name="Итог 3 2 6 3 4" xfId="25000" xr:uid="{00000000-0005-0000-0000-0000D3620000}"/>
    <cellStyle name="Итог 3 2 6 3 4 2" xfId="25001" xr:uid="{00000000-0005-0000-0000-0000D4620000}"/>
    <cellStyle name="Итог 3 2 6 3 4 2 2" xfId="25002" xr:uid="{00000000-0005-0000-0000-0000D5620000}"/>
    <cellStyle name="Итог 3 2 6 3 4 3" xfId="25003" xr:uid="{00000000-0005-0000-0000-0000D6620000}"/>
    <cellStyle name="Итог 3 2 6 3 5" xfId="25004" xr:uid="{00000000-0005-0000-0000-0000D7620000}"/>
    <cellStyle name="Итог 3 2 6 3 5 2" xfId="25005" xr:uid="{00000000-0005-0000-0000-0000D8620000}"/>
    <cellStyle name="Итог 3 2 6 3 6" xfId="25006" xr:uid="{00000000-0005-0000-0000-0000D9620000}"/>
    <cellStyle name="Итог 3 2 6 4" xfId="25007" xr:uid="{00000000-0005-0000-0000-0000DA620000}"/>
    <cellStyle name="Итог 3 2 6 4 2" xfId="25008" xr:uid="{00000000-0005-0000-0000-0000DB620000}"/>
    <cellStyle name="Итог 3 2 6 4 2 2" xfId="25009" xr:uid="{00000000-0005-0000-0000-0000DC620000}"/>
    <cellStyle name="Итог 3 2 6 4 2 2 2" xfId="25010" xr:uid="{00000000-0005-0000-0000-0000DD620000}"/>
    <cellStyle name="Итог 3 2 6 4 2 3" xfId="25011" xr:uid="{00000000-0005-0000-0000-0000DE620000}"/>
    <cellStyle name="Итог 3 2 6 4 3" xfId="25012" xr:uid="{00000000-0005-0000-0000-0000DF620000}"/>
    <cellStyle name="Итог 3 2 6 4 3 2" xfId="25013" xr:uid="{00000000-0005-0000-0000-0000E0620000}"/>
    <cellStyle name="Итог 3 2 6 4 3 2 2" xfId="25014" xr:uid="{00000000-0005-0000-0000-0000E1620000}"/>
    <cellStyle name="Итог 3 2 6 4 3 3" xfId="25015" xr:uid="{00000000-0005-0000-0000-0000E2620000}"/>
    <cellStyle name="Итог 3 2 6 4 4" xfId="25016" xr:uid="{00000000-0005-0000-0000-0000E3620000}"/>
    <cellStyle name="Итог 3 2 6 4 4 2" xfId="25017" xr:uid="{00000000-0005-0000-0000-0000E4620000}"/>
    <cellStyle name="Итог 3 2 6 4 4 2 2" xfId="25018" xr:uid="{00000000-0005-0000-0000-0000E5620000}"/>
    <cellStyle name="Итог 3 2 6 4 4 3" xfId="25019" xr:uid="{00000000-0005-0000-0000-0000E6620000}"/>
    <cellStyle name="Итог 3 2 6 4 5" xfId="25020" xr:uid="{00000000-0005-0000-0000-0000E7620000}"/>
    <cellStyle name="Итог 3 2 6 4 5 2" xfId="25021" xr:uid="{00000000-0005-0000-0000-0000E8620000}"/>
    <cellStyle name="Итог 3 2 6 4 6" xfId="25022" xr:uid="{00000000-0005-0000-0000-0000E9620000}"/>
    <cellStyle name="Итог 3 2 6 5" xfId="25023" xr:uid="{00000000-0005-0000-0000-0000EA620000}"/>
    <cellStyle name="Итог 3 2 6 5 2" xfId="25024" xr:uid="{00000000-0005-0000-0000-0000EB620000}"/>
    <cellStyle name="Итог 3 2 6 5 2 2" xfId="25025" xr:uid="{00000000-0005-0000-0000-0000EC620000}"/>
    <cellStyle name="Итог 3 2 6 5 2 2 2" xfId="25026" xr:uid="{00000000-0005-0000-0000-0000ED620000}"/>
    <cellStyle name="Итог 3 2 6 5 2 3" xfId="25027" xr:uid="{00000000-0005-0000-0000-0000EE620000}"/>
    <cellStyle name="Итог 3 2 6 5 3" xfId="25028" xr:uid="{00000000-0005-0000-0000-0000EF620000}"/>
    <cellStyle name="Итог 3 2 6 5 3 2" xfId="25029" xr:uid="{00000000-0005-0000-0000-0000F0620000}"/>
    <cellStyle name="Итог 3 2 6 5 3 2 2" xfId="25030" xr:uid="{00000000-0005-0000-0000-0000F1620000}"/>
    <cellStyle name="Итог 3 2 6 5 3 3" xfId="25031" xr:uid="{00000000-0005-0000-0000-0000F2620000}"/>
    <cellStyle name="Итог 3 2 6 5 4" xfId="25032" xr:uid="{00000000-0005-0000-0000-0000F3620000}"/>
    <cellStyle name="Итог 3 2 6 5 4 2" xfId="25033" xr:uid="{00000000-0005-0000-0000-0000F4620000}"/>
    <cellStyle name="Итог 3 2 6 5 4 2 2" xfId="25034" xr:uid="{00000000-0005-0000-0000-0000F5620000}"/>
    <cellStyle name="Итог 3 2 6 5 4 3" xfId="25035" xr:uid="{00000000-0005-0000-0000-0000F6620000}"/>
    <cellStyle name="Итог 3 2 6 5 5" xfId="25036" xr:uid="{00000000-0005-0000-0000-0000F7620000}"/>
    <cellStyle name="Итог 3 2 6 5 5 2" xfId="25037" xr:uid="{00000000-0005-0000-0000-0000F8620000}"/>
    <cellStyle name="Итог 3 2 6 5 6" xfId="25038" xr:uid="{00000000-0005-0000-0000-0000F9620000}"/>
    <cellStyle name="Итог 3 2 6 6" xfId="25039" xr:uid="{00000000-0005-0000-0000-0000FA620000}"/>
    <cellStyle name="Итог 3 2 6 6 2" xfId="25040" xr:uid="{00000000-0005-0000-0000-0000FB620000}"/>
    <cellStyle name="Итог 3 2 6 6 2 2" xfId="25041" xr:uid="{00000000-0005-0000-0000-0000FC620000}"/>
    <cellStyle name="Итог 3 2 6 6 3" xfId="25042" xr:uid="{00000000-0005-0000-0000-0000FD620000}"/>
    <cellStyle name="Итог 3 2 6 7" xfId="25043" xr:uid="{00000000-0005-0000-0000-0000FE620000}"/>
    <cellStyle name="Итог 3 2 6 7 2" xfId="25044" xr:uid="{00000000-0005-0000-0000-0000FF620000}"/>
    <cellStyle name="Итог 3 2 6 8" xfId="25045" xr:uid="{00000000-0005-0000-0000-000000630000}"/>
    <cellStyle name="Итог 3 2 7" xfId="25046" xr:uid="{00000000-0005-0000-0000-000001630000}"/>
    <cellStyle name="Итог 3 2 7 2" xfId="25047" xr:uid="{00000000-0005-0000-0000-000002630000}"/>
    <cellStyle name="Итог 3 2 7 2 2" xfId="25048" xr:uid="{00000000-0005-0000-0000-000003630000}"/>
    <cellStyle name="Итог 3 2 7 2 2 2" xfId="25049" xr:uid="{00000000-0005-0000-0000-000004630000}"/>
    <cellStyle name="Итог 3 2 7 2 3" xfId="25050" xr:uid="{00000000-0005-0000-0000-000005630000}"/>
    <cellStyle name="Итог 3 2 7 3" xfId="25051" xr:uid="{00000000-0005-0000-0000-000006630000}"/>
    <cellStyle name="Итог 3 2 7 3 2" xfId="25052" xr:uid="{00000000-0005-0000-0000-000007630000}"/>
    <cellStyle name="Итог 3 2 7 4" xfId="25053" xr:uid="{00000000-0005-0000-0000-000008630000}"/>
    <cellStyle name="Итог 3 2 8" xfId="25054" xr:uid="{00000000-0005-0000-0000-000009630000}"/>
    <cellStyle name="Итог 3 2 8 2" xfId="25055" xr:uid="{00000000-0005-0000-0000-00000A630000}"/>
    <cellStyle name="Итог 3 2 8 2 2" xfId="25056" xr:uid="{00000000-0005-0000-0000-00000B630000}"/>
    <cellStyle name="Итог 3 2 8 3" xfId="25057" xr:uid="{00000000-0005-0000-0000-00000C630000}"/>
    <cellStyle name="Итог 3 2 9" xfId="25058" xr:uid="{00000000-0005-0000-0000-00000D630000}"/>
    <cellStyle name="Итог 3 2 9 2" xfId="25059" xr:uid="{00000000-0005-0000-0000-00000E630000}"/>
    <cellStyle name="Итог 3 3" xfId="296" xr:uid="{00000000-0005-0000-0000-00000F630000}"/>
    <cellStyle name="Итог 3 3 10" xfId="25060" xr:uid="{00000000-0005-0000-0000-000010630000}"/>
    <cellStyle name="Итог 3 3 2" xfId="25061" xr:uid="{00000000-0005-0000-0000-000011630000}"/>
    <cellStyle name="Итог 3 3 2 10" xfId="25062" xr:uid="{00000000-0005-0000-0000-000012630000}"/>
    <cellStyle name="Итог 3 3 2 2" xfId="25063" xr:uid="{00000000-0005-0000-0000-000013630000}"/>
    <cellStyle name="Итог 3 3 2 2 2" xfId="25064" xr:uid="{00000000-0005-0000-0000-000014630000}"/>
    <cellStyle name="Итог 3 3 2 2 2 2" xfId="25065" xr:uid="{00000000-0005-0000-0000-000015630000}"/>
    <cellStyle name="Итог 3 3 2 2 2 2 2" xfId="25066" xr:uid="{00000000-0005-0000-0000-000016630000}"/>
    <cellStyle name="Итог 3 3 2 2 2 2 2 2" xfId="25067" xr:uid="{00000000-0005-0000-0000-000017630000}"/>
    <cellStyle name="Итог 3 3 2 2 2 2 3" xfId="25068" xr:uid="{00000000-0005-0000-0000-000018630000}"/>
    <cellStyle name="Итог 3 3 2 2 2 3" xfId="25069" xr:uid="{00000000-0005-0000-0000-000019630000}"/>
    <cellStyle name="Итог 3 3 2 2 2 3 2" xfId="25070" xr:uid="{00000000-0005-0000-0000-00001A630000}"/>
    <cellStyle name="Итог 3 3 2 2 2 3 2 2" xfId="25071" xr:uid="{00000000-0005-0000-0000-00001B630000}"/>
    <cellStyle name="Итог 3 3 2 2 2 3 3" xfId="25072" xr:uid="{00000000-0005-0000-0000-00001C630000}"/>
    <cellStyle name="Итог 3 3 2 2 2 4" xfId="25073" xr:uid="{00000000-0005-0000-0000-00001D630000}"/>
    <cellStyle name="Итог 3 3 2 2 2 4 2" xfId="25074" xr:uid="{00000000-0005-0000-0000-00001E630000}"/>
    <cellStyle name="Итог 3 3 2 2 2 4 2 2" xfId="25075" xr:uid="{00000000-0005-0000-0000-00001F630000}"/>
    <cellStyle name="Итог 3 3 2 2 2 4 3" xfId="25076" xr:uid="{00000000-0005-0000-0000-000020630000}"/>
    <cellStyle name="Итог 3 3 2 2 2 5" xfId="25077" xr:uid="{00000000-0005-0000-0000-000021630000}"/>
    <cellStyle name="Итог 3 3 2 2 2 5 2" xfId="25078" xr:uid="{00000000-0005-0000-0000-000022630000}"/>
    <cellStyle name="Итог 3 3 2 2 2 6" xfId="25079" xr:uid="{00000000-0005-0000-0000-000023630000}"/>
    <cellStyle name="Итог 3 3 2 2 3" xfId="25080" xr:uid="{00000000-0005-0000-0000-000024630000}"/>
    <cellStyle name="Итог 3 3 2 2 3 2" xfId="25081" xr:uid="{00000000-0005-0000-0000-000025630000}"/>
    <cellStyle name="Итог 3 3 2 2 3 2 2" xfId="25082" xr:uid="{00000000-0005-0000-0000-000026630000}"/>
    <cellStyle name="Итог 3 3 2 2 3 2 2 2" xfId="25083" xr:uid="{00000000-0005-0000-0000-000027630000}"/>
    <cellStyle name="Итог 3 3 2 2 3 2 3" xfId="25084" xr:uid="{00000000-0005-0000-0000-000028630000}"/>
    <cellStyle name="Итог 3 3 2 2 3 3" xfId="25085" xr:uid="{00000000-0005-0000-0000-000029630000}"/>
    <cellStyle name="Итог 3 3 2 2 3 3 2" xfId="25086" xr:uid="{00000000-0005-0000-0000-00002A630000}"/>
    <cellStyle name="Итог 3 3 2 2 3 3 2 2" xfId="25087" xr:uid="{00000000-0005-0000-0000-00002B630000}"/>
    <cellStyle name="Итог 3 3 2 2 3 3 3" xfId="25088" xr:uid="{00000000-0005-0000-0000-00002C630000}"/>
    <cellStyle name="Итог 3 3 2 2 3 4" xfId="25089" xr:uid="{00000000-0005-0000-0000-00002D630000}"/>
    <cellStyle name="Итог 3 3 2 2 3 4 2" xfId="25090" xr:uid="{00000000-0005-0000-0000-00002E630000}"/>
    <cellStyle name="Итог 3 3 2 2 3 4 2 2" xfId="25091" xr:uid="{00000000-0005-0000-0000-00002F630000}"/>
    <cellStyle name="Итог 3 3 2 2 3 4 3" xfId="25092" xr:uid="{00000000-0005-0000-0000-000030630000}"/>
    <cellStyle name="Итог 3 3 2 2 3 5" xfId="25093" xr:uid="{00000000-0005-0000-0000-000031630000}"/>
    <cellStyle name="Итог 3 3 2 2 3 5 2" xfId="25094" xr:uid="{00000000-0005-0000-0000-000032630000}"/>
    <cellStyle name="Итог 3 3 2 2 3 6" xfId="25095" xr:uid="{00000000-0005-0000-0000-000033630000}"/>
    <cellStyle name="Итог 3 3 2 2 4" xfId="25096" xr:uid="{00000000-0005-0000-0000-000034630000}"/>
    <cellStyle name="Итог 3 3 2 2 4 2" xfId="25097" xr:uid="{00000000-0005-0000-0000-000035630000}"/>
    <cellStyle name="Итог 3 3 2 2 4 2 2" xfId="25098" xr:uid="{00000000-0005-0000-0000-000036630000}"/>
    <cellStyle name="Итог 3 3 2 2 4 2 2 2" xfId="25099" xr:uid="{00000000-0005-0000-0000-000037630000}"/>
    <cellStyle name="Итог 3 3 2 2 4 2 3" xfId="25100" xr:uid="{00000000-0005-0000-0000-000038630000}"/>
    <cellStyle name="Итог 3 3 2 2 4 3" xfId="25101" xr:uid="{00000000-0005-0000-0000-000039630000}"/>
    <cellStyle name="Итог 3 3 2 2 4 3 2" xfId="25102" xr:uid="{00000000-0005-0000-0000-00003A630000}"/>
    <cellStyle name="Итог 3 3 2 2 4 3 2 2" xfId="25103" xr:uid="{00000000-0005-0000-0000-00003B630000}"/>
    <cellStyle name="Итог 3 3 2 2 4 3 3" xfId="25104" xr:uid="{00000000-0005-0000-0000-00003C630000}"/>
    <cellStyle name="Итог 3 3 2 2 4 4" xfId="25105" xr:uid="{00000000-0005-0000-0000-00003D630000}"/>
    <cellStyle name="Итог 3 3 2 2 4 4 2" xfId="25106" xr:uid="{00000000-0005-0000-0000-00003E630000}"/>
    <cellStyle name="Итог 3 3 2 2 4 4 2 2" xfId="25107" xr:uid="{00000000-0005-0000-0000-00003F630000}"/>
    <cellStyle name="Итог 3 3 2 2 4 4 3" xfId="25108" xr:uid="{00000000-0005-0000-0000-000040630000}"/>
    <cellStyle name="Итог 3 3 2 2 4 5" xfId="25109" xr:uid="{00000000-0005-0000-0000-000041630000}"/>
    <cellStyle name="Итог 3 3 2 2 4 5 2" xfId="25110" xr:uid="{00000000-0005-0000-0000-000042630000}"/>
    <cellStyle name="Итог 3 3 2 2 4 6" xfId="25111" xr:uid="{00000000-0005-0000-0000-000043630000}"/>
    <cellStyle name="Итог 3 3 2 2 5" xfId="25112" xr:uid="{00000000-0005-0000-0000-000044630000}"/>
    <cellStyle name="Итог 3 3 2 2 5 2" xfId="25113" xr:uid="{00000000-0005-0000-0000-000045630000}"/>
    <cellStyle name="Итог 3 3 2 2 5 2 2" xfId="25114" xr:uid="{00000000-0005-0000-0000-000046630000}"/>
    <cellStyle name="Итог 3 3 2 2 5 2 2 2" xfId="25115" xr:uid="{00000000-0005-0000-0000-000047630000}"/>
    <cellStyle name="Итог 3 3 2 2 5 2 3" xfId="25116" xr:uid="{00000000-0005-0000-0000-000048630000}"/>
    <cellStyle name="Итог 3 3 2 2 5 3" xfId="25117" xr:uid="{00000000-0005-0000-0000-000049630000}"/>
    <cellStyle name="Итог 3 3 2 2 5 3 2" xfId="25118" xr:uid="{00000000-0005-0000-0000-00004A630000}"/>
    <cellStyle name="Итог 3 3 2 2 5 3 2 2" xfId="25119" xr:uid="{00000000-0005-0000-0000-00004B630000}"/>
    <cellStyle name="Итог 3 3 2 2 5 3 3" xfId="25120" xr:uid="{00000000-0005-0000-0000-00004C630000}"/>
    <cellStyle name="Итог 3 3 2 2 5 4" xfId="25121" xr:uid="{00000000-0005-0000-0000-00004D630000}"/>
    <cellStyle name="Итог 3 3 2 2 5 4 2" xfId="25122" xr:uid="{00000000-0005-0000-0000-00004E630000}"/>
    <cellStyle name="Итог 3 3 2 2 5 4 2 2" xfId="25123" xr:uid="{00000000-0005-0000-0000-00004F630000}"/>
    <cellStyle name="Итог 3 3 2 2 5 4 3" xfId="25124" xr:uid="{00000000-0005-0000-0000-000050630000}"/>
    <cellStyle name="Итог 3 3 2 2 5 5" xfId="25125" xr:uid="{00000000-0005-0000-0000-000051630000}"/>
    <cellStyle name="Итог 3 3 2 2 5 5 2" xfId="25126" xr:uid="{00000000-0005-0000-0000-000052630000}"/>
    <cellStyle name="Итог 3 3 2 2 5 6" xfId="25127" xr:uid="{00000000-0005-0000-0000-000053630000}"/>
    <cellStyle name="Итог 3 3 2 2 6" xfId="25128" xr:uid="{00000000-0005-0000-0000-000054630000}"/>
    <cellStyle name="Итог 3 3 2 2 6 2" xfId="25129" xr:uid="{00000000-0005-0000-0000-000055630000}"/>
    <cellStyle name="Итог 3 3 2 2 6 2 2" xfId="25130" xr:uid="{00000000-0005-0000-0000-000056630000}"/>
    <cellStyle name="Итог 3 3 2 2 6 2 2 2" xfId="25131" xr:uid="{00000000-0005-0000-0000-000057630000}"/>
    <cellStyle name="Итог 3 3 2 2 6 2 3" xfId="25132" xr:uid="{00000000-0005-0000-0000-000058630000}"/>
    <cellStyle name="Итог 3 3 2 2 6 3" xfId="25133" xr:uid="{00000000-0005-0000-0000-000059630000}"/>
    <cellStyle name="Итог 3 3 2 2 6 3 2" xfId="25134" xr:uid="{00000000-0005-0000-0000-00005A630000}"/>
    <cellStyle name="Итог 3 3 2 2 6 3 2 2" xfId="25135" xr:uid="{00000000-0005-0000-0000-00005B630000}"/>
    <cellStyle name="Итог 3 3 2 2 6 3 3" xfId="25136" xr:uid="{00000000-0005-0000-0000-00005C630000}"/>
    <cellStyle name="Итог 3 3 2 2 6 4" xfId="25137" xr:uid="{00000000-0005-0000-0000-00005D630000}"/>
    <cellStyle name="Итог 3 3 2 2 6 4 2" xfId="25138" xr:uid="{00000000-0005-0000-0000-00005E630000}"/>
    <cellStyle name="Итог 3 3 2 2 6 4 2 2" xfId="25139" xr:uid="{00000000-0005-0000-0000-00005F630000}"/>
    <cellStyle name="Итог 3 3 2 2 6 4 3" xfId="25140" xr:uid="{00000000-0005-0000-0000-000060630000}"/>
    <cellStyle name="Итог 3 3 2 2 6 5" xfId="25141" xr:uid="{00000000-0005-0000-0000-000061630000}"/>
    <cellStyle name="Итог 3 3 2 2 6 5 2" xfId="25142" xr:uid="{00000000-0005-0000-0000-000062630000}"/>
    <cellStyle name="Итог 3 3 2 2 6 6" xfId="25143" xr:uid="{00000000-0005-0000-0000-000063630000}"/>
    <cellStyle name="Итог 3 3 2 2 7" xfId="25144" xr:uid="{00000000-0005-0000-0000-000064630000}"/>
    <cellStyle name="Итог 3 3 2 2 7 2" xfId="25145" xr:uid="{00000000-0005-0000-0000-000065630000}"/>
    <cellStyle name="Итог 3 3 2 2 7 2 2" xfId="25146" xr:uid="{00000000-0005-0000-0000-000066630000}"/>
    <cellStyle name="Итог 3 3 2 2 7 3" xfId="25147" xr:uid="{00000000-0005-0000-0000-000067630000}"/>
    <cellStyle name="Итог 3 3 2 2 8" xfId="25148" xr:uid="{00000000-0005-0000-0000-000068630000}"/>
    <cellStyle name="Итог 3 3 2 2 8 2" xfId="25149" xr:uid="{00000000-0005-0000-0000-000069630000}"/>
    <cellStyle name="Итог 3 3 2 2 9" xfId="25150" xr:uid="{00000000-0005-0000-0000-00006A630000}"/>
    <cellStyle name="Итог 3 3 2 3" xfId="25151" xr:uid="{00000000-0005-0000-0000-00006B630000}"/>
    <cellStyle name="Итог 3 3 2 3 2" xfId="25152" xr:uid="{00000000-0005-0000-0000-00006C630000}"/>
    <cellStyle name="Итог 3 3 2 3 2 2" xfId="25153" xr:uid="{00000000-0005-0000-0000-00006D630000}"/>
    <cellStyle name="Итог 3 3 2 3 2 2 2" xfId="25154" xr:uid="{00000000-0005-0000-0000-00006E630000}"/>
    <cellStyle name="Итог 3 3 2 3 2 2 2 2" xfId="25155" xr:uid="{00000000-0005-0000-0000-00006F630000}"/>
    <cellStyle name="Итог 3 3 2 3 2 2 3" xfId="25156" xr:uid="{00000000-0005-0000-0000-000070630000}"/>
    <cellStyle name="Итог 3 3 2 3 2 3" xfId="25157" xr:uid="{00000000-0005-0000-0000-000071630000}"/>
    <cellStyle name="Итог 3 3 2 3 2 3 2" xfId="25158" xr:uid="{00000000-0005-0000-0000-000072630000}"/>
    <cellStyle name="Итог 3 3 2 3 2 3 2 2" xfId="25159" xr:uid="{00000000-0005-0000-0000-000073630000}"/>
    <cellStyle name="Итог 3 3 2 3 2 3 3" xfId="25160" xr:uid="{00000000-0005-0000-0000-000074630000}"/>
    <cellStyle name="Итог 3 3 2 3 2 4" xfId="25161" xr:uid="{00000000-0005-0000-0000-000075630000}"/>
    <cellStyle name="Итог 3 3 2 3 2 4 2" xfId="25162" xr:uid="{00000000-0005-0000-0000-000076630000}"/>
    <cellStyle name="Итог 3 3 2 3 2 4 2 2" xfId="25163" xr:uid="{00000000-0005-0000-0000-000077630000}"/>
    <cellStyle name="Итог 3 3 2 3 2 4 3" xfId="25164" xr:uid="{00000000-0005-0000-0000-000078630000}"/>
    <cellStyle name="Итог 3 3 2 3 2 5" xfId="25165" xr:uid="{00000000-0005-0000-0000-000079630000}"/>
    <cellStyle name="Итог 3 3 2 3 2 5 2" xfId="25166" xr:uid="{00000000-0005-0000-0000-00007A630000}"/>
    <cellStyle name="Итог 3 3 2 3 2 6" xfId="25167" xr:uid="{00000000-0005-0000-0000-00007B630000}"/>
    <cellStyle name="Итог 3 3 2 3 3" xfId="25168" xr:uid="{00000000-0005-0000-0000-00007C630000}"/>
    <cellStyle name="Итог 3 3 2 3 3 2" xfId="25169" xr:uid="{00000000-0005-0000-0000-00007D630000}"/>
    <cellStyle name="Итог 3 3 2 3 3 2 2" xfId="25170" xr:uid="{00000000-0005-0000-0000-00007E630000}"/>
    <cellStyle name="Итог 3 3 2 3 3 2 2 2" xfId="25171" xr:uid="{00000000-0005-0000-0000-00007F630000}"/>
    <cellStyle name="Итог 3 3 2 3 3 2 3" xfId="25172" xr:uid="{00000000-0005-0000-0000-000080630000}"/>
    <cellStyle name="Итог 3 3 2 3 3 3" xfId="25173" xr:uid="{00000000-0005-0000-0000-000081630000}"/>
    <cellStyle name="Итог 3 3 2 3 3 3 2" xfId="25174" xr:uid="{00000000-0005-0000-0000-000082630000}"/>
    <cellStyle name="Итог 3 3 2 3 3 3 2 2" xfId="25175" xr:uid="{00000000-0005-0000-0000-000083630000}"/>
    <cellStyle name="Итог 3 3 2 3 3 3 3" xfId="25176" xr:uid="{00000000-0005-0000-0000-000084630000}"/>
    <cellStyle name="Итог 3 3 2 3 3 4" xfId="25177" xr:uid="{00000000-0005-0000-0000-000085630000}"/>
    <cellStyle name="Итог 3 3 2 3 3 4 2" xfId="25178" xr:uid="{00000000-0005-0000-0000-000086630000}"/>
    <cellStyle name="Итог 3 3 2 3 3 4 2 2" xfId="25179" xr:uid="{00000000-0005-0000-0000-000087630000}"/>
    <cellStyle name="Итог 3 3 2 3 3 4 3" xfId="25180" xr:uid="{00000000-0005-0000-0000-000088630000}"/>
    <cellStyle name="Итог 3 3 2 3 3 5" xfId="25181" xr:uid="{00000000-0005-0000-0000-000089630000}"/>
    <cellStyle name="Итог 3 3 2 3 3 5 2" xfId="25182" xr:uid="{00000000-0005-0000-0000-00008A630000}"/>
    <cellStyle name="Итог 3 3 2 3 3 6" xfId="25183" xr:uid="{00000000-0005-0000-0000-00008B630000}"/>
    <cellStyle name="Итог 3 3 2 3 4" xfId="25184" xr:uid="{00000000-0005-0000-0000-00008C630000}"/>
    <cellStyle name="Итог 3 3 2 3 4 2" xfId="25185" xr:uid="{00000000-0005-0000-0000-00008D630000}"/>
    <cellStyle name="Итог 3 3 2 3 4 2 2" xfId="25186" xr:uid="{00000000-0005-0000-0000-00008E630000}"/>
    <cellStyle name="Итог 3 3 2 3 4 2 2 2" xfId="25187" xr:uid="{00000000-0005-0000-0000-00008F630000}"/>
    <cellStyle name="Итог 3 3 2 3 4 2 3" xfId="25188" xr:uid="{00000000-0005-0000-0000-000090630000}"/>
    <cellStyle name="Итог 3 3 2 3 4 3" xfId="25189" xr:uid="{00000000-0005-0000-0000-000091630000}"/>
    <cellStyle name="Итог 3 3 2 3 4 3 2" xfId="25190" xr:uid="{00000000-0005-0000-0000-000092630000}"/>
    <cellStyle name="Итог 3 3 2 3 4 3 2 2" xfId="25191" xr:uid="{00000000-0005-0000-0000-000093630000}"/>
    <cellStyle name="Итог 3 3 2 3 4 3 3" xfId="25192" xr:uid="{00000000-0005-0000-0000-000094630000}"/>
    <cellStyle name="Итог 3 3 2 3 4 4" xfId="25193" xr:uid="{00000000-0005-0000-0000-000095630000}"/>
    <cellStyle name="Итог 3 3 2 3 4 4 2" xfId="25194" xr:uid="{00000000-0005-0000-0000-000096630000}"/>
    <cellStyle name="Итог 3 3 2 3 4 4 2 2" xfId="25195" xr:uid="{00000000-0005-0000-0000-000097630000}"/>
    <cellStyle name="Итог 3 3 2 3 4 4 3" xfId="25196" xr:uid="{00000000-0005-0000-0000-000098630000}"/>
    <cellStyle name="Итог 3 3 2 3 4 5" xfId="25197" xr:uid="{00000000-0005-0000-0000-000099630000}"/>
    <cellStyle name="Итог 3 3 2 3 4 5 2" xfId="25198" xr:uid="{00000000-0005-0000-0000-00009A630000}"/>
    <cellStyle name="Итог 3 3 2 3 4 6" xfId="25199" xr:uid="{00000000-0005-0000-0000-00009B630000}"/>
    <cellStyle name="Итог 3 3 2 3 5" xfId="25200" xr:uid="{00000000-0005-0000-0000-00009C630000}"/>
    <cellStyle name="Итог 3 3 2 3 5 2" xfId="25201" xr:uid="{00000000-0005-0000-0000-00009D630000}"/>
    <cellStyle name="Итог 3 3 2 3 5 2 2" xfId="25202" xr:uid="{00000000-0005-0000-0000-00009E630000}"/>
    <cellStyle name="Итог 3 3 2 3 5 2 2 2" xfId="25203" xr:uid="{00000000-0005-0000-0000-00009F630000}"/>
    <cellStyle name="Итог 3 3 2 3 5 2 3" xfId="25204" xr:uid="{00000000-0005-0000-0000-0000A0630000}"/>
    <cellStyle name="Итог 3 3 2 3 5 3" xfId="25205" xr:uid="{00000000-0005-0000-0000-0000A1630000}"/>
    <cellStyle name="Итог 3 3 2 3 5 3 2" xfId="25206" xr:uid="{00000000-0005-0000-0000-0000A2630000}"/>
    <cellStyle name="Итог 3 3 2 3 5 3 2 2" xfId="25207" xr:uid="{00000000-0005-0000-0000-0000A3630000}"/>
    <cellStyle name="Итог 3 3 2 3 5 3 3" xfId="25208" xr:uid="{00000000-0005-0000-0000-0000A4630000}"/>
    <cellStyle name="Итог 3 3 2 3 5 4" xfId="25209" xr:uid="{00000000-0005-0000-0000-0000A5630000}"/>
    <cellStyle name="Итог 3 3 2 3 5 4 2" xfId="25210" xr:uid="{00000000-0005-0000-0000-0000A6630000}"/>
    <cellStyle name="Итог 3 3 2 3 5 4 2 2" xfId="25211" xr:uid="{00000000-0005-0000-0000-0000A7630000}"/>
    <cellStyle name="Итог 3 3 2 3 5 4 3" xfId="25212" xr:uid="{00000000-0005-0000-0000-0000A8630000}"/>
    <cellStyle name="Итог 3 3 2 3 5 5" xfId="25213" xr:uid="{00000000-0005-0000-0000-0000A9630000}"/>
    <cellStyle name="Итог 3 3 2 3 5 5 2" xfId="25214" xr:uid="{00000000-0005-0000-0000-0000AA630000}"/>
    <cellStyle name="Итог 3 3 2 3 5 6" xfId="25215" xr:uid="{00000000-0005-0000-0000-0000AB630000}"/>
    <cellStyle name="Итог 3 3 2 3 6" xfId="25216" xr:uid="{00000000-0005-0000-0000-0000AC630000}"/>
    <cellStyle name="Итог 3 3 2 3 6 2" xfId="25217" xr:uid="{00000000-0005-0000-0000-0000AD630000}"/>
    <cellStyle name="Итог 3 3 2 3 6 2 2" xfId="25218" xr:uid="{00000000-0005-0000-0000-0000AE630000}"/>
    <cellStyle name="Итог 3 3 2 3 6 3" xfId="25219" xr:uid="{00000000-0005-0000-0000-0000AF630000}"/>
    <cellStyle name="Итог 3 3 2 3 7" xfId="25220" xr:uid="{00000000-0005-0000-0000-0000B0630000}"/>
    <cellStyle name="Итог 3 3 2 3 7 2" xfId="25221" xr:uid="{00000000-0005-0000-0000-0000B1630000}"/>
    <cellStyle name="Итог 3 3 2 3 8" xfId="25222" xr:uid="{00000000-0005-0000-0000-0000B2630000}"/>
    <cellStyle name="Итог 3 3 2 4" xfId="25223" xr:uid="{00000000-0005-0000-0000-0000B3630000}"/>
    <cellStyle name="Итог 3 3 2 4 2" xfId="25224" xr:uid="{00000000-0005-0000-0000-0000B4630000}"/>
    <cellStyle name="Итог 3 3 2 4 2 2" xfId="25225" xr:uid="{00000000-0005-0000-0000-0000B5630000}"/>
    <cellStyle name="Итог 3 3 2 4 2 2 2" xfId="25226" xr:uid="{00000000-0005-0000-0000-0000B6630000}"/>
    <cellStyle name="Итог 3 3 2 4 2 3" xfId="25227" xr:uid="{00000000-0005-0000-0000-0000B7630000}"/>
    <cellStyle name="Итог 3 3 2 4 3" xfId="25228" xr:uid="{00000000-0005-0000-0000-0000B8630000}"/>
    <cellStyle name="Итог 3 3 2 4 3 2" xfId="25229" xr:uid="{00000000-0005-0000-0000-0000B9630000}"/>
    <cellStyle name="Итог 3 3 2 4 3 2 2" xfId="25230" xr:uid="{00000000-0005-0000-0000-0000BA630000}"/>
    <cellStyle name="Итог 3 3 2 4 3 3" xfId="25231" xr:uid="{00000000-0005-0000-0000-0000BB630000}"/>
    <cellStyle name="Итог 3 3 2 4 4" xfId="25232" xr:uid="{00000000-0005-0000-0000-0000BC630000}"/>
    <cellStyle name="Итог 3 3 2 4 4 2" xfId="25233" xr:uid="{00000000-0005-0000-0000-0000BD630000}"/>
    <cellStyle name="Итог 3 3 2 4 4 2 2" xfId="25234" xr:uid="{00000000-0005-0000-0000-0000BE630000}"/>
    <cellStyle name="Итог 3 3 2 4 4 3" xfId="25235" xr:uid="{00000000-0005-0000-0000-0000BF630000}"/>
    <cellStyle name="Итог 3 3 2 4 5" xfId="25236" xr:uid="{00000000-0005-0000-0000-0000C0630000}"/>
    <cellStyle name="Итог 3 3 2 4 5 2" xfId="25237" xr:uid="{00000000-0005-0000-0000-0000C1630000}"/>
    <cellStyle name="Итог 3 3 2 4 6" xfId="25238" xr:uid="{00000000-0005-0000-0000-0000C2630000}"/>
    <cellStyle name="Итог 3 3 2 5" xfId="25239" xr:uid="{00000000-0005-0000-0000-0000C3630000}"/>
    <cellStyle name="Итог 3 3 2 5 2" xfId="25240" xr:uid="{00000000-0005-0000-0000-0000C4630000}"/>
    <cellStyle name="Итог 3 3 2 5 2 2" xfId="25241" xr:uid="{00000000-0005-0000-0000-0000C5630000}"/>
    <cellStyle name="Итог 3 3 2 5 2 2 2" xfId="25242" xr:uid="{00000000-0005-0000-0000-0000C6630000}"/>
    <cellStyle name="Итог 3 3 2 5 2 3" xfId="25243" xr:uid="{00000000-0005-0000-0000-0000C7630000}"/>
    <cellStyle name="Итог 3 3 2 5 3" xfId="25244" xr:uid="{00000000-0005-0000-0000-0000C8630000}"/>
    <cellStyle name="Итог 3 3 2 5 3 2" xfId="25245" xr:uid="{00000000-0005-0000-0000-0000C9630000}"/>
    <cellStyle name="Итог 3 3 2 5 3 2 2" xfId="25246" xr:uid="{00000000-0005-0000-0000-0000CA630000}"/>
    <cellStyle name="Итог 3 3 2 5 3 3" xfId="25247" xr:uid="{00000000-0005-0000-0000-0000CB630000}"/>
    <cellStyle name="Итог 3 3 2 5 4" xfId="25248" xr:uid="{00000000-0005-0000-0000-0000CC630000}"/>
    <cellStyle name="Итог 3 3 2 5 4 2" xfId="25249" xr:uid="{00000000-0005-0000-0000-0000CD630000}"/>
    <cellStyle name="Итог 3 3 2 5 4 2 2" xfId="25250" xr:uid="{00000000-0005-0000-0000-0000CE630000}"/>
    <cellStyle name="Итог 3 3 2 5 4 3" xfId="25251" xr:uid="{00000000-0005-0000-0000-0000CF630000}"/>
    <cellStyle name="Итог 3 3 2 5 5" xfId="25252" xr:uid="{00000000-0005-0000-0000-0000D0630000}"/>
    <cellStyle name="Итог 3 3 2 5 5 2" xfId="25253" xr:uid="{00000000-0005-0000-0000-0000D1630000}"/>
    <cellStyle name="Итог 3 3 2 5 6" xfId="25254" xr:uid="{00000000-0005-0000-0000-0000D2630000}"/>
    <cellStyle name="Итог 3 3 2 6" xfId="25255" xr:uid="{00000000-0005-0000-0000-0000D3630000}"/>
    <cellStyle name="Итог 3 3 2 6 2" xfId="25256" xr:uid="{00000000-0005-0000-0000-0000D4630000}"/>
    <cellStyle name="Итог 3 3 2 6 2 2" xfId="25257" xr:uid="{00000000-0005-0000-0000-0000D5630000}"/>
    <cellStyle name="Итог 3 3 2 6 2 2 2" xfId="25258" xr:uid="{00000000-0005-0000-0000-0000D6630000}"/>
    <cellStyle name="Итог 3 3 2 6 2 3" xfId="25259" xr:uid="{00000000-0005-0000-0000-0000D7630000}"/>
    <cellStyle name="Итог 3 3 2 6 3" xfId="25260" xr:uid="{00000000-0005-0000-0000-0000D8630000}"/>
    <cellStyle name="Итог 3 3 2 6 3 2" xfId="25261" xr:uid="{00000000-0005-0000-0000-0000D9630000}"/>
    <cellStyle name="Итог 3 3 2 6 3 2 2" xfId="25262" xr:uid="{00000000-0005-0000-0000-0000DA630000}"/>
    <cellStyle name="Итог 3 3 2 6 3 3" xfId="25263" xr:uid="{00000000-0005-0000-0000-0000DB630000}"/>
    <cellStyle name="Итог 3 3 2 6 4" xfId="25264" xr:uid="{00000000-0005-0000-0000-0000DC630000}"/>
    <cellStyle name="Итог 3 3 2 6 4 2" xfId="25265" xr:uid="{00000000-0005-0000-0000-0000DD630000}"/>
    <cellStyle name="Итог 3 3 2 6 4 2 2" xfId="25266" xr:uid="{00000000-0005-0000-0000-0000DE630000}"/>
    <cellStyle name="Итог 3 3 2 6 4 3" xfId="25267" xr:uid="{00000000-0005-0000-0000-0000DF630000}"/>
    <cellStyle name="Итог 3 3 2 6 5" xfId="25268" xr:uid="{00000000-0005-0000-0000-0000E0630000}"/>
    <cellStyle name="Итог 3 3 2 6 5 2" xfId="25269" xr:uid="{00000000-0005-0000-0000-0000E1630000}"/>
    <cellStyle name="Итог 3 3 2 6 6" xfId="25270" xr:uid="{00000000-0005-0000-0000-0000E2630000}"/>
    <cellStyle name="Итог 3 3 2 7" xfId="25271" xr:uid="{00000000-0005-0000-0000-0000E3630000}"/>
    <cellStyle name="Итог 3 3 2 7 2" xfId="25272" xr:uid="{00000000-0005-0000-0000-0000E4630000}"/>
    <cellStyle name="Итог 3 3 2 7 2 2" xfId="25273" xr:uid="{00000000-0005-0000-0000-0000E5630000}"/>
    <cellStyle name="Итог 3 3 2 7 2 2 2" xfId="25274" xr:uid="{00000000-0005-0000-0000-0000E6630000}"/>
    <cellStyle name="Итог 3 3 2 7 2 3" xfId="25275" xr:uid="{00000000-0005-0000-0000-0000E7630000}"/>
    <cellStyle name="Итог 3 3 2 7 3" xfId="25276" xr:uid="{00000000-0005-0000-0000-0000E8630000}"/>
    <cellStyle name="Итог 3 3 2 7 3 2" xfId="25277" xr:uid="{00000000-0005-0000-0000-0000E9630000}"/>
    <cellStyle name="Итог 3 3 2 7 3 2 2" xfId="25278" xr:uid="{00000000-0005-0000-0000-0000EA630000}"/>
    <cellStyle name="Итог 3 3 2 7 3 3" xfId="25279" xr:uid="{00000000-0005-0000-0000-0000EB630000}"/>
    <cellStyle name="Итог 3 3 2 7 4" xfId="25280" xr:uid="{00000000-0005-0000-0000-0000EC630000}"/>
    <cellStyle name="Итог 3 3 2 7 4 2" xfId="25281" xr:uid="{00000000-0005-0000-0000-0000ED630000}"/>
    <cellStyle name="Итог 3 3 2 7 4 2 2" xfId="25282" xr:uid="{00000000-0005-0000-0000-0000EE630000}"/>
    <cellStyle name="Итог 3 3 2 7 4 3" xfId="25283" xr:uid="{00000000-0005-0000-0000-0000EF630000}"/>
    <cellStyle name="Итог 3 3 2 7 5" xfId="25284" xr:uid="{00000000-0005-0000-0000-0000F0630000}"/>
    <cellStyle name="Итог 3 3 2 7 5 2" xfId="25285" xr:uid="{00000000-0005-0000-0000-0000F1630000}"/>
    <cellStyle name="Итог 3 3 2 7 6" xfId="25286" xr:uid="{00000000-0005-0000-0000-0000F2630000}"/>
    <cellStyle name="Итог 3 3 2 8" xfId="25287" xr:uid="{00000000-0005-0000-0000-0000F3630000}"/>
    <cellStyle name="Итог 3 3 2 8 2" xfId="25288" xr:uid="{00000000-0005-0000-0000-0000F4630000}"/>
    <cellStyle name="Итог 3 3 2 8 2 2" xfId="25289" xr:uid="{00000000-0005-0000-0000-0000F5630000}"/>
    <cellStyle name="Итог 3 3 2 8 3" xfId="25290" xr:uid="{00000000-0005-0000-0000-0000F6630000}"/>
    <cellStyle name="Итог 3 3 2 9" xfId="25291" xr:uid="{00000000-0005-0000-0000-0000F7630000}"/>
    <cellStyle name="Итог 3 3 2 9 2" xfId="25292" xr:uid="{00000000-0005-0000-0000-0000F8630000}"/>
    <cellStyle name="Итог 3 3 3" xfId="25293" xr:uid="{00000000-0005-0000-0000-0000F9630000}"/>
    <cellStyle name="Итог 3 3 3 2" xfId="25294" xr:uid="{00000000-0005-0000-0000-0000FA630000}"/>
    <cellStyle name="Итог 3 3 3 2 2" xfId="25295" xr:uid="{00000000-0005-0000-0000-0000FB630000}"/>
    <cellStyle name="Итог 3 3 3 2 2 2" xfId="25296" xr:uid="{00000000-0005-0000-0000-0000FC630000}"/>
    <cellStyle name="Итог 3 3 3 2 2 2 2" xfId="25297" xr:uid="{00000000-0005-0000-0000-0000FD630000}"/>
    <cellStyle name="Итог 3 3 3 2 2 2 2 2" xfId="25298" xr:uid="{00000000-0005-0000-0000-0000FE630000}"/>
    <cellStyle name="Итог 3 3 3 2 2 2 3" xfId="25299" xr:uid="{00000000-0005-0000-0000-0000FF630000}"/>
    <cellStyle name="Итог 3 3 3 2 2 3" xfId="25300" xr:uid="{00000000-0005-0000-0000-000000640000}"/>
    <cellStyle name="Итог 3 3 3 2 2 3 2" xfId="25301" xr:uid="{00000000-0005-0000-0000-000001640000}"/>
    <cellStyle name="Итог 3 3 3 2 2 3 2 2" xfId="25302" xr:uid="{00000000-0005-0000-0000-000002640000}"/>
    <cellStyle name="Итог 3 3 3 2 2 3 3" xfId="25303" xr:uid="{00000000-0005-0000-0000-000003640000}"/>
    <cellStyle name="Итог 3 3 3 2 2 4" xfId="25304" xr:uid="{00000000-0005-0000-0000-000004640000}"/>
    <cellStyle name="Итог 3 3 3 2 2 4 2" xfId="25305" xr:uid="{00000000-0005-0000-0000-000005640000}"/>
    <cellStyle name="Итог 3 3 3 2 2 4 2 2" xfId="25306" xr:uid="{00000000-0005-0000-0000-000006640000}"/>
    <cellStyle name="Итог 3 3 3 2 2 4 3" xfId="25307" xr:uid="{00000000-0005-0000-0000-000007640000}"/>
    <cellStyle name="Итог 3 3 3 2 2 5" xfId="25308" xr:uid="{00000000-0005-0000-0000-000008640000}"/>
    <cellStyle name="Итог 3 3 3 2 2 5 2" xfId="25309" xr:uid="{00000000-0005-0000-0000-000009640000}"/>
    <cellStyle name="Итог 3 3 3 2 2 6" xfId="25310" xr:uid="{00000000-0005-0000-0000-00000A640000}"/>
    <cellStyle name="Итог 3 3 3 2 3" xfId="25311" xr:uid="{00000000-0005-0000-0000-00000B640000}"/>
    <cellStyle name="Итог 3 3 3 2 3 2" xfId="25312" xr:uid="{00000000-0005-0000-0000-00000C640000}"/>
    <cellStyle name="Итог 3 3 3 2 3 2 2" xfId="25313" xr:uid="{00000000-0005-0000-0000-00000D640000}"/>
    <cellStyle name="Итог 3 3 3 2 3 2 2 2" xfId="25314" xr:uid="{00000000-0005-0000-0000-00000E640000}"/>
    <cellStyle name="Итог 3 3 3 2 3 2 3" xfId="25315" xr:uid="{00000000-0005-0000-0000-00000F640000}"/>
    <cellStyle name="Итог 3 3 3 2 3 3" xfId="25316" xr:uid="{00000000-0005-0000-0000-000010640000}"/>
    <cellStyle name="Итог 3 3 3 2 3 3 2" xfId="25317" xr:uid="{00000000-0005-0000-0000-000011640000}"/>
    <cellStyle name="Итог 3 3 3 2 3 3 2 2" xfId="25318" xr:uid="{00000000-0005-0000-0000-000012640000}"/>
    <cellStyle name="Итог 3 3 3 2 3 3 3" xfId="25319" xr:uid="{00000000-0005-0000-0000-000013640000}"/>
    <cellStyle name="Итог 3 3 3 2 3 4" xfId="25320" xr:uid="{00000000-0005-0000-0000-000014640000}"/>
    <cellStyle name="Итог 3 3 3 2 3 4 2" xfId="25321" xr:uid="{00000000-0005-0000-0000-000015640000}"/>
    <cellStyle name="Итог 3 3 3 2 3 4 2 2" xfId="25322" xr:uid="{00000000-0005-0000-0000-000016640000}"/>
    <cellStyle name="Итог 3 3 3 2 3 4 3" xfId="25323" xr:uid="{00000000-0005-0000-0000-000017640000}"/>
    <cellStyle name="Итог 3 3 3 2 3 5" xfId="25324" xr:uid="{00000000-0005-0000-0000-000018640000}"/>
    <cellStyle name="Итог 3 3 3 2 3 5 2" xfId="25325" xr:uid="{00000000-0005-0000-0000-000019640000}"/>
    <cellStyle name="Итог 3 3 3 2 3 6" xfId="25326" xr:uid="{00000000-0005-0000-0000-00001A640000}"/>
    <cellStyle name="Итог 3 3 3 2 4" xfId="25327" xr:uid="{00000000-0005-0000-0000-00001B640000}"/>
    <cellStyle name="Итог 3 3 3 2 4 2" xfId="25328" xr:uid="{00000000-0005-0000-0000-00001C640000}"/>
    <cellStyle name="Итог 3 3 3 2 4 2 2" xfId="25329" xr:uid="{00000000-0005-0000-0000-00001D640000}"/>
    <cellStyle name="Итог 3 3 3 2 4 2 2 2" xfId="25330" xr:uid="{00000000-0005-0000-0000-00001E640000}"/>
    <cellStyle name="Итог 3 3 3 2 4 2 3" xfId="25331" xr:uid="{00000000-0005-0000-0000-00001F640000}"/>
    <cellStyle name="Итог 3 3 3 2 4 3" xfId="25332" xr:uid="{00000000-0005-0000-0000-000020640000}"/>
    <cellStyle name="Итог 3 3 3 2 4 3 2" xfId="25333" xr:uid="{00000000-0005-0000-0000-000021640000}"/>
    <cellStyle name="Итог 3 3 3 2 4 3 2 2" xfId="25334" xr:uid="{00000000-0005-0000-0000-000022640000}"/>
    <cellStyle name="Итог 3 3 3 2 4 3 3" xfId="25335" xr:uid="{00000000-0005-0000-0000-000023640000}"/>
    <cellStyle name="Итог 3 3 3 2 4 4" xfId="25336" xr:uid="{00000000-0005-0000-0000-000024640000}"/>
    <cellStyle name="Итог 3 3 3 2 4 4 2" xfId="25337" xr:uid="{00000000-0005-0000-0000-000025640000}"/>
    <cellStyle name="Итог 3 3 3 2 4 4 2 2" xfId="25338" xr:uid="{00000000-0005-0000-0000-000026640000}"/>
    <cellStyle name="Итог 3 3 3 2 4 4 3" xfId="25339" xr:uid="{00000000-0005-0000-0000-000027640000}"/>
    <cellStyle name="Итог 3 3 3 2 4 5" xfId="25340" xr:uid="{00000000-0005-0000-0000-000028640000}"/>
    <cellStyle name="Итог 3 3 3 2 4 5 2" xfId="25341" xr:uid="{00000000-0005-0000-0000-000029640000}"/>
    <cellStyle name="Итог 3 3 3 2 4 6" xfId="25342" xr:uid="{00000000-0005-0000-0000-00002A640000}"/>
    <cellStyle name="Итог 3 3 3 2 5" xfId="25343" xr:uid="{00000000-0005-0000-0000-00002B640000}"/>
    <cellStyle name="Итог 3 3 3 2 5 2" xfId="25344" xr:uid="{00000000-0005-0000-0000-00002C640000}"/>
    <cellStyle name="Итог 3 3 3 2 5 2 2" xfId="25345" xr:uid="{00000000-0005-0000-0000-00002D640000}"/>
    <cellStyle name="Итог 3 3 3 2 5 2 2 2" xfId="25346" xr:uid="{00000000-0005-0000-0000-00002E640000}"/>
    <cellStyle name="Итог 3 3 3 2 5 2 3" xfId="25347" xr:uid="{00000000-0005-0000-0000-00002F640000}"/>
    <cellStyle name="Итог 3 3 3 2 5 3" xfId="25348" xr:uid="{00000000-0005-0000-0000-000030640000}"/>
    <cellStyle name="Итог 3 3 3 2 5 3 2" xfId="25349" xr:uid="{00000000-0005-0000-0000-000031640000}"/>
    <cellStyle name="Итог 3 3 3 2 5 3 2 2" xfId="25350" xr:uid="{00000000-0005-0000-0000-000032640000}"/>
    <cellStyle name="Итог 3 3 3 2 5 3 3" xfId="25351" xr:uid="{00000000-0005-0000-0000-000033640000}"/>
    <cellStyle name="Итог 3 3 3 2 5 4" xfId="25352" xr:uid="{00000000-0005-0000-0000-000034640000}"/>
    <cellStyle name="Итог 3 3 3 2 5 4 2" xfId="25353" xr:uid="{00000000-0005-0000-0000-000035640000}"/>
    <cellStyle name="Итог 3 3 3 2 5 4 2 2" xfId="25354" xr:uid="{00000000-0005-0000-0000-000036640000}"/>
    <cellStyle name="Итог 3 3 3 2 5 4 3" xfId="25355" xr:uid="{00000000-0005-0000-0000-000037640000}"/>
    <cellStyle name="Итог 3 3 3 2 5 5" xfId="25356" xr:uid="{00000000-0005-0000-0000-000038640000}"/>
    <cellStyle name="Итог 3 3 3 2 5 5 2" xfId="25357" xr:uid="{00000000-0005-0000-0000-000039640000}"/>
    <cellStyle name="Итог 3 3 3 2 5 6" xfId="25358" xr:uid="{00000000-0005-0000-0000-00003A640000}"/>
    <cellStyle name="Итог 3 3 3 2 6" xfId="25359" xr:uid="{00000000-0005-0000-0000-00003B640000}"/>
    <cellStyle name="Итог 3 3 3 2 6 2" xfId="25360" xr:uid="{00000000-0005-0000-0000-00003C640000}"/>
    <cellStyle name="Итог 3 3 3 2 6 2 2" xfId="25361" xr:uid="{00000000-0005-0000-0000-00003D640000}"/>
    <cellStyle name="Итог 3 3 3 2 6 3" xfId="25362" xr:uid="{00000000-0005-0000-0000-00003E640000}"/>
    <cellStyle name="Итог 3 3 3 2 7" xfId="25363" xr:uid="{00000000-0005-0000-0000-00003F640000}"/>
    <cellStyle name="Итог 3 3 3 2 7 2" xfId="25364" xr:uid="{00000000-0005-0000-0000-000040640000}"/>
    <cellStyle name="Итог 3 3 3 2 8" xfId="25365" xr:uid="{00000000-0005-0000-0000-000041640000}"/>
    <cellStyle name="Итог 3 3 3 3" xfId="25366" xr:uid="{00000000-0005-0000-0000-000042640000}"/>
    <cellStyle name="Итог 3 3 3 3 2" xfId="25367" xr:uid="{00000000-0005-0000-0000-000043640000}"/>
    <cellStyle name="Итог 3 3 3 3 2 2" xfId="25368" xr:uid="{00000000-0005-0000-0000-000044640000}"/>
    <cellStyle name="Итог 3 3 3 3 2 2 2" xfId="25369" xr:uid="{00000000-0005-0000-0000-000045640000}"/>
    <cellStyle name="Итог 3 3 3 3 2 3" xfId="25370" xr:uid="{00000000-0005-0000-0000-000046640000}"/>
    <cellStyle name="Итог 3 3 3 3 3" xfId="25371" xr:uid="{00000000-0005-0000-0000-000047640000}"/>
    <cellStyle name="Итог 3 3 3 3 3 2" xfId="25372" xr:uid="{00000000-0005-0000-0000-000048640000}"/>
    <cellStyle name="Итог 3 3 3 3 3 2 2" xfId="25373" xr:uid="{00000000-0005-0000-0000-000049640000}"/>
    <cellStyle name="Итог 3 3 3 3 3 3" xfId="25374" xr:uid="{00000000-0005-0000-0000-00004A640000}"/>
    <cellStyle name="Итог 3 3 3 3 4" xfId="25375" xr:uid="{00000000-0005-0000-0000-00004B640000}"/>
    <cellStyle name="Итог 3 3 3 3 4 2" xfId="25376" xr:uid="{00000000-0005-0000-0000-00004C640000}"/>
    <cellStyle name="Итог 3 3 3 3 4 2 2" xfId="25377" xr:uid="{00000000-0005-0000-0000-00004D640000}"/>
    <cellStyle name="Итог 3 3 3 3 4 3" xfId="25378" xr:uid="{00000000-0005-0000-0000-00004E640000}"/>
    <cellStyle name="Итог 3 3 3 3 5" xfId="25379" xr:uid="{00000000-0005-0000-0000-00004F640000}"/>
    <cellStyle name="Итог 3 3 3 3 5 2" xfId="25380" xr:uid="{00000000-0005-0000-0000-000050640000}"/>
    <cellStyle name="Итог 3 3 3 3 6" xfId="25381" xr:uid="{00000000-0005-0000-0000-000051640000}"/>
    <cellStyle name="Итог 3 3 3 4" xfId="25382" xr:uid="{00000000-0005-0000-0000-000052640000}"/>
    <cellStyle name="Итог 3 3 3 4 2" xfId="25383" xr:uid="{00000000-0005-0000-0000-000053640000}"/>
    <cellStyle name="Итог 3 3 3 4 2 2" xfId="25384" xr:uid="{00000000-0005-0000-0000-000054640000}"/>
    <cellStyle name="Итог 3 3 3 4 2 2 2" xfId="25385" xr:uid="{00000000-0005-0000-0000-000055640000}"/>
    <cellStyle name="Итог 3 3 3 4 2 3" xfId="25386" xr:uid="{00000000-0005-0000-0000-000056640000}"/>
    <cellStyle name="Итог 3 3 3 4 3" xfId="25387" xr:uid="{00000000-0005-0000-0000-000057640000}"/>
    <cellStyle name="Итог 3 3 3 4 3 2" xfId="25388" xr:uid="{00000000-0005-0000-0000-000058640000}"/>
    <cellStyle name="Итог 3 3 3 4 3 2 2" xfId="25389" xr:uid="{00000000-0005-0000-0000-000059640000}"/>
    <cellStyle name="Итог 3 3 3 4 3 3" xfId="25390" xr:uid="{00000000-0005-0000-0000-00005A640000}"/>
    <cellStyle name="Итог 3 3 3 4 4" xfId="25391" xr:uid="{00000000-0005-0000-0000-00005B640000}"/>
    <cellStyle name="Итог 3 3 3 4 4 2" xfId="25392" xr:uid="{00000000-0005-0000-0000-00005C640000}"/>
    <cellStyle name="Итог 3 3 3 4 4 2 2" xfId="25393" xr:uid="{00000000-0005-0000-0000-00005D640000}"/>
    <cellStyle name="Итог 3 3 3 4 4 3" xfId="25394" xr:uid="{00000000-0005-0000-0000-00005E640000}"/>
    <cellStyle name="Итог 3 3 3 4 5" xfId="25395" xr:uid="{00000000-0005-0000-0000-00005F640000}"/>
    <cellStyle name="Итог 3 3 3 4 5 2" xfId="25396" xr:uid="{00000000-0005-0000-0000-000060640000}"/>
    <cellStyle name="Итог 3 3 3 4 6" xfId="25397" xr:uid="{00000000-0005-0000-0000-000061640000}"/>
    <cellStyle name="Итог 3 3 3 5" xfId="25398" xr:uid="{00000000-0005-0000-0000-000062640000}"/>
    <cellStyle name="Итог 3 3 3 5 2" xfId="25399" xr:uid="{00000000-0005-0000-0000-000063640000}"/>
    <cellStyle name="Итог 3 3 3 5 2 2" xfId="25400" xr:uid="{00000000-0005-0000-0000-000064640000}"/>
    <cellStyle name="Итог 3 3 3 5 2 2 2" xfId="25401" xr:uid="{00000000-0005-0000-0000-000065640000}"/>
    <cellStyle name="Итог 3 3 3 5 2 3" xfId="25402" xr:uid="{00000000-0005-0000-0000-000066640000}"/>
    <cellStyle name="Итог 3 3 3 5 3" xfId="25403" xr:uid="{00000000-0005-0000-0000-000067640000}"/>
    <cellStyle name="Итог 3 3 3 5 3 2" xfId="25404" xr:uid="{00000000-0005-0000-0000-000068640000}"/>
    <cellStyle name="Итог 3 3 3 5 3 2 2" xfId="25405" xr:uid="{00000000-0005-0000-0000-000069640000}"/>
    <cellStyle name="Итог 3 3 3 5 3 3" xfId="25406" xr:uid="{00000000-0005-0000-0000-00006A640000}"/>
    <cellStyle name="Итог 3 3 3 5 4" xfId="25407" xr:uid="{00000000-0005-0000-0000-00006B640000}"/>
    <cellStyle name="Итог 3 3 3 5 4 2" xfId="25408" xr:uid="{00000000-0005-0000-0000-00006C640000}"/>
    <cellStyle name="Итог 3 3 3 5 4 2 2" xfId="25409" xr:uid="{00000000-0005-0000-0000-00006D640000}"/>
    <cellStyle name="Итог 3 3 3 5 4 3" xfId="25410" xr:uid="{00000000-0005-0000-0000-00006E640000}"/>
    <cellStyle name="Итог 3 3 3 5 5" xfId="25411" xr:uid="{00000000-0005-0000-0000-00006F640000}"/>
    <cellStyle name="Итог 3 3 3 5 5 2" xfId="25412" xr:uid="{00000000-0005-0000-0000-000070640000}"/>
    <cellStyle name="Итог 3 3 3 5 6" xfId="25413" xr:uid="{00000000-0005-0000-0000-000071640000}"/>
    <cellStyle name="Итог 3 3 3 6" xfId="25414" xr:uid="{00000000-0005-0000-0000-000072640000}"/>
    <cellStyle name="Итог 3 3 3 6 2" xfId="25415" xr:uid="{00000000-0005-0000-0000-000073640000}"/>
    <cellStyle name="Итог 3 3 3 6 2 2" xfId="25416" xr:uid="{00000000-0005-0000-0000-000074640000}"/>
    <cellStyle name="Итог 3 3 3 6 2 2 2" xfId="25417" xr:uid="{00000000-0005-0000-0000-000075640000}"/>
    <cellStyle name="Итог 3 3 3 6 2 3" xfId="25418" xr:uid="{00000000-0005-0000-0000-000076640000}"/>
    <cellStyle name="Итог 3 3 3 6 3" xfId="25419" xr:uid="{00000000-0005-0000-0000-000077640000}"/>
    <cellStyle name="Итог 3 3 3 6 3 2" xfId="25420" xr:uid="{00000000-0005-0000-0000-000078640000}"/>
    <cellStyle name="Итог 3 3 3 6 3 2 2" xfId="25421" xr:uid="{00000000-0005-0000-0000-000079640000}"/>
    <cellStyle name="Итог 3 3 3 6 3 3" xfId="25422" xr:uid="{00000000-0005-0000-0000-00007A640000}"/>
    <cellStyle name="Итог 3 3 3 6 4" xfId="25423" xr:uid="{00000000-0005-0000-0000-00007B640000}"/>
    <cellStyle name="Итог 3 3 3 6 4 2" xfId="25424" xr:uid="{00000000-0005-0000-0000-00007C640000}"/>
    <cellStyle name="Итог 3 3 3 6 4 2 2" xfId="25425" xr:uid="{00000000-0005-0000-0000-00007D640000}"/>
    <cellStyle name="Итог 3 3 3 6 4 3" xfId="25426" xr:uid="{00000000-0005-0000-0000-00007E640000}"/>
    <cellStyle name="Итог 3 3 3 6 5" xfId="25427" xr:uid="{00000000-0005-0000-0000-00007F640000}"/>
    <cellStyle name="Итог 3 3 3 6 5 2" xfId="25428" xr:uid="{00000000-0005-0000-0000-000080640000}"/>
    <cellStyle name="Итог 3 3 3 6 6" xfId="25429" xr:uid="{00000000-0005-0000-0000-000081640000}"/>
    <cellStyle name="Итог 3 3 3 7" xfId="25430" xr:uid="{00000000-0005-0000-0000-000082640000}"/>
    <cellStyle name="Итог 3 3 3 7 2" xfId="25431" xr:uid="{00000000-0005-0000-0000-000083640000}"/>
    <cellStyle name="Итог 3 3 3 7 2 2" xfId="25432" xr:uid="{00000000-0005-0000-0000-000084640000}"/>
    <cellStyle name="Итог 3 3 3 7 3" xfId="25433" xr:uid="{00000000-0005-0000-0000-000085640000}"/>
    <cellStyle name="Итог 3 3 3 8" xfId="25434" xr:uid="{00000000-0005-0000-0000-000086640000}"/>
    <cellStyle name="Итог 3 3 3 8 2" xfId="25435" xr:uid="{00000000-0005-0000-0000-000087640000}"/>
    <cellStyle name="Итог 3 3 3 9" xfId="25436" xr:uid="{00000000-0005-0000-0000-000088640000}"/>
    <cellStyle name="Итог 3 3 4" xfId="25437" xr:uid="{00000000-0005-0000-0000-000089640000}"/>
    <cellStyle name="Итог 3 3 4 2" xfId="25438" xr:uid="{00000000-0005-0000-0000-00008A640000}"/>
    <cellStyle name="Итог 3 3 4 2 2" xfId="25439" xr:uid="{00000000-0005-0000-0000-00008B640000}"/>
    <cellStyle name="Итог 3 3 4 2 2 2" xfId="25440" xr:uid="{00000000-0005-0000-0000-00008C640000}"/>
    <cellStyle name="Итог 3 3 4 2 2 2 2" xfId="25441" xr:uid="{00000000-0005-0000-0000-00008D640000}"/>
    <cellStyle name="Итог 3 3 4 2 2 3" xfId="25442" xr:uid="{00000000-0005-0000-0000-00008E640000}"/>
    <cellStyle name="Итог 3 3 4 2 3" xfId="25443" xr:uid="{00000000-0005-0000-0000-00008F640000}"/>
    <cellStyle name="Итог 3 3 4 2 3 2" xfId="25444" xr:uid="{00000000-0005-0000-0000-000090640000}"/>
    <cellStyle name="Итог 3 3 4 2 3 2 2" xfId="25445" xr:uid="{00000000-0005-0000-0000-000091640000}"/>
    <cellStyle name="Итог 3 3 4 2 3 3" xfId="25446" xr:uid="{00000000-0005-0000-0000-000092640000}"/>
    <cellStyle name="Итог 3 3 4 2 4" xfId="25447" xr:uid="{00000000-0005-0000-0000-000093640000}"/>
    <cellStyle name="Итог 3 3 4 2 4 2" xfId="25448" xr:uid="{00000000-0005-0000-0000-000094640000}"/>
    <cellStyle name="Итог 3 3 4 2 4 2 2" xfId="25449" xr:uid="{00000000-0005-0000-0000-000095640000}"/>
    <cellStyle name="Итог 3 3 4 2 4 3" xfId="25450" xr:uid="{00000000-0005-0000-0000-000096640000}"/>
    <cellStyle name="Итог 3 3 4 2 5" xfId="25451" xr:uid="{00000000-0005-0000-0000-000097640000}"/>
    <cellStyle name="Итог 3 3 4 2 5 2" xfId="25452" xr:uid="{00000000-0005-0000-0000-000098640000}"/>
    <cellStyle name="Итог 3 3 4 2 6" xfId="25453" xr:uid="{00000000-0005-0000-0000-000099640000}"/>
    <cellStyle name="Итог 3 3 4 3" xfId="25454" xr:uid="{00000000-0005-0000-0000-00009A640000}"/>
    <cellStyle name="Итог 3 3 4 3 2" xfId="25455" xr:uid="{00000000-0005-0000-0000-00009B640000}"/>
    <cellStyle name="Итог 3 3 4 3 2 2" xfId="25456" xr:uid="{00000000-0005-0000-0000-00009C640000}"/>
    <cellStyle name="Итог 3 3 4 3 2 2 2" xfId="25457" xr:uid="{00000000-0005-0000-0000-00009D640000}"/>
    <cellStyle name="Итог 3 3 4 3 2 3" xfId="25458" xr:uid="{00000000-0005-0000-0000-00009E640000}"/>
    <cellStyle name="Итог 3 3 4 3 3" xfId="25459" xr:uid="{00000000-0005-0000-0000-00009F640000}"/>
    <cellStyle name="Итог 3 3 4 3 3 2" xfId="25460" xr:uid="{00000000-0005-0000-0000-0000A0640000}"/>
    <cellStyle name="Итог 3 3 4 3 3 2 2" xfId="25461" xr:uid="{00000000-0005-0000-0000-0000A1640000}"/>
    <cellStyle name="Итог 3 3 4 3 3 3" xfId="25462" xr:uid="{00000000-0005-0000-0000-0000A2640000}"/>
    <cellStyle name="Итог 3 3 4 3 4" xfId="25463" xr:uid="{00000000-0005-0000-0000-0000A3640000}"/>
    <cellStyle name="Итог 3 3 4 3 4 2" xfId="25464" xr:uid="{00000000-0005-0000-0000-0000A4640000}"/>
    <cellStyle name="Итог 3 3 4 3 4 2 2" xfId="25465" xr:uid="{00000000-0005-0000-0000-0000A5640000}"/>
    <cellStyle name="Итог 3 3 4 3 4 3" xfId="25466" xr:uid="{00000000-0005-0000-0000-0000A6640000}"/>
    <cellStyle name="Итог 3 3 4 3 5" xfId="25467" xr:uid="{00000000-0005-0000-0000-0000A7640000}"/>
    <cellStyle name="Итог 3 3 4 3 5 2" xfId="25468" xr:uid="{00000000-0005-0000-0000-0000A8640000}"/>
    <cellStyle name="Итог 3 3 4 3 6" xfId="25469" xr:uid="{00000000-0005-0000-0000-0000A9640000}"/>
    <cellStyle name="Итог 3 3 4 4" xfId="25470" xr:uid="{00000000-0005-0000-0000-0000AA640000}"/>
    <cellStyle name="Итог 3 3 4 4 2" xfId="25471" xr:uid="{00000000-0005-0000-0000-0000AB640000}"/>
    <cellStyle name="Итог 3 3 4 4 2 2" xfId="25472" xr:uid="{00000000-0005-0000-0000-0000AC640000}"/>
    <cellStyle name="Итог 3 3 4 4 2 2 2" xfId="25473" xr:uid="{00000000-0005-0000-0000-0000AD640000}"/>
    <cellStyle name="Итог 3 3 4 4 2 3" xfId="25474" xr:uid="{00000000-0005-0000-0000-0000AE640000}"/>
    <cellStyle name="Итог 3 3 4 4 3" xfId="25475" xr:uid="{00000000-0005-0000-0000-0000AF640000}"/>
    <cellStyle name="Итог 3 3 4 4 3 2" xfId="25476" xr:uid="{00000000-0005-0000-0000-0000B0640000}"/>
    <cellStyle name="Итог 3 3 4 4 3 2 2" xfId="25477" xr:uid="{00000000-0005-0000-0000-0000B1640000}"/>
    <cellStyle name="Итог 3 3 4 4 3 3" xfId="25478" xr:uid="{00000000-0005-0000-0000-0000B2640000}"/>
    <cellStyle name="Итог 3 3 4 4 4" xfId="25479" xr:uid="{00000000-0005-0000-0000-0000B3640000}"/>
    <cellStyle name="Итог 3 3 4 4 4 2" xfId="25480" xr:uid="{00000000-0005-0000-0000-0000B4640000}"/>
    <cellStyle name="Итог 3 3 4 4 4 2 2" xfId="25481" xr:uid="{00000000-0005-0000-0000-0000B5640000}"/>
    <cellStyle name="Итог 3 3 4 4 4 3" xfId="25482" xr:uid="{00000000-0005-0000-0000-0000B6640000}"/>
    <cellStyle name="Итог 3 3 4 4 5" xfId="25483" xr:uid="{00000000-0005-0000-0000-0000B7640000}"/>
    <cellStyle name="Итог 3 3 4 4 5 2" xfId="25484" xr:uid="{00000000-0005-0000-0000-0000B8640000}"/>
    <cellStyle name="Итог 3 3 4 4 6" xfId="25485" xr:uid="{00000000-0005-0000-0000-0000B9640000}"/>
    <cellStyle name="Итог 3 3 4 5" xfId="25486" xr:uid="{00000000-0005-0000-0000-0000BA640000}"/>
    <cellStyle name="Итог 3 3 4 5 2" xfId="25487" xr:uid="{00000000-0005-0000-0000-0000BB640000}"/>
    <cellStyle name="Итог 3 3 4 5 2 2" xfId="25488" xr:uid="{00000000-0005-0000-0000-0000BC640000}"/>
    <cellStyle name="Итог 3 3 4 5 2 2 2" xfId="25489" xr:uid="{00000000-0005-0000-0000-0000BD640000}"/>
    <cellStyle name="Итог 3 3 4 5 2 3" xfId="25490" xr:uid="{00000000-0005-0000-0000-0000BE640000}"/>
    <cellStyle name="Итог 3 3 4 5 3" xfId="25491" xr:uid="{00000000-0005-0000-0000-0000BF640000}"/>
    <cellStyle name="Итог 3 3 4 5 3 2" xfId="25492" xr:uid="{00000000-0005-0000-0000-0000C0640000}"/>
    <cellStyle name="Итог 3 3 4 5 3 2 2" xfId="25493" xr:uid="{00000000-0005-0000-0000-0000C1640000}"/>
    <cellStyle name="Итог 3 3 4 5 3 3" xfId="25494" xr:uid="{00000000-0005-0000-0000-0000C2640000}"/>
    <cellStyle name="Итог 3 3 4 5 4" xfId="25495" xr:uid="{00000000-0005-0000-0000-0000C3640000}"/>
    <cellStyle name="Итог 3 3 4 5 4 2" xfId="25496" xr:uid="{00000000-0005-0000-0000-0000C4640000}"/>
    <cellStyle name="Итог 3 3 4 5 4 2 2" xfId="25497" xr:uid="{00000000-0005-0000-0000-0000C5640000}"/>
    <cellStyle name="Итог 3 3 4 5 4 3" xfId="25498" xr:uid="{00000000-0005-0000-0000-0000C6640000}"/>
    <cellStyle name="Итог 3 3 4 5 5" xfId="25499" xr:uid="{00000000-0005-0000-0000-0000C7640000}"/>
    <cellStyle name="Итог 3 3 4 5 5 2" xfId="25500" xr:uid="{00000000-0005-0000-0000-0000C8640000}"/>
    <cellStyle name="Итог 3 3 4 5 6" xfId="25501" xr:uid="{00000000-0005-0000-0000-0000C9640000}"/>
    <cellStyle name="Итог 3 3 4 6" xfId="25502" xr:uid="{00000000-0005-0000-0000-0000CA640000}"/>
    <cellStyle name="Итог 3 3 4 6 2" xfId="25503" xr:uid="{00000000-0005-0000-0000-0000CB640000}"/>
    <cellStyle name="Итог 3 3 4 6 2 2" xfId="25504" xr:uid="{00000000-0005-0000-0000-0000CC640000}"/>
    <cellStyle name="Итог 3 3 4 6 2 2 2" xfId="25505" xr:uid="{00000000-0005-0000-0000-0000CD640000}"/>
    <cellStyle name="Итог 3 3 4 6 2 3" xfId="25506" xr:uid="{00000000-0005-0000-0000-0000CE640000}"/>
    <cellStyle name="Итог 3 3 4 6 3" xfId="25507" xr:uid="{00000000-0005-0000-0000-0000CF640000}"/>
    <cellStyle name="Итог 3 3 4 6 3 2" xfId="25508" xr:uid="{00000000-0005-0000-0000-0000D0640000}"/>
    <cellStyle name="Итог 3 3 4 6 3 2 2" xfId="25509" xr:uid="{00000000-0005-0000-0000-0000D1640000}"/>
    <cellStyle name="Итог 3 3 4 6 3 3" xfId="25510" xr:uid="{00000000-0005-0000-0000-0000D2640000}"/>
    <cellStyle name="Итог 3 3 4 6 4" xfId="25511" xr:uid="{00000000-0005-0000-0000-0000D3640000}"/>
    <cellStyle name="Итог 3 3 4 6 4 2" xfId="25512" xr:uid="{00000000-0005-0000-0000-0000D4640000}"/>
    <cellStyle name="Итог 3 3 4 6 4 2 2" xfId="25513" xr:uid="{00000000-0005-0000-0000-0000D5640000}"/>
    <cellStyle name="Итог 3 3 4 6 4 3" xfId="25514" xr:uid="{00000000-0005-0000-0000-0000D6640000}"/>
    <cellStyle name="Итог 3 3 4 6 5" xfId="25515" xr:uid="{00000000-0005-0000-0000-0000D7640000}"/>
    <cellStyle name="Итог 3 3 4 6 5 2" xfId="25516" xr:uid="{00000000-0005-0000-0000-0000D8640000}"/>
    <cellStyle name="Итог 3 3 4 6 6" xfId="25517" xr:uid="{00000000-0005-0000-0000-0000D9640000}"/>
    <cellStyle name="Итог 3 3 4 7" xfId="25518" xr:uid="{00000000-0005-0000-0000-0000DA640000}"/>
    <cellStyle name="Итог 3 3 4 7 2" xfId="25519" xr:uid="{00000000-0005-0000-0000-0000DB640000}"/>
    <cellStyle name="Итог 3 3 4 7 2 2" xfId="25520" xr:uid="{00000000-0005-0000-0000-0000DC640000}"/>
    <cellStyle name="Итог 3 3 4 7 3" xfId="25521" xr:uid="{00000000-0005-0000-0000-0000DD640000}"/>
    <cellStyle name="Итог 3 3 4 8" xfId="25522" xr:uid="{00000000-0005-0000-0000-0000DE640000}"/>
    <cellStyle name="Итог 3 3 4 8 2" xfId="25523" xr:uid="{00000000-0005-0000-0000-0000DF640000}"/>
    <cellStyle name="Итог 3 3 4 9" xfId="25524" xr:uid="{00000000-0005-0000-0000-0000E0640000}"/>
    <cellStyle name="Итог 3 3 5" xfId="25525" xr:uid="{00000000-0005-0000-0000-0000E1640000}"/>
    <cellStyle name="Итог 3 3 5 2" xfId="25526" xr:uid="{00000000-0005-0000-0000-0000E2640000}"/>
    <cellStyle name="Итог 3 3 5 2 2" xfId="25527" xr:uid="{00000000-0005-0000-0000-0000E3640000}"/>
    <cellStyle name="Итог 3 3 5 2 2 2" xfId="25528" xr:uid="{00000000-0005-0000-0000-0000E4640000}"/>
    <cellStyle name="Итог 3 3 5 2 2 2 2" xfId="25529" xr:uid="{00000000-0005-0000-0000-0000E5640000}"/>
    <cellStyle name="Итог 3 3 5 2 2 3" xfId="25530" xr:uid="{00000000-0005-0000-0000-0000E6640000}"/>
    <cellStyle name="Итог 3 3 5 2 3" xfId="25531" xr:uid="{00000000-0005-0000-0000-0000E7640000}"/>
    <cellStyle name="Итог 3 3 5 2 3 2" xfId="25532" xr:uid="{00000000-0005-0000-0000-0000E8640000}"/>
    <cellStyle name="Итог 3 3 5 2 3 2 2" xfId="25533" xr:uid="{00000000-0005-0000-0000-0000E9640000}"/>
    <cellStyle name="Итог 3 3 5 2 3 3" xfId="25534" xr:uid="{00000000-0005-0000-0000-0000EA640000}"/>
    <cellStyle name="Итог 3 3 5 2 4" xfId="25535" xr:uid="{00000000-0005-0000-0000-0000EB640000}"/>
    <cellStyle name="Итог 3 3 5 2 4 2" xfId="25536" xr:uid="{00000000-0005-0000-0000-0000EC640000}"/>
    <cellStyle name="Итог 3 3 5 2 4 2 2" xfId="25537" xr:uid="{00000000-0005-0000-0000-0000ED640000}"/>
    <cellStyle name="Итог 3 3 5 2 4 3" xfId="25538" xr:uid="{00000000-0005-0000-0000-0000EE640000}"/>
    <cellStyle name="Итог 3 3 5 2 5" xfId="25539" xr:uid="{00000000-0005-0000-0000-0000EF640000}"/>
    <cellStyle name="Итог 3 3 5 2 5 2" xfId="25540" xr:uid="{00000000-0005-0000-0000-0000F0640000}"/>
    <cellStyle name="Итог 3 3 5 2 6" xfId="25541" xr:uid="{00000000-0005-0000-0000-0000F1640000}"/>
    <cellStyle name="Итог 3 3 5 3" xfId="25542" xr:uid="{00000000-0005-0000-0000-0000F2640000}"/>
    <cellStyle name="Итог 3 3 5 3 2" xfId="25543" xr:uid="{00000000-0005-0000-0000-0000F3640000}"/>
    <cellStyle name="Итог 3 3 5 3 2 2" xfId="25544" xr:uid="{00000000-0005-0000-0000-0000F4640000}"/>
    <cellStyle name="Итог 3 3 5 3 2 2 2" xfId="25545" xr:uid="{00000000-0005-0000-0000-0000F5640000}"/>
    <cellStyle name="Итог 3 3 5 3 2 3" xfId="25546" xr:uid="{00000000-0005-0000-0000-0000F6640000}"/>
    <cellStyle name="Итог 3 3 5 3 3" xfId="25547" xr:uid="{00000000-0005-0000-0000-0000F7640000}"/>
    <cellStyle name="Итог 3 3 5 3 3 2" xfId="25548" xr:uid="{00000000-0005-0000-0000-0000F8640000}"/>
    <cellStyle name="Итог 3 3 5 3 3 2 2" xfId="25549" xr:uid="{00000000-0005-0000-0000-0000F9640000}"/>
    <cellStyle name="Итог 3 3 5 3 3 3" xfId="25550" xr:uid="{00000000-0005-0000-0000-0000FA640000}"/>
    <cellStyle name="Итог 3 3 5 3 4" xfId="25551" xr:uid="{00000000-0005-0000-0000-0000FB640000}"/>
    <cellStyle name="Итог 3 3 5 3 4 2" xfId="25552" xr:uid="{00000000-0005-0000-0000-0000FC640000}"/>
    <cellStyle name="Итог 3 3 5 3 4 2 2" xfId="25553" xr:uid="{00000000-0005-0000-0000-0000FD640000}"/>
    <cellStyle name="Итог 3 3 5 3 4 3" xfId="25554" xr:uid="{00000000-0005-0000-0000-0000FE640000}"/>
    <cellStyle name="Итог 3 3 5 3 5" xfId="25555" xr:uid="{00000000-0005-0000-0000-0000FF640000}"/>
    <cellStyle name="Итог 3 3 5 3 5 2" xfId="25556" xr:uid="{00000000-0005-0000-0000-000000650000}"/>
    <cellStyle name="Итог 3 3 5 3 6" xfId="25557" xr:uid="{00000000-0005-0000-0000-000001650000}"/>
    <cellStyle name="Итог 3 3 5 4" xfId="25558" xr:uid="{00000000-0005-0000-0000-000002650000}"/>
    <cellStyle name="Итог 3 3 5 4 2" xfId="25559" xr:uid="{00000000-0005-0000-0000-000003650000}"/>
    <cellStyle name="Итог 3 3 5 4 2 2" xfId="25560" xr:uid="{00000000-0005-0000-0000-000004650000}"/>
    <cellStyle name="Итог 3 3 5 4 2 2 2" xfId="25561" xr:uid="{00000000-0005-0000-0000-000005650000}"/>
    <cellStyle name="Итог 3 3 5 4 2 3" xfId="25562" xr:uid="{00000000-0005-0000-0000-000006650000}"/>
    <cellStyle name="Итог 3 3 5 4 3" xfId="25563" xr:uid="{00000000-0005-0000-0000-000007650000}"/>
    <cellStyle name="Итог 3 3 5 4 3 2" xfId="25564" xr:uid="{00000000-0005-0000-0000-000008650000}"/>
    <cellStyle name="Итог 3 3 5 4 3 2 2" xfId="25565" xr:uid="{00000000-0005-0000-0000-000009650000}"/>
    <cellStyle name="Итог 3 3 5 4 3 3" xfId="25566" xr:uid="{00000000-0005-0000-0000-00000A650000}"/>
    <cellStyle name="Итог 3 3 5 4 4" xfId="25567" xr:uid="{00000000-0005-0000-0000-00000B650000}"/>
    <cellStyle name="Итог 3 3 5 4 4 2" xfId="25568" xr:uid="{00000000-0005-0000-0000-00000C650000}"/>
    <cellStyle name="Итог 3 3 5 4 4 2 2" xfId="25569" xr:uid="{00000000-0005-0000-0000-00000D650000}"/>
    <cellStyle name="Итог 3 3 5 4 4 3" xfId="25570" xr:uid="{00000000-0005-0000-0000-00000E650000}"/>
    <cellStyle name="Итог 3 3 5 4 5" xfId="25571" xr:uid="{00000000-0005-0000-0000-00000F650000}"/>
    <cellStyle name="Итог 3 3 5 4 5 2" xfId="25572" xr:uid="{00000000-0005-0000-0000-000010650000}"/>
    <cellStyle name="Итог 3 3 5 4 6" xfId="25573" xr:uid="{00000000-0005-0000-0000-000011650000}"/>
    <cellStyle name="Итог 3 3 5 5" xfId="25574" xr:uid="{00000000-0005-0000-0000-000012650000}"/>
    <cellStyle name="Итог 3 3 5 5 2" xfId="25575" xr:uid="{00000000-0005-0000-0000-000013650000}"/>
    <cellStyle name="Итог 3 3 5 5 2 2" xfId="25576" xr:uid="{00000000-0005-0000-0000-000014650000}"/>
    <cellStyle name="Итог 3 3 5 5 2 2 2" xfId="25577" xr:uid="{00000000-0005-0000-0000-000015650000}"/>
    <cellStyle name="Итог 3 3 5 5 2 3" xfId="25578" xr:uid="{00000000-0005-0000-0000-000016650000}"/>
    <cellStyle name="Итог 3 3 5 5 3" xfId="25579" xr:uid="{00000000-0005-0000-0000-000017650000}"/>
    <cellStyle name="Итог 3 3 5 5 3 2" xfId="25580" xr:uid="{00000000-0005-0000-0000-000018650000}"/>
    <cellStyle name="Итог 3 3 5 5 3 2 2" xfId="25581" xr:uid="{00000000-0005-0000-0000-000019650000}"/>
    <cellStyle name="Итог 3 3 5 5 3 3" xfId="25582" xr:uid="{00000000-0005-0000-0000-00001A650000}"/>
    <cellStyle name="Итог 3 3 5 5 4" xfId="25583" xr:uid="{00000000-0005-0000-0000-00001B650000}"/>
    <cellStyle name="Итог 3 3 5 5 4 2" xfId="25584" xr:uid="{00000000-0005-0000-0000-00001C650000}"/>
    <cellStyle name="Итог 3 3 5 5 4 2 2" xfId="25585" xr:uid="{00000000-0005-0000-0000-00001D650000}"/>
    <cellStyle name="Итог 3 3 5 5 4 3" xfId="25586" xr:uid="{00000000-0005-0000-0000-00001E650000}"/>
    <cellStyle name="Итог 3 3 5 5 5" xfId="25587" xr:uid="{00000000-0005-0000-0000-00001F650000}"/>
    <cellStyle name="Итог 3 3 5 5 5 2" xfId="25588" xr:uid="{00000000-0005-0000-0000-000020650000}"/>
    <cellStyle name="Итог 3 3 5 5 6" xfId="25589" xr:uid="{00000000-0005-0000-0000-000021650000}"/>
    <cellStyle name="Итог 3 3 5 6" xfId="25590" xr:uid="{00000000-0005-0000-0000-000022650000}"/>
    <cellStyle name="Итог 3 3 5 6 2" xfId="25591" xr:uid="{00000000-0005-0000-0000-000023650000}"/>
    <cellStyle name="Итог 3 3 5 6 2 2" xfId="25592" xr:uid="{00000000-0005-0000-0000-000024650000}"/>
    <cellStyle name="Итог 3 3 5 6 3" xfId="25593" xr:uid="{00000000-0005-0000-0000-000025650000}"/>
    <cellStyle name="Итог 3 3 5 7" xfId="25594" xr:uid="{00000000-0005-0000-0000-000026650000}"/>
    <cellStyle name="Итог 3 3 5 7 2" xfId="25595" xr:uid="{00000000-0005-0000-0000-000027650000}"/>
    <cellStyle name="Итог 3 3 5 8" xfId="25596" xr:uid="{00000000-0005-0000-0000-000028650000}"/>
    <cellStyle name="Итог 3 3 6" xfId="25597" xr:uid="{00000000-0005-0000-0000-000029650000}"/>
    <cellStyle name="Итог 3 3 6 2" xfId="25598" xr:uid="{00000000-0005-0000-0000-00002A650000}"/>
    <cellStyle name="Итог 3 3 6 2 2" xfId="25599" xr:uid="{00000000-0005-0000-0000-00002B650000}"/>
    <cellStyle name="Итог 3 3 6 2 2 2" xfId="25600" xr:uid="{00000000-0005-0000-0000-00002C650000}"/>
    <cellStyle name="Итог 3 3 6 2 2 2 2" xfId="25601" xr:uid="{00000000-0005-0000-0000-00002D650000}"/>
    <cellStyle name="Итог 3 3 6 2 2 3" xfId="25602" xr:uid="{00000000-0005-0000-0000-00002E650000}"/>
    <cellStyle name="Итог 3 3 6 2 3" xfId="25603" xr:uid="{00000000-0005-0000-0000-00002F650000}"/>
    <cellStyle name="Итог 3 3 6 2 3 2" xfId="25604" xr:uid="{00000000-0005-0000-0000-000030650000}"/>
    <cellStyle name="Итог 3 3 6 2 3 2 2" xfId="25605" xr:uid="{00000000-0005-0000-0000-000031650000}"/>
    <cellStyle name="Итог 3 3 6 2 3 3" xfId="25606" xr:uid="{00000000-0005-0000-0000-000032650000}"/>
    <cellStyle name="Итог 3 3 6 2 4" xfId="25607" xr:uid="{00000000-0005-0000-0000-000033650000}"/>
    <cellStyle name="Итог 3 3 6 2 4 2" xfId="25608" xr:uid="{00000000-0005-0000-0000-000034650000}"/>
    <cellStyle name="Итог 3 3 6 2 4 2 2" xfId="25609" xr:uid="{00000000-0005-0000-0000-000035650000}"/>
    <cellStyle name="Итог 3 3 6 2 4 3" xfId="25610" xr:uid="{00000000-0005-0000-0000-000036650000}"/>
    <cellStyle name="Итог 3 3 6 2 5" xfId="25611" xr:uid="{00000000-0005-0000-0000-000037650000}"/>
    <cellStyle name="Итог 3 3 6 2 5 2" xfId="25612" xr:uid="{00000000-0005-0000-0000-000038650000}"/>
    <cellStyle name="Итог 3 3 6 2 6" xfId="25613" xr:uid="{00000000-0005-0000-0000-000039650000}"/>
    <cellStyle name="Итог 3 3 6 3" xfId="25614" xr:uid="{00000000-0005-0000-0000-00003A650000}"/>
    <cellStyle name="Итог 3 3 6 3 2" xfId="25615" xr:uid="{00000000-0005-0000-0000-00003B650000}"/>
    <cellStyle name="Итог 3 3 6 3 2 2" xfId="25616" xr:uid="{00000000-0005-0000-0000-00003C650000}"/>
    <cellStyle name="Итог 3 3 6 3 2 2 2" xfId="25617" xr:uid="{00000000-0005-0000-0000-00003D650000}"/>
    <cellStyle name="Итог 3 3 6 3 2 3" xfId="25618" xr:uid="{00000000-0005-0000-0000-00003E650000}"/>
    <cellStyle name="Итог 3 3 6 3 3" xfId="25619" xr:uid="{00000000-0005-0000-0000-00003F650000}"/>
    <cellStyle name="Итог 3 3 6 3 3 2" xfId="25620" xr:uid="{00000000-0005-0000-0000-000040650000}"/>
    <cellStyle name="Итог 3 3 6 3 3 2 2" xfId="25621" xr:uid="{00000000-0005-0000-0000-000041650000}"/>
    <cellStyle name="Итог 3 3 6 3 3 3" xfId="25622" xr:uid="{00000000-0005-0000-0000-000042650000}"/>
    <cellStyle name="Итог 3 3 6 3 4" xfId="25623" xr:uid="{00000000-0005-0000-0000-000043650000}"/>
    <cellStyle name="Итог 3 3 6 3 4 2" xfId="25624" xr:uid="{00000000-0005-0000-0000-000044650000}"/>
    <cellStyle name="Итог 3 3 6 3 4 2 2" xfId="25625" xr:uid="{00000000-0005-0000-0000-000045650000}"/>
    <cellStyle name="Итог 3 3 6 3 4 3" xfId="25626" xr:uid="{00000000-0005-0000-0000-000046650000}"/>
    <cellStyle name="Итог 3 3 6 3 5" xfId="25627" xr:uid="{00000000-0005-0000-0000-000047650000}"/>
    <cellStyle name="Итог 3 3 6 3 5 2" xfId="25628" xr:uid="{00000000-0005-0000-0000-000048650000}"/>
    <cellStyle name="Итог 3 3 6 3 6" xfId="25629" xr:uid="{00000000-0005-0000-0000-000049650000}"/>
    <cellStyle name="Итог 3 3 6 4" xfId="25630" xr:uid="{00000000-0005-0000-0000-00004A650000}"/>
    <cellStyle name="Итог 3 3 6 4 2" xfId="25631" xr:uid="{00000000-0005-0000-0000-00004B650000}"/>
    <cellStyle name="Итог 3 3 6 4 2 2" xfId="25632" xr:uid="{00000000-0005-0000-0000-00004C650000}"/>
    <cellStyle name="Итог 3 3 6 4 2 2 2" xfId="25633" xr:uid="{00000000-0005-0000-0000-00004D650000}"/>
    <cellStyle name="Итог 3 3 6 4 2 3" xfId="25634" xr:uid="{00000000-0005-0000-0000-00004E650000}"/>
    <cellStyle name="Итог 3 3 6 4 3" xfId="25635" xr:uid="{00000000-0005-0000-0000-00004F650000}"/>
    <cellStyle name="Итог 3 3 6 4 3 2" xfId="25636" xr:uid="{00000000-0005-0000-0000-000050650000}"/>
    <cellStyle name="Итог 3 3 6 4 3 2 2" xfId="25637" xr:uid="{00000000-0005-0000-0000-000051650000}"/>
    <cellStyle name="Итог 3 3 6 4 3 3" xfId="25638" xr:uid="{00000000-0005-0000-0000-000052650000}"/>
    <cellStyle name="Итог 3 3 6 4 4" xfId="25639" xr:uid="{00000000-0005-0000-0000-000053650000}"/>
    <cellStyle name="Итог 3 3 6 4 4 2" xfId="25640" xr:uid="{00000000-0005-0000-0000-000054650000}"/>
    <cellStyle name="Итог 3 3 6 4 4 2 2" xfId="25641" xr:uid="{00000000-0005-0000-0000-000055650000}"/>
    <cellStyle name="Итог 3 3 6 4 4 3" xfId="25642" xr:uid="{00000000-0005-0000-0000-000056650000}"/>
    <cellStyle name="Итог 3 3 6 4 5" xfId="25643" xr:uid="{00000000-0005-0000-0000-000057650000}"/>
    <cellStyle name="Итог 3 3 6 4 5 2" xfId="25644" xr:uid="{00000000-0005-0000-0000-000058650000}"/>
    <cellStyle name="Итог 3 3 6 4 6" xfId="25645" xr:uid="{00000000-0005-0000-0000-000059650000}"/>
    <cellStyle name="Итог 3 3 6 5" xfId="25646" xr:uid="{00000000-0005-0000-0000-00005A650000}"/>
    <cellStyle name="Итог 3 3 6 5 2" xfId="25647" xr:uid="{00000000-0005-0000-0000-00005B650000}"/>
    <cellStyle name="Итог 3 3 6 5 2 2" xfId="25648" xr:uid="{00000000-0005-0000-0000-00005C650000}"/>
    <cellStyle name="Итог 3 3 6 5 2 2 2" xfId="25649" xr:uid="{00000000-0005-0000-0000-00005D650000}"/>
    <cellStyle name="Итог 3 3 6 5 2 3" xfId="25650" xr:uid="{00000000-0005-0000-0000-00005E650000}"/>
    <cellStyle name="Итог 3 3 6 5 3" xfId="25651" xr:uid="{00000000-0005-0000-0000-00005F650000}"/>
    <cellStyle name="Итог 3 3 6 5 3 2" xfId="25652" xr:uid="{00000000-0005-0000-0000-000060650000}"/>
    <cellStyle name="Итог 3 3 6 5 3 2 2" xfId="25653" xr:uid="{00000000-0005-0000-0000-000061650000}"/>
    <cellStyle name="Итог 3 3 6 5 3 3" xfId="25654" xr:uid="{00000000-0005-0000-0000-000062650000}"/>
    <cellStyle name="Итог 3 3 6 5 4" xfId="25655" xr:uid="{00000000-0005-0000-0000-000063650000}"/>
    <cellStyle name="Итог 3 3 6 5 4 2" xfId="25656" xr:uid="{00000000-0005-0000-0000-000064650000}"/>
    <cellStyle name="Итог 3 3 6 5 4 2 2" xfId="25657" xr:uid="{00000000-0005-0000-0000-000065650000}"/>
    <cellStyle name="Итог 3 3 6 5 4 3" xfId="25658" xr:uid="{00000000-0005-0000-0000-000066650000}"/>
    <cellStyle name="Итог 3 3 6 5 5" xfId="25659" xr:uid="{00000000-0005-0000-0000-000067650000}"/>
    <cellStyle name="Итог 3 3 6 5 5 2" xfId="25660" xr:uid="{00000000-0005-0000-0000-000068650000}"/>
    <cellStyle name="Итог 3 3 6 5 6" xfId="25661" xr:uid="{00000000-0005-0000-0000-000069650000}"/>
    <cellStyle name="Итог 3 3 6 6" xfId="25662" xr:uid="{00000000-0005-0000-0000-00006A650000}"/>
    <cellStyle name="Итог 3 3 6 6 2" xfId="25663" xr:uid="{00000000-0005-0000-0000-00006B650000}"/>
    <cellStyle name="Итог 3 3 6 6 2 2" xfId="25664" xr:uid="{00000000-0005-0000-0000-00006C650000}"/>
    <cellStyle name="Итог 3 3 6 6 3" xfId="25665" xr:uid="{00000000-0005-0000-0000-00006D650000}"/>
    <cellStyle name="Итог 3 3 6 7" xfId="25666" xr:uid="{00000000-0005-0000-0000-00006E650000}"/>
    <cellStyle name="Итог 3 3 6 7 2" xfId="25667" xr:uid="{00000000-0005-0000-0000-00006F650000}"/>
    <cellStyle name="Итог 3 3 6 8" xfId="25668" xr:uid="{00000000-0005-0000-0000-000070650000}"/>
    <cellStyle name="Итог 3 3 7" xfId="25669" xr:uid="{00000000-0005-0000-0000-000071650000}"/>
    <cellStyle name="Итог 3 3 7 2" xfId="25670" xr:uid="{00000000-0005-0000-0000-000072650000}"/>
    <cellStyle name="Итог 3 3 7 2 2" xfId="25671" xr:uid="{00000000-0005-0000-0000-000073650000}"/>
    <cellStyle name="Итог 3 3 7 2 2 2" xfId="25672" xr:uid="{00000000-0005-0000-0000-000074650000}"/>
    <cellStyle name="Итог 3 3 7 2 3" xfId="25673" xr:uid="{00000000-0005-0000-0000-000075650000}"/>
    <cellStyle name="Итог 3 3 7 3" xfId="25674" xr:uid="{00000000-0005-0000-0000-000076650000}"/>
    <cellStyle name="Итог 3 3 7 3 2" xfId="25675" xr:uid="{00000000-0005-0000-0000-000077650000}"/>
    <cellStyle name="Итог 3 3 7 4" xfId="25676" xr:uid="{00000000-0005-0000-0000-000078650000}"/>
    <cellStyle name="Итог 3 3 8" xfId="25677" xr:uid="{00000000-0005-0000-0000-000079650000}"/>
    <cellStyle name="Итог 3 3 8 2" xfId="25678" xr:uid="{00000000-0005-0000-0000-00007A650000}"/>
    <cellStyle name="Итог 3 3 8 2 2" xfId="25679" xr:uid="{00000000-0005-0000-0000-00007B650000}"/>
    <cellStyle name="Итог 3 3 8 3" xfId="25680" xr:uid="{00000000-0005-0000-0000-00007C650000}"/>
    <cellStyle name="Итог 3 3 9" xfId="25681" xr:uid="{00000000-0005-0000-0000-00007D650000}"/>
    <cellStyle name="Итог 3 3 9 2" xfId="25682" xr:uid="{00000000-0005-0000-0000-00007E650000}"/>
    <cellStyle name="Итог 3 4" xfId="25683" xr:uid="{00000000-0005-0000-0000-00007F650000}"/>
    <cellStyle name="Итог 3 4 10" xfId="25684" xr:uid="{00000000-0005-0000-0000-000080650000}"/>
    <cellStyle name="Итог 3 4 2" xfId="25685" xr:uid="{00000000-0005-0000-0000-000081650000}"/>
    <cellStyle name="Итог 3 4 2 2" xfId="25686" xr:uid="{00000000-0005-0000-0000-000082650000}"/>
    <cellStyle name="Итог 3 4 2 2 2" xfId="25687" xr:uid="{00000000-0005-0000-0000-000083650000}"/>
    <cellStyle name="Итог 3 4 2 2 2 2" xfId="25688" xr:uid="{00000000-0005-0000-0000-000084650000}"/>
    <cellStyle name="Итог 3 4 2 2 2 2 2" xfId="25689" xr:uid="{00000000-0005-0000-0000-000085650000}"/>
    <cellStyle name="Итог 3 4 2 2 2 3" xfId="25690" xr:uid="{00000000-0005-0000-0000-000086650000}"/>
    <cellStyle name="Итог 3 4 2 2 3" xfId="25691" xr:uid="{00000000-0005-0000-0000-000087650000}"/>
    <cellStyle name="Итог 3 4 2 2 3 2" xfId="25692" xr:uid="{00000000-0005-0000-0000-000088650000}"/>
    <cellStyle name="Итог 3 4 2 2 3 2 2" xfId="25693" xr:uid="{00000000-0005-0000-0000-000089650000}"/>
    <cellStyle name="Итог 3 4 2 2 3 3" xfId="25694" xr:uid="{00000000-0005-0000-0000-00008A650000}"/>
    <cellStyle name="Итог 3 4 2 2 4" xfId="25695" xr:uid="{00000000-0005-0000-0000-00008B650000}"/>
    <cellStyle name="Итог 3 4 2 2 4 2" xfId="25696" xr:uid="{00000000-0005-0000-0000-00008C650000}"/>
    <cellStyle name="Итог 3 4 2 2 4 2 2" xfId="25697" xr:uid="{00000000-0005-0000-0000-00008D650000}"/>
    <cellStyle name="Итог 3 4 2 2 4 3" xfId="25698" xr:uid="{00000000-0005-0000-0000-00008E650000}"/>
    <cellStyle name="Итог 3 4 2 2 5" xfId="25699" xr:uid="{00000000-0005-0000-0000-00008F650000}"/>
    <cellStyle name="Итог 3 4 2 2 5 2" xfId="25700" xr:uid="{00000000-0005-0000-0000-000090650000}"/>
    <cellStyle name="Итог 3 4 2 2 6" xfId="25701" xr:uid="{00000000-0005-0000-0000-000091650000}"/>
    <cellStyle name="Итог 3 4 2 3" xfId="25702" xr:uid="{00000000-0005-0000-0000-000092650000}"/>
    <cellStyle name="Итог 3 4 2 3 2" xfId="25703" xr:uid="{00000000-0005-0000-0000-000093650000}"/>
    <cellStyle name="Итог 3 4 2 3 2 2" xfId="25704" xr:uid="{00000000-0005-0000-0000-000094650000}"/>
    <cellStyle name="Итог 3 4 2 3 2 2 2" xfId="25705" xr:uid="{00000000-0005-0000-0000-000095650000}"/>
    <cellStyle name="Итог 3 4 2 3 2 3" xfId="25706" xr:uid="{00000000-0005-0000-0000-000096650000}"/>
    <cellStyle name="Итог 3 4 2 3 3" xfId="25707" xr:uid="{00000000-0005-0000-0000-000097650000}"/>
    <cellStyle name="Итог 3 4 2 3 3 2" xfId="25708" xr:uid="{00000000-0005-0000-0000-000098650000}"/>
    <cellStyle name="Итог 3 4 2 3 3 2 2" xfId="25709" xr:uid="{00000000-0005-0000-0000-000099650000}"/>
    <cellStyle name="Итог 3 4 2 3 3 3" xfId="25710" xr:uid="{00000000-0005-0000-0000-00009A650000}"/>
    <cellStyle name="Итог 3 4 2 3 4" xfId="25711" xr:uid="{00000000-0005-0000-0000-00009B650000}"/>
    <cellStyle name="Итог 3 4 2 3 4 2" xfId="25712" xr:uid="{00000000-0005-0000-0000-00009C650000}"/>
    <cellStyle name="Итог 3 4 2 3 4 2 2" xfId="25713" xr:uid="{00000000-0005-0000-0000-00009D650000}"/>
    <cellStyle name="Итог 3 4 2 3 4 3" xfId="25714" xr:uid="{00000000-0005-0000-0000-00009E650000}"/>
    <cellStyle name="Итог 3 4 2 3 5" xfId="25715" xr:uid="{00000000-0005-0000-0000-00009F650000}"/>
    <cellStyle name="Итог 3 4 2 3 5 2" xfId="25716" xr:uid="{00000000-0005-0000-0000-0000A0650000}"/>
    <cellStyle name="Итог 3 4 2 3 6" xfId="25717" xr:uid="{00000000-0005-0000-0000-0000A1650000}"/>
    <cellStyle name="Итог 3 4 2 4" xfId="25718" xr:uid="{00000000-0005-0000-0000-0000A2650000}"/>
    <cellStyle name="Итог 3 4 2 4 2" xfId="25719" xr:uid="{00000000-0005-0000-0000-0000A3650000}"/>
    <cellStyle name="Итог 3 4 2 4 2 2" xfId="25720" xr:uid="{00000000-0005-0000-0000-0000A4650000}"/>
    <cellStyle name="Итог 3 4 2 4 2 2 2" xfId="25721" xr:uid="{00000000-0005-0000-0000-0000A5650000}"/>
    <cellStyle name="Итог 3 4 2 4 2 3" xfId="25722" xr:uid="{00000000-0005-0000-0000-0000A6650000}"/>
    <cellStyle name="Итог 3 4 2 4 3" xfId="25723" xr:uid="{00000000-0005-0000-0000-0000A7650000}"/>
    <cellStyle name="Итог 3 4 2 4 3 2" xfId="25724" xr:uid="{00000000-0005-0000-0000-0000A8650000}"/>
    <cellStyle name="Итог 3 4 2 4 3 2 2" xfId="25725" xr:uid="{00000000-0005-0000-0000-0000A9650000}"/>
    <cellStyle name="Итог 3 4 2 4 3 3" xfId="25726" xr:uid="{00000000-0005-0000-0000-0000AA650000}"/>
    <cellStyle name="Итог 3 4 2 4 4" xfId="25727" xr:uid="{00000000-0005-0000-0000-0000AB650000}"/>
    <cellStyle name="Итог 3 4 2 4 4 2" xfId="25728" xr:uid="{00000000-0005-0000-0000-0000AC650000}"/>
    <cellStyle name="Итог 3 4 2 4 4 2 2" xfId="25729" xr:uid="{00000000-0005-0000-0000-0000AD650000}"/>
    <cellStyle name="Итог 3 4 2 4 4 3" xfId="25730" xr:uid="{00000000-0005-0000-0000-0000AE650000}"/>
    <cellStyle name="Итог 3 4 2 4 5" xfId="25731" xr:uid="{00000000-0005-0000-0000-0000AF650000}"/>
    <cellStyle name="Итог 3 4 2 4 5 2" xfId="25732" xr:uid="{00000000-0005-0000-0000-0000B0650000}"/>
    <cellStyle name="Итог 3 4 2 4 6" xfId="25733" xr:uid="{00000000-0005-0000-0000-0000B1650000}"/>
    <cellStyle name="Итог 3 4 2 5" xfId="25734" xr:uid="{00000000-0005-0000-0000-0000B2650000}"/>
    <cellStyle name="Итог 3 4 2 5 2" xfId="25735" xr:uid="{00000000-0005-0000-0000-0000B3650000}"/>
    <cellStyle name="Итог 3 4 2 5 2 2" xfId="25736" xr:uid="{00000000-0005-0000-0000-0000B4650000}"/>
    <cellStyle name="Итог 3 4 2 5 2 2 2" xfId="25737" xr:uid="{00000000-0005-0000-0000-0000B5650000}"/>
    <cellStyle name="Итог 3 4 2 5 2 3" xfId="25738" xr:uid="{00000000-0005-0000-0000-0000B6650000}"/>
    <cellStyle name="Итог 3 4 2 5 3" xfId="25739" xr:uid="{00000000-0005-0000-0000-0000B7650000}"/>
    <cellStyle name="Итог 3 4 2 5 3 2" xfId="25740" xr:uid="{00000000-0005-0000-0000-0000B8650000}"/>
    <cellStyle name="Итог 3 4 2 5 3 2 2" xfId="25741" xr:uid="{00000000-0005-0000-0000-0000B9650000}"/>
    <cellStyle name="Итог 3 4 2 5 3 3" xfId="25742" xr:uid="{00000000-0005-0000-0000-0000BA650000}"/>
    <cellStyle name="Итог 3 4 2 5 4" xfId="25743" xr:uid="{00000000-0005-0000-0000-0000BB650000}"/>
    <cellStyle name="Итог 3 4 2 5 4 2" xfId="25744" xr:uid="{00000000-0005-0000-0000-0000BC650000}"/>
    <cellStyle name="Итог 3 4 2 5 4 2 2" xfId="25745" xr:uid="{00000000-0005-0000-0000-0000BD650000}"/>
    <cellStyle name="Итог 3 4 2 5 4 3" xfId="25746" xr:uid="{00000000-0005-0000-0000-0000BE650000}"/>
    <cellStyle name="Итог 3 4 2 5 5" xfId="25747" xr:uid="{00000000-0005-0000-0000-0000BF650000}"/>
    <cellStyle name="Итог 3 4 2 5 5 2" xfId="25748" xr:uid="{00000000-0005-0000-0000-0000C0650000}"/>
    <cellStyle name="Итог 3 4 2 5 6" xfId="25749" xr:uid="{00000000-0005-0000-0000-0000C1650000}"/>
    <cellStyle name="Итог 3 4 2 6" xfId="25750" xr:uid="{00000000-0005-0000-0000-0000C2650000}"/>
    <cellStyle name="Итог 3 4 2 6 2" xfId="25751" xr:uid="{00000000-0005-0000-0000-0000C3650000}"/>
    <cellStyle name="Итог 3 4 2 6 2 2" xfId="25752" xr:uid="{00000000-0005-0000-0000-0000C4650000}"/>
    <cellStyle name="Итог 3 4 2 6 2 2 2" xfId="25753" xr:uid="{00000000-0005-0000-0000-0000C5650000}"/>
    <cellStyle name="Итог 3 4 2 6 2 3" xfId="25754" xr:uid="{00000000-0005-0000-0000-0000C6650000}"/>
    <cellStyle name="Итог 3 4 2 6 3" xfId="25755" xr:uid="{00000000-0005-0000-0000-0000C7650000}"/>
    <cellStyle name="Итог 3 4 2 6 3 2" xfId="25756" xr:uid="{00000000-0005-0000-0000-0000C8650000}"/>
    <cellStyle name="Итог 3 4 2 6 3 2 2" xfId="25757" xr:uid="{00000000-0005-0000-0000-0000C9650000}"/>
    <cellStyle name="Итог 3 4 2 6 3 3" xfId="25758" xr:uid="{00000000-0005-0000-0000-0000CA650000}"/>
    <cellStyle name="Итог 3 4 2 6 4" xfId="25759" xr:uid="{00000000-0005-0000-0000-0000CB650000}"/>
    <cellStyle name="Итог 3 4 2 6 4 2" xfId="25760" xr:uid="{00000000-0005-0000-0000-0000CC650000}"/>
    <cellStyle name="Итог 3 4 2 6 4 2 2" xfId="25761" xr:uid="{00000000-0005-0000-0000-0000CD650000}"/>
    <cellStyle name="Итог 3 4 2 6 4 3" xfId="25762" xr:uid="{00000000-0005-0000-0000-0000CE650000}"/>
    <cellStyle name="Итог 3 4 2 6 5" xfId="25763" xr:uid="{00000000-0005-0000-0000-0000CF650000}"/>
    <cellStyle name="Итог 3 4 2 6 5 2" xfId="25764" xr:uid="{00000000-0005-0000-0000-0000D0650000}"/>
    <cellStyle name="Итог 3 4 2 6 6" xfId="25765" xr:uid="{00000000-0005-0000-0000-0000D1650000}"/>
    <cellStyle name="Итог 3 4 2 7" xfId="25766" xr:uid="{00000000-0005-0000-0000-0000D2650000}"/>
    <cellStyle name="Итог 3 4 2 7 2" xfId="25767" xr:uid="{00000000-0005-0000-0000-0000D3650000}"/>
    <cellStyle name="Итог 3 4 2 7 2 2" xfId="25768" xr:uid="{00000000-0005-0000-0000-0000D4650000}"/>
    <cellStyle name="Итог 3 4 2 7 3" xfId="25769" xr:uid="{00000000-0005-0000-0000-0000D5650000}"/>
    <cellStyle name="Итог 3 4 2 8" xfId="25770" xr:uid="{00000000-0005-0000-0000-0000D6650000}"/>
    <cellStyle name="Итог 3 4 2 8 2" xfId="25771" xr:uid="{00000000-0005-0000-0000-0000D7650000}"/>
    <cellStyle name="Итог 3 4 2 9" xfId="25772" xr:uid="{00000000-0005-0000-0000-0000D8650000}"/>
    <cellStyle name="Итог 3 4 3" xfId="25773" xr:uid="{00000000-0005-0000-0000-0000D9650000}"/>
    <cellStyle name="Итог 3 4 3 2" xfId="25774" xr:uid="{00000000-0005-0000-0000-0000DA650000}"/>
    <cellStyle name="Итог 3 4 3 2 2" xfId="25775" xr:uid="{00000000-0005-0000-0000-0000DB650000}"/>
    <cellStyle name="Итог 3 4 3 2 2 2" xfId="25776" xr:uid="{00000000-0005-0000-0000-0000DC650000}"/>
    <cellStyle name="Итог 3 4 3 2 2 2 2" xfId="25777" xr:uid="{00000000-0005-0000-0000-0000DD650000}"/>
    <cellStyle name="Итог 3 4 3 2 2 3" xfId="25778" xr:uid="{00000000-0005-0000-0000-0000DE650000}"/>
    <cellStyle name="Итог 3 4 3 2 3" xfId="25779" xr:uid="{00000000-0005-0000-0000-0000DF650000}"/>
    <cellStyle name="Итог 3 4 3 2 3 2" xfId="25780" xr:uid="{00000000-0005-0000-0000-0000E0650000}"/>
    <cellStyle name="Итог 3 4 3 2 3 2 2" xfId="25781" xr:uid="{00000000-0005-0000-0000-0000E1650000}"/>
    <cellStyle name="Итог 3 4 3 2 3 3" xfId="25782" xr:uid="{00000000-0005-0000-0000-0000E2650000}"/>
    <cellStyle name="Итог 3 4 3 2 4" xfId="25783" xr:uid="{00000000-0005-0000-0000-0000E3650000}"/>
    <cellStyle name="Итог 3 4 3 2 4 2" xfId="25784" xr:uid="{00000000-0005-0000-0000-0000E4650000}"/>
    <cellStyle name="Итог 3 4 3 2 4 2 2" xfId="25785" xr:uid="{00000000-0005-0000-0000-0000E5650000}"/>
    <cellStyle name="Итог 3 4 3 2 4 3" xfId="25786" xr:uid="{00000000-0005-0000-0000-0000E6650000}"/>
    <cellStyle name="Итог 3 4 3 2 5" xfId="25787" xr:uid="{00000000-0005-0000-0000-0000E7650000}"/>
    <cellStyle name="Итог 3 4 3 2 5 2" xfId="25788" xr:uid="{00000000-0005-0000-0000-0000E8650000}"/>
    <cellStyle name="Итог 3 4 3 2 6" xfId="25789" xr:uid="{00000000-0005-0000-0000-0000E9650000}"/>
    <cellStyle name="Итог 3 4 3 3" xfId="25790" xr:uid="{00000000-0005-0000-0000-0000EA650000}"/>
    <cellStyle name="Итог 3 4 3 3 2" xfId="25791" xr:uid="{00000000-0005-0000-0000-0000EB650000}"/>
    <cellStyle name="Итог 3 4 3 3 2 2" xfId="25792" xr:uid="{00000000-0005-0000-0000-0000EC650000}"/>
    <cellStyle name="Итог 3 4 3 3 2 2 2" xfId="25793" xr:uid="{00000000-0005-0000-0000-0000ED650000}"/>
    <cellStyle name="Итог 3 4 3 3 2 3" xfId="25794" xr:uid="{00000000-0005-0000-0000-0000EE650000}"/>
    <cellStyle name="Итог 3 4 3 3 3" xfId="25795" xr:uid="{00000000-0005-0000-0000-0000EF650000}"/>
    <cellStyle name="Итог 3 4 3 3 3 2" xfId="25796" xr:uid="{00000000-0005-0000-0000-0000F0650000}"/>
    <cellStyle name="Итог 3 4 3 3 3 2 2" xfId="25797" xr:uid="{00000000-0005-0000-0000-0000F1650000}"/>
    <cellStyle name="Итог 3 4 3 3 3 3" xfId="25798" xr:uid="{00000000-0005-0000-0000-0000F2650000}"/>
    <cellStyle name="Итог 3 4 3 3 4" xfId="25799" xr:uid="{00000000-0005-0000-0000-0000F3650000}"/>
    <cellStyle name="Итог 3 4 3 3 4 2" xfId="25800" xr:uid="{00000000-0005-0000-0000-0000F4650000}"/>
    <cellStyle name="Итог 3 4 3 3 4 2 2" xfId="25801" xr:uid="{00000000-0005-0000-0000-0000F5650000}"/>
    <cellStyle name="Итог 3 4 3 3 4 3" xfId="25802" xr:uid="{00000000-0005-0000-0000-0000F6650000}"/>
    <cellStyle name="Итог 3 4 3 3 5" xfId="25803" xr:uid="{00000000-0005-0000-0000-0000F7650000}"/>
    <cellStyle name="Итог 3 4 3 3 5 2" xfId="25804" xr:uid="{00000000-0005-0000-0000-0000F8650000}"/>
    <cellStyle name="Итог 3 4 3 3 6" xfId="25805" xr:uid="{00000000-0005-0000-0000-0000F9650000}"/>
    <cellStyle name="Итог 3 4 3 4" xfId="25806" xr:uid="{00000000-0005-0000-0000-0000FA650000}"/>
    <cellStyle name="Итог 3 4 3 4 2" xfId="25807" xr:uid="{00000000-0005-0000-0000-0000FB650000}"/>
    <cellStyle name="Итог 3 4 3 4 2 2" xfId="25808" xr:uid="{00000000-0005-0000-0000-0000FC650000}"/>
    <cellStyle name="Итог 3 4 3 4 2 2 2" xfId="25809" xr:uid="{00000000-0005-0000-0000-0000FD650000}"/>
    <cellStyle name="Итог 3 4 3 4 2 3" xfId="25810" xr:uid="{00000000-0005-0000-0000-0000FE650000}"/>
    <cellStyle name="Итог 3 4 3 4 3" xfId="25811" xr:uid="{00000000-0005-0000-0000-0000FF650000}"/>
    <cellStyle name="Итог 3 4 3 4 3 2" xfId="25812" xr:uid="{00000000-0005-0000-0000-000000660000}"/>
    <cellStyle name="Итог 3 4 3 4 3 2 2" xfId="25813" xr:uid="{00000000-0005-0000-0000-000001660000}"/>
    <cellStyle name="Итог 3 4 3 4 3 3" xfId="25814" xr:uid="{00000000-0005-0000-0000-000002660000}"/>
    <cellStyle name="Итог 3 4 3 4 4" xfId="25815" xr:uid="{00000000-0005-0000-0000-000003660000}"/>
    <cellStyle name="Итог 3 4 3 4 4 2" xfId="25816" xr:uid="{00000000-0005-0000-0000-000004660000}"/>
    <cellStyle name="Итог 3 4 3 4 4 2 2" xfId="25817" xr:uid="{00000000-0005-0000-0000-000005660000}"/>
    <cellStyle name="Итог 3 4 3 4 4 3" xfId="25818" xr:uid="{00000000-0005-0000-0000-000006660000}"/>
    <cellStyle name="Итог 3 4 3 4 5" xfId="25819" xr:uid="{00000000-0005-0000-0000-000007660000}"/>
    <cellStyle name="Итог 3 4 3 4 5 2" xfId="25820" xr:uid="{00000000-0005-0000-0000-000008660000}"/>
    <cellStyle name="Итог 3 4 3 4 6" xfId="25821" xr:uid="{00000000-0005-0000-0000-000009660000}"/>
    <cellStyle name="Итог 3 4 3 5" xfId="25822" xr:uid="{00000000-0005-0000-0000-00000A660000}"/>
    <cellStyle name="Итог 3 4 3 5 2" xfId="25823" xr:uid="{00000000-0005-0000-0000-00000B660000}"/>
    <cellStyle name="Итог 3 4 3 5 2 2" xfId="25824" xr:uid="{00000000-0005-0000-0000-00000C660000}"/>
    <cellStyle name="Итог 3 4 3 5 2 2 2" xfId="25825" xr:uid="{00000000-0005-0000-0000-00000D660000}"/>
    <cellStyle name="Итог 3 4 3 5 2 3" xfId="25826" xr:uid="{00000000-0005-0000-0000-00000E660000}"/>
    <cellStyle name="Итог 3 4 3 5 3" xfId="25827" xr:uid="{00000000-0005-0000-0000-00000F660000}"/>
    <cellStyle name="Итог 3 4 3 5 3 2" xfId="25828" xr:uid="{00000000-0005-0000-0000-000010660000}"/>
    <cellStyle name="Итог 3 4 3 5 3 2 2" xfId="25829" xr:uid="{00000000-0005-0000-0000-000011660000}"/>
    <cellStyle name="Итог 3 4 3 5 3 3" xfId="25830" xr:uid="{00000000-0005-0000-0000-000012660000}"/>
    <cellStyle name="Итог 3 4 3 5 4" xfId="25831" xr:uid="{00000000-0005-0000-0000-000013660000}"/>
    <cellStyle name="Итог 3 4 3 5 4 2" xfId="25832" xr:uid="{00000000-0005-0000-0000-000014660000}"/>
    <cellStyle name="Итог 3 4 3 5 4 2 2" xfId="25833" xr:uid="{00000000-0005-0000-0000-000015660000}"/>
    <cellStyle name="Итог 3 4 3 5 4 3" xfId="25834" xr:uid="{00000000-0005-0000-0000-000016660000}"/>
    <cellStyle name="Итог 3 4 3 5 5" xfId="25835" xr:uid="{00000000-0005-0000-0000-000017660000}"/>
    <cellStyle name="Итог 3 4 3 5 5 2" xfId="25836" xr:uid="{00000000-0005-0000-0000-000018660000}"/>
    <cellStyle name="Итог 3 4 3 5 6" xfId="25837" xr:uid="{00000000-0005-0000-0000-000019660000}"/>
    <cellStyle name="Итог 3 4 3 6" xfId="25838" xr:uid="{00000000-0005-0000-0000-00001A660000}"/>
    <cellStyle name="Итог 3 4 3 6 2" xfId="25839" xr:uid="{00000000-0005-0000-0000-00001B660000}"/>
    <cellStyle name="Итог 3 4 3 6 2 2" xfId="25840" xr:uid="{00000000-0005-0000-0000-00001C660000}"/>
    <cellStyle name="Итог 3 4 3 6 3" xfId="25841" xr:uid="{00000000-0005-0000-0000-00001D660000}"/>
    <cellStyle name="Итог 3 4 3 7" xfId="25842" xr:uid="{00000000-0005-0000-0000-00001E660000}"/>
    <cellStyle name="Итог 3 4 3 7 2" xfId="25843" xr:uid="{00000000-0005-0000-0000-00001F660000}"/>
    <cellStyle name="Итог 3 4 3 8" xfId="25844" xr:uid="{00000000-0005-0000-0000-000020660000}"/>
    <cellStyle name="Итог 3 4 4" xfId="25845" xr:uid="{00000000-0005-0000-0000-000021660000}"/>
    <cellStyle name="Итог 3 4 4 2" xfId="25846" xr:uid="{00000000-0005-0000-0000-000022660000}"/>
    <cellStyle name="Итог 3 4 4 2 2" xfId="25847" xr:uid="{00000000-0005-0000-0000-000023660000}"/>
    <cellStyle name="Итог 3 4 4 2 2 2" xfId="25848" xr:uid="{00000000-0005-0000-0000-000024660000}"/>
    <cellStyle name="Итог 3 4 4 2 3" xfId="25849" xr:uid="{00000000-0005-0000-0000-000025660000}"/>
    <cellStyle name="Итог 3 4 4 3" xfId="25850" xr:uid="{00000000-0005-0000-0000-000026660000}"/>
    <cellStyle name="Итог 3 4 4 3 2" xfId="25851" xr:uid="{00000000-0005-0000-0000-000027660000}"/>
    <cellStyle name="Итог 3 4 4 3 2 2" xfId="25852" xr:uid="{00000000-0005-0000-0000-000028660000}"/>
    <cellStyle name="Итог 3 4 4 3 3" xfId="25853" xr:uid="{00000000-0005-0000-0000-000029660000}"/>
    <cellStyle name="Итог 3 4 4 4" xfId="25854" xr:uid="{00000000-0005-0000-0000-00002A660000}"/>
    <cellStyle name="Итог 3 4 4 4 2" xfId="25855" xr:uid="{00000000-0005-0000-0000-00002B660000}"/>
    <cellStyle name="Итог 3 4 4 4 2 2" xfId="25856" xr:uid="{00000000-0005-0000-0000-00002C660000}"/>
    <cellStyle name="Итог 3 4 4 4 3" xfId="25857" xr:uid="{00000000-0005-0000-0000-00002D660000}"/>
    <cellStyle name="Итог 3 4 4 5" xfId="25858" xr:uid="{00000000-0005-0000-0000-00002E660000}"/>
    <cellStyle name="Итог 3 4 4 5 2" xfId="25859" xr:uid="{00000000-0005-0000-0000-00002F660000}"/>
    <cellStyle name="Итог 3 4 4 6" xfId="25860" xr:uid="{00000000-0005-0000-0000-000030660000}"/>
    <cellStyle name="Итог 3 4 5" xfId="25861" xr:uid="{00000000-0005-0000-0000-000031660000}"/>
    <cellStyle name="Итог 3 4 5 2" xfId="25862" xr:uid="{00000000-0005-0000-0000-000032660000}"/>
    <cellStyle name="Итог 3 4 5 2 2" xfId="25863" xr:uid="{00000000-0005-0000-0000-000033660000}"/>
    <cellStyle name="Итог 3 4 5 2 2 2" xfId="25864" xr:uid="{00000000-0005-0000-0000-000034660000}"/>
    <cellStyle name="Итог 3 4 5 2 3" xfId="25865" xr:uid="{00000000-0005-0000-0000-000035660000}"/>
    <cellStyle name="Итог 3 4 5 3" xfId="25866" xr:uid="{00000000-0005-0000-0000-000036660000}"/>
    <cellStyle name="Итог 3 4 5 3 2" xfId="25867" xr:uid="{00000000-0005-0000-0000-000037660000}"/>
    <cellStyle name="Итог 3 4 5 3 2 2" xfId="25868" xr:uid="{00000000-0005-0000-0000-000038660000}"/>
    <cellStyle name="Итог 3 4 5 3 3" xfId="25869" xr:uid="{00000000-0005-0000-0000-000039660000}"/>
    <cellStyle name="Итог 3 4 5 4" xfId="25870" xr:uid="{00000000-0005-0000-0000-00003A660000}"/>
    <cellStyle name="Итог 3 4 5 4 2" xfId="25871" xr:uid="{00000000-0005-0000-0000-00003B660000}"/>
    <cellStyle name="Итог 3 4 5 4 2 2" xfId="25872" xr:uid="{00000000-0005-0000-0000-00003C660000}"/>
    <cellStyle name="Итог 3 4 5 4 3" xfId="25873" xr:uid="{00000000-0005-0000-0000-00003D660000}"/>
    <cellStyle name="Итог 3 4 5 5" xfId="25874" xr:uid="{00000000-0005-0000-0000-00003E660000}"/>
    <cellStyle name="Итог 3 4 5 5 2" xfId="25875" xr:uid="{00000000-0005-0000-0000-00003F660000}"/>
    <cellStyle name="Итог 3 4 5 6" xfId="25876" xr:uid="{00000000-0005-0000-0000-000040660000}"/>
    <cellStyle name="Итог 3 4 6" xfId="25877" xr:uid="{00000000-0005-0000-0000-000041660000}"/>
    <cellStyle name="Итог 3 4 6 2" xfId="25878" xr:uid="{00000000-0005-0000-0000-000042660000}"/>
    <cellStyle name="Итог 3 4 6 2 2" xfId="25879" xr:uid="{00000000-0005-0000-0000-000043660000}"/>
    <cellStyle name="Итог 3 4 6 2 2 2" xfId="25880" xr:uid="{00000000-0005-0000-0000-000044660000}"/>
    <cellStyle name="Итог 3 4 6 2 3" xfId="25881" xr:uid="{00000000-0005-0000-0000-000045660000}"/>
    <cellStyle name="Итог 3 4 6 3" xfId="25882" xr:uid="{00000000-0005-0000-0000-000046660000}"/>
    <cellStyle name="Итог 3 4 6 3 2" xfId="25883" xr:uid="{00000000-0005-0000-0000-000047660000}"/>
    <cellStyle name="Итог 3 4 6 3 2 2" xfId="25884" xr:uid="{00000000-0005-0000-0000-000048660000}"/>
    <cellStyle name="Итог 3 4 6 3 3" xfId="25885" xr:uid="{00000000-0005-0000-0000-000049660000}"/>
    <cellStyle name="Итог 3 4 6 4" xfId="25886" xr:uid="{00000000-0005-0000-0000-00004A660000}"/>
    <cellStyle name="Итог 3 4 6 4 2" xfId="25887" xr:uid="{00000000-0005-0000-0000-00004B660000}"/>
    <cellStyle name="Итог 3 4 6 4 2 2" xfId="25888" xr:uid="{00000000-0005-0000-0000-00004C660000}"/>
    <cellStyle name="Итог 3 4 6 4 3" xfId="25889" xr:uid="{00000000-0005-0000-0000-00004D660000}"/>
    <cellStyle name="Итог 3 4 6 5" xfId="25890" xr:uid="{00000000-0005-0000-0000-00004E660000}"/>
    <cellStyle name="Итог 3 4 6 5 2" xfId="25891" xr:uid="{00000000-0005-0000-0000-00004F660000}"/>
    <cellStyle name="Итог 3 4 6 6" xfId="25892" xr:uid="{00000000-0005-0000-0000-000050660000}"/>
    <cellStyle name="Итог 3 4 7" xfId="25893" xr:uid="{00000000-0005-0000-0000-000051660000}"/>
    <cellStyle name="Итог 3 4 7 2" xfId="25894" xr:uid="{00000000-0005-0000-0000-000052660000}"/>
    <cellStyle name="Итог 3 4 7 2 2" xfId="25895" xr:uid="{00000000-0005-0000-0000-000053660000}"/>
    <cellStyle name="Итог 3 4 7 2 2 2" xfId="25896" xr:uid="{00000000-0005-0000-0000-000054660000}"/>
    <cellStyle name="Итог 3 4 7 2 3" xfId="25897" xr:uid="{00000000-0005-0000-0000-000055660000}"/>
    <cellStyle name="Итог 3 4 7 3" xfId="25898" xr:uid="{00000000-0005-0000-0000-000056660000}"/>
    <cellStyle name="Итог 3 4 7 3 2" xfId="25899" xr:uid="{00000000-0005-0000-0000-000057660000}"/>
    <cellStyle name="Итог 3 4 7 3 2 2" xfId="25900" xr:uid="{00000000-0005-0000-0000-000058660000}"/>
    <cellStyle name="Итог 3 4 7 3 3" xfId="25901" xr:uid="{00000000-0005-0000-0000-000059660000}"/>
    <cellStyle name="Итог 3 4 7 4" xfId="25902" xr:uid="{00000000-0005-0000-0000-00005A660000}"/>
    <cellStyle name="Итог 3 4 7 4 2" xfId="25903" xr:uid="{00000000-0005-0000-0000-00005B660000}"/>
    <cellStyle name="Итог 3 4 7 4 2 2" xfId="25904" xr:uid="{00000000-0005-0000-0000-00005C660000}"/>
    <cellStyle name="Итог 3 4 7 4 3" xfId="25905" xr:uid="{00000000-0005-0000-0000-00005D660000}"/>
    <cellStyle name="Итог 3 4 7 5" xfId="25906" xr:uid="{00000000-0005-0000-0000-00005E660000}"/>
    <cellStyle name="Итог 3 4 7 5 2" xfId="25907" xr:uid="{00000000-0005-0000-0000-00005F660000}"/>
    <cellStyle name="Итог 3 4 7 6" xfId="25908" xr:uid="{00000000-0005-0000-0000-000060660000}"/>
    <cellStyle name="Итог 3 4 8" xfId="25909" xr:uid="{00000000-0005-0000-0000-000061660000}"/>
    <cellStyle name="Итог 3 4 8 2" xfId="25910" xr:uid="{00000000-0005-0000-0000-000062660000}"/>
    <cellStyle name="Итог 3 4 8 2 2" xfId="25911" xr:uid="{00000000-0005-0000-0000-000063660000}"/>
    <cellStyle name="Итог 3 4 8 3" xfId="25912" xr:uid="{00000000-0005-0000-0000-000064660000}"/>
    <cellStyle name="Итог 3 4 9" xfId="25913" xr:uid="{00000000-0005-0000-0000-000065660000}"/>
    <cellStyle name="Итог 3 4 9 2" xfId="25914" xr:uid="{00000000-0005-0000-0000-000066660000}"/>
    <cellStyle name="Итог 3 5" xfId="25915" xr:uid="{00000000-0005-0000-0000-000067660000}"/>
    <cellStyle name="Итог 3 5 2" xfId="25916" xr:uid="{00000000-0005-0000-0000-000068660000}"/>
    <cellStyle name="Итог 3 5 2 2" xfId="25917" xr:uid="{00000000-0005-0000-0000-000069660000}"/>
    <cellStyle name="Итог 3 5 2 2 2" xfId="25918" xr:uid="{00000000-0005-0000-0000-00006A660000}"/>
    <cellStyle name="Итог 3 5 2 2 2 2" xfId="25919" xr:uid="{00000000-0005-0000-0000-00006B660000}"/>
    <cellStyle name="Итог 3 5 2 2 2 2 2" xfId="25920" xr:uid="{00000000-0005-0000-0000-00006C660000}"/>
    <cellStyle name="Итог 3 5 2 2 2 3" xfId="25921" xr:uid="{00000000-0005-0000-0000-00006D660000}"/>
    <cellStyle name="Итог 3 5 2 2 3" xfId="25922" xr:uid="{00000000-0005-0000-0000-00006E660000}"/>
    <cellStyle name="Итог 3 5 2 2 3 2" xfId="25923" xr:uid="{00000000-0005-0000-0000-00006F660000}"/>
    <cellStyle name="Итог 3 5 2 2 3 2 2" xfId="25924" xr:uid="{00000000-0005-0000-0000-000070660000}"/>
    <cellStyle name="Итог 3 5 2 2 3 3" xfId="25925" xr:uid="{00000000-0005-0000-0000-000071660000}"/>
    <cellStyle name="Итог 3 5 2 2 4" xfId="25926" xr:uid="{00000000-0005-0000-0000-000072660000}"/>
    <cellStyle name="Итог 3 5 2 2 4 2" xfId="25927" xr:uid="{00000000-0005-0000-0000-000073660000}"/>
    <cellStyle name="Итог 3 5 2 2 4 2 2" xfId="25928" xr:uid="{00000000-0005-0000-0000-000074660000}"/>
    <cellStyle name="Итог 3 5 2 2 4 3" xfId="25929" xr:uid="{00000000-0005-0000-0000-000075660000}"/>
    <cellStyle name="Итог 3 5 2 2 5" xfId="25930" xr:uid="{00000000-0005-0000-0000-000076660000}"/>
    <cellStyle name="Итог 3 5 2 2 5 2" xfId="25931" xr:uid="{00000000-0005-0000-0000-000077660000}"/>
    <cellStyle name="Итог 3 5 2 2 6" xfId="25932" xr:uid="{00000000-0005-0000-0000-000078660000}"/>
    <cellStyle name="Итог 3 5 2 3" xfId="25933" xr:uid="{00000000-0005-0000-0000-000079660000}"/>
    <cellStyle name="Итог 3 5 2 3 2" xfId="25934" xr:uid="{00000000-0005-0000-0000-00007A660000}"/>
    <cellStyle name="Итог 3 5 2 3 2 2" xfId="25935" xr:uid="{00000000-0005-0000-0000-00007B660000}"/>
    <cellStyle name="Итог 3 5 2 3 2 2 2" xfId="25936" xr:uid="{00000000-0005-0000-0000-00007C660000}"/>
    <cellStyle name="Итог 3 5 2 3 2 3" xfId="25937" xr:uid="{00000000-0005-0000-0000-00007D660000}"/>
    <cellStyle name="Итог 3 5 2 3 3" xfId="25938" xr:uid="{00000000-0005-0000-0000-00007E660000}"/>
    <cellStyle name="Итог 3 5 2 3 3 2" xfId="25939" xr:uid="{00000000-0005-0000-0000-00007F660000}"/>
    <cellStyle name="Итог 3 5 2 3 3 2 2" xfId="25940" xr:uid="{00000000-0005-0000-0000-000080660000}"/>
    <cellStyle name="Итог 3 5 2 3 3 3" xfId="25941" xr:uid="{00000000-0005-0000-0000-000081660000}"/>
    <cellStyle name="Итог 3 5 2 3 4" xfId="25942" xr:uid="{00000000-0005-0000-0000-000082660000}"/>
    <cellStyle name="Итог 3 5 2 3 4 2" xfId="25943" xr:uid="{00000000-0005-0000-0000-000083660000}"/>
    <cellStyle name="Итог 3 5 2 3 4 2 2" xfId="25944" xr:uid="{00000000-0005-0000-0000-000084660000}"/>
    <cellStyle name="Итог 3 5 2 3 4 3" xfId="25945" xr:uid="{00000000-0005-0000-0000-000085660000}"/>
    <cellStyle name="Итог 3 5 2 3 5" xfId="25946" xr:uid="{00000000-0005-0000-0000-000086660000}"/>
    <cellStyle name="Итог 3 5 2 3 5 2" xfId="25947" xr:uid="{00000000-0005-0000-0000-000087660000}"/>
    <cellStyle name="Итог 3 5 2 3 6" xfId="25948" xr:uid="{00000000-0005-0000-0000-000088660000}"/>
    <cellStyle name="Итог 3 5 2 4" xfId="25949" xr:uid="{00000000-0005-0000-0000-000089660000}"/>
    <cellStyle name="Итог 3 5 2 4 2" xfId="25950" xr:uid="{00000000-0005-0000-0000-00008A660000}"/>
    <cellStyle name="Итог 3 5 2 4 2 2" xfId="25951" xr:uid="{00000000-0005-0000-0000-00008B660000}"/>
    <cellStyle name="Итог 3 5 2 4 2 2 2" xfId="25952" xr:uid="{00000000-0005-0000-0000-00008C660000}"/>
    <cellStyle name="Итог 3 5 2 4 2 3" xfId="25953" xr:uid="{00000000-0005-0000-0000-00008D660000}"/>
    <cellStyle name="Итог 3 5 2 4 3" xfId="25954" xr:uid="{00000000-0005-0000-0000-00008E660000}"/>
    <cellStyle name="Итог 3 5 2 4 3 2" xfId="25955" xr:uid="{00000000-0005-0000-0000-00008F660000}"/>
    <cellStyle name="Итог 3 5 2 4 3 2 2" xfId="25956" xr:uid="{00000000-0005-0000-0000-000090660000}"/>
    <cellStyle name="Итог 3 5 2 4 3 3" xfId="25957" xr:uid="{00000000-0005-0000-0000-000091660000}"/>
    <cellStyle name="Итог 3 5 2 4 4" xfId="25958" xr:uid="{00000000-0005-0000-0000-000092660000}"/>
    <cellStyle name="Итог 3 5 2 4 4 2" xfId="25959" xr:uid="{00000000-0005-0000-0000-000093660000}"/>
    <cellStyle name="Итог 3 5 2 4 4 2 2" xfId="25960" xr:uid="{00000000-0005-0000-0000-000094660000}"/>
    <cellStyle name="Итог 3 5 2 4 4 3" xfId="25961" xr:uid="{00000000-0005-0000-0000-000095660000}"/>
    <cellStyle name="Итог 3 5 2 4 5" xfId="25962" xr:uid="{00000000-0005-0000-0000-000096660000}"/>
    <cellStyle name="Итог 3 5 2 4 5 2" xfId="25963" xr:uid="{00000000-0005-0000-0000-000097660000}"/>
    <cellStyle name="Итог 3 5 2 4 6" xfId="25964" xr:uid="{00000000-0005-0000-0000-000098660000}"/>
    <cellStyle name="Итог 3 5 2 5" xfId="25965" xr:uid="{00000000-0005-0000-0000-000099660000}"/>
    <cellStyle name="Итог 3 5 2 5 2" xfId="25966" xr:uid="{00000000-0005-0000-0000-00009A660000}"/>
    <cellStyle name="Итог 3 5 2 5 2 2" xfId="25967" xr:uid="{00000000-0005-0000-0000-00009B660000}"/>
    <cellStyle name="Итог 3 5 2 5 2 2 2" xfId="25968" xr:uid="{00000000-0005-0000-0000-00009C660000}"/>
    <cellStyle name="Итог 3 5 2 5 2 3" xfId="25969" xr:uid="{00000000-0005-0000-0000-00009D660000}"/>
    <cellStyle name="Итог 3 5 2 5 3" xfId="25970" xr:uid="{00000000-0005-0000-0000-00009E660000}"/>
    <cellStyle name="Итог 3 5 2 5 3 2" xfId="25971" xr:uid="{00000000-0005-0000-0000-00009F660000}"/>
    <cellStyle name="Итог 3 5 2 5 3 2 2" xfId="25972" xr:uid="{00000000-0005-0000-0000-0000A0660000}"/>
    <cellStyle name="Итог 3 5 2 5 3 3" xfId="25973" xr:uid="{00000000-0005-0000-0000-0000A1660000}"/>
    <cellStyle name="Итог 3 5 2 5 4" xfId="25974" xr:uid="{00000000-0005-0000-0000-0000A2660000}"/>
    <cellStyle name="Итог 3 5 2 5 4 2" xfId="25975" xr:uid="{00000000-0005-0000-0000-0000A3660000}"/>
    <cellStyle name="Итог 3 5 2 5 4 2 2" xfId="25976" xr:uid="{00000000-0005-0000-0000-0000A4660000}"/>
    <cellStyle name="Итог 3 5 2 5 4 3" xfId="25977" xr:uid="{00000000-0005-0000-0000-0000A5660000}"/>
    <cellStyle name="Итог 3 5 2 5 5" xfId="25978" xr:uid="{00000000-0005-0000-0000-0000A6660000}"/>
    <cellStyle name="Итог 3 5 2 5 5 2" xfId="25979" xr:uid="{00000000-0005-0000-0000-0000A7660000}"/>
    <cellStyle name="Итог 3 5 2 5 6" xfId="25980" xr:uid="{00000000-0005-0000-0000-0000A8660000}"/>
    <cellStyle name="Итог 3 5 2 6" xfId="25981" xr:uid="{00000000-0005-0000-0000-0000A9660000}"/>
    <cellStyle name="Итог 3 5 2 6 2" xfId="25982" xr:uid="{00000000-0005-0000-0000-0000AA660000}"/>
    <cellStyle name="Итог 3 5 2 6 2 2" xfId="25983" xr:uid="{00000000-0005-0000-0000-0000AB660000}"/>
    <cellStyle name="Итог 3 5 2 6 3" xfId="25984" xr:uid="{00000000-0005-0000-0000-0000AC660000}"/>
    <cellStyle name="Итог 3 5 2 7" xfId="25985" xr:uid="{00000000-0005-0000-0000-0000AD660000}"/>
    <cellStyle name="Итог 3 5 2 7 2" xfId="25986" xr:uid="{00000000-0005-0000-0000-0000AE660000}"/>
    <cellStyle name="Итог 3 5 2 8" xfId="25987" xr:uid="{00000000-0005-0000-0000-0000AF660000}"/>
    <cellStyle name="Итог 3 5 3" xfId="25988" xr:uid="{00000000-0005-0000-0000-0000B0660000}"/>
    <cellStyle name="Итог 3 5 3 2" xfId="25989" xr:uid="{00000000-0005-0000-0000-0000B1660000}"/>
    <cellStyle name="Итог 3 5 3 2 2" xfId="25990" xr:uid="{00000000-0005-0000-0000-0000B2660000}"/>
    <cellStyle name="Итог 3 5 3 2 2 2" xfId="25991" xr:uid="{00000000-0005-0000-0000-0000B3660000}"/>
    <cellStyle name="Итог 3 5 3 2 3" xfId="25992" xr:uid="{00000000-0005-0000-0000-0000B4660000}"/>
    <cellStyle name="Итог 3 5 3 3" xfId="25993" xr:uid="{00000000-0005-0000-0000-0000B5660000}"/>
    <cellStyle name="Итог 3 5 3 3 2" xfId="25994" xr:uid="{00000000-0005-0000-0000-0000B6660000}"/>
    <cellStyle name="Итог 3 5 3 3 2 2" xfId="25995" xr:uid="{00000000-0005-0000-0000-0000B7660000}"/>
    <cellStyle name="Итог 3 5 3 3 3" xfId="25996" xr:uid="{00000000-0005-0000-0000-0000B8660000}"/>
    <cellStyle name="Итог 3 5 3 4" xfId="25997" xr:uid="{00000000-0005-0000-0000-0000B9660000}"/>
    <cellStyle name="Итог 3 5 3 4 2" xfId="25998" xr:uid="{00000000-0005-0000-0000-0000BA660000}"/>
    <cellStyle name="Итог 3 5 3 4 2 2" xfId="25999" xr:uid="{00000000-0005-0000-0000-0000BB660000}"/>
    <cellStyle name="Итог 3 5 3 4 3" xfId="26000" xr:uid="{00000000-0005-0000-0000-0000BC660000}"/>
    <cellStyle name="Итог 3 5 3 5" xfId="26001" xr:uid="{00000000-0005-0000-0000-0000BD660000}"/>
    <cellStyle name="Итог 3 5 3 5 2" xfId="26002" xr:uid="{00000000-0005-0000-0000-0000BE660000}"/>
    <cellStyle name="Итог 3 5 3 6" xfId="26003" xr:uid="{00000000-0005-0000-0000-0000BF660000}"/>
    <cellStyle name="Итог 3 5 4" xfId="26004" xr:uid="{00000000-0005-0000-0000-0000C0660000}"/>
    <cellStyle name="Итог 3 5 4 2" xfId="26005" xr:uid="{00000000-0005-0000-0000-0000C1660000}"/>
    <cellStyle name="Итог 3 5 4 2 2" xfId="26006" xr:uid="{00000000-0005-0000-0000-0000C2660000}"/>
    <cellStyle name="Итог 3 5 4 2 2 2" xfId="26007" xr:uid="{00000000-0005-0000-0000-0000C3660000}"/>
    <cellStyle name="Итог 3 5 4 2 3" xfId="26008" xr:uid="{00000000-0005-0000-0000-0000C4660000}"/>
    <cellStyle name="Итог 3 5 4 3" xfId="26009" xr:uid="{00000000-0005-0000-0000-0000C5660000}"/>
    <cellStyle name="Итог 3 5 4 3 2" xfId="26010" xr:uid="{00000000-0005-0000-0000-0000C6660000}"/>
    <cellStyle name="Итог 3 5 4 3 2 2" xfId="26011" xr:uid="{00000000-0005-0000-0000-0000C7660000}"/>
    <cellStyle name="Итог 3 5 4 3 3" xfId="26012" xr:uid="{00000000-0005-0000-0000-0000C8660000}"/>
    <cellStyle name="Итог 3 5 4 4" xfId="26013" xr:uid="{00000000-0005-0000-0000-0000C9660000}"/>
    <cellStyle name="Итог 3 5 4 4 2" xfId="26014" xr:uid="{00000000-0005-0000-0000-0000CA660000}"/>
    <cellStyle name="Итог 3 5 4 4 2 2" xfId="26015" xr:uid="{00000000-0005-0000-0000-0000CB660000}"/>
    <cellStyle name="Итог 3 5 4 4 3" xfId="26016" xr:uid="{00000000-0005-0000-0000-0000CC660000}"/>
    <cellStyle name="Итог 3 5 4 5" xfId="26017" xr:uid="{00000000-0005-0000-0000-0000CD660000}"/>
    <cellStyle name="Итог 3 5 4 5 2" xfId="26018" xr:uid="{00000000-0005-0000-0000-0000CE660000}"/>
    <cellStyle name="Итог 3 5 4 6" xfId="26019" xr:uid="{00000000-0005-0000-0000-0000CF660000}"/>
    <cellStyle name="Итог 3 5 5" xfId="26020" xr:uid="{00000000-0005-0000-0000-0000D0660000}"/>
    <cellStyle name="Итог 3 5 5 2" xfId="26021" xr:uid="{00000000-0005-0000-0000-0000D1660000}"/>
    <cellStyle name="Итог 3 5 5 2 2" xfId="26022" xr:uid="{00000000-0005-0000-0000-0000D2660000}"/>
    <cellStyle name="Итог 3 5 5 2 2 2" xfId="26023" xr:uid="{00000000-0005-0000-0000-0000D3660000}"/>
    <cellStyle name="Итог 3 5 5 2 3" xfId="26024" xr:uid="{00000000-0005-0000-0000-0000D4660000}"/>
    <cellStyle name="Итог 3 5 5 3" xfId="26025" xr:uid="{00000000-0005-0000-0000-0000D5660000}"/>
    <cellStyle name="Итог 3 5 5 3 2" xfId="26026" xr:uid="{00000000-0005-0000-0000-0000D6660000}"/>
    <cellStyle name="Итог 3 5 5 3 2 2" xfId="26027" xr:uid="{00000000-0005-0000-0000-0000D7660000}"/>
    <cellStyle name="Итог 3 5 5 3 3" xfId="26028" xr:uid="{00000000-0005-0000-0000-0000D8660000}"/>
    <cellStyle name="Итог 3 5 5 4" xfId="26029" xr:uid="{00000000-0005-0000-0000-0000D9660000}"/>
    <cellStyle name="Итог 3 5 5 4 2" xfId="26030" xr:uid="{00000000-0005-0000-0000-0000DA660000}"/>
    <cellStyle name="Итог 3 5 5 4 2 2" xfId="26031" xr:uid="{00000000-0005-0000-0000-0000DB660000}"/>
    <cellStyle name="Итог 3 5 5 4 3" xfId="26032" xr:uid="{00000000-0005-0000-0000-0000DC660000}"/>
    <cellStyle name="Итог 3 5 5 5" xfId="26033" xr:uid="{00000000-0005-0000-0000-0000DD660000}"/>
    <cellStyle name="Итог 3 5 5 5 2" xfId="26034" xr:uid="{00000000-0005-0000-0000-0000DE660000}"/>
    <cellStyle name="Итог 3 5 5 6" xfId="26035" xr:uid="{00000000-0005-0000-0000-0000DF660000}"/>
    <cellStyle name="Итог 3 5 6" xfId="26036" xr:uid="{00000000-0005-0000-0000-0000E0660000}"/>
    <cellStyle name="Итог 3 5 6 2" xfId="26037" xr:uid="{00000000-0005-0000-0000-0000E1660000}"/>
    <cellStyle name="Итог 3 5 6 2 2" xfId="26038" xr:uid="{00000000-0005-0000-0000-0000E2660000}"/>
    <cellStyle name="Итог 3 5 6 2 2 2" xfId="26039" xr:uid="{00000000-0005-0000-0000-0000E3660000}"/>
    <cellStyle name="Итог 3 5 6 2 3" xfId="26040" xr:uid="{00000000-0005-0000-0000-0000E4660000}"/>
    <cellStyle name="Итог 3 5 6 3" xfId="26041" xr:uid="{00000000-0005-0000-0000-0000E5660000}"/>
    <cellStyle name="Итог 3 5 6 3 2" xfId="26042" xr:uid="{00000000-0005-0000-0000-0000E6660000}"/>
    <cellStyle name="Итог 3 5 6 3 2 2" xfId="26043" xr:uid="{00000000-0005-0000-0000-0000E7660000}"/>
    <cellStyle name="Итог 3 5 6 3 3" xfId="26044" xr:uid="{00000000-0005-0000-0000-0000E8660000}"/>
    <cellStyle name="Итог 3 5 6 4" xfId="26045" xr:uid="{00000000-0005-0000-0000-0000E9660000}"/>
    <cellStyle name="Итог 3 5 6 4 2" xfId="26046" xr:uid="{00000000-0005-0000-0000-0000EA660000}"/>
    <cellStyle name="Итог 3 5 6 4 2 2" xfId="26047" xr:uid="{00000000-0005-0000-0000-0000EB660000}"/>
    <cellStyle name="Итог 3 5 6 4 3" xfId="26048" xr:uid="{00000000-0005-0000-0000-0000EC660000}"/>
    <cellStyle name="Итог 3 5 6 5" xfId="26049" xr:uid="{00000000-0005-0000-0000-0000ED660000}"/>
    <cellStyle name="Итог 3 5 6 5 2" xfId="26050" xr:uid="{00000000-0005-0000-0000-0000EE660000}"/>
    <cellStyle name="Итог 3 5 6 6" xfId="26051" xr:uid="{00000000-0005-0000-0000-0000EF660000}"/>
    <cellStyle name="Итог 3 5 7" xfId="26052" xr:uid="{00000000-0005-0000-0000-0000F0660000}"/>
    <cellStyle name="Итог 3 5 7 2" xfId="26053" xr:uid="{00000000-0005-0000-0000-0000F1660000}"/>
    <cellStyle name="Итог 3 5 7 2 2" xfId="26054" xr:uid="{00000000-0005-0000-0000-0000F2660000}"/>
    <cellStyle name="Итог 3 5 7 3" xfId="26055" xr:uid="{00000000-0005-0000-0000-0000F3660000}"/>
    <cellStyle name="Итог 3 5 8" xfId="26056" xr:uid="{00000000-0005-0000-0000-0000F4660000}"/>
    <cellStyle name="Итог 3 5 8 2" xfId="26057" xr:uid="{00000000-0005-0000-0000-0000F5660000}"/>
    <cellStyle name="Итог 3 5 9" xfId="26058" xr:uid="{00000000-0005-0000-0000-0000F6660000}"/>
    <cellStyle name="Итог 3 6" xfId="26059" xr:uid="{00000000-0005-0000-0000-0000F7660000}"/>
    <cellStyle name="Итог 3 6 2" xfId="26060" xr:uid="{00000000-0005-0000-0000-0000F8660000}"/>
    <cellStyle name="Итог 3 6 2 2" xfId="26061" xr:uid="{00000000-0005-0000-0000-0000F9660000}"/>
    <cellStyle name="Итог 3 6 2 2 2" xfId="26062" xr:uid="{00000000-0005-0000-0000-0000FA660000}"/>
    <cellStyle name="Итог 3 6 2 2 2 2" xfId="26063" xr:uid="{00000000-0005-0000-0000-0000FB660000}"/>
    <cellStyle name="Итог 3 6 2 2 3" xfId="26064" xr:uid="{00000000-0005-0000-0000-0000FC660000}"/>
    <cellStyle name="Итог 3 6 2 3" xfId="26065" xr:uid="{00000000-0005-0000-0000-0000FD660000}"/>
    <cellStyle name="Итог 3 6 2 3 2" xfId="26066" xr:uid="{00000000-0005-0000-0000-0000FE660000}"/>
    <cellStyle name="Итог 3 6 2 3 2 2" xfId="26067" xr:uid="{00000000-0005-0000-0000-0000FF660000}"/>
    <cellStyle name="Итог 3 6 2 3 3" xfId="26068" xr:uid="{00000000-0005-0000-0000-000000670000}"/>
    <cellStyle name="Итог 3 6 2 4" xfId="26069" xr:uid="{00000000-0005-0000-0000-000001670000}"/>
    <cellStyle name="Итог 3 6 2 4 2" xfId="26070" xr:uid="{00000000-0005-0000-0000-000002670000}"/>
    <cellStyle name="Итог 3 6 2 4 2 2" xfId="26071" xr:uid="{00000000-0005-0000-0000-000003670000}"/>
    <cellStyle name="Итог 3 6 2 4 3" xfId="26072" xr:uid="{00000000-0005-0000-0000-000004670000}"/>
    <cellStyle name="Итог 3 6 2 5" xfId="26073" xr:uid="{00000000-0005-0000-0000-000005670000}"/>
    <cellStyle name="Итог 3 6 2 5 2" xfId="26074" xr:uid="{00000000-0005-0000-0000-000006670000}"/>
    <cellStyle name="Итог 3 6 2 6" xfId="26075" xr:uid="{00000000-0005-0000-0000-000007670000}"/>
    <cellStyle name="Итог 3 6 3" xfId="26076" xr:uid="{00000000-0005-0000-0000-000008670000}"/>
    <cellStyle name="Итог 3 6 3 2" xfId="26077" xr:uid="{00000000-0005-0000-0000-000009670000}"/>
    <cellStyle name="Итог 3 6 3 2 2" xfId="26078" xr:uid="{00000000-0005-0000-0000-00000A670000}"/>
    <cellStyle name="Итог 3 6 3 2 2 2" xfId="26079" xr:uid="{00000000-0005-0000-0000-00000B670000}"/>
    <cellStyle name="Итог 3 6 3 2 3" xfId="26080" xr:uid="{00000000-0005-0000-0000-00000C670000}"/>
    <cellStyle name="Итог 3 6 3 3" xfId="26081" xr:uid="{00000000-0005-0000-0000-00000D670000}"/>
    <cellStyle name="Итог 3 6 3 3 2" xfId="26082" xr:uid="{00000000-0005-0000-0000-00000E670000}"/>
    <cellStyle name="Итог 3 6 3 3 2 2" xfId="26083" xr:uid="{00000000-0005-0000-0000-00000F670000}"/>
    <cellStyle name="Итог 3 6 3 3 3" xfId="26084" xr:uid="{00000000-0005-0000-0000-000010670000}"/>
    <cellStyle name="Итог 3 6 3 4" xfId="26085" xr:uid="{00000000-0005-0000-0000-000011670000}"/>
    <cellStyle name="Итог 3 6 3 4 2" xfId="26086" xr:uid="{00000000-0005-0000-0000-000012670000}"/>
    <cellStyle name="Итог 3 6 3 4 2 2" xfId="26087" xr:uid="{00000000-0005-0000-0000-000013670000}"/>
    <cellStyle name="Итог 3 6 3 4 3" xfId="26088" xr:uid="{00000000-0005-0000-0000-000014670000}"/>
    <cellStyle name="Итог 3 6 3 5" xfId="26089" xr:uid="{00000000-0005-0000-0000-000015670000}"/>
    <cellStyle name="Итог 3 6 3 5 2" xfId="26090" xr:uid="{00000000-0005-0000-0000-000016670000}"/>
    <cellStyle name="Итог 3 6 3 6" xfId="26091" xr:uid="{00000000-0005-0000-0000-000017670000}"/>
    <cellStyle name="Итог 3 6 4" xfId="26092" xr:uid="{00000000-0005-0000-0000-000018670000}"/>
    <cellStyle name="Итог 3 6 4 2" xfId="26093" xr:uid="{00000000-0005-0000-0000-000019670000}"/>
    <cellStyle name="Итог 3 6 4 2 2" xfId="26094" xr:uid="{00000000-0005-0000-0000-00001A670000}"/>
    <cellStyle name="Итог 3 6 4 2 2 2" xfId="26095" xr:uid="{00000000-0005-0000-0000-00001B670000}"/>
    <cellStyle name="Итог 3 6 4 2 3" xfId="26096" xr:uid="{00000000-0005-0000-0000-00001C670000}"/>
    <cellStyle name="Итог 3 6 4 3" xfId="26097" xr:uid="{00000000-0005-0000-0000-00001D670000}"/>
    <cellStyle name="Итог 3 6 4 3 2" xfId="26098" xr:uid="{00000000-0005-0000-0000-00001E670000}"/>
    <cellStyle name="Итог 3 6 4 3 2 2" xfId="26099" xr:uid="{00000000-0005-0000-0000-00001F670000}"/>
    <cellStyle name="Итог 3 6 4 3 3" xfId="26100" xr:uid="{00000000-0005-0000-0000-000020670000}"/>
    <cellStyle name="Итог 3 6 4 4" xfId="26101" xr:uid="{00000000-0005-0000-0000-000021670000}"/>
    <cellStyle name="Итог 3 6 4 4 2" xfId="26102" xr:uid="{00000000-0005-0000-0000-000022670000}"/>
    <cellStyle name="Итог 3 6 4 4 2 2" xfId="26103" xr:uid="{00000000-0005-0000-0000-000023670000}"/>
    <cellStyle name="Итог 3 6 4 4 3" xfId="26104" xr:uid="{00000000-0005-0000-0000-000024670000}"/>
    <cellStyle name="Итог 3 6 4 5" xfId="26105" xr:uid="{00000000-0005-0000-0000-000025670000}"/>
    <cellStyle name="Итог 3 6 4 5 2" xfId="26106" xr:uid="{00000000-0005-0000-0000-000026670000}"/>
    <cellStyle name="Итог 3 6 4 6" xfId="26107" xr:uid="{00000000-0005-0000-0000-000027670000}"/>
    <cellStyle name="Итог 3 6 5" xfId="26108" xr:uid="{00000000-0005-0000-0000-000028670000}"/>
    <cellStyle name="Итог 3 6 5 2" xfId="26109" xr:uid="{00000000-0005-0000-0000-000029670000}"/>
    <cellStyle name="Итог 3 6 5 2 2" xfId="26110" xr:uid="{00000000-0005-0000-0000-00002A670000}"/>
    <cellStyle name="Итог 3 6 5 2 2 2" xfId="26111" xr:uid="{00000000-0005-0000-0000-00002B670000}"/>
    <cellStyle name="Итог 3 6 5 2 3" xfId="26112" xr:uid="{00000000-0005-0000-0000-00002C670000}"/>
    <cellStyle name="Итог 3 6 5 3" xfId="26113" xr:uid="{00000000-0005-0000-0000-00002D670000}"/>
    <cellStyle name="Итог 3 6 5 3 2" xfId="26114" xr:uid="{00000000-0005-0000-0000-00002E670000}"/>
    <cellStyle name="Итог 3 6 5 3 2 2" xfId="26115" xr:uid="{00000000-0005-0000-0000-00002F670000}"/>
    <cellStyle name="Итог 3 6 5 3 3" xfId="26116" xr:uid="{00000000-0005-0000-0000-000030670000}"/>
    <cellStyle name="Итог 3 6 5 4" xfId="26117" xr:uid="{00000000-0005-0000-0000-000031670000}"/>
    <cellStyle name="Итог 3 6 5 4 2" xfId="26118" xr:uid="{00000000-0005-0000-0000-000032670000}"/>
    <cellStyle name="Итог 3 6 5 4 2 2" xfId="26119" xr:uid="{00000000-0005-0000-0000-000033670000}"/>
    <cellStyle name="Итог 3 6 5 4 3" xfId="26120" xr:uid="{00000000-0005-0000-0000-000034670000}"/>
    <cellStyle name="Итог 3 6 5 5" xfId="26121" xr:uid="{00000000-0005-0000-0000-000035670000}"/>
    <cellStyle name="Итог 3 6 5 5 2" xfId="26122" xr:uid="{00000000-0005-0000-0000-000036670000}"/>
    <cellStyle name="Итог 3 6 5 6" xfId="26123" xr:uid="{00000000-0005-0000-0000-000037670000}"/>
    <cellStyle name="Итог 3 6 6" xfId="26124" xr:uid="{00000000-0005-0000-0000-000038670000}"/>
    <cellStyle name="Итог 3 6 6 2" xfId="26125" xr:uid="{00000000-0005-0000-0000-000039670000}"/>
    <cellStyle name="Итог 3 6 6 2 2" xfId="26126" xr:uid="{00000000-0005-0000-0000-00003A670000}"/>
    <cellStyle name="Итог 3 6 6 2 2 2" xfId="26127" xr:uid="{00000000-0005-0000-0000-00003B670000}"/>
    <cellStyle name="Итог 3 6 6 2 3" xfId="26128" xr:uid="{00000000-0005-0000-0000-00003C670000}"/>
    <cellStyle name="Итог 3 6 6 3" xfId="26129" xr:uid="{00000000-0005-0000-0000-00003D670000}"/>
    <cellStyle name="Итог 3 6 6 3 2" xfId="26130" xr:uid="{00000000-0005-0000-0000-00003E670000}"/>
    <cellStyle name="Итог 3 6 6 3 2 2" xfId="26131" xr:uid="{00000000-0005-0000-0000-00003F670000}"/>
    <cellStyle name="Итог 3 6 6 3 3" xfId="26132" xr:uid="{00000000-0005-0000-0000-000040670000}"/>
    <cellStyle name="Итог 3 6 6 4" xfId="26133" xr:uid="{00000000-0005-0000-0000-000041670000}"/>
    <cellStyle name="Итог 3 6 6 4 2" xfId="26134" xr:uid="{00000000-0005-0000-0000-000042670000}"/>
    <cellStyle name="Итог 3 6 6 4 2 2" xfId="26135" xr:uid="{00000000-0005-0000-0000-000043670000}"/>
    <cellStyle name="Итог 3 6 6 4 3" xfId="26136" xr:uid="{00000000-0005-0000-0000-000044670000}"/>
    <cellStyle name="Итог 3 6 6 5" xfId="26137" xr:uid="{00000000-0005-0000-0000-000045670000}"/>
    <cellStyle name="Итог 3 6 6 5 2" xfId="26138" xr:uid="{00000000-0005-0000-0000-000046670000}"/>
    <cellStyle name="Итог 3 6 6 6" xfId="26139" xr:uid="{00000000-0005-0000-0000-000047670000}"/>
    <cellStyle name="Итог 3 6 7" xfId="26140" xr:uid="{00000000-0005-0000-0000-000048670000}"/>
    <cellStyle name="Итог 3 6 7 2" xfId="26141" xr:uid="{00000000-0005-0000-0000-000049670000}"/>
    <cellStyle name="Итог 3 6 7 2 2" xfId="26142" xr:uid="{00000000-0005-0000-0000-00004A670000}"/>
    <cellStyle name="Итог 3 6 7 3" xfId="26143" xr:uid="{00000000-0005-0000-0000-00004B670000}"/>
    <cellStyle name="Итог 3 6 8" xfId="26144" xr:uid="{00000000-0005-0000-0000-00004C670000}"/>
    <cellStyle name="Итог 3 6 8 2" xfId="26145" xr:uid="{00000000-0005-0000-0000-00004D670000}"/>
    <cellStyle name="Итог 3 6 9" xfId="26146" xr:uid="{00000000-0005-0000-0000-00004E670000}"/>
    <cellStyle name="Итог 3 7" xfId="26147" xr:uid="{00000000-0005-0000-0000-00004F670000}"/>
    <cellStyle name="Итог 3 7 2" xfId="26148" xr:uid="{00000000-0005-0000-0000-000050670000}"/>
    <cellStyle name="Итог 3 7 2 2" xfId="26149" xr:uid="{00000000-0005-0000-0000-000051670000}"/>
    <cellStyle name="Итог 3 7 2 2 2" xfId="26150" xr:uid="{00000000-0005-0000-0000-000052670000}"/>
    <cellStyle name="Итог 3 7 2 2 2 2" xfId="26151" xr:uid="{00000000-0005-0000-0000-000053670000}"/>
    <cellStyle name="Итог 3 7 2 2 3" xfId="26152" xr:uid="{00000000-0005-0000-0000-000054670000}"/>
    <cellStyle name="Итог 3 7 2 3" xfId="26153" xr:uid="{00000000-0005-0000-0000-000055670000}"/>
    <cellStyle name="Итог 3 7 2 3 2" xfId="26154" xr:uid="{00000000-0005-0000-0000-000056670000}"/>
    <cellStyle name="Итог 3 7 2 3 2 2" xfId="26155" xr:uid="{00000000-0005-0000-0000-000057670000}"/>
    <cellStyle name="Итог 3 7 2 3 3" xfId="26156" xr:uid="{00000000-0005-0000-0000-000058670000}"/>
    <cellStyle name="Итог 3 7 2 4" xfId="26157" xr:uid="{00000000-0005-0000-0000-000059670000}"/>
    <cellStyle name="Итог 3 7 2 4 2" xfId="26158" xr:uid="{00000000-0005-0000-0000-00005A670000}"/>
    <cellStyle name="Итог 3 7 2 4 2 2" xfId="26159" xr:uid="{00000000-0005-0000-0000-00005B670000}"/>
    <cellStyle name="Итог 3 7 2 4 3" xfId="26160" xr:uid="{00000000-0005-0000-0000-00005C670000}"/>
    <cellStyle name="Итог 3 7 2 5" xfId="26161" xr:uid="{00000000-0005-0000-0000-00005D670000}"/>
    <cellStyle name="Итог 3 7 2 5 2" xfId="26162" xr:uid="{00000000-0005-0000-0000-00005E670000}"/>
    <cellStyle name="Итог 3 7 2 6" xfId="26163" xr:uid="{00000000-0005-0000-0000-00005F670000}"/>
    <cellStyle name="Итог 3 7 3" xfId="26164" xr:uid="{00000000-0005-0000-0000-000060670000}"/>
    <cellStyle name="Итог 3 7 3 2" xfId="26165" xr:uid="{00000000-0005-0000-0000-000061670000}"/>
    <cellStyle name="Итог 3 7 3 2 2" xfId="26166" xr:uid="{00000000-0005-0000-0000-000062670000}"/>
    <cellStyle name="Итог 3 7 3 2 2 2" xfId="26167" xr:uid="{00000000-0005-0000-0000-000063670000}"/>
    <cellStyle name="Итог 3 7 3 2 3" xfId="26168" xr:uid="{00000000-0005-0000-0000-000064670000}"/>
    <cellStyle name="Итог 3 7 3 3" xfId="26169" xr:uid="{00000000-0005-0000-0000-000065670000}"/>
    <cellStyle name="Итог 3 7 3 3 2" xfId="26170" xr:uid="{00000000-0005-0000-0000-000066670000}"/>
    <cellStyle name="Итог 3 7 3 3 2 2" xfId="26171" xr:uid="{00000000-0005-0000-0000-000067670000}"/>
    <cellStyle name="Итог 3 7 3 3 3" xfId="26172" xr:uid="{00000000-0005-0000-0000-000068670000}"/>
    <cellStyle name="Итог 3 7 3 4" xfId="26173" xr:uid="{00000000-0005-0000-0000-000069670000}"/>
    <cellStyle name="Итог 3 7 3 4 2" xfId="26174" xr:uid="{00000000-0005-0000-0000-00006A670000}"/>
    <cellStyle name="Итог 3 7 3 4 2 2" xfId="26175" xr:uid="{00000000-0005-0000-0000-00006B670000}"/>
    <cellStyle name="Итог 3 7 3 4 3" xfId="26176" xr:uid="{00000000-0005-0000-0000-00006C670000}"/>
    <cellStyle name="Итог 3 7 3 5" xfId="26177" xr:uid="{00000000-0005-0000-0000-00006D670000}"/>
    <cellStyle name="Итог 3 7 3 5 2" xfId="26178" xr:uid="{00000000-0005-0000-0000-00006E670000}"/>
    <cellStyle name="Итог 3 7 3 6" xfId="26179" xr:uid="{00000000-0005-0000-0000-00006F670000}"/>
    <cellStyle name="Итог 3 7 4" xfId="26180" xr:uid="{00000000-0005-0000-0000-000070670000}"/>
    <cellStyle name="Итог 3 7 4 2" xfId="26181" xr:uid="{00000000-0005-0000-0000-000071670000}"/>
    <cellStyle name="Итог 3 7 4 2 2" xfId="26182" xr:uid="{00000000-0005-0000-0000-000072670000}"/>
    <cellStyle name="Итог 3 7 4 2 2 2" xfId="26183" xr:uid="{00000000-0005-0000-0000-000073670000}"/>
    <cellStyle name="Итог 3 7 4 2 3" xfId="26184" xr:uid="{00000000-0005-0000-0000-000074670000}"/>
    <cellStyle name="Итог 3 7 4 3" xfId="26185" xr:uid="{00000000-0005-0000-0000-000075670000}"/>
    <cellStyle name="Итог 3 7 4 3 2" xfId="26186" xr:uid="{00000000-0005-0000-0000-000076670000}"/>
    <cellStyle name="Итог 3 7 4 3 2 2" xfId="26187" xr:uid="{00000000-0005-0000-0000-000077670000}"/>
    <cellStyle name="Итог 3 7 4 3 3" xfId="26188" xr:uid="{00000000-0005-0000-0000-000078670000}"/>
    <cellStyle name="Итог 3 7 4 4" xfId="26189" xr:uid="{00000000-0005-0000-0000-000079670000}"/>
    <cellStyle name="Итог 3 7 4 4 2" xfId="26190" xr:uid="{00000000-0005-0000-0000-00007A670000}"/>
    <cellStyle name="Итог 3 7 4 4 2 2" xfId="26191" xr:uid="{00000000-0005-0000-0000-00007B670000}"/>
    <cellStyle name="Итог 3 7 4 4 3" xfId="26192" xr:uid="{00000000-0005-0000-0000-00007C670000}"/>
    <cellStyle name="Итог 3 7 4 5" xfId="26193" xr:uid="{00000000-0005-0000-0000-00007D670000}"/>
    <cellStyle name="Итог 3 7 4 5 2" xfId="26194" xr:uid="{00000000-0005-0000-0000-00007E670000}"/>
    <cellStyle name="Итог 3 7 4 6" xfId="26195" xr:uid="{00000000-0005-0000-0000-00007F670000}"/>
    <cellStyle name="Итог 3 7 5" xfId="26196" xr:uid="{00000000-0005-0000-0000-000080670000}"/>
    <cellStyle name="Итог 3 7 5 2" xfId="26197" xr:uid="{00000000-0005-0000-0000-000081670000}"/>
    <cellStyle name="Итог 3 7 5 2 2" xfId="26198" xr:uid="{00000000-0005-0000-0000-000082670000}"/>
    <cellStyle name="Итог 3 7 5 2 2 2" xfId="26199" xr:uid="{00000000-0005-0000-0000-000083670000}"/>
    <cellStyle name="Итог 3 7 5 2 3" xfId="26200" xr:uid="{00000000-0005-0000-0000-000084670000}"/>
    <cellStyle name="Итог 3 7 5 3" xfId="26201" xr:uid="{00000000-0005-0000-0000-000085670000}"/>
    <cellStyle name="Итог 3 7 5 3 2" xfId="26202" xr:uid="{00000000-0005-0000-0000-000086670000}"/>
    <cellStyle name="Итог 3 7 5 3 2 2" xfId="26203" xr:uid="{00000000-0005-0000-0000-000087670000}"/>
    <cellStyle name="Итог 3 7 5 3 3" xfId="26204" xr:uid="{00000000-0005-0000-0000-000088670000}"/>
    <cellStyle name="Итог 3 7 5 4" xfId="26205" xr:uid="{00000000-0005-0000-0000-000089670000}"/>
    <cellStyle name="Итог 3 7 5 4 2" xfId="26206" xr:uid="{00000000-0005-0000-0000-00008A670000}"/>
    <cellStyle name="Итог 3 7 5 4 2 2" xfId="26207" xr:uid="{00000000-0005-0000-0000-00008B670000}"/>
    <cellStyle name="Итог 3 7 5 4 3" xfId="26208" xr:uid="{00000000-0005-0000-0000-00008C670000}"/>
    <cellStyle name="Итог 3 7 5 5" xfId="26209" xr:uid="{00000000-0005-0000-0000-00008D670000}"/>
    <cellStyle name="Итог 3 7 5 5 2" xfId="26210" xr:uid="{00000000-0005-0000-0000-00008E670000}"/>
    <cellStyle name="Итог 3 7 5 6" xfId="26211" xr:uid="{00000000-0005-0000-0000-00008F670000}"/>
    <cellStyle name="Итог 3 7 6" xfId="26212" xr:uid="{00000000-0005-0000-0000-000090670000}"/>
    <cellStyle name="Итог 3 7 6 2" xfId="26213" xr:uid="{00000000-0005-0000-0000-000091670000}"/>
    <cellStyle name="Итог 3 7 6 2 2" xfId="26214" xr:uid="{00000000-0005-0000-0000-000092670000}"/>
    <cellStyle name="Итог 3 7 6 3" xfId="26215" xr:uid="{00000000-0005-0000-0000-000093670000}"/>
    <cellStyle name="Итог 3 7 7" xfId="26216" xr:uid="{00000000-0005-0000-0000-000094670000}"/>
    <cellStyle name="Итог 3 7 7 2" xfId="26217" xr:uid="{00000000-0005-0000-0000-000095670000}"/>
    <cellStyle name="Итог 3 7 8" xfId="26218" xr:uid="{00000000-0005-0000-0000-000096670000}"/>
    <cellStyle name="Итог 3 8" xfId="26219" xr:uid="{00000000-0005-0000-0000-000097670000}"/>
    <cellStyle name="Итог 3 8 2" xfId="26220" xr:uid="{00000000-0005-0000-0000-000098670000}"/>
    <cellStyle name="Итог 3 8 2 2" xfId="26221" xr:uid="{00000000-0005-0000-0000-000099670000}"/>
    <cellStyle name="Итог 3 8 2 2 2" xfId="26222" xr:uid="{00000000-0005-0000-0000-00009A670000}"/>
    <cellStyle name="Итог 3 8 2 2 2 2" xfId="26223" xr:uid="{00000000-0005-0000-0000-00009B670000}"/>
    <cellStyle name="Итог 3 8 2 2 3" xfId="26224" xr:uid="{00000000-0005-0000-0000-00009C670000}"/>
    <cellStyle name="Итог 3 8 2 3" xfId="26225" xr:uid="{00000000-0005-0000-0000-00009D670000}"/>
    <cellStyle name="Итог 3 8 2 3 2" xfId="26226" xr:uid="{00000000-0005-0000-0000-00009E670000}"/>
    <cellStyle name="Итог 3 8 2 3 2 2" xfId="26227" xr:uid="{00000000-0005-0000-0000-00009F670000}"/>
    <cellStyle name="Итог 3 8 2 3 3" xfId="26228" xr:uid="{00000000-0005-0000-0000-0000A0670000}"/>
    <cellStyle name="Итог 3 8 2 4" xfId="26229" xr:uid="{00000000-0005-0000-0000-0000A1670000}"/>
    <cellStyle name="Итог 3 8 2 4 2" xfId="26230" xr:uid="{00000000-0005-0000-0000-0000A2670000}"/>
    <cellStyle name="Итог 3 8 2 4 2 2" xfId="26231" xr:uid="{00000000-0005-0000-0000-0000A3670000}"/>
    <cellStyle name="Итог 3 8 2 4 3" xfId="26232" xr:uid="{00000000-0005-0000-0000-0000A4670000}"/>
    <cellStyle name="Итог 3 8 2 5" xfId="26233" xr:uid="{00000000-0005-0000-0000-0000A5670000}"/>
    <cellStyle name="Итог 3 8 2 5 2" xfId="26234" xr:uid="{00000000-0005-0000-0000-0000A6670000}"/>
    <cellStyle name="Итог 3 8 2 6" xfId="26235" xr:uid="{00000000-0005-0000-0000-0000A7670000}"/>
    <cellStyle name="Итог 3 8 3" xfId="26236" xr:uid="{00000000-0005-0000-0000-0000A8670000}"/>
    <cellStyle name="Итог 3 8 3 2" xfId="26237" xr:uid="{00000000-0005-0000-0000-0000A9670000}"/>
    <cellStyle name="Итог 3 8 3 2 2" xfId="26238" xr:uid="{00000000-0005-0000-0000-0000AA670000}"/>
    <cellStyle name="Итог 3 8 3 2 2 2" xfId="26239" xr:uid="{00000000-0005-0000-0000-0000AB670000}"/>
    <cellStyle name="Итог 3 8 3 2 3" xfId="26240" xr:uid="{00000000-0005-0000-0000-0000AC670000}"/>
    <cellStyle name="Итог 3 8 3 3" xfId="26241" xr:uid="{00000000-0005-0000-0000-0000AD670000}"/>
    <cellStyle name="Итог 3 8 3 3 2" xfId="26242" xr:uid="{00000000-0005-0000-0000-0000AE670000}"/>
    <cellStyle name="Итог 3 8 3 3 2 2" xfId="26243" xr:uid="{00000000-0005-0000-0000-0000AF670000}"/>
    <cellStyle name="Итог 3 8 3 3 3" xfId="26244" xr:uid="{00000000-0005-0000-0000-0000B0670000}"/>
    <cellStyle name="Итог 3 8 3 4" xfId="26245" xr:uid="{00000000-0005-0000-0000-0000B1670000}"/>
    <cellStyle name="Итог 3 8 3 4 2" xfId="26246" xr:uid="{00000000-0005-0000-0000-0000B2670000}"/>
    <cellStyle name="Итог 3 8 3 4 2 2" xfId="26247" xr:uid="{00000000-0005-0000-0000-0000B3670000}"/>
    <cellStyle name="Итог 3 8 3 4 3" xfId="26248" xr:uid="{00000000-0005-0000-0000-0000B4670000}"/>
    <cellStyle name="Итог 3 8 3 5" xfId="26249" xr:uid="{00000000-0005-0000-0000-0000B5670000}"/>
    <cellStyle name="Итог 3 8 3 5 2" xfId="26250" xr:uid="{00000000-0005-0000-0000-0000B6670000}"/>
    <cellStyle name="Итог 3 8 3 6" xfId="26251" xr:uid="{00000000-0005-0000-0000-0000B7670000}"/>
    <cellStyle name="Итог 3 8 4" xfId="26252" xr:uid="{00000000-0005-0000-0000-0000B8670000}"/>
    <cellStyle name="Итог 3 8 4 2" xfId="26253" xr:uid="{00000000-0005-0000-0000-0000B9670000}"/>
    <cellStyle name="Итог 3 8 4 2 2" xfId="26254" xr:uid="{00000000-0005-0000-0000-0000BA670000}"/>
    <cellStyle name="Итог 3 8 4 2 2 2" xfId="26255" xr:uid="{00000000-0005-0000-0000-0000BB670000}"/>
    <cellStyle name="Итог 3 8 4 2 3" xfId="26256" xr:uid="{00000000-0005-0000-0000-0000BC670000}"/>
    <cellStyle name="Итог 3 8 4 3" xfId="26257" xr:uid="{00000000-0005-0000-0000-0000BD670000}"/>
    <cellStyle name="Итог 3 8 4 3 2" xfId="26258" xr:uid="{00000000-0005-0000-0000-0000BE670000}"/>
    <cellStyle name="Итог 3 8 4 3 2 2" xfId="26259" xr:uid="{00000000-0005-0000-0000-0000BF670000}"/>
    <cellStyle name="Итог 3 8 4 3 3" xfId="26260" xr:uid="{00000000-0005-0000-0000-0000C0670000}"/>
    <cellStyle name="Итог 3 8 4 4" xfId="26261" xr:uid="{00000000-0005-0000-0000-0000C1670000}"/>
    <cellStyle name="Итог 3 8 4 4 2" xfId="26262" xr:uid="{00000000-0005-0000-0000-0000C2670000}"/>
    <cellStyle name="Итог 3 8 4 4 2 2" xfId="26263" xr:uid="{00000000-0005-0000-0000-0000C3670000}"/>
    <cellStyle name="Итог 3 8 4 4 3" xfId="26264" xr:uid="{00000000-0005-0000-0000-0000C4670000}"/>
    <cellStyle name="Итог 3 8 4 5" xfId="26265" xr:uid="{00000000-0005-0000-0000-0000C5670000}"/>
    <cellStyle name="Итог 3 8 4 5 2" xfId="26266" xr:uid="{00000000-0005-0000-0000-0000C6670000}"/>
    <cellStyle name="Итог 3 8 4 6" xfId="26267" xr:uid="{00000000-0005-0000-0000-0000C7670000}"/>
    <cellStyle name="Итог 3 8 5" xfId="26268" xr:uid="{00000000-0005-0000-0000-0000C8670000}"/>
    <cellStyle name="Итог 3 8 5 2" xfId="26269" xr:uid="{00000000-0005-0000-0000-0000C9670000}"/>
    <cellStyle name="Итог 3 8 5 2 2" xfId="26270" xr:uid="{00000000-0005-0000-0000-0000CA670000}"/>
    <cellStyle name="Итог 3 8 5 2 2 2" xfId="26271" xr:uid="{00000000-0005-0000-0000-0000CB670000}"/>
    <cellStyle name="Итог 3 8 5 2 3" xfId="26272" xr:uid="{00000000-0005-0000-0000-0000CC670000}"/>
    <cellStyle name="Итог 3 8 5 3" xfId="26273" xr:uid="{00000000-0005-0000-0000-0000CD670000}"/>
    <cellStyle name="Итог 3 8 5 3 2" xfId="26274" xr:uid="{00000000-0005-0000-0000-0000CE670000}"/>
    <cellStyle name="Итог 3 8 5 3 2 2" xfId="26275" xr:uid="{00000000-0005-0000-0000-0000CF670000}"/>
    <cellStyle name="Итог 3 8 5 3 3" xfId="26276" xr:uid="{00000000-0005-0000-0000-0000D0670000}"/>
    <cellStyle name="Итог 3 8 5 4" xfId="26277" xr:uid="{00000000-0005-0000-0000-0000D1670000}"/>
    <cellStyle name="Итог 3 8 5 4 2" xfId="26278" xr:uid="{00000000-0005-0000-0000-0000D2670000}"/>
    <cellStyle name="Итог 3 8 5 4 2 2" xfId="26279" xr:uid="{00000000-0005-0000-0000-0000D3670000}"/>
    <cellStyle name="Итог 3 8 5 4 3" xfId="26280" xr:uid="{00000000-0005-0000-0000-0000D4670000}"/>
    <cellStyle name="Итог 3 8 5 5" xfId="26281" xr:uid="{00000000-0005-0000-0000-0000D5670000}"/>
    <cellStyle name="Итог 3 8 5 5 2" xfId="26282" xr:uid="{00000000-0005-0000-0000-0000D6670000}"/>
    <cellStyle name="Итог 3 8 5 6" xfId="26283" xr:uid="{00000000-0005-0000-0000-0000D7670000}"/>
    <cellStyle name="Итог 3 8 6" xfId="26284" xr:uid="{00000000-0005-0000-0000-0000D8670000}"/>
    <cellStyle name="Итог 3 8 6 2" xfId="26285" xr:uid="{00000000-0005-0000-0000-0000D9670000}"/>
    <cellStyle name="Итог 3 8 6 2 2" xfId="26286" xr:uid="{00000000-0005-0000-0000-0000DA670000}"/>
    <cellStyle name="Итог 3 8 6 3" xfId="26287" xr:uid="{00000000-0005-0000-0000-0000DB670000}"/>
    <cellStyle name="Итог 3 8 7" xfId="26288" xr:uid="{00000000-0005-0000-0000-0000DC670000}"/>
    <cellStyle name="Итог 3 8 7 2" xfId="26289" xr:uid="{00000000-0005-0000-0000-0000DD670000}"/>
    <cellStyle name="Итог 3 8 8" xfId="26290" xr:uid="{00000000-0005-0000-0000-0000DE670000}"/>
    <cellStyle name="Итог 3 9" xfId="26291" xr:uid="{00000000-0005-0000-0000-0000DF670000}"/>
    <cellStyle name="Итог 3 9 2" xfId="26292" xr:uid="{00000000-0005-0000-0000-0000E0670000}"/>
    <cellStyle name="Итог 3 9 2 2" xfId="26293" xr:uid="{00000000-0005-0000-0000-0000E1670000}"/>
    <cellStyle name="Итог 3 9 2 2 2" xfId="26294" xr:uid="{00000000-0005-0000-0000-0000E2670000}"/>
    <cellStyle name="Итог 3 9 2 3" xfId="26295" xr:uid="{00000000-0005-0000-0000-0000E3670000}"/>
    <cellStyle name="Итог 3 9 3" xfId="26296" xr:uid="{00000000-0005-0000-0000-0000E4670000}"/>
    <cellStyle name="Итог 3 9 3 2" xfId="26297" xr:uid="{00000000-0005-0000-0000-0000E5670000}"/>
    <cellStyle name="Итог 3 9 4" xfId="26298" xr:uid="{00000000-0005-0000-0000-0000E6670000}"/>
    <cellStyle name="Итог 4" xfId="297" xr:uid="{00000000-0005-0000-0000-0000E7670000}"/>
    <cellStyle name="Итог 4 10" xfId="26299" xr:uid="{00000000-0005-0000-0000-0000E8670000}"/>
    <cellStyle name="Итог 4 10 2" xfId="26300" xr:uid="{00000000-0005-0000-0000-0000E9670000}"/>
    <cellStyle name="Итог 4 10 2 2" xfId="26301" xr:uid="{00000000-0005-0000-0000-0000EA670000}"/>
    <cellStyle name="Итог 4 10 3" xfId="26302" xr:uid="{00000000-0005-0000-0000-0000EB670000}"/>
    <cellStyle name="Итог 4 11" xfId="26303" xr:uid="{00000000-0005-0000-0000-0000EC670000}"/>
    <cellStyle name="Итог 4 11 2" xfId="26304" xr:uid="{00000000-0005-0000-0000-0000ED670000}"/>
    <cellStyle name="Итог 4 12" xfId="26305" xr:uid="{00000000-0005-0000-0000-0000EE670000}"/>
    <cellStyle name="Итог 4 13" xfId="26306" xr:uid="{00000000-0005-0000-0000-0000EF670000}"/>
    <cellStyle name="Итог 4 2" xfId="298" xr:uid="{00000000-0005-0000-0000-0000F0670000}"/>
    <cellStyle name="Итог 4 2 10" xfId="26307" xr:uid="{00000000-0005-0000-0000-0000F1670000}"/>
    <cellStyle name="Итог 4 2 2" xfId="26308" xr:uid="{00000000-0005-0000-0000-0000F2670000}"/>
    <cellStyle name="Итог 4 2 2 10" xfId="26309" xr:uid="{00000000-0005-0000-0000-0000F3670000}"/>
    <cellStyle name="Итог 4 2 2 2" xfId="26310" xr:uid="{00000000-0005-0000-0000-0000F4670000}"/>
    <cellStyle name="Итог 4 2 2 2 2" xfId="26311" xr:uid="{00000000-0005-0000-0000-0000F5670000}"/>
    <cellStyle name="Итог 4 2 2 2 2 2" xfId="26312" xr:uid="{00000000-0005-0000-0000-0000F6670000}"/>
    <cellStyle name="Итог 4 2 2 2 2 2 2" xfId="26313" xr:uid="{00000000-0005-0000-0000-0000F7670000}"/>
    <cellStyle name="Итог 4 2 2 2 2 2 2 2" xfId="26314" xr:uid="{00000000-0005-0000-0000-0000F8670000}"/>
    <cellStyle name="Итог 4 2 2 2 2 2 3" xfId="26315" xr:uid="{00000000-0005-0000-0000-0000F9670000}"/>
    <cellStyle name="Итог 4 2 2 2 2 3" xfId="26316" xr:uid="{00000000-0005-0000-0000-0000FA670000}"/>
    <cellStyle name="Итог 4 2 2 2 2 3 2" xfId="26317" xr:uid="{00000000-0005-0000-0000-0000FB670000}"/>
    <cellStyle name="Итог 4 2 2 2 2 3 2 2" xfId="26318" xr:uid="{00000000-0005-0000-0000-0000FC670000}"/>
    <cellStyle name="Итог 4 2 2 2 2 3 3" xfId="26319" xr:uid="{00000000-0005-0000-0000-0000FD670000}"/>
    <cellStyle name="Итог 4 2 2 2 2 4" xfId="26320" xr:uid="{00000000-0005-0000-0000-0000FE670000}"/>
    <cellStyle name="Итог 4 2 2 2 2 4 2" xfId="26321" xr:uid="{00000000-0005-0000-0000-0000FF670000}"/>
    <cellStyle name="Итог 4 2 2 2 2 4 2 2" xfId="26322" xr:uid="{00000000-0005-0000-0000-000000680000}"/>
    <cellStyle name="Итог 4 2 2 2 2 4 3" xfId="26323" xr:uid="{00000000-0005-0000-0000-000001680000}"/>
    <cellStyle name="Итог 4 2 2 2 2 5" xfId="26324" xr:uid="{00000000-0005-0000-0000-000002680000}"/>
    <cellStyle name="Итог 4 2 2 2 2 5 2" xfId="26325" xr:uid="{00000000-0005-0000-0000-000003680000}"/>
    <cellStyle name="Итог 4 2 2 2 2 6" xfId="26326" xr:uid="{00000000-0005-0000-0000-000004680000}"/>
    <cellStyle name="Итог 4 2 2 2 3" xfId="26327" xr:uid="{00000000-0005-0000-0000-000005680000}"/>
    <cellStyle name="Итог 4 2 2 2 3 2" xfId="26328" xr:uid="{00000000-0005-0000-0000-000006680000}"/>
    <cellStyle name="Итог 4 2 2 2 3 2 2" xfId="26329" xr:uid="{00000000-0005-0000-0000-000007680000}"/>
    <cellStyle name="Итог 4 2 2 2 3 2 2 2" xfId="26330" xr:uid="{00000000-0005-0000-0000-000008680000}"/>
    <cellStyle name="Итог 4 2 2 2 3 2 3" xfId="26331" xr:uid="{00000000-0005-0000-0000-000009680000}"/>
    <cellStyle name="Итог 4 2 2 2 3 3" xfId="26332" xr:uid="{00000000-0005-0000-0000-00000A680000}"/>
    <cellStyle name="Итог 4 2 2 2 3 3 2" xfId="26333" xr:uid="{00000000-0005-0000-0000-00000B680000}"/>
    <cellStyle name="Итог 4 2 2 2 3 3 2 2" xfId="26334" xr:uid="{00000000-0005-0000-0000-00000C680000}"/>
    <cellStyle name="Итог 4 2 2 2 3 3 3" xfId="26335" xr:uid="{00000000-0005-0000-0000-00000D680000}"/>
    <cellStyle name="Итог 4 2 2 2 3 4" xfId="26336" xr:uid="{00000000-0005-0000-0000-00000E680000}"/>
    <cellStyle name="Итог 4 2 2 2 3 4 2" xfId="26337" xr:uid="{00000000-0005-0000-0000-00000F680000}"/>
    <cellStyle name="Итог 4 2 2 2 3 4 2 2" xfId="26338" xr:uid="{00000000-0005-0000-0000-000010680000}"/>
    <cellStyle name="Итог 4 2 2 2 3 4 3" xfId="26339" xr:uid="{00000000-0005-0000-0000-000011680000}"/>
    <cellStyle name="Итог 4 2 2 2 3 5" xfId="26340" xr:uid="{00000000-0005-0000-0000-000012680000}"/>
    <cellStyle name="Итог 4 2 2 2 3 5 2" xfId="26341" xr:uid="{00000000-0005-0000-0000-000013680000}"/>
    <cellStyle name="Итог 4 2 2 2 3 6" xfId="26342" xr:uid="{00000000-0005-0000-0000-000014680000}"/>
    <cellStyle name="Итог 4 2 2 2 4" xfId="26343" xr:uid="{00000000-0005-0000-0000-000015680000}"/>
    <cellStyle name="Итог 4 2 2 2 4 2" xfId="26344" xr:uid="{00000000-0005-0000-0000-000016680000}"/>
    <cellStyle name="Итог 4 2 2 2 4 2 2" xfId="26345" xr:uid="{00000000-0005-0000-0000-000017680000}"/>
    <cellStyle name="Итог 4 2 2 2 4 2 2 2" xfId="26346" xr:uid="{00000000-0005-0000-0000-000018680000}"/>
    <cellStyle name="Итог 4 2 2 2 4 2 3" xfId="26347" xr:uid="{00000000-0005-0000-0000-000019680000}"/>
    <cellStyle name="Итог 4 2 2 2 4 3" xfId="26348" xr:uid="{00000000-0005-0000-0000-00001A680000}"/>
    <cellStyle name="Итог 4 2 2 2 4 3 2" xfId="26349" xr:uid="{00000000-0005-0000-0000-00001B680000}"/>
    <cellStyle name="Итог 4 2 2 2 4 3 2 2" xfId="26350" xr:uid="{00000000-0005-0000-0000-00001C680000}"/>
    <cellStyle name="Итог 4 2 2 2 4 3 3" xfId="26351" xr:uid="{00000000-0005-0000-0000-00001D680000}"/>
    <cellStyle name="Итог 4 2 2 2 4 4" xfId="26352" xr:uid="{00000000-0005-0000-0000-00001E680000}"/>
    <cellStyle name="Итог 4 2 2 2 4 4 2" xfId="26353" xr:uid="{00000000-0005-0000-0000-00001F680000}"/>
    <cellStyle name="Итог 4 2 2 2 4 4 2 2" xfId="26354" xr:uid="{00000000-0005-0000-0000-000020680000}"/>
    <cellStyle name="Итог 4 2 2 2 4 4 3" xfId="26355" xr:uid="{00000000-0005-0000-0000-000021680000}"/>
    <cellStyle name="Итог 4 2 2 2 4 5" xfId="26356" xr:uid="{00000000-0005-0000-0000-000022680000}"/>
    <cellStyle name="Итог 4 2 2 2 4 5 2" xfId="26357" xr:uid="{00000000-0005-0000-0000-000023680000}"/>
    <cellStyle name="Итог 4 2 2 2 4 6" xfId="26358" xr:uid="{00000000-0005-0000-0000-000024680000}"/>
    <cellStyle name="Итог 4 2 2 2 5" xfId="26359" xr:uid="{00000000-0005-0000-0000-000025680000}"/>
    <cellStyle name="Итог 4 2 2 2 5 2" xfId="26360" xr:uid="{00000000-0005-0000-0000-000026680000}"/>
    <cellStyle name="Итог 4 2 2 2 5 2 2" xfId="26361" xr:uid="{00000000-0005-0000-0000-000027680000}"/>
    <cellStyle name="Итог 4 2 2 2 5 2 2 2" xfId="26362" xr:uid="{00000000-0005-0000-0000-000028680000}"/>
    <cellStyle name="Итог 4 2 2 2 5 2 3" xfId="26363" xr:uid="{00000000-0005-0000-0000-000029680000}"/>
    <cellStyle name="Итог 4 2 2 2 5 3" xfId="26364" xr:uid="{00000000-0005-0000-0000-00002A680000}"/>
    <cellStyle name="Итог 4 2 2 2 5 3 2" xfId="26365" xr:uid="{00000000-0005-0000-0000-00002B680000}"/>
    <cellStyle name="Итог 4 2 2 2 5 3 2 2" xfId="26366" xr:uid="{00000000-0005-0000-0000-00002C680000}"/>
    <cellStyle name="Итог 4 2 2 2 5 3 3" xfId="26367" xr:uid="{00000000-0005-0000-0000-00002D680000}"/>
    <cellStyle name="Итог 4 2 2 2 5 4" xfId="26368" xr:uid="{00000000-0005-0000-0000-00002E680000}"/>
    <cellStyle name="Итог 4 2 2 2 5 4 2" xfId="26369" xr:uid="{00000000-0005-0000-0000-00002F680000}"/>
    <cellStyle name="Итог 4 2 2 2 5 4 2 2" xfId="26370" xr:uid="{00000000-0005-0000-0000-000030680000}"/>
    <cellStyle name="Итог 4 2 2 2 5 4 3" xfId="26371" xr:uid="{00000000-0005-0000-0000-000031680000}"/>
    <cellStyle name="Итог 4 2 2 2 5 5" xfId="26372" xr:uid="{00000000-0005-0000-0000-000032680000}"/>
    <cellStyle name="Итог 4 2 2 2 5 5 2" xfId="26373" xr:uid="{00000000-0005-0000-0000-000033680000}"/>
    <cellStyle name="Итог 4 2 2 2 5 6" xfId="26374" xr:uid="{00000000-0005-0000-0000-000034680000}"/>
    <cellStyle name="Итог 4 2 2 2 6" xfId="26375" xr:uid="{00000000-0005-0000-0000-000035680000}"/>
    <cellStyle name="Итог 4 2 2 2 6 2" xfId="26376" xr:uid="{00000000-0005-0000-0000-000036680000}"/>
    <cellStyle name="Итог 4 2 2 2 6 2 2" xfId="26377" xr:uid="{00000000-0005-0000-0000-000037680000}"/>
    <cellStyle name="Итог 4 2 2 2 6 2 2 2" xfId="26378" xr:uid="{00000000-0005-0000-0000-000038680000}"/>
    <cellStyle name="Итог 4 2 2 2 6 2 3" xfId="26379" xr:uid="{00000000-0005-0000-0000-000039680000}"/>
    <cellStyle name="Итог 4 2 2 2 6 3" xfId="26380" xr:uid="{00000000-0005-0000-0000-00003A680000}"/>
    <cellStyle name="Итог 4 2 2 2 6 3 2" xfId="26381" xr:uid="{00000000-0005-0000-0000-00003B680000}"/>
    <cellStyle name="Итог 4 2 2 2 6 3 2 2" xfId="26382" xr:uid="{00000000-0005-0000-0000-00003C680000}"/>
    <cellStyle name="Итог 4 2 2 2 6 3 3" xfId="26383" xr:uid="{00000000-0005-0000-0000-00003D680000}"/>
    <cellStyle name="Итог 4 2 2 2 6 4" xfId="26384" xr:uid="{00000000-0005-0000-0000-00003E680000}"/>
    <cellStyle name="Итог 4 2 2 2 6 4 2" xfId="26385" xr:uid="{00000000-0005-0000-0000-00003F680000}"/>
    <cellStyle name="Итог 4 2 2 2 6 4 2 2" xfId="26386" xr:uid="{00000000-0005-0000-0000-000040680000}"/>
    <cellStyle name="Итог 4 2 2 2 6 4 3" xfId="26387" xr:uid="{00000000-0005-0000-0000-000041680000}"/>
    <cellStyle name="Итог 4 2 2 2 6 5" xfId="26388" xr:uid="{00000000-0005-0000-0000-000042680000}"/>
    <cellStyle name="Итог 4 2 2 2 6 5 2" xfId="26389" xr:uid="{00000000-0005-0000-0000-000043680000}"/>
    <cellStyle name="Итог 4 2 2 2 6 6" xfId="26390" xr:uid="{00000000-0005-0000-0000-000044680000}"/>
    <cellStyle name="Итог 4 2 2 2 7" xfId="26391" xr:uid="{00000000-0005-0000-0000-000045680000}"/>
    <cellStyle name="Итог 4 2 2 2 7 2" xfId="26392" xr:uid="{00000000-0005-0000-0000-000046680000}"/>
    <cellStyle name="Итог 4 2 2 2 7 2 2" xfId="26393" xr:uid="{00000000-0005-0000-0000-000047680000}"/>
    <cellStyle name="Итог 4 2 2 2 7 3" xfId="26394" xr:uid="{00000000-0005-0000-0000-000048680000}"/>
    <cellStyle name="Итог 4 2 2 2 8" xfId="26395" xr:uid="{00000000-0005-0000-0000-000049680000}"/>
    <cellStyle name="Итог 4 2 2 2 8 2" xfId="26396" xr:uid="{00000000-0005-0000-0000-00004A680000}"/>
    <cellStyle name="Итог 4 2 2 2 9" xfId="26397" xr:uid="{00000000-0005-0000-0000-00004B680000}"/>
    <cellStyle name="Итог 4 2 2 3" xfId="26398" xr:uid="{00000000-0005-0000-0000-00004C680000}"/>
    <cellStyle name="Итог 4 2 2 3 2" xfId="26399" xr:uid="{00000000-0005-0000-0000-00004D680000}"/>
    <cellStyle name="Итог 4 2 2 3 2 2" xfId="26400" xr:uid="{00000000-0005-0000-0000-00004E680000}"/>
    <cellStyle name="Итог 4 2 2 3 2 2 2" xfId="26401" xr:uid="{00000000-0005-0000-0000-00004F680000}"/>
    <cellStyle name="Итог 4 2 2 3 2 2 2 2" xfId="26402" xr:uid="{00000000-0005-0000-0000-000050680000}"/>
    <cellStyle name="Итог 4 2 2 3 2 2 3" xfId="26403" xr:uid="{00000000-0005-0000-0000-000051680000}"/>
    <cellStyle name="Итог 4 2 2 3 2 3" xfId="26404" xr:uid="{00000000-0005-0000-0000-000052680000}"/>
    <cellStyle name="Итог 4 2 2 3 2 3 2" xfId="26405" xr:uid="{00000000-0005-0000-0000-000053680000}"/>
    <cellStyle name="Итог 4 2 2 3 2 3 2 2" xfId="26406" xr:uid="{00000000-0005-0000-0000-000054680000}"/>
    <cellStyle name="Итог 4 2 2 3 2 3 3" xfId="26407" xr:uid="{00000000-0005-0000-0000-000055680000}"/>
    <cellStyle name="Итог 4 2 2 3 2 4" xfId="26408" xr:uid="{00000000-0005-0000-0000-000056680000}"/>
    <cellStyle name="Итог 4 2 2 3 2 4 2" xfId="26409" xr:uid="{00000000-0005-0000-0000-000057680000}"/>
    <cellStyle name="Итог 4 2 2 3 2 4 2 2" xfId="26410" xr:uid="{00000000-0005-0000-0000-000058680000}"/>
    <cellStyle name="Итог 4 2 2 3 2 4 3" xfId="26411" xr:uid="{00000000-0005-0000-0000-000059680000}"/>
    <cellStyle name="Итог 4 2 2 3 2 5" xfId="26412" xr:uid="{00000000-0005-0000-0000-00005A680000}"/>
    <cellStyle name="Итог 4 2 2 3 2 5 2" xfId="26413" xr:uid="{00000000-0005-0000-0000-00005B680000}"/>
    <cellStyle name="Итог 4 2 2 3 2 6" xfId="26414" xr:uid="{00000000-0005-0000-0000-00005C680000}"/>
    <cellStyle name="Итог 4 2 2 3 3" xfId="26415" xr:uid="{00000000-0005-0000-0000-00005D680000}"/>
    <cellStyle name="Итог 4 2 2 3 3 2" xfId="26416" xr:uid="{00000000-0005-0000-0000-00005E680000}"/>
    <cellStyle name="Итог 4 2 2 3 3 2 2" xfId="26417" xr:uid="{00000000-0005-0000-0000-00005F680000}"/>
    <cellStyle name="Итог 4 2 2 3 3 2 2 2" xfId="26418" xr:uid="{00000000-0005-0000-0000-000060680000}"/>
    <cellStyle name="Итог 4 2 2 3 3 2 3" xfId="26419" xr:uid="{00000000-0005-0000-0000-000061680000}"/>
    <cellStyle name="Итог 4 2 2 3 3 3" xfId="26420" xr:uid="{00000000-0005-0000-0000-000062680000}"/>
    <cellStyle name="Итог 4 2 2 3 3 3 2" xfId="26421" xr:uid="{00000000-0005-0000-0000-000063680000}"/>
    <cellStyle name="Итог 4 2 2 3 3 3 2 2" xfId="26422" xr:uid="{00000000-0005-0000-0000-000064680000}"/>
    <cellStyle name="Итог 4 2 2 3 3 3 3" xfId="26423" xr:uid="{00000000-0005-0000-0000-000065680000}"/>
    <cellStyle name="Итог 4 2 2 3 3 4" xfId="26424" xr:uid="{00000000-0005-0000-0000-000066680000}"/>
    <cellStyle name="Итог 4 2 2 3 3 4 2" xfId="26425" xr:uid="{00000000-0005-0000-0000-000067680000}"/>
    <cellStyle name="Итог 4 2 2 3 3 4 2 2" xfId="26426" xr:uid="{00000000-0005-0000-0000-000068680000}"/>
    <cellStyle name="Итог 4 2 2 3 3 4 3" xfId="26427" xr:uid="{00000000-0005-0000-0000-000069680000}"/>
    <cellStyle name="Итог 4 2 2 3 3 5" xfId="26428" xr:uid="{00000000-0005-0000-0000-00006A680000}"/>
    <cellStyle name="Итог 4 2 2 3 3 5 2" xfId="26429" xr:uid="{00000000-0005-0000-0000-00006B680000}"/>
    <cellStyle name="Итог 4 2 2 3 3 6" xfId="26430" xr:uid="{00000000-0005-0000-0000-00006C680000}"/>
    <cellStyle name="Итог 4 2 2 3 4" xfId="26431" xr:uid="{00000000-0005-0000-0000-00006D680000}"/>
    <cellStyle name="Итог 4 2 2 3 4 2" xfId="26432" xr:uid="{00000000-0005-0000-0000-00006E680000}"/>
    <cellStyle name="Итог 4 2 2 3 4 2 2" xfId="26433" xr:uid="{00000000-0005-0000-0000-00006F680000}"/>
    <cellStyle name="Итог 4 2 2 3 4 2 2 2" xfId="26434" xr:uid="{00000000-0005-0000-0000-000070680000}"/>
    <cellStyle name="Итог 4 2 2 3 4 2 3" xfId="26435" xr:uid="{00000000-0005-0000-0000-000071680000}"/>
    <cellStyle name="Итог 4 2 2 3 4 3" xfId="26436" xr:uid="{00000000-0005-0000-0000-000072680000}"/>
    <cellStyle name="Итог 4 2 2 3 4 3 2" xfId="26437" xr:uid="{00000000-0005-0000-0000-000073680000}"/>
    <cellStyle name="Итог 4 2 2 3 4 3 2 2" xfId="26438" xr:uid="{00000000-0005-0000-0000-000074680000}"/>
    <cellStyle name="Итог 4 2 2 3 4 3 3" xfId="26439" xr:uid="{00000000-0005-0000-0000-000075680000}"/>
    <cellStyle name="Итог 4 2 2 3 4 4" xfId="26440" xr:uid="{00000000-0005-0000-0000-000076680000}"/>
    <cellStyle name="Итог 4 2 2 3 4 4 2" xfId="26441" xr:uid="{00000000-0005-0000-0000-000077680000}"/>
    <cellStyle name="Итог 4 2 2 3 4 4 2 2" xfId="26442" xr:uid="{00000000-0005-0000-0000-000078680000}"/>
    <cellStyle name="Итог 4 2 2 3 4 4 3" xfId="26443" xr:uid="{00000000-0005-0000-0000-000079680000}"/>
    <cellStyle name="Итог 4 2 2 3 4 5" xfId="26444" xr:uid="{00000000-0005-0000-0000-00007A680000}"/>
    <cellStyle name="Итог 4 2 2 3 4 5 2" xfId="26445" xr:uid="{00000000-0005-0000-0000-00007B680000}"/>
    <cellStyle name="Итог 4 2 2 3 4 6" xfId="26446" xr:uid="{00000000-0005-0000-0000-00007C680000}"/>
    <cellStyle name="Итог 4 2 2 3 5" xfId="26447" xr:uid="{00000000-0005-0000-0000-00007D680000}"/>
    <cellStyle name="Итог 4 2 2 3 5 2" xfId="26448" xr:uid="{00000000-0005-0000-0000-00007E680000}"/>
    <cellStyle name="Итог 4 2 2 3 5 2 2" xfId="26449" xr:uid="{00000000-0005-0000-0000-00007F680000}"/>
    <cellStyle name="Итог 4 2 2 3 5 2 2 2" xfId="26450" xr:uid="{00000000-0005-0000-0000-000080680000}"/>
    <cellStyle name="Итог 4 2 2 3 5 2 3" xfId="26451" xr:uid="{00000000-0005-0000-0000-000081680000}"/>
    <cellStyle name="Итог 4 2 2 3 5 3" xfId="26452" xr:uid="{00000000-0005-0000-0000-000082680000}"/>
    <cellStyle name="Итог 4 2 2 3 5 3 2" xfId="26453" xr:uid="{00000000-0005-0000-0000-000083680000}"/>
    <cellStyle name="Итог 4 2 2 3 5 3 2 2" xfId="26454" xr:uid="{00000000-0005-0000-0000-000084680000}"/>
    <cellStyle name="Итог 4 2 2 3 5 3 3" xfId="26455" xr:uid="{00000000-0005-0000-0000-000085680000}"/>
    <cellStyle name="Итог 4 2 2 3 5 4" xfId="26456" xr:uid="{00000000-0005-0000-0000-000086680000}"/>
    <cellStyle name="Итог 4 2 2 3 5 4 2" xfId="26457" xr:uid="{00000000-0005-0000-0000-000087680000}"/>
    <cellStyle name="Итог 4 2 2 3 5 4 2 2" xfId="26458" xr:uid="{00000000-0005-0000-0000-000088680000}"/>
    <cellStyle name="Итог 4 2 2 3 5 4 3" xfId="26459" xr:uid="{00000000-0005-0000-0000-000089680000}"/>
    <cellStyle name="Итог 4 2 2 3 5 5" xfId="26460" xr:uid="{00000000-0005-0000-0000-00008A680000}"/>
    <cellStyle name="Итог 4 2 2 3 5 5 2" xfId="26461" xr:uid="{00000000-0005-0000-0000-00008B680000}"/>
    <cellStyle name="Итог 4 2 2 3 5 6" xfId="26462" xr:uid="{00000000-0005-0000-0000-00008C680000}"/>
    <cellStyle name="Итог 4 2 2 3 6" xfId="26463" xr:uid="{00000000-0005-0000-0000-00008D680000}"/>
    <cellStyle name="Итог 4 2 2 3 6 2" xfId="26464" xr:uid="{00000000-0005-0000-0000-00008E680000}"/>
    <cellStyle name="Итог 4 2 2 3 6 2 2" xfId="26465" xr:uid="{00000000-0005-0000-0000-00008F680000}"/>
    <cellStyle name="Итог 4 2 2 3 6 3" xfId="26466" xr:uid="{00000000-0005-0000-0000-000090680000}"/>
    <cellStyle name="Итог 4 2 2 3 7" xfId="26467" xr:uid="{00000000-0005-0000-0000-000091680000}"/>
    <cellStyle name="Итог 4 2 2 3 7 2" xfId="26468" xr:uid="{00000000-0005-0000-0000-000092680000}"/>
    <cellStyle name="Итог 4 2 2 3 8" xfId="26469" xr:uid="{00000000-0005-0000-0000-000093680000}"/>
    <cellStyle name="Итог 4 2 2 4" xfId="26470" xr:uid="{00000000-0005-0000-0000-000094680000}"/>
    <cellStyle name="Итог 4 2 2 4 2" xfId="26471" xr:uid="{00000000-0005-0000-0000-000095680000}"/>
    <cellStyle name="Итог 4 2 2 4 2 2" xfId="26472" xr:uid="{00000000-0005-0000-0000-000096680000}"/>
    <cellStyle name="Итог 4 2 2 4 2 2 2" xfId="26473" xr:uid="{00000000-0005-0000-0000-000097680000}"/>
    <cellStyle name="Итог 4 2 2 4 2 3" xfId="26474" xr:uid="{00000000-0005-0000-0000-000098680000}"/>
    <cellStyle name="Итог 4 2 2 4 3" xfId="26475" xr:uid="{00000000-0005-0000-0000-000099680000}"/>
    <cellStyle name="Итог 4 2 2 4 3 2" xfId="26476" xr:uid="{00000000-0005-0000-0000-00009A680000}"/>
    <cellStyle name="Итог 4 2 2 4 3 2 2" xfId="26477" xr:uid="{00000000-0005-0000-0000-00009B680000}"/>
    <cellStyle name="Итог 4 2 2 4 3 3" xfId="26478" xr:uid="{00000000-0005-0000-0000-00009C680000}"/>
    <cellStyle name="Итог 4 2 2 4 4" xfId="26479" xr:uid="{00000000-0005-0000-0000-00009D680000}"/>
    <cellStyle name="Итог 4 2 2 4 4 2" xfId="26480" xr:uid="{00000000-0005-0000-0000-00009E680000}"/>
    <cellStyle name="Итог 4 2 2 4 4 2 2" xfId="26481" xr:uid="{00000000-0005-0000-0000-00009F680000}"/>
    <cellStyle name="Итог 4 2 2 4 4 3" xfId="26482" xr:uid="{00000000-0005-0000-0000-0000A0680000}"/>
    <cellStyle name="Итог 4 2 2 4 5" xfId="26483" xr:uid="{00000000-0005-0000-0000-0000A1680000}"/>
    <cellStyle name="Итог 4 2 2 4 5 2" xfId="26484" xr:uid="{00000000-0005-0000-0000-0000A2680000}"/>
    <cellStyle name="Итог 4 2 2 4 6" xfId="26485" xr:uid="{00000000-0005-0000-0000-0000A3680000}"/>
    <cellStyle name="Итог 4 2 2 5" xfId="26486" xr:uid="{00000000-0005-0000-0000-0000A4680000}"/>
    <cellStyle name="Итог 4 2 2 5 2" xfId="26487" xr:uid="{00000000-0005-0000-0000-0000A5680000}"/>
    <cellStyle name="Итог 4 2 2 5 2 2" xfId="26488" xr:uid="{00000000-0005-0000-0000-0000A6680000}"/>
    <cellStyle name="Итог 4 2 2 5 2 2 2" xfId="26489" xr:uid="{00000000-0005-0000-0000-0000A7680000}"/>
    <cellStyle name="Итог 4 2 2 5 2 3" xfId="26490" xr:uid="{00000000-0005-0000-0000-0000A8680000}"/>
    <cellStyle name="Итог 4 2 2 5 3" xfId="26491" xr:uid="{00000000-0005-0000-0000-0000A9680000}"/>
    <cellStyle name="Итог 4 2 2 5 3 2" xfId="26492" xr:uid="{00000000-0005-0000-0000-0000AA680000}"/>
    <cellStyle name="Итог 4 2 2 5 3 2 2" xfId="26493" xr:uid="{00000000-0005-0000-0000-0000AB680000}"/>
    <cellStyle name="Итог 4 2 2 5 3 3" xfId="26494" xr:uid="{00000000-0005-0000-0000-0000AC680000}"/>
    <cellStyle name="Итог 4 2 2 5 4" xfId="26495" xr:uid="{00000000-0005-0000-0000-0000AD680000}"/>
    <cellStyle name="Итог 4 2 2 5 4 2" xfId="26496" xr:uid="{00000000-0005-0000-0000-0000AE680000}"/>
    <cellStyle name="Итог 4 2 2 5 4 2 2" xfId="26497" xr:uid="{00000000-0005-0000-0000-0000AF680000}"/>
    <cellStyle name="Итог 4 2 2 5 4 3" xfId="26498" xr:uid="{00000000-0005-0000-0000-0000B0680000}"/>
    <cellStyle name="Итог 4 2 2 5 5" xfId="26499" xr:uid="{00000000-0005-0000-0000-0000B1680000}"/>
    <cellStyle name="Итог 4 2 2 5 5 2" xfId="26500" xr:uid="{00000000-0005-0000-0000-0000B2680000}"/>
    <cellStyle name="Итог 4 2 2 5 6" xfId="26501" xr:uid="{00000000-0005-0000-0000-0000B3680000}"/>
    <cellStyle name="Итог 4 2 2 6" xfId="26502" xr:uid="{00000000-0005-0000-0000-0000B4680000}"/>
    <cellStyle name="Итог 4 2 2 6 2" xfId="26503" xr:uid="{00000000-0005-0000-0000-0000B5680000}"/>
    <cellStyle name="Итог 4 2 2 6 2 2" xfId="26504" xr:uid="{00000000-0005-0000-0000-0000B6680000}"/>
    <cellStyle name="Итог 4 2 2 6 2 2 2" xfId="26505" xr:uid="{00000000-0005-0000-0000-0000B7680000}"/>
    <cellStyle name="Итог 4 2 2 6 2 3" xfId="26506" xr:uid="{00000000-0005-0000-0000-0000B8680000}"/>
    <cellStyle name="Итог 4 2 2 6 3" xfId="26507" xr:uid="{00000000-0005-0000-0000-0000B9680000}"/>
    <cellStyle name="Итог 4 2 2 6 3 2" xfId="26508" xr:uid="{00000000-0005-0000-0000-0000BA680000}"/>
    <cellStyle name="Итог 4 2 2 6 3 2 2" xfId="26509" xr:uid="{00000000-0005-0000-0000-0000BB680000}"/>
    <cellStyle name="Итог 4 2 2 6 3 3" xfId="26510" xr:uid="{00000000-0005-0000-0000-0000BC680000}"/>
    <cellStyle name="Итог 4 2 2 6 4" xfId="26511" xr:uid="{00000000-0005-0000-0000-0000BD680000}"/>
    <cellStyle name="Итог 4 2 2 6 4 2" xfId="26512" xr:uid="{00000000-0005-0000-0000-0000BE680000}"/>
    <cellStyle name="Итог 4 2 2 6 4 2 2" xfId="26513" xr:uid="{00000000-0005-0000-0000-0000BF680000}"/>
    <cellStyle name="Итог 4 2 2 6 4 3" xfId="26514" xr:uid="{00000000-0005-0000-0000-0000C0680000}"/>
    <cellStyle name="Итог 4 2 2 6 5" xfId="26515" xr:uid="{00000000-0005-0000-0000-0000C1680000}"/>
    <cellStyle name="Итог 4 2 2 6 5 2" xfId="26516" xr:uid="{00000000-0005-0000-0000-0000C2680000}"/>
    <cellStyle name="Итог 4 2 2 6 6" xfId="26517" xr:uid="{00000000-0005-0000-0000-0000C3680000}"/>
    <cellStyle name="Итог 4 2 2 7" xfId="26518" xr:uid="{00000000-0005-0000-0000-0000C4680000}"/>
    <cellStyle name="Итог 4 2 2 7 2" xfId="26519" xr:uid="{00000000-0005-0000-0000-0000C5680000}"/>
    <cellStyle name="Итог 4 2 2 7 2 2" xfId="26520" xr:uid="{00000000-0005-0000-0000-0000C6680000}"/>
    <cellStyle name="Итог 4 2 2 7 2 2 2" xfId="26521" xr:uid="{00000000-0005-0000-0000-0000C7680000}"/>
    <cellStyle name="Итог 4 2 2 7 2 3" xfId="26522" xr:uid="{00000000-0005-0000-0000-0000C8680000}"/>
    <cellStyle name="Итог 4 2 2 7 3" xfId="26523" xr:uid="{00000000-0005-0000-0000-0000C9680000}"/>
    <cellStyle name="Итог 4 2 2 7 3 2" xfId="26524" xr:uid="{00000000-0005-0000-0000-0000CA680000}"/>
    <cellStyle name="Итог 4 2 2 7 3 2 2" xfId="26525" xr:uid="{00000000-0005-0000-0000-0000CB680000}"/>
    <cellStyle name="Итог 4 2 2 7 3 3" xfId="26526" xr:uid="{00000000-0005-0000-0000-0000CC680000}"/>
    <cellStyle name="Итог 4 2 2 7 4" xfId="26527" xr:uid="{00000000-0005-0000-0000-0000CD680000}"/>
    <cellStyle name="Итог 4 2 2 7 4 2" xfId="26528" xr:uid="{00000000-0005-0000-0000-0000CE680000}"/>
    <cellStyle name="Итог 4 2 2 7 4 2 2" xfId="26529" xr:uid="{00000000-0005-0000-0000-0000CF680000}"/>
    <cellStyle name="Итог 4 2 2 7 4 3" xfId="26530" xr:uid="{00000000-0005-0000-0000-0000D0680000}"/>
    <cellStyle name="Итог 4 2 2 7 5" xfId="26531" xr:uid="{00000000-0005-0000-0000-0000D1680000}"/>
    <cellStyle name="Итог 4 2 2 7 5 2" xfId="26532" xr:uid="{00000000-0005-0000-0000-0000D2680000}"/>
    <cellStyle name="Итог 4 2 2 7 6" xfId="26533" xr:uid="{00000000-0005-0000-0000-0000D3680000}"/>
    <cellStyle name="Итог 4 2 2 8" xfId="26534" xr:uid="{00000000-0005-0000-0000-0000D4680000}"/>
    <cellStyle name="Итог 4 2 2 8 2" xfId="26535" xr:uid="{00000000-0005-0000-0000-0000D5680000}"/>
    <cellStyle name="Итог 4 2 2 8 2 2" xfId="26536" xr:uid="{00000000-0005-0000-0000-0000D6680000}"/>
    <cellStyle name="Итог 4 2 2 8 3" xfId="26537" xr:uid="{00000000-0005-0000-0000-0000D7680000}"/>
    <cellStyle name="Итог 4 2 2 9" xfId="26538" xr:uid="{00000000-0005-0000-0000-0000D8680000}"/>
    <cellStyle name="Итог 4 2 2 9 2" xfId="26539" xr:uid="{00000000-0005-0000-0000-0000D9680000}"/>
    <cellStyle name="Итог 4 2 3" xfId="26540" xr:uid="{00000000-0005-0000-0000-0000DA680000}"/>
    <cellStyle name="Итог 4 2 3 2" xfId="26541" xr:uid="{00000000-0005-0000-0000-0000DB680000}"/>
    <cellStyle name="Итог 4 2 3 2 2" xfId="26542" xr:uid="{00000000-0005-0000-0000-0000DC680000}"/>
    <cellStyle name="Итог 4 2 3 2 2 2" xfId="26543" xr:uid="{00000000-0005-0000-0000-0000DD680000}"/>
    <cellStyle name="Итог 4 2 3 2 2 2 2" xfId="26544" xr:uid="{00000000-0005-0000-0000-0000DE680000}"/>
    <cellStyle name="Итог 4 2 3 2 2 2 2 2" xfId="26545" xr:uid="{00000000-0005-0000-0000-0000DF680000}"/>
    <cellStyle name="Итог 4 2 3 2 2 2 3" xfId="26546" xr:uid="{00000000-0005-0000-0000-0000E0680000}"/>
    <cellStyle name="Итог 4 2 3 2 2 3" xfId="26547" xr:uid="{00000000-0005-0000-0000-0000E1680000}"/>
    <cellStyle name="Итог 4 2 3 2 2 3 2" xfId="26548" xr:uid="{00000000-0005-0000-0000-0000E2680000}"/>
    <cellStyle name="Итог 4 2 3 2 2 3 2 2" xfId="26549" xr:uid="{00000000-0005-0000-0000-0000E3680000}"/>
    <cellStyle name="Итог 4 2 3 2 2 3 3" xfId="26550" xr:uid="{00000000-0005-0000-0000-0000E4680000}"/>
    <cellStyle name="Итог 4 2 3 2 2 4" xfId="26551" xr:uid="{00000000-0005-0000-0000-0000E5680000}"/>
    <cellStyle name="Итог 4 2 3 2 2 4 2" xfId="26552" xr:uid="{00000000-0005-0000-0000-0000E6680000}"/>
    <cellStyle name="Итог 4 2 3 2 2 4 2 2" xfId="26553" xr:uid="{00000000-0005-0000-0000-0000E7680000}"/>
    <cellStyle name="Итог 4 2 3 2 2 4 3" xfId="26554" xr:uid="{00000000-0005-0000-0000-0000E8680000}"/>
    <cellStyle name="Итог 4 2 3 2 2 5" xfId="26555" xr:uid="{00000000-0005-0000-0000-0000E9680000}"/>
    <cellStyle name="Итог 4 2 3 2 2 5 2" xfId="26556" xr:uid="{00000000-0005-0000-0000-0000EA680000}"/>
    <cellStyle name="Итог 4 2 3 2 2 6" xfId="26557" xr:uid="{00000000-0005-0000-0000-0000EB680000}"/>
    <cellStyle name="Итог 4 2 3 2 3" xfId="26558" xr:uid="{00000000-0005-0000-0000-0000EC680000}"/>
    <cellStyle name="Итог 4 2 3 2 3 2" xfId="26559" xr:uid="{00000000-0005-0000-0000-0000ED680000}"/>
    <cellStyle name="Итог 4 2 3 2 3 2 2" xfId="26560" xr:uid="{00000000-0005-0000-0000-0000EE680000}"/>
    <cellStyle name="Итог 4 2 3 2 3 2 2 2" xfId="26561" xr:uid="{00000000-0005-0000-0000-0000EF680000}"/>
    <cellStyle name="Итог 4 2 3 2 3 2 3" xfId="26562" xr:uid="{00000000-0005-0000-0000-0000F0680000}"/>
    <cellStyle name="Итог 4 2 3 2 3 3" xfId="26563" xr:uid="{00000000-0005-0000-0000-0000F1680000}"/>
    <cellStyle name="Итог 4 2 3 2 3 3 2" xfId="26564" xr:uid="{00000000-0005-0000-0000-0000F2680000}"/>
    <cellStyle name="Итог 4 2 3 2 3 3 2 2" xfId="26565" xr:uid="{00000000-0005-0000-0000-0000F3680000}"/>
    <cellStyle name="Итог 4 2 3 2 3 3 3" xfId="26566" xr:uid="{00000000-0005-0000-0000-0000F4680000}"/>
    <cellStyle name="Итог 4 2 3 2 3 4" xfId="26567" xr:uid="{00000000-0005-0000-0000-0000F5680000}"/>
    <cellStyle name="Итог 4 2 3 2 3 4 2" xfId="26568" xr:uid="{00000000-0005-0000-0000-0000F6680000}"/>
    <cellStyle name="Итог 4 2 3 2 3 4 2 2" xfId="26569" xr:uid="{00000000-0005-0000-0000-0000F7680000}"/>
    <cellStyle name="Итог 4 2 3 2 3 4 3" xfId="26570" xr:uid="{00000000-0005-0000-0000-0000F8680000}"/>
    <cellStyle name="Итог 4 2 3 2 3 5" xfId="26571" xr:uid="{00000000-0005-0000-0000-0000F9680000}"/>
    <cellStyle name="Итог 4 2 3 2 3 5 2" xfId="26572" xr:uid="{00000000-0005-0000-0000-0000FA680000}"/>
    <cellStyle name="Итог 4 2 3 2 3 6" xfId="26573" xr:uid="{00000000-0005-0000-0000-0000FB680000}"/>
    <cellStyle name="Итог 4 2 3 2 4" xfId="26574" xr:uid="{00000000-0005-0000-0000-0000FC680000}"/>
    <cellStyle name="Итог 4 2 3 2 4 2" xfId="26575" xr:uid="{00000000-0005-0000-0000-0000FD680000}"/>
    <cellStyle name="Итог 4 2 3 2 4 2 2" xfId="26576" xr:uid="{00000000-0005-0000-0000-0000FE680000}"/>
    <cellStyle name="Итог 4 2 3 2 4 2 2 2" xfId="26577" xr:uid="{00000000-0005-0000-0000-0000FF680000}"/>
    <cellStyle name="Итог 4 2 3 2 4 2 3" xfId="26578" xr:uid="{00000000-0005-0000-0000-000000690000}"/>
    <cellStyle name="Итог 4 2 3 2 4 3" xfId="26579" xr:uid="{00000000-0005-0000-0000-000001690000}"/>
    <cellStyle name="Итог 4 2 3 2 4 3 2" xfId="26580" xr:uid="{00000000-0005-0000-0000-000002690000}"/>
    <cellStyle name="Итог 4 2 3 2 4 3 2 2" xfId="26581" xr:uid="{00000000-0005-0000-0000-000003690000}"/>
    <cellStyle name="Итог 4 2 3 2 4 3 3" xfId="26582" xr:uid="{00000000-0005-0000-0000-000004690000}"/>
    <cellStyle name="Итог 4 2 3 2 4 4" xfId="26583" xr:uid="{00000000-0005-0000-0000-000005690000}"/>
    <cellStyle name="Итог 4 2 3 2 4 4 2" xfId="26584" xr:uid="{00000000-0005-0000-0000-000006690000}"/>
    <cellStyle name="Итог 4 2 3 2 4 4 2 2" xfId="26585" xr:uid="{00000000-0005-0000-0000-000007690000}"/>
    <cellStyle name="Итог 4 2 3 2 4 4 3" xfId="26586" xr:uid="{00000000-0005-0000-0000-000008690000}"/>
    <cellStyle name="Итог 4 2 3 2 4 5" xfId="26587" xr:uid="{00000000-0005-0000-0000-000009690000}"/>
    <cellStyle name="Итог 4 2 3 2 4 5 2" xfId="26588" xr:uid="{00000000-0005-0000-0000-00000A690000}"/>
    <cellStyle name="Итог 4 2 3 2 4 6" xfId="26589" xr:uid="{00000000-0005-0000-0000-00000B690000}"/>
    <cellStyle name="Итог 4 2 3 2 5" xfId="26590" xr:uid="{00000000-0005-0000-0000-00000C690000}"/>
    <cellStyle name="Итог 4 2 3 2 5 2" xfId="26591" xr:uid="{00000000-0005-0000-0000-00000D690000}"/>
    <cellStyle name="Итог 4 2 3 2 5 2 2" xfId="26592" xr:uid="{00000000-0005-0000-0000-00000E690000}"/>
    <cellStyle name="Итог 4 2 3 2 5 2 2 2" xfId="26593" xr:uid="{00000000-0005-0000-0000-00000F690000}"/>
    <cellStyle name="Итог 4 2 3 2 5 2 3" xfId="26594" xr:uid="{00000000-0005-0000-0000-000010690000}"/>
    <cellStyle name="Итог 4 2 3 2 5 3" xfId="26595" xr:uid="{00000000-0005-0000-0000-000011690000}"/>
    <cellStyle name="Итог 4 2 3 2 5 3 2" xfId="26596" xr:uid="{00000000-0005-0000-0000-000012690000}"/>
    <cellStyle name="Итог 4 2 3 2 5 3 2 2" xfId="26597" xr:uid="{00000000-0005-0000-0000-000013690000}"/>
    <cellStyle name="Итог 4 2 3 2 5 3 3" xfId="26598" xr:uid="{00000000-0005-0000-0000-000014690000}"/>
    <cellStyle name="Итог 4 2 3 2 5 4" xfId="26599" xr:uid="{00000000-0005-0000-0000-000015690000}"/>
    <cellStyle name="Итог 4 2 3 2 5 4 2" xfId="26600" xr:uid="{00000000-0005-0000-0000-000016690000}"/>
    <cellStyle name="Итог 4 2 3 2 5 4 2 2" xfId="26601" xr:uid="{00000000-0005-0000-0000-000017690000}"/>
    <cellStyle name="Итог 4 2 3 2 5 4 3" xfId="26602" xr:uid="{00000000-0005-0000-0000-000018690000}"/>
    <cellStyle name="Итог 4 2 3 2 5 5" xfId="26603" xr:uid="{00000000-0005-0000-0000-000019690000}"/>
    <cellStyle name="Итог 4 2 3 2 5 5 2" xfId="26604" xr:uid="{00000000-0005-0000-0000-00001A690000}"/>
    <cellStyle name="Итог 4 2 3 2 5 6" xfId="26605" xr:uid="{00000000-0005-0000-0000-00001B690000}"/>
    <cellStyle name="Итог 4 2 3 2 6" xfId="26606" xr:uid="{00000000-0005-0000-0000-00001C690000}"/>
    <cellStyle name="Итог 4 2 3 2 6 2" xfId="26607" xr:uid="{00000000-0005-0000-0000-00001D690000}"/>
    <cellStyle name="Итог 4 2 3 2 6 2 2" xfId="26608" xr:uid="{00000000-0005-0000-0000-00001E690000}"/>
    <cellStyle name="Итог 4 2 3 2 6 3" xfId="26609" xr:uid="{00000000-0005-0000-0000-00001F690000}"/>
    <cellStyle name="Итог 4 2 3 2 7" xfId="26610" xr:uid="{00000000-0005-0000-0000-000020690000}"/>
    <cellStyle name="Итог 4 2 3 2 7 2" xfId="26611" xr:uid="{00000000-0005-0000-0000-000021690000}"/>
    <cellStyle name="Итог 4 2 3 2 8" xfId="26612" xr:uid="{00000000-0005-0000-0000-000022690000}"/>
    <cellStyle name="Итог 4 2 3 3" xfId="26613" xr:uid="{00000000-0005-0000-0000-000023690000}"/>
    <cellStyle name="Итог 4 2 3 3 2" xfId="26614" xr:uid="{00000000-0005-0000-0000-000024690000}"/>
    <cellStyle name="Итог 4 2 3 3 2 2" xfId="26615" xr:uid="{00000000-0005-0000-0000-000025690000}"/>
    <cellStyle name="Итог 4 2 3 3 2 2 2" xfId="26616" xr:uid="{00000000-0005-0000-0000-000026690000}"/>
    <cellStyle name="Итог 4 2 3 3 2 3" xfId="26617" xr:uid="{00000000-0005-0000-0000-000027690000}"/>
    <cellStyle name="Итог 4 2 3 3 3" xfId="26618" xr:uid="{00000000-0005-0000-0000-000028690000}"/>
    <cellStyle name="Итог 4 2 3 3 3 2" xfId="26619" xr:uid="{00000000-0005-0000-0000-000029690000}"/>
    <cellStyle name="Итог 4 2 3 3 3 2 2" xfId="26620" xr:uid="{00000000-0005-0000-0000-00002A690000}"/>
    <cellStyle name="Итог 4 2 3 3 3 3" xfId="26621" xr:uid="{00000000-0005-0000-0000-00002B690000}"/>
    <cellStyle name="Итог 4 2 3 3 4" xfId="26622" xr:uid="{00000000-0005-0000-0000-00002C690000}"/>
    <cellStyle name="Итог 4 2 3 3 4 2" xfId="26623" xr:uid="{00000000-0005-0000-0000-00002D690000}"/>
    <cellStyle name="Итог 4 2 3 3 4 2 2" xfId="26624" xr:uid="{00000000-0005-0000-0000-00002E690000}"/>
    <cellStyle name="Итог 4 2 3 3 4 3" xfId="26625" xr:uid="{00000000-0005-0000-0000-00002F690000}"/>
    <cellStyle name="Итог 4 2 3 3 5" xfId="26626" xr:uid="{00000000-0005-0000-0000-000030690000}"/>
    <cellStyle name="Итог 4 2 3 3 5 2" xfId="26627" xr:uid="{00000000-0005-0000-0000-000031690000}"/>
    <cellStyle name="Итог 4 2 3 3 6" xfId="26628" xr:uid="{00000000-0005-0000-0000-000032690000}"/>
    <cellStyle name="Итог 4 2 3 4" xfId="26629" xr:uid="{00000000-0005-0000-0000-000033690000}"/>
    <cellStyle name="Итог 4 2 3 4 2" xfId="26630" xr:uid="{00000000-0005-0000-0000-000034690000}"/>
    <cellStyle name="Итог 4 2 3 4 2 2" xfId="26631" xr:uid="{00000000-0005-0000-0000-000035690000}"/>
    <cellStyle name="Итог 4 2 3 4 2 2 2" xfId="26632" xr:uid="{00000000-0005-0000-0000-000036690000}"/>
    <cellStyle name="Итог 4 2 3 4 2 3" xfId="26633" xr:uid="{00000000-0005-0000-0000-000037690000}"/>
    <cellStyle name="Итог 4 2 3 4 3" xfId="26634" xr:uid="{00000000-0005-0000-0000-000038690000}"/>
    <cellStyle name="Итог 4 2 3 4 3 2" xfId="26635" xr:uid="{00000000-0005-0000-0000-000039690000}"/>
    <cellStyle name="Итог 4 2 3 4 3 2 2" xfId="26636" xr:uid="{00000000-0005-0000-0000-00003A690000}"/>
    <cellStyle name="Итог 4 2 3 4 3 3" xfId="26637" xr:uid="{00000000-0005-0000-0000-00003B690000}"/>
    <cellStyle name="Итог 4 2 3 4 4" xfId="26638" xr:uid="{00000000-0005-0000-0000-00003C690000}"/>
    <cellStyle name="Итог 4 2 3 4 4 2" xfId="26639" xr:uid="{00000000-0005-0000-0000-00003D690000}"/>
    <cellStyle name="Итог 4 2 3 4 4 2 2" xfId="26640" xr:uid="{00000000-0005-0000-0000-00003E690000}"/>
    <cellStyle name="Итог 4 2 3 4 4 3" xfId="26641" xr:uid="{00000000-0005-0000-0000-00003F690000}"/>
    <cellStyle name="Итог 4 2 3 4 5" xfId="26642" xr:uid="{00000000-0005-0000-0000-000040690000}"/>
    <cellStyle name="Итог 4 2 3 4 5 2" xfId="26643" xr:uid="{00000000-0005-0000-0000-000041690000}"/>
    <cellStyle name="Итог 4 2 3 4 6" xfId="26644" xr:uid="{00000000-0005-0000-0000-000042690000}"/>
    <cellStyle name="Итог 4 2 3 5" xfId="26645" xr:uid="{00000000-0005-0000-0000-000043690000}"/>
    <cellStyle name="Итог 4 2 3 5 2" xfId="26646" xr:uid="{00000000-0005-0000-0000-000044690000}"/>
    <cellStyle name="Итог 4 2 3 5 2 2" xfId="26647" xr:uid="{00000000-0005-0000-0000-000045690000}"/>
    <cellStyle name="Итог 4 2 3 5 2 2 2" xfId="26648" xr:uid="{00000000-0005-0000-0000-000046690000}"/>
    <cellStyle name="Итог 4 2 3 5 2 3" xfId="26649" xr:uid="{00000000-0005-0000-0000-000047690000}"/>
    <cellStyle name="Итог 4 2 3 5 3" xfId="26650" xr:uid="{00000000-0005-0000-0000-000048690000}"/>
    <cellStyle name="Итог 4 2 3 5 3 2" xfId="26651" xr:uid="{00000000-0005-0000-0000-000049690000}"/>
    <cellStyle name="Итог 4 2 3 5 3 2 2" xfId="26652" xr:uid="{00000000-0005-0000-0000-00004A690000}"/>
    <cellStyle name="Итог 4 2 3 5 3 3" xfId="26653" xr:uid="{00000000-0005-0000-0000-00004B690000}"/>
    <cellStyle name="Итог 4 2 3 5 4" xfId="26654" xr:uid="{00000000-0005-0000-0000-00004C690000}"/>
    <cellStyle name="Итог 4 2 3 5 4 2" xfId="26655" xr:uid="{00000000-0005-0000-0000-00004D690000}"/>
    <cellStyle name="Итог 4 2 3 5 4 2 2" xfId="26656" xr:uid="{00000000-0005-0000-0000-00004E690000}"/>
    <cellStyle name="Итог 4 2 3 5 4 3" xfId="26657" xr:uid="{00000000-0005-0000-0000-00004F690000}"/>
    <cellStyle name="Итог 4 2 3 5 5" xfId="26658" xr:uid="{00000000-0005-0000-0000-000050690000}"/>
    <cellStyle name="Итог 4 2 3 5 5 2" xfId="26659" xr:uid="{00000000-0005-0000-0000-000051690000}"/>
    <cellStyle name="Итог 4 2 3 5 6" xfId="26660" xr:uid="{00000000-0005-0000-0000-000052690000}"/>
    <cellStyle name="Итог 4 2 3 6" xfId="26661" xr:uid="{00000000-0005-0000-0000-000053690000}"/>
    <cellStyle name="Итог 4 2 3 6 2" xfId="26662" xr:uid="{00000000-0005-0000-0000-000054690000}"/>
    <cellStyle name="Итог 4 2 3 6 2 2" xfId="26663" xr:uid="{00000000-0005-0000-0000-000055690000}"/>
    <cellStyle name="Итог 4 2 3 6 2 2 2" xfId="26664" xr:uid="{00000000-0005-0000-0000-000056690000}"/>
    <cellStyle name="Итог 4 2 3 6 2 3" xfId="26665" xr:uid="{00000000-0005-0000-0000-000057690000}"/>
    <cellStyle name="Итог 4 2 3 6 3" xfId="26666" xr:uid="{00000000-0005-0000-0000-000058690000}"/>
    <cellStyle name="Итог 4 2 3 6 3 2" xfId="26667" xr:uid="{00000000-0005-0000-0000-000059690000}"/>
    <cellStyle name="Итог 4 2 3 6 3 2 2" xfId="26668" xr:uid="{00000000-0005-0000-0000-00005A690000}"/>
    <cellStyle name="Итог 4 2 3 6 3 3" xfId="26669" xr:uid="{00000000-0005-0000-0000-00005B690000}"/>
    <cellStyle name="Итог 4 2 3 6 4" xfId="26670" xr:uid="{00000000-0005-0000-0000-00005C690000}"/>
    <cellStyle name="Итог 4 2 3 6 4 2" xfId="26671" xr:uid="{00000000-0005-0000-0000-00005D690000}"/>
    <cellStyle name="Итог 4 2 3 6 4 2 2" xfId="26672" xr:uid="{00000000-0005-0000-0000-00005E690000}"/>
    <cellStyle name="Итог 4 2 3 6 4 3" xfId="26673" xr:uid="{00000000-0005-0000-0000-00005F690000}"/>
    <cellStyle name="Итог 4 2 3 6 5" xfId="26674" xr:uid="{00000000-0005-0000-0000-000060690000}"/>
    <cellStyle name="Итог 4 2 3 6 5 2" xfId="26675" xr:uid="{00000000-0005-0000-0000-000061690000}"/>
    <cellStyle name="Итог 4 2 3 6 6" xfId="26676" xr:uid="{00000000-0005-0000-0000-000062690000}"/>
    <cellStyle name="Итог 4 2 3 7" xfId="26677" xr:uid="{00000000-0005-0000-0000-000063690000}"/>
    <cellStyle name="Итог 4 2 3 7 2" xfId="26678" xr:uid="{00000000-0005-0000-0000-000064690000}"/>
    <cellStyle name="Итог 4 2 3 7 2 2" xfId="26679" xr:uid="{00000000-0005-0000-0000-000065690000}"/>
    <cellStyle name="Итог 4 2 3 7 3" xfId="26680" xr:uid="{00000000-0005-0000-0000-000066690000}"/>
    <cellStyle name="Итог 4 2 3 8" xfId="26681" xr:uid="{00000000-0005-0000-0000-000067690000}"/>
    <cellStyle name="Итог 4 2 3 8 2" xfId="26682" xr:uid="{00000000-0005-0000-0000-000068690000}"/>
    <cellStyle name="Итог 4 2 3 9" xfId="26683" xr:uid="{00000000-0005-0000-0000-000069690000}"/>
    <cellStyle name="Итог 4 2 4" xfId="26684" xr:uid="{00000000-0005-0000-0000-00006A690000}"/>
    <cellStyle name="Итог 4 2 4 2" xfId="26685" xr:uid="{00000000-0005-0000-0000-00006B690000}"/>
    <cellStyle name="Итог 4 2 4 2 2" xfId="26686" xr:uid="{00000000-0005-0000-0000-00006C690000}"/>
    <cellStyle name="Итог 4 2 4 2 2 2" xfId="26687" xr:uid="{00000000-0005-0000-0000-00006D690000}"/>
    <cellStyle name="Итог 4 2 4 2 2 2 2" xfId="26688" xr:uid="{00000000-0005-0000-0000-00006E690000}"/>
    <cellStyle name="Итог 4 2 4 2 2 3" xfId="26689" xr:uid="{00000000-0005-0000-0000-00006F690000}"/>
    <cellStyle name="Итог 4 2 4 2 3" xfId="26690" xr:uid="{00000000-0005-0000-0000-000070690000}"/>
    <cellStyle name="Итог 4 2 4 2 3 2" xfId="26691" xr:uid="{00000000-0005-0000-0000-000071690000}"/>
    <cellStyle name="Итог 4 2 4 2 3 2 2" xfId="26692" xr:uid="{00000000-0005-0000-0000-000072690000}"/>
    <cellStyle name="Итог 4 2 4 2 3 3" xfId="26693" xr:uid="{00000000-0005-0000-0000-000073690000}"/>
    <cellStyle name="Итог 4 2 4 2 4" xfId="26694" xr:uid="{00000000-0005-0000-0000-000074690000}"/>
    <cellStyle name="Итог 4 2 4 2 4 2" xfId="26695" xr:uid="{00000000-0005-0000-0000-000075690000}"/>
    <cellStyle name="Итог 4 2 4 2 4 2 2" xfId="26696" xr:uid="{00000000-0005-0000-0000-000076690000}"/>
    <cellStyle name="Итог 4 2 4 2 4 3" xfId="26697" xr:uid="{00000000-0005-0000-0000-000077690000}"/>
    <cellStyle name="Итог 4 2 4 2 5" xfId="26698" xr:uid="{00000000-0005-0000-0000-000078690000}"/>
    <cellStyle name="Итог 4 2 4 2 5 2" xfId="26699" xr:uid="{00000000-0005-0000-0000-000079690000}"/>
    <cellStyle name="Итог 4 2 4 2 6" xfId="26700" xr:uid="{00000000-0005-0000-0000-00007A690000}"/>
    <cellStyle name="Итог 4 2 4 3" xfId="26701" xr:uid="{00000000-0005-0000-0000-00007B690000}"/>
    <cellStyle name="Итог 4 2 4 3 2" xfId="26702" xr:uid="{00000000-0005-0000-0000-00007C690000}"/>
    <cellStyle name="Итог 4 2 4 3 2 2" xfId="26703" xr:uid="{00000000-0005-0000-0000-00007D690000}"/>
    <cellStyle name="Итог 4 2 4 3 2 2 2" xfId="26704" xr:uid="{00000000-0005-0000-0000-00007E690000}"/>
    <cellStyle name="Итог 4 2 4 3 2 3" xfId="26705" xr:uid="{00000000-0005-0000-0000-00007F690000}"/>
    <cellStyle name="Итог 4 2 4 3 3" xfId="26706" xr:uid="{00000000-0005-0000-0000-000080690000}"/>
    <cellStyle name="Итог 4 2 4 3 3 2" xfId="26707" xr:uid="{00000000-0005-0000-0000-000081690000}"/>
    <cellStyle name="Итог 4 2 4 3 3 2 2" xfId="26708" xr:uid="{00000000-0005-0000-0000-000082690000}"/>
    <cellStyle name="Итог 4 2 4 3 3 3" xfId="26709" xr:uid="{00000000-0005-0000-0000-000083690000}"/>
    <cellStyle name="Итог 4 2 4 3 4" xfId="26710" xr:uid="{00000000-0005-0000-0000-000084690000}"/>
    <cellStyle name="Итог 4 2 4 3 4 2" xfId="26711" xr:uid="{00000000-0005-0000-0000-000085690000}"/>
    <cellStyle name="Итог 4 2 4 3 4 2 2" xfId="26712" xr:uid="{00000000-0005-0000-0000-000086690000}"/>
    <cellStyle name="Итог 4 2 4 3 4 3" xfId="26713" xr:uid="{00000000-0005-0000-0000-000087690000}"/>
    <cellStyle name="Итог 4 2 4 3 5" xfId="26714" xr:uid="{00000000-0005-0000-0000-000088690000}"/>
    <cellStyle name="Итог 4 2 4 3 5 2" xfId="26715" xr:uid="{00000000-0005-0000-0000-000089690000}"/>
    <cellStyle name="Итог 4 2 4 3 6" xfId="26716" xr:uid="{00000000-0005-0000-0000-00008A690000}"/>
    <cellStyle name="Итог 4 2 4 4" xfId="26717" xr:uid="{00000000-0005-0000-0000-00008B690000}"/>
    <cellStyle name="Итог 4 2 4 4 2" xfId="26718" xr:uid="{00000000-0005-0000-0000-00008C690000}"/>
    <cellStyle name="Итог 4 2 4 4 2 2" xfId="26719" xr:uid="{00000000-0005-0000-0000-00008D690000}"/>
    <cellStyle name="Итог 4 2 4 4 2 2 2" xfId="26720" xr:uid="{00000000-0005-0000-0000-00008E690000}"/>
    <cellStyle name="Итог 4 2 4 4 2 3" xfId="26721" xr:uid="{00000000-0005-0000-0000-00008F690000}"/>
    <cellStyle name="Итог 4 2 4 4 3" xfId="26722" xr:uid="{00000000-0005-0000-0000-000090690000}"/>
    <cellStyle name="Итог 4 2 4 4 3 2" xfId="26723" xr:uid="{00000000-0005-0000-0000-000091690000}"/>
    <cellStyle name="Итог 4 2 4 4 3 2 2" xfId="26724" xr:uid="{00000000-0005-0000-0000-000092690000}"/>
    <cellStyle name="Итог 4 2 4 4 3 3" xfId="26725" xr:uid="{00000000-0005-0000-0000-000093690000}"/>
    <cellStyle name="Итог 4 2 4 4 4" xfId="26726" xr:uid="{00000000-0005-0000-0000-000094690000}"/>
    <cellStyle name="Итог 4 2 4 4 4 2" xfId="26727" xr:uid="{00000000-0005-0000-0000-000095690000}"/>
    <cellStyle name="Итог 4 2 4 4 4 2 2" xfId="26728" xr:uid="{00000000-0005-0000-0000-000096690000}"/>
    <cellStyle name="Итог 4 2 4 4 4 3" xfId="26729" xr:uid="{00000000-0005-0000-0000-000097690000}"/>
    <cellStyle name="Итог 4 2 4 4 5" xfId="26730" xr:uid="{00000000-0005-0000-0000-000098690000}"/>
    <cellStyle name="Итог 4 2 4 4 5 2" xfId="26731" xr:uid="{00000000-0005-0000-0000-000099690000}"/>
    <cellStyle name="Итог 4 2 4 4 6" xfId="26732" xr:uid="{00000000-0005-0000-0000-00009A690000}"/>
    <cellStyle name="Итог 4 2 4 5" xfId="26733" xr:uid="{00000000-0005-0000-0000-00009B690000}"/>
    <cellStyle name="Итог 4 2 4 5 2" xfId="26734" xr:uid="{00000000-0005-0000-0000-00009C690000}"/>
    <cellStyle name="Итог 4 2 4 5 2 2" xfId="26735" xr:uid="{00000000-0005-0000-0000-00009D690000}"/>
    <cellStyle name="Итог 4 2 4 5 2 2 2" xfId="26736" xr:uid="{00000000-0005-0000-0000-00009E690000}"/>
    <cellStyle name="Итог 4 2 4 5 2 3" xfId="26737" xr:uid="{00000000-0005-0000-0000-00009F690000}"/>
    <cellStyle name="Итог 4 2 4 5 3" xfId="26738" xr:uid="{00000000-0005-0000-0000-0000A0690000}"/>
    <cellStyle name="Итог 4 2 4 5 3 2" xfId="26739" xr:uid="{00000000-0005-0000-0000-0000A1690000}"/>
    <cellStyle name="Итог 4 2 4 5 3 2 2" xfId="26740" xr:uid="{00000000-0005-0000-0000-0000A2690000}"/>
    <cellStyle name="Итог 4 2 4 5 3 3" xfId="26741" xr:uid="{00000000-0005-0000-0000-0000A3690000}"/>
    <cellStyle name="Итог 4 2 4 5 4" xfId="26742" xr:uid="{00000000-0005-0000-0000-0000A4690000}"/>
    <cellStyle name="Итог 4 2 4 5 4 2" xfId="26743" xr:uid="{00000000-0005-0000-0000-0000A5690000}"/>
    <cellStyle name="Итог 4 2 4 5 4 2 2" xfId="26744" xr:uid="{00000000-0005-0000-0000-0000A6690000}"/>
    <cellStyle name="Итог 4 2 4 5 4 3" xfId="26745" xr:uid="{00000000-0005-0000-0000-0000A7690000}"/>
    <cellStyle name="Итог 4 2 4 5 5" xfId="26746" xr:uid="{00000000-0005-0000-0000-0000A8690000}"/>
    <cellStyle name="Итог 4 2 4 5 5 2" xfId="26747" xr:uid="{00000000-0005-0000-0000-0000A9690000}"/>
    <cellStyle name="Итог 4 2 4 5 6" xfId="26748" xr:uid="{00000000-0005-0000-0000-0000AA690000}"/>
    <cellStyle name="Итог 4 2 4 6" xfId="26749" xr:uid="{00000000-0005-0000-0000-0000AB690000}"/>
    <cellStyle name="Итог 4 2 4 6 2" xfId="26750" xr:uid="{00000000-0005-0000-0000-0000AC690000}"/>
    <cellStyle name="Итог 4 2 4 6 2 2" xfId="26751" xr:uid="{00000000-0005-0000-0000-0000AD690000}"/>
    <cellStyle name="Итог 4 2 4 6 2 2 2" xfId="26752" xr:uid="{00000000-0005-0000-0000-0000AE690000}"/>
    <cellStyle name="Итог 4 2 4 6 2 3" xfId="26753" xr:uid="{00000000-0005-0000-0000-0000AF690000}"/>
    <cellStyle name="Итог 4 2 4 6 3" xfId="26754" xr:uid="{00000000-0005-0000-0000-0000B0690000}"/>
    <cellStyle name="Итог 4 2 4 6 3 2" xfId="26755" xr:uid="{00000000-0005-0000-0000-0000B1690000}"/>
    <cellStyle name="Итог 4 2 4 6 3 2 2" xfId="26756" xr:uid="{00000000-0005-0000-0000-0000B2690000}"/>
    <cellStyle name="Итог 4 2 4 6 3 3" xfId="26757" xr:uid="{00000000-0005-0000-0000-0000B3690000}"/>
    <cellStyle name="Итог 4 2 4 6 4" xfId="26758" xr:uid="{00000000-0005-0000-0000-0000B4690000}"/>
    <cellStyle name="Итог 4 2 4 6 4 2" xfId="26759" xr:uid="{00000000-0005-0000-0000-0000B5690000}"/>
    <cellStyle name="Итог 4 2 4 6 4 2 2" xfId="26760" xr:uid="{00000000-0005-0000-0000-0000B6690000}"/>
    <cellStyle name="Итог 4 2 4 6 4 3" xfId="26761" xr:uid="{00000000-0005-0000-0000-0000B7690000}"/>
    <cellStyle name="Итог 4 2 4 6 5" xfId="26762" xr:uid="{00000000-0005-0000-0000-0000B8690000}"/>
    <cellStyle name="Итог 4 2 4 6 5 2" xfId="26763" xr:uid="{00000000-0005-0000-0000-0000B9690000}"/>
    <cellStyle name="Итог 4 2 4 6 6" xfId="26764" xr:uid="{00000000-0005-0000-0000-0000BA690000}"/>
    <cellStyle name="Итог 4 2 4 7" xfId="26765" xr:uid="{00000000-0005-0000-0000-0000BB690000}"/>
    <cellStyle name="Итог 4 2 4 7 2" xfId="26766" xr:uid="{00000000-0005-0000-0000-0000BC690000}"/>
    <cellStyle name="Итог 4 2 4 7 2 2" xfId="26767" xr:uid="{00000000-0005-0000-0000-0000BD690000}"/>
    <cellStyle name="Итог 4 2 4 7 3" xfId="26768" xr:uid="{00000000-0005-0000-0000-0000BE690000}"/>
    <cellStyle name="Итог 4 2 4 8" xfId="26769" xr:uid="{00000000-0005-0000-0000-0000BF690000}"/>
    <cellStyle name="Итог 4 2 4 8 2" xfId="26770" xr:uid="{00000000-0005-0000-0000-0000C0690000}"/>
    <cellStyle name="Итог 4 2 4 9" xfId="26771" xr:uid="{00000000-0005-0000-0000-0000C1690000}"/>
    <cellStyle name="Итог 4 2 5" xfId="26772" xr:uid="{00000000-0005-0000-0000-0000C2690000}"/>
    <cellStyle name="Итог 4 2 5 2" xfId="26773" xr:uid="{00000000-0005-0000-0000-0000C3690000}"/>
    <cellStyle name="Итог 4 2 5 2 2" xfId="26774" xr:uid="{00000000-0005-0000-0000-0000C4690000}"/>
    <cellStyle name="Итог 4 2 5 2 2 2" xfId="26775" xr:uid="{00000000-0005-0000-0000-0000C5690000}"/>
    <cellStyle name="Итог 4 2 5 2 2 2 2" xfId="26776" xr:uid="{00000000-0005-0000-0000-0000C6690000}"/>
    <cellStyle name="Итог 4 2 5 2 2 3" xfId="26777" xr:uid="{00000000-0005-0000-0000-0000C7690000}"/>
    <cellStyle name="Итог 4 2 5 2 3" xfId="26778" xr:uid="{00000000-0005-0000-0000-0000C8690000}"/>
    <cellStyle name="Итог 4 2 5 2 3 2" xfId="26779" xr:uid="{00000000-0005-0000-0000-0000C9690000}"/>
    <cellStyle name="Итог 4 2 5 2 3 2 2" xfId="26780" xr:uid="{00000000-0005-0000-0000-0000CA690000}"/>
    <cellStyle name="Итог 4 2 5 2 3 3" xfId="26781" xr:uid="{00000000-0005-0000-0000-0000CB690000}"/>
    <cellStyle name="Итог 4 2 5 2 4" xfId="26782" xr:uid="{00000000-0005-0000-0000-0000CC690000}"/>
    <cellStyle name="Итог 4 2 5 2 4 2" xfId="26783" xr:uid="{00000000-0005-0000-0000-0000CD690000}"/>
    <cellStyle name="Итог 4 2 5 2 4 2 2" xfId="26784" xr:uid="{00000000-0005-0000-0000-0000CE690000}"/>
    <cellStyle name="Итог 4 2 5 2 4 3" xfId="26785" xr:uid="{00000000-0005-0000-0000-0000CF690000}"/>
    <cellStyle name="Итог 4 2 5 2 5" xfId="26786" xr:uid="{00000000-0005-0000-0000-0000D0690000}"/>
    <cellStyle name="Итог 4 2 5 2 5 2" xfId="26787" xr:uid="{00000000-0005-0000-0000-0000D1690000}"/>
    <cellStyle name="Итог 4 2 5 2 6" xfId="26788" xr:uid="{00000000-0005-0000-0000-0000D2690000}"/>
    <cellStyle name="Итог 4 2 5 3" xfId="26789" xr:uid="{00000000-0005-0000-0000-0000D3690000}"/>
    <cellStyle name="Итог 4 2 5 3 2" xfId="26790" xr:uid="{00000000-0005-0000-0000-0000D4690000}"/>
    <cellStyle name="Итог 4 2 5 3 2 2" xfId="26791" xr:uid="{00000000-0005-0000-0000-0000D5690000}"/>
    <cellStyle name="Итог 4 2 5 3 2 2 2" xfId="26792" xr:uid="{00000000-0005-0000-0000-0000D6690000}"/>
    <cellStyle name="Итог 4 2 5 3 2 3" xfId="26793" xr:uid="{00000000-0005-0000-0000-0000D7690000}"/>
    <cellStyle name="Итог 4 2 5 3 3" xfId="26794" xr:uid="{00000000-0005-0000-0000-0000D8690000}"/>
    <cellStyle name="Итог 4 2 5 3 3 2" xfId="26795" xr:uid="{00000000-0005-0000-0000-0000D9690000}"/>
    <cellStyle name="Итог 4 2 5 3 3 2 2" xfId="26796" xr:uid="{00000000-0005-0000-0000-0000DA690000}"/>
    <cellStyle name="Итог 4 2 5 3 3 3" xfId="26797" xr:uid="{00000000-0005-0000-0000-0000DB690000}"/>
    <cellStyle name="Итог 4 2 5 3 4" xfId="26798" xr:uid="{00000000-0005-0000-0000-0000DC690000}"/>
    <cellStyle name="Итог 4 2 5 3 4 2" xfId="26799" xr:uid="{00000000-0005-0000-0000-0000DD690000}"/>
    <cellStyle name="Итог 4 2 5 3 4 2 2" xfId="26800" xr:uid="{00000000-0005-0000-0000-0000DE690000}"/>
    <cellStyle name="Итог 4 2 5 3 4 3" xfId="26801" xr:uid="{00000000-0005-0000-0000-0000DF690000}"/>
    <cellStyle name="Итог 4 2 5 3 5" xfId="26802" xr:uid="{00000000-0005-0000-0000-0000E0690000}"/>
    <cellStyle name="Итог 4 2 5 3 5 2" xfId="26803" xr:uid="{00000000-0005-0000-0000-0000E1690000}"/>
    <cellStyle name="Итог 4 2 5 3 6" xfId="26804" xr:uid="{00000000-0005-0000-0000-0000E2690000}"/>
    <cellStyle name="Итог 4 2 5 4" xfId="26805" xr:uid="{00000000-0005-0000-0000-0000E3690000}"/>
    <cellStyle name="Итог 4 2 5 4 2" xfId="26806" xr:uid="{00000000-0005-0000-0000-0000E4690000}"/>
    <cellStyle name="Итог 4 2 5 4 2 2" xfId="26807" xr:uid="{00000000-0005-0000-0000-0000E5690000}"/>
    <cellStyle name="Итог 4 2 5 4 2 2 2" xfId="26808" xr:uid="{00000000-0005-0000-0000-0000E6690000}"/>
    <cellStyle name="Итог 4 2 5 4 2 3" xfId="26809" xr:uid="{00000000-0005-0000-0000-0000E7690000}"/>
    <cellStyle name="Итог 4 2 5 4 3" xfId="26810" xr:uid="{00000000-0005-0000-0000-0000E8690000}"/>
    <cellStyle name="Итог 4 2 5 4 3 2" xfId="26811" xr:uid="{00000000-0005-0000-0000-0000E9690000}"/>
    <cellStyle name="Итог 4 2 5 4 3 2 2" xfId="26812" xr:uid="{00000000-0005-0000-0000-0000EA690000}"/>
    <cellStyle name="Итог 4 2 5 4 3 3" xfId="26813" xr:uid="{00000000-0005-0000-0000-0000EB690000}"/>
    <cellStyle name="Итог 4 2 5 4 4" xfId="26814" xr:uid="{00000000-0005-0000-0000-0000EC690000}"/>
    <cellStyle name="Итог 4 2 5 4 4 2" xfId="26815" xr:uid="{00000000-0005-0000-0000-0000ED690000}"/>
    <cellStyle name="Итог 4 2 5 4 4 2 2" xfId="26816" xr:uid="{00000000-0005-0000-0000-0000EE690000}"/>
    <cellStyle name="Итог 4 2 5 4 4 3" xfId="26817" xr:uid="{00000000-0005-0000-0000-0000EF690000}"/>
    <cellStyle name="Итог 4 2 5 4 5" xfId="26818" xr:uid="{00000000-0005-0000-0000-0000F0690000}"/>
    <cellStyle name="Итог 4 2 5 4 5 2" xfId="26819" xr:uid="{00000000-0005-0000-0000-0000F1690000}"/>
    <cellStyle name="Итог 4 2 5 4 6" xfId="26820" xr:uid="{00000000-0005-0000-0000-0000F2690000}"/>
    <cellStyle name="Итог 4 2 5 5" xfId="26821" xr:uid="{00000000-0005-0000-0000-0000F3690000}"/>
    <cellStyle name="Итог 4 2 5 5 2" xfId="26822" xr:uid="{00000000-0005-0000-0000-0000F4690000}"/>
    <cellStyle name="Итог 4 2 5 5 2 2" xfId="26823" xr:uid="{00000000-0005-0000-0000-0000F5690000}"/>
    <cellStyle name="Итог 4 2 5 5 2 2 2" xfId="26824" xr:uid="{00000000-0005-0000-0000-0000F6690000}"/>
    <cellStyle name="Итог 4 2 5 5 2 3" xfId="26825" xr:uid="{00000000-0005-0000-0000-0000F7690000}"/>
    <cellStyle name="Итог 4 2 5 5 3" xfId="26826" xr:uid="{00000000-0005-0000-0000-0000F8690000}"/>
    <cellStyle name="Итог 4 2 5 5 3 2" xfId="26827" xr:uid="{00000000-0005-0000-0000-0000F9690000}"/>
    <cellStyle name="Итог 4 2 5 5 3 2 2" xfId="26828" xr:uid="{00000000-0005-0000-0000-0000FA690000}"/>
    <cellStyle name="Итог 4 2 5 5 3 3" xfId="26829" xr:uid="{00000000-0005-0000-0000-0000FB690000}"/>
    <cellStyle name="Итог 4 2 5 5 4" xfId="26830" xr:uid="{00000000-0005-0000-0000-0000FC690000}"/>
    <cellStyle name="Итог 4 2 5 5 4 2" xfId="26831" xr:uid="{00000000-0005-0000-0000-0000FD690000}"/>
    <cellStyle name="Итог 4 2 5 5 4 2 2" xfId="26832" xr:uid="{00000000-0005-0000-0000-0000FE690000}"/>
    <cellStyle name="Итог 4 2 5 5 4 3" xfId="26833" xr:uid="{00000000-0005-0000-0000-0000FF690000}"/>
    <cellStyle name="Итог 4 2 5 5 5" xfId="26834" xr:uid="{00000000-0005-0000-0000-0000006A0000}"/>
    <cellStyle name="Итог 4 2 5 5 5 2" xfId="26835" xr:uid="{00000000-0005-0000-0000-0000016A0000}"/>
    <cellStyle name="Итог 4 2 5 5 6" xfId="26836" xr:uid="{00000000-0005-0000-0000-0000026A0000}"/>
    <cellStyle name="Итог 4 2 5 6" xfId="26837" xr:uid="{00000000-0005-0000-0000-0000036A0000}"/>
    <cellStyle name="Итог 4 2 5 6 2" xfId="26838" xr:uid="{00000000-0005-0000-0000-0000046A0000}"/>
    <cellStyle name="Итог 4 2 5 6 2 2" xfId="26839" xr:uid="{00000000-0005-0000-0000-0000056A0000}"/>
    <cellStyle name="Итог 4 2 5 6 3" xfId="26840" xr:uid="{00000000-0005-0000-0000-0000066A0000}"/>
    <cellStyle name="Итог 4 2 5 7" xfId="26841" xr:uid="{00000000-0005-0000-0000-0000076A0000}"/>
    <cellStyle name="Итог 4 2 5 7 2" xfId="26842" xr:uid="{00000000-0005-0000-0000-0000086A0000}"/>
    <cellStyle name="Итог 4 2 5 8" xfId="26843" xr:uid="{00000000-0005-0000-0000-0000096A0000}"/>
    <cellStyle name="Итог 4 2 6" xfId="26844" xr:uid="{00000000-0005-0000-0000-00000A6A0000}"/>
    <cellStyle name="Итог 4 2 6 2" xfId="26845" xr:uid="{00000000-0005-0000-0000-00000B6A0000}"/>
    <cellStyle name="Итог 4 2 6 2 2" xfId="26846" xr:uid="{00000000-0005-0000-0000-00000C6A0000}"/>
    <cellStyle name="Итог 4 2 6 2 2 2" xfId="26847" xr:uid="{00000000-0005-0000-0000-00000D6A0000}"/>
    <cellStyle name="Итог 4 2 6 2 2 2 2" xfId="26848" xr:uid="{00000000-0005-0000-0000-00000E6A0000}"/>
    <cellStyle name="Итог 4 2 6 2 2 3" xfId="26849" xr:uid="{00000000-0005-0000-0000-00000F6A0000}"/>
    <cellStyle name="Итог 4 2 6 2 3" xfId="26850" xr:uid="{00000000-0005-0000-0000-0000106A0000}"/>
    <cellStyle name="Итог 4 2 6 2 3 2" xfId="26851" xr:uid="{00000000-0005-0000-0000-0000116A0000}"/>
    <cellStyle name="Итог 4 2 6 2 3 2 2" xfId="26852" xr:uid="{00000000-0005-0000-0000-0000126A0000}"/>
    <cellStyle name="Итог 4 2 6 2 3 3" xfId="26853" xr:uid="{00000000-0005-0000-0000-0000136A0000}"/>
    <cellStyle name="Итог 4 2 6 2 4" xfId="26854" xr:uid="{00000000-0005-0000-0000-0000146A0000}"/>
    <cellStyle name="Итог 4 2 6 2 4 2" xfId="26855" xr:uid="{00000000-0005-0000-0000-0000156A0000}"/>
    <cellStyle name="Итог 4 2 6 2 4 2 2" xfId="26856" xr:uid="{00000000-0005-0000-0000-0000166A0000}"/>
    <cellStyle name="Итог 4 2 6 2 4 3" xfId="26857" xr:uid="{00000000-0005-0000-0000-0000176A0000}"/>
    <cellStyle name="Итог 4 2 6 2 5" xfId="26858" xr:uid="{00000000-0005-0000-0000-0000186A0000}"/>
    <cellStyle name="Итог 4 2 6 2 5 2" xfId="26859" xr:uid="{00000000-0005-0000-0000-0000196A0000}"/>
    <cellStyle name="Итог 4 2 6 2 6" xfId="26860" xr:uid="{00000000-0005-0000-0000-00001A6A0000}"/>
    <cellStyle name="Итог 4 2 6 3" xfId="26861" xr:uid="{00000000-0005-0000-0000-00001B6A0000}"/>
    <cellStyle name="Итог 4 2 6 3 2" xfId="26862" xr:uid="{00000000-0005-0000-0000-00001C6A0000}"/>
    <cellStyle name="Итог 4 2 6 3 2 2" xfId="26863" xr:uid="{00000000-0005-0000-0000-00001D6A0000}"/>
    <cellStyle name="Итог 4 2 6 3 2 2 2" xfId="26864" xr:uid="{00000000-0005-0000-0000-00001E6A0000}"/>
    <cellStyle name="Итог 4 2 6 3 2 3" xfId="26865" xr:uid="{00000000-0005-0000-0000-00001F6A0000}"/>
    <cellStyle name="Итог 4 2 6 3 3" xfId="26866" xr:uid="{00000000-0005-0000-0000-0000206A0000}"/>
    <cellStyle name="Итог 4 2 6 3 3 2" xfId="26867" xr:uid="{00000000-0005-0000-0000-0000216A0000}"/>
    <cellStyle name="Итог 4 2 6 3 3 2 2" xfId="26868" xr:uid="{00000000-0005-0000-0000-0000226A0000}"/>
    <cellStyle name="Итог 4 2 6 3 3 3" xfId="26869" xr:uid="{00000000-0005-0000-0000-0000236A0000}"/>
    <cellStyle name="Итог 4 2 6 3 4" xfId="26870" xr:uid="{00000000-0005-0000-0000-0000246A0000}"/>
    <cellStyle name="Итог 4 2 6 3 4 2" xfId="26871" xr:uid="{00000000-0005-0000-0000-0000256A0000}"/>
    <cellStyle name="Итог 4 2 6 3 4 2 2" xfId="26872" xr:uid="{00000000-0005-0000-0000-0000266A0000}"/>
    <cellStyle name="Итог 4 2 6 3 4 3" xfId="26873" xr:uid="{00000000-0005-0000-0000-0000276A0000}"/>
    <cellStyle name="Итог 4 2 6 3 5" xfId="26874" xr:uid="{00000000-0005-0000-0000-0000286A0000}"/>
    <cellStyle name="Итог 4 2 6 3 5 2" xfId="26875" xr:uid="{00000000-0005-0000-0000-0000296A0000}"/>
    <cellStyle name="Итог 4 2 6 3 6" xfId="26876" xr:uid="{00000000-0005-0000-0000-00002A6A0000}"/>
    <cellStyle name="Итог 4 2 6 4" xfId="26877" xr:uid="{00000000-0005-0000-0000-00002B6A0000}"/>
    <cellStyle name="Итог 4 2 6 4 2" xfId="26878" xr:uid="{00000000-0005-0000-0000-00002C6A0000}"/>
    <cellStyle name="Итог 4 2 6 4 2 2" xfId="26879" xr:uid="{00000000-0005-0000-0000-00002D6A0000}"/>
    <cellStyle name="Итог 4 2 6 4 2 2 2" xfId="26880" xr:uid="{00000000-0005-0000-0000-00002E6A0000}"/>
    <cellStyle name="Итог 4 2 6 4 2 3" xfId="26881" xr:uid="{00000000-0005-0000-0000-00002F6A0000}"/>
    <cellStyle name="Итог 4 2 6 4 3" xfId="26882" xr:uid="{00000000-0005-0000-0000-0000306A0000}"/>
    <cellStyle name="Итог 4 2 6 4 3 2" xfId="26883" xr:uid="{00000000-0005-0000-0000-0000316A0000}"/>
    <cellStyle name="Итог 4 2 6 4 3 2 2" xfId="26884" xr:uid="{00000000-0005-0000-0000-0000326A0000}"/>
    <cellStyle name="Итог 4 2 6 4 3 3" xfId="26885" xr:uid="{00000000-0005-0000-0000-0000336A0000}"/>
    <cellStyle name="Итог 4 2 6 4 4" xfId="26886" xr:uid="{00000000-0005-0000-0000-0000346A0000}"/>
    <cellStyle name="Итог 4 2 6 4 4 2" xfId="26887" xr:uid="{00000000-0005-0000-0000-0000356A0000}"/>
    <cellStyle name="Итог 4 2 6 4 4 2 2" xfId="26888" xr:uid="{00000000-0005-0000-0000-0000366A0000}"/>
    <cellStyle name="Итог 4 2 6 4 4 3" xfId="26889" xr:uid="{00000000-0005-0000-0000-0000376A0000}"/>
    <cellStyle name="Итог 4 2 6 4 5" xfId="26890" xr:uid="{00000000-0005-0000-0000-0000386A0000}"/>
    <cellStyle name="Итог 4 2 6 4 5 2" xfId="26891" xr:uid="{00000000-0005-0000-0000-0000396A0000}"/>
    <cellStyle name="Итог 4 2 6 4 6" xfId="26892" xr:uid="{00000000-0005-0000-0000-00003A6A0000}"/>
    <cellStyle name="Итог 4 2 6 5" xfId="26893" xr:uid="{00000000-0005-0000-0000-00003B6A0000}"/>
    <cellStyle name="Итог 4 2 6 5 2" xfId="26894" xr:uid="{00000000-0005-0000-0000-00003C6A0000}"/>
    <cellStyle name="Итог 4 2 6 5 2 2" xfId="26895" xr:uid="{00000000-0005-0000-0000-00003D6A0000}"/>
    <cellStyle name="Итог 4 2 6 5 2 2 2" xfId="26896" xr:uid="{00000000-0005-0000-0000-00003E6A0000}"/>
    <cellStyle name="Итог 4 2 6 5 2 3" xfId="26897" xr:uid="{00000000-0005-0000-0000-00003F6A0000}"/>
    <cellStyle name="Итог 4 2 6 5 3" xfId="26898" xr:uid="{00000000-0005-0000-0000-0000406A0000}"/>
    <cellStyle name="Итог 4 2 6 5 3 2" xfId="26899" xr:uid="{00000000-0005-0000-0000-0000416A0000}"/>
    <cellStyle name="Итог 4 2 6 5 3 2 2" xfId="26900" xr:uid="{00000000-0005-0000-0000-0000426A0000}"/>
    <cellStyle name="Итог 4 2 6 5 3 3" xfId="26901" xr:uid="{00000000-0005-0000-0000-0000436A0000}"/>
    <cellStyle name="Итог 4 2 6 5 4" xfId="26902" xr:uid="{00000000-0005-0000-0000-0000446A0000}"/>
    <cellStyle name="Итог 4 2 6 5 4 2" xfId="26903" xr:uid="{00000000-0005-0000-0000-0000456A0000}"/>
    <cellStyle name="Итог 4 2 6 5 4 2 2" xfId="26904" xr:uid="{00000000-0005-0000-0000-0000466A0000}"/>
    <cellStyle name="Итог 4 2 6 5 4 3" xfId="26905" xr:uid="{00000000-0005-0000-0000-0000476A0000}"/>
    <cellStyle name="Итог 4 2 6 5 5" xfId="26906" xr:uid="{00000000-0005-0000-0000-0000486A0000}"/>
    <cellStyle name="Итог 4 2 6 5 5 2" xfId="26907" xr:uid="{00000000-0005-0000-0000-0000496A0000}"/>
    <cellStyle name="Итог 4 2 6 5 6" xfId="26908" xr:uid="{00000000-0005-0000-0000-00004A6A0000}"/>
    <cellStyle name="Итог 4 2 6 6" xfId="26909" xr:uid="{00000000-0005-0000-0000-00004B6A0000}"/>
    <cellStyle name="Итог 4 2 6 6 2" xfId="26910" xr:uid="{00000000-0005-0000-0000-00004C6A0000}"/>
    <cellStyle name="Итог 4 2 6 6 2 2" xfId="26911" xr:uid="{00000000-0005-0000-0000-00004D6A0000}"/>
    <cellStyle name="Итог 4 2 6 6 3" xfId="26912" xr:uid="{00000000-0005-0000-0000-00004E6A0000}"/>
    <cellStyle name="Итог 4 2 6 7" xfId="26913" xr:uid="{00000000-0005-0000-0000-00004F6A0000}"/>
    <cellStyle name="Итог 4 2 6 7 2" xfId="26914" xr:uid="{00000000-0005-0000-0000-0000506A0000}"/>
    <cellStyle name="Итог 4 2 6 8" xfId="26915" xr:uid="{00000000-0005-0000-0000-0000516A0000}"/>
    <cellStyle name="Итог 4 2 7" xfId="26916" xr:uid="{00000000-0005-0000-0000-0000526A0000}"/>
    <cellStyle name="Итог 4 2 7 2" xfId="26917" xr:uid="{00000000-0005-0000-0000-0000536A0000}"/>
    <cellStyle name="Итог 4 2 7 2 2" xfId="26918" xr:uid="{00000000-0005-0000-0000-0000546A0000}"/>
    <cellStyle name="Итог 4 2 7 2 2 2" xfId="26919" xr:uid="{00000000-0005-0000-0000-0000556A0000}"/>
    <cellStyle name="Итог 4 2 7 2 3" xfId="26920" xr:uid="{00000000-0005-0000-0000-0000566A0000}"/>
    <cellStyle name="Итог 4 2 7 3" xfId="26921" xr:uid="{00000000-0005-0000-0000-0000576A0000}"/>
    <cellStyle name="Итог 4 2 7 3 2" xfId="26922" xr:uid="{00000000-0005-0000-0000-0000586A0000}"/>
    <cellStyle name="Итог 4 2 7 4" xfId="26923" xr:uid="{00000000-0005-0000-0000-0000596A0000}"/>
    <cellStyle name="Итог 4 2 8" xfId="26924" xr:uid="{00000000-0005-0000-0000-00005A6A0000}"/>
    <cellStyle name="Итог 4 2 8 2" xfId="26925" xr:uid="{00000000-0005-0000-0000-00005B6A0000}"/>
    <cellStyle name="Итог 4 2 8 2 2" xfId="26926" xr:uid="{00000000-0005-0000-0000-00005C6A0000}"/>
    <cellStyle name="Итог 4 2 8 3" xfId="26927" xr:uid="{00000000-0005-0000-0000-00005D6A0000}"/>
    <cellStyle name="Итог 4 2 9" xfId="26928" xr:uid="{00000000-0005-0000-0000-00005E6A0000}"/>
    <cellStyle name="Итог 4 2 9 2" xfId="26929" xr:uid="{00000000-0005-0000-0000-00005F6A0000}"/>
    <cellStyle name="Итог 4 3" xfId="299" xr:uid="{00000000-0005-0000-0000-0000606A0000}"/>
    <cellStyle name="Итог 4 3 10" xfId="26930" xr:uid="{00000000-0005-0000-0000-0000616A0000}"/>
    <cellStyle name="Итог 4 3 2" xfId="26931" xr:uid="{00000000-0005-0000-0000-0000626A0000}"/>
    <cellStyle name="Итог 4 3 2 10" xfId="26932" xr:uid="{00000000-0005-0000-0000-0000636A0000}"/>
    <cellStyle name="Итог 4 3 2 2" xfId="26933" xr:uid="{00000000-0005-0000-0000-0000646A0000}"/>
    <cellStyle name="Итог 4 3 2 2 2" xfId="26934" xr:uid="{00000000-0005-0000-0000-0000656A0000}"/>
    <cellStyle name="Итог 4 3 2 2 2 2" xfId="26935" xr:uid="{00000000-0005-0000-0000-0000666A0000}"/>
    <cellStyle name="Итог 4 3 2 2 2 2 2" xfId="26936" xr:uid="{00000000-0005-0000-0000-0000676A0000}"/>
    <cellStyle name="Итог 4 3 2 2 2 2 2 2" xfId="26937" xr:uid="{00000000-0005-0000-0000-0000686A0000}"/>
    <cellStyle name="Итог 4 3 2 2 2 2 3" xfId="26938" xr:uid="{00000000-0005-0000-0000-0000696A0000}"/>
    <cellStyle name="Итог 4 3 2 2 2 3" xfId="26939" xr:uid="{00000000-0005-0000-0000-00006A6A0000}"/>
    <cellStyle name="Итог 4 3 2 2 2 3 2" xfId="26940" xr:uid="{00000000-0005-0000-0000-00006B6A0000}"/>
    <cellStyle name="Итог 4 3 2 2 2 3 2 2" xfId="26941" xr:uid="{00000000-0005-0000-0000-00006C6A0000}"/>
    <cellStyle name="Итог 4 3 2 2 2 3 3" xfId="26942" xr:uid="{00000000-0005-0000-0000-00006D6A0000}"/>
    <cellStyle name="Итог 4 3 2 2 2 4" xfId="26943" xr:uid="{00000000-0005-0000-0000-00006E6A0000}"/>
    <cellStyle name="Итог 4 3 2 2 2 4 2" xfId="26944" xr:uid="{00000000-0005-0000-0000-00006F6A0000}"/>
    <cellStyle name="Итог 4 3 2 2 2 4 2 2" xfId="26945" xr:uid="{00000000-0005-0000-0000-0000706A0000}"/>
    <cellStyle name="Итог 4 3 2 2 2 4 3" xfId="26946" xr:uid="{00000000-0005-0000-0000-0000716A0000}"/>
    <cellStyle name="Итог 4 3 2 2 2 5" xfId="26947" xr:uid="{00000000-0005-0000-0000-0000726A0000}"/>
    <cellStyle name="Итог 4 3 2 2 2 5 2" xfId="26948" xr:uid="{00000000-0005-0000-0000-0000736A0000}"/>
    <cellStyle name="Итог 4 3 2 2 2 6" xfId="26949" xr:uid="{00000000-0005-0000-0000-0000746A0000}"/>
    <cellStyle name="Итог 4 3 2 2 3" xfId="26950" xr:uid="{00000000-0005-0000-0000-0000756A0000}"/>
    <cellStyle name="Итог 4 3 2 2 3 2" xfId="26951" xr:uid="{00000000-0005-0000-0000-0000766A0000}"/>
    <cellStyle name="Итог 4 3 2 2 3 2 2" xfId="26952" xr:uid="{00000000-0005-0000-0000-0000776A0000}"/>
    <cellStyle name="Итог 4 3 2 2 3 2 2 2" xfId="26953" xr:uid="{00000000-0005-0000-0000-0000786A0000}"/>
    <cellStyle name="Итог 4 3 2 2 3 2 3" xfId="26954" xr:uid="{00000000-0005-0000-0000-0000796A0000}"/>
    <cellStyle name="Итог 4 3 2 2 3 3" xfId="26955" xr:uid="{00000000-0005-0000-0000-00007A6A0000}"/>
    <cellStyle name="Итог 4 3 2 2 3 3 2" xfId="26956" xr:uid="{00000000-0005-0000-0000-00007B6A0000}"/>
    <cellStyle name="Итог 4 3 2 2 3 3 2 2" xfId="26957" xr:uid="{00000000-0005-0000-0000-00007C6A0000}"/>
    <cellStyle name="Итог 4 3 2 2 3 3 3" xfId="26958" xr:uid="{00000000-0005-0000-0000-00007D6A0000}"/>
    <cellStyle name="Итог 4 3 2 2 3 4" xfId="26959" xr:uid="{00000000-0005-0000-0000-00007E6A0000}"/>
    <cellStyle name="Итог 4 3 2 2 3 4 2" xfId="26960" xr:uid="{00000000-0005-0000-0000-00007F6A0000}"/>
    <cellStyle name="Итог 4 3 2 2 3 4 2 2" xfId="26961" xr:uid="{00000000-0005-0000-0000-0000806A0000}"/>
    <cellStyle name="Итог 4 3 2 2 3 4 3" xfId="26962" xr:uid="{00000000-0005-0000-0000-0000816A0000}"/>
    <cellStyle name="Итог 4 3 2 2 3 5" xfId="26963" xr:uid="{00000000-0005-0000-0000-0000826A0000}"/>
    <cellStyle name="Итог 4 3 2 2 3 5 2" xfId="26964" xr:uid="{00000000-0005-0000-0000-0000836A0000}"/>
    <cellStyle name="Итог 4 3 2 2 3 6" xfId="26965" xr:uid="{00000000-0005-0000-0000-0000846A0000}"/>
    <cellStyle name="Итог 4 3 2 2 4" xfId="26966" xr:uid="{00000000-0005-0000-0000-0000856A0000}"/>
    <cellStyle name="Итог 4 3 2 2 4 2" xfId="26967" xr:uid="{00000000-0005-0000-0000-0000866A0000}"/>
    <cellStyle name="Итог 4 3 2 2 4 2 2" xfId="26968" xr:uid="{00000000-0005-0000-0000-0000876A0000}"/>
    <cellStyle name="Итог 4 3 2 2 4 2 2 2" xfId="26969" xr:uid="{00000000-0005-0000-0000-0000886A0000}"/>
    <cellStyle name="Итог 4 3 2 2 4 2 3" xfId="26970" xr:uid="{00000000-0005-0000-0000-0000896A0000}"/>
    <cellStyle name="Итог 4 3 2 2 4 3" xfId="26971" xr:uid="{00000000-0005-0000-0000-00008A6A0000}"/>
    <cellStyle name="Итог 4 3 2 2 4 3 2" xfId="26972" xr:uid="{00000000-0005-0000-0000-00008B6A0000}"/>
    <cellStyle name="Итог 4 3 2 2 4 3 2 2" xfId="26973" xr:uid="{00000000-0005-0000-0000-00008C6A0000}"/>
    <cellStyle name="Итог 4 3 2 2 4 3 3" xfId="26974" xr:uid="{00000000-0005-0000-0000-00008D6A0000}"/>
    <cellStyle name="Итог 4 3 2 2 4 4" xfId="26975" xr:uid="{00000000-0005-0000-0000-00008E6A0000}"/>
    <cellStyle name="Итог 4 3 2 2 4 4 2" xfId="26976" xr:uid="{00000000-0005-0000-0000-00008F6A0000}"/>
    <cellStyle name="Итог 4 3 2 2 4 4 2 2" xfId="26977" xr:uid="{00000000-0005-0000-0000-0000906A0000}"/>
    <cellStyle name="Итог 4 3 2 2 4 4 3" xfId="26978" xr:uid="{00000000-0005-0000-0000-0000916A0000}"/>
    <cellStyle name="Итог 4 3 2 2 4 5" xfId="26979" xr:uid="{00000000-0005-0000-0000-0000926A0000}"/>
    <cellStyle name="Итог 4 3 2 2 4 5 2" xfId="26980" xr:uid="{00000000-0005-0000-0000-0000936A0000}"/>
    <cellStyle name="Итог 4 3 2 2 4 6" xfId="26981" xr:uid="{00000000-0005-0000-0000-0000946A0000}"/>
    <cellStyle name="Итог 4 3 2 2 5" xfId="26982" xr:uid="{00000000-0005-0000-0000-0000956A0000}"/>
    <cellStyle name="Итог 4 3 2 2 5 2" xfId="26983" xr:uid="{00000000-0005-0000-0000-0000966A0000}"/>
    <cellStyle name="Итог 4 3 2 2 5 2 2" xfId="26984" xr:uid="{00000000-0005-0000-0000-0000976A0000}"/>
    <cellStyle name="Итог 4 3 2 2 5 2 2 2" xfId="26985" xr:uid="{00000000-0005-0000-0000-0000986A0000}"/>
    <cellStyle name="Итог 4 3 2 2 5 2 3" xfId="26986" xr:uid="{00000000-0005-0000-0000-0000996A0000}"/>
    <cellStyle name="Итог 4 3 2 2 5 3" xfId="26987" xr:uid="{00000000-0005-0000-0000-00009A6A0000}"/>
    <cellStyle name="Итог 4 3 2 2 5 3 2" xfId="26988" xr:uid="{00000000-0005-0000-0000-00009B6A0000}"/>
    <cellStyle name="Итог 4 3 2 2 5 3 2 2" xfId="26989" xr:uid="{00000000-0005-0000-0000-00009C6A0000}"/>
    <cellStyle name="Итог 4 3 2 2 5 3 3" xfId="26990" xr:uid="{00000000-0005-0000-0000-00009D6A0000}"/>
    <cellStyle name="Итог 4 3 2 2 5 4" xfId="26991" xr:uid="{00000000-0005-0000-0000-00009E6A0000}"/>
    <cellStyle name="Итог 4 3 2 2 5 4 2" xfId="26992" xr:uid="{00000000-0005-0000-0000-00009F6A0000}"/>
    <cellStyle name="Итог 4 3 2 2 5 4 2 2" xfId="26993" xr:uid="{00000000-0005-0000-0000-0000A06A0000}"/>
    <cellStyle name="Итог 4 3 2 2 5 4 3" xfId="26994" xr:uid="{00000000-0005-0000-0000-0000A16A0000}"/>
    <cellStyle name="Итог 4 3 2 2 5 5" xfId="26995" xr:uid="{00000000-0005-0000-0000-0000A26A0000}"/>
    <cellStyle name="Итог 4 3 2 2 5 5 2" xfId="26996" xr:uid="{00000000-0005-0000-0000-0000A36A0000}"/>
    <cellStyle name="Итог 4 3 2 2 5 6" xfId="26997" xr:uid="{00000000-0005-0000-0000-0000A46A0000}"/>
    <cellStyle name="Итог 4 3 2 2 6" xfId="26998" xr:uid="{00000000-0005-0000-0000-0000A56A0000}"/>
    <cellStyle name="Итог 4 3 2 2 6 2" xfId="26999" xr:uid="{00000000-0005-0000-0000-0000A66A0000}"/>
    <cellStyle name="Итог 4 3 2 2 6 2 2" xfId="27000" xr:uid="{00000000-0005-0000-0000-0000A76A0000}"/>
    <cellStyle name="Итог 4 3 2 2 6 2 2 2" xfId="27001" xr:uid="{00000000-0005-0000-0000-0000A86A0000}"/>
    <cellStyle name="Итог 4 3 2 2 6 2 3" xfId="27002" xr:uid="{00000000-0005-0000-0000-0000A96A0000}"/>
    <cellStyle name="Итог 4 3 2 2 6 3" xfId="27003" xr:uid="{00000000-0005-0000-0000-0000AA6A0000}"/>
    <cellStyle name="Итог 4 3 2 2 6 3 2" xfId="27004" xr:uid="{00000000-0005-0000-0000-0000AB6A0000}"/>
    <cellStyle name="Итог 4 3 2 2 6 3 2 2" xfId="27005" xr:uid="{00000000-0005-0000-0000-0000AC6A0000}"/>
    <cellStyle name="Итог 4 3 2 2 6 3 3" xfId="27006" xr:uid="{00000000-0005-0000-0000-0000AD6A0000}"/>
    <cellStyle name="Итог 4 3 2 2 6 4" xfId="27007" xr:uid="{00000000-0005-0000-0000-0000AE6A0000}"/>
    <cellStyle name="Итог 4 3 2 2 6 4 2" xfId="27008" xr:uid="{00000000-0005-0000-0000-0000AF6A0000}"/>
    <cellStyle name="Итог 4 3 2 2 6 4 2 2" xfId="27009" xr:uid="{00000000-0005-0000-0000-0000B06A0000}"/>
    <cellStyle name="Итог 4 3 2 2 6 4 3" xfId="27010" xr:uid="{00000000-0005-0000-0000-0000B16A0000}"/>
    <cellStyle name="Итог 4 3 2 2 6 5" xfId="27011" xr:uid="{00000000-0005-0000-0000-0000B26A0000}"/>
    <cellStyle name="Итог 4 3 2 2 6 5 2" xfId="27012" xr:uid="{00000000-0005-0000-0000-0000B36A0000}"/>
    <cellStyle name="Итог 4 3 2 2 6 6" xfId="27013" xr:uid="{00000000-0005-0000-0000-0000B46A0000}"/>
    <cellStyle name="Итог 4 3 2 2 7" xfId="27014" xr:uid="{00000000-0005-0000-0000-0000B56A0000}"/>
    <cellStyle name="Итог 4 3 2 2 7 2" xfId="27015" xr:uid="{00000000-0005-0000-0000-0000B66A0000}"/>
    <cellStyle name="Итог 4 3 2 2 7 2 2" xfId="27016" xr:uid="{00000000-0005-0000-0000-0000B76A0000}"/>
    <cellStyle name="Итог 4 3 2 2 7 3" xfId="27017" xr:uid="{00000000-0005-0000-0000-0000B86A0000}"/>
    <cellStyle name="Итог 4 3 2 2 8" xfId="27018" xr:uid="{00000000-0005-0000-0000-0000B96A0000}"/>
    <cellStyle name="Итог 4 3 2 2 8 2" xfId="27019" xr:uid="{00000000-0005-0000-0000-0000BA6A0000}"/>
    <cellStyle name="Итог 4 3 2 2 9" xfId="27020" xr:uid="{00000000-0005-0000-0000-0000BB6A0000}"/>
    <cellStyle name="Итог 4 3 2 3" xfId="27021" xr:uid="{00000000-0005-0000-0000-0000BC6A0000}"/>
    <cellStyle name="Итог 4 3 2 3 2" xfId="27022" xr:uid="{00000000-0005-0000-0000-0000BD6A0000}"/>
    <cellStyle name="Итог 4 3 2 3 2 2" xfId="27023" xr:uid="{00000000-0005-0000-0000-0000BE6A0000}"/>
    <cellStyle name="Итог 4 3 2 3 2 2 2" xfId="27024" xr:uid="{00000000-0005-0000-0000-0000BF6A0000}"/>
    <cellStyle name="Итог 4 3 2 3 2 2 2 2" xfId="27025" xr:uid="{00000000-0005-0000-0000-0000C06A0000}"/>
    <cellStyle name="Итог 4 3 2 3 2 2 3" xfId="27026" xr:uid="{00000000-0005-0000-0000-0000C16A0000}"/>
    <cellStyle name="Итог 4 3 2 3 2 3" xfId="27027" xr:uid="{00000000-0005-0000-0000-0000C26A0000}"/>
    <cellStyle name="Итог 4 3 2 3 2 3 2" xfId="27028" xr:uid="{00000000-0005-0000-0000-0000C36A0000}"/>
    <cellStyle name="Итог 4 3 2 3 2 3 2 2" xfId="27029" xr:uid="{00000000-0005-0000-0000-0000C46A0000}"/>
    <cellStyle name="Итог 4 3 2 3 2 3 3" xfId="27030" xr:uid="{00000000-0005-0000-0000-0000C56A0000}"/>
    <cellStyle name="Итог 4 3 2 3 2 4" xfId="27031" xr:uid="{00000000-0005-0000-0000-0000C66A0000}"/>
    <cellStyle name="Итог 4 3 2 3 2 4 2" xfId="27032" xr:uid="{00000000-0005-0000-0000-0000C76A0000}"/>
    <cellStyle name="Итог 4 3 2 3 2 4 2 2" xfId="27033" xr:uid="{00000000-0005-0000-0000-0000C86A0000}"/>
    <cellStyle name="Итог 4 3 2 3 2 4 3" xfId="27034" xr:uid="{00000000-0005-0000-0000-0000C96A0000}"/>
    <cellStyle name="Итог 4 3 2 3 2 5" xfId="27035" xr:uid="{00000000-0005-0000-0000-0000CA6A0000}"/>
    <cellStyle name="Итог 4 3 2 3 2 5 2" xfId="27036" xr:uid="{00000000-0005-0000-0000-0000CB6A0000}"/>
    <cellStyle name="Итог 4 3 2 3 2 6" xfId="27037" xr:uid="{00000000-0005-0000-0000-0000CC6A0000}"/>
    <cellStyle name="Итог 4 3 2 3 3" xfId="27038" xr:uid="{00000000-0005-0000-0000-0000CD6A0000}"/>
    <cellStyle name="Итог 4 3 2 3 3 2" xfId="27039" xr:uid="{00000000-0005-0000-0000-0000CE6A0000}"/>
    <cellStyle name="Итог 4 3 2 3 3 2 2" xfId="27040" xr:uid="{00000000-0005-0000-0000-0000CF6A0000}"/>
    <cellStyle name="Итог 4 3 2 3 3 2 2 2" xfId="27041" xr:uid="{00000000-0005-0000-0000-0000D06A0000}"/>
    <cellStyle name="Итог 4 3 2 3 3 2 3" xfId="27042" xr:uid="{00000000-0005-0000-0000-0000D16A0000}"/>
    <cellStyle name="Итог 4 3 2 3 3 3" xfId="27043" xr:uid="{00000000-0005-0000-0000-0000D26A0000}"/>
    <cellStyle name="Итог 4 3 2 3 3 3 2" xfId="27044" xr:uid="{00000000-0005-0000-0000-0000D36A0000}"/>
    <cellStyle name="Итог 4 3 2 3 3 3 2 2" xfId="27045" xr:uid="{00000000-0005-0000-0000-0000D46A0000}"/>
    <cellStyle name="Итог 4 3 2 3 3 3 3" xfId="27046" xr:uid="{00000000-0005-0000-0000-0000D56A0000}"/>
    <cellStyle name="Итог 4 3 2 3 3 4" xfId="27047" xr:uid="{00000000-0005-0000-0000-0000D66A0000}"/>
    <cellStyle name="Итог 4 3 2 3 3 4 2" xfId="27048" xr:uid="{00000000-0005-0000-0000-0000D76A0000}"/>
    <cellStyle name="Итог 4 3 2 3 3 4 2 2" xfId="27049" xr:uid="{00000000-0005-0000-0000-0000D86A0000}"/>
    <cellStyle name="Итог 4 3 2 3 3 4 3" xfId="27050" xr:uid="{00000000-0005-0000-0000-0000D96A0000}"/>
    <cellStyle name="Итог 4 3 2 3 3 5" xfId="27051" xr:uid="{00000000-0005-0000-0000-0000DA6A0000}"/>
    <cellStyle name="Итог 4 3 2 3 3 5 2" xfId="27052" xr:uid="{00000000-0005-0000-0000-0000DB6A0000}"/>
    <cellStyle name="Итог 4 3 2 3 3 6" xfId="27053" xr:uid="{00000000-0005-0000-0000-0000DC6A0000}"/>
    <cellStyle name="Итог 4 3 2 3 4" xfId="27054" xr:uid="{00000000-0005-0000-0000-0000DD6A0000}"/>
    <cellStyle name="Итог 4 3 2 3 4 2" xfId="27055" xr:uid="{00000000-0005-0000-0000-0000DE6A0000}"/>
    <cellStyle name="Итог 4 3 2 3 4 2 2" xfId="27056" xr:uid="{00000000-0005-0000-0000-0000DF6A0000}"/>
    <cellStyle name="Итог 4 3 2 3 4 2 2 2" xfId="27057" xr:uid="{00000000-0005-0000-0000-0000E06A0000}"/>
    <cellStyle name="Итог 4 3 2 3 4 2 3" xfId="27058" xr:uid="{00000000-0005-0000-0000-0000E16A0000}"/>
    <cellStyle name="Итог 4 3 2 3 4 3" xfId="27059" xr:uid="{00000000-0005-0000-0000-0000E26A0000}"/>
    <cellStyle name="Итог 4 3 2 3 4 3 2" xfId="27060" xr:uid="{00000000-0005-0000-0000-0000E36A0000}"/>
    <cellStyle name="Итог 4 3 2 3 4 3 2 2" xfId="27061" xr:uid="{00000000-0005-0000-0000-0000E46A0000}"/>
    <cellStyle name="Итог 4 3 2 3 4 3 3" xfId="27062" xr:uid="{00000000-0005-0000-0000-0000E56A0000}"/>
    <cellStyle name="Итог 4 3 2 3 4 4" xfId="27063" xr:uid="{00000000-0005-0000-0000-0000E66A0000}"/>
    <cellStyle name="Итог 4 3 2 3 4 4 2" xfId="27064" xr:uid="{00000000-0005-0000-0000-0000E76A0000}"/>
    <cellStyle name="Итог 4 3 2 3 4 4 2 2" xfId="27065" xr:uid="{00000000-0005-0000-0000-0000E86A0000}"/>
    <cellStyle name="Итог 4 3 2 3 4 4 3" xfId="27066" xr:uid="{00000000-0005-0000-0000-0000E96A0000}"/>
    <cellStyle name="Итог 4 3 2 3 4 5" xfId="27067" xr:uid="{00000000-0005-0000-0000-0000EA6A0000}"/>
    <cellStyle name="Итог 4 3 2 3 4 5 2" xfId="27068" xr:uid="{00000000-0005-0000-0000-0000EB6A0000}"/>
    <cellStyle name="Итог 4 3 2 3 4 6" xfId="27069" xr:uid="{00000000-0005-0000-0000-0000EC6A0000}"/>
    <cellStyle name="Итог 4 3 2 3 5" xfId="27070" xr:uid="{00000000-0005-0000-0000-0000ED6A0000}"/>
    <cellStyle name="Итог 4 3 2 3 5 2" xfId="27071" xr:uid="{00000000-0005-0000-0000-0000EE6A0000}"/>
    <cellStyle name="Итог 4 3 2 3 5 2 2" xfId="27072" xr:uid="{00000000-0005-0000-0000-0000EF6A0000}"/>
    <cellStyle name="Итог 4 3 2 3 5 2 2 2" xfId="27073" xr:uid="{00000000-0005-0000-0000-0000F06A0000}"/>
    <cellStyle name="Итог 4 3 2 3 5 2 3" xfId="27074" xr:uid="{00000000-0005-0000-0000-0000F16A0000}"/>
    <cellStyle name="Итог 4 3 2 3 5 3" xfId="27075" xr:uid="{00000000-0005-0000-0000-0000F26A0000}"/>
    <cellStyle name="Итог 4 3 2 3 5 3 2" xfId="27076" xr:uid="{00000000-0005-0000-0000-0000F36A0000}"/>
    <cellStyle name="Итог 4 3 2 3 5 3 2 2" xfId="27077" xr:uid="{00000000-0005-0000-0000-0000F46A0000}"/>
    <cellStyle name="Итог 4 3 2 3 5 3 3" xfId="27078" xr:uid="{00000000-0005-0000-0000-0000F56A0000}"/>
    <cellStyle name="Итог 4 3 2 3 5 4" xfId="27079" xr:uid="{00000000-0005-0000-0000-0000F66A0000}"/>
    <cellStyle name="Итог 4 3 2 3 5 4 2" xfId="27080" xr:uid="{00000000-0005-0000-0000-0000F76A0000}"/>
    <cellStyle name="Итог 4 3 2 3 5 4 2 2" xfId="27081" xr:uid="{00000000-0005-0000-0000-0000F86A0000}"/>
    <cellStyle name="Итог 4 3 2 3 5 4 3" xfId="27082" xr:uid="{00000000-0005-0000-0000-0000F96A0000}"/>
    <cellStyle name="Итог 4 3 2 3 5 5" xfId="27083" xr:uid="{00000000-0005-0000-0000-0000FA6A0000}"/>
    <cellStyle name="Итог 4 3 2 3 5 5 2" xfId="27084" xr:uid="{00000000-0005-0000-0000-0000FB6A0000}"/>
    <cellStyle name="Итог 4 3 2 3 5 6" xfId="27085" xr:uid="{00000000-0005-0000-0000-0000FC6A0000}"/>
    <cellStyle name="Итог 4 3 2 3 6" xfId="27086" xr:uid="{00000000-0005-0000-0000-0000FD6A0000}"/>
    <cellStyle name="Итог 4 3 2 3 6 2" xfId="27087" xr:uid="{00000000-0005-0000-0000-0000FE6A0000}"/>
    <cellStyle name="Итог 4 3 2 3 6 2 2" xfId="27088" xr:uid="{00000000-0005-0000-0000-0000FF6A0000}"/>
    <cellStyle name="Итог 4 3 2 3 6 3" xfId="27089" xr:uid="{00000000-0005-0000-0000-0000006B0000}"/>
    <cellStyle name="Итог 4 3 2 3 7" xfId="27090" xr:uid="{00000000-0005-0000-0000-0000016B0000}"/>
    <cellStyle name="Итог 4 3 2 3 7 2" xfId="27091" xr:uid="{00000000-0005-0000-0000-0000026B0000}"/>
    <cellStyle name="Итог 4 3 2 3 8" xfId="27092" xr:uid="{00000000-0005-0000-0000-0000036B0000}"/>
    <cellStyle name="Итог 4 3 2 4" xfId="27093" xr:uid="{00000000-0005-0000-0000-0000046B0000}"/>
    <cellStyle name="Итог 4 3 2 4 2" xfId="27094" xr:uid="{00000000-0005-0000-0000-0000056B0000}"/>
    <cellStyle name="Итог 4 3 2 4 2 2" xfId="27095" xr:uid="{00000000-0005-0000-0000-0000066B0000}"/>
    <cellStyle name="Итог 4 3 2 4 2 2 2" xfId="27096" xr:uid="{00000000-0005-0000-0000-0000076B0000}"/>
    <cellStyle name="Итог 4 3 2 4 2 3" xfId="27097" xr:uid="{00000000-0005-0000-0000-0000086B0000}"/>
    <cellStyle name="Итог 4 3 2 4 3" xfId="27098" xr:uid="{00000000-0005-0000-0000-0000096B0000}"/>
    <cellStyle name="Итог 4 3 2 4 3 2" xfId="27099" xr:uid="{00000000-0005-0000-0000-00000A6B0000}"/>
    <cellStyle name="Итог 4 3 2 4 3 2 2" xfId="27100" xr:uid="{00000000-0005-0000-0000-00000B6B0000}"/>
    <cellStyle name="Итог 4 3 2 4 3 3" xfId="27101" xr:uid="{00000000-0005-0000-0000-00000C6B0000}"/>
    <cellStyle name="Итог 4 3 2 4 4" xfId="27102" xr:uid="{00000000-0005-0000-0000-00000D6B0000}"/>
    <cellStyle name="Итог 4 3 2 4 4 2" xfId="27103" xr:uid="{00000000-0005-0000-0000-00000E6B0000}"/>
    <cellStyle name="Итог 4 3 2 4 4 2 2" xfId="27104" xr:uid="{00000000-0005-0000-0000-00000F6B0000}"/>
    <cellStyle name="Итог 4 3 2 4 4 3" xfId="27105" xr:uid="{00000000-0005-0000-0000-0000106B0000}"/>
    <cellStyle name="Итог 4 3 2 4 5" xfId="27106" xr:uid="{00000000-0005-0000-0000-0000116B0000}"/>
    <cellStyle name="Итог 4 3 2 4 5 2" xfId="27107" xr:uid="{00000000-0005-0000-0000-0000126B0000}"/>
    <cellStyle name="Итог 4 3 2 4 6" xfId="27108" xr:uid="{00000000-0005-0000-0000-0000136B0000}"/>
    <cellStyle name="Итог 4 3 2 5" xfId="27109" xr:uid="{00000000-0005-0000-0000-0000146B0000}"/>
    <cellStyle name="Итог 4 3 2 5 2" xfId="27110" xr:uid="{00000000-0005-0000-0000-0000156B0000}"/>
    <cellStyle name="Итог 4 3 2 5 2 2" xfId="27111" xr:uid="{00000000-0005-0000-0000-0000166B0000}"/>
    <cellStyle name="Итог 4 3 2 5 2 2 2" xfId="27112" xr:uid="{00000000-0005-0000-0000-0000176B0000}"/>
    <cellStyle name="Итог 4 3 2 5 2 3" xfId="27113" xr:uid="{00000000-0005-0000-0000-0000186B0000}"/>
    <cellStyle name="Итог 4 3 2 5 3" xfId="27114" xr:uid="{00000000-0005-0000-0000-0000196B0000}"/>
    <cellStyle name="Итог 4 3 2 5 3 2" xfId="27115" xr:uid="{00000000-0005-0000-0000-00001A6B0000}"/>
    <cellStyle name="Итог 4 3 2 5 3 2 2" xfId="27116" xr:uid="{00000000-0005-0000-0000-00001B6B0000}"/>
    <cellStyle name="Итог 4 3 2 5 3 3" xfId="27117" xr:uid="{00000000-0005-0000-0000-00001C6B0000}"/>
    <cellStyle name="Итог 4 3 2 5 4" xfId="27118" xr:uid="{00000000-0005-0000-0000-00001D6B0000}"/>
    <cellStyle name="Итог 4 3 2 5 4 2" xfId="27119" xr:uid="{00000000-0005-0000-0000-00001E6B0000}"/>
    <cellStyle name="Итог 4 3 2 5 4 2 2" xfId="27120" xr:uid="{00000000-0005-0000-0000-00001F6B0000}"/>
    <cellStyle name="Итог 4 3 2 5 4 3" xfId="27121" xr:uid="{00000000-0005-0000-0000-0000206B0000}"/>
    <cellStyle name="Итог 4 3 2 5 5" xfId="27122" xr:uid="{00000000-0005-0000-0000-0000216B0000}"/>
    <cellStyle name="Итог 4 3 2 5 5 2" xfId="27123" xr:uid="{00000000-0005-0000-0000-0000226B0000}"/>
    <cellStyle name="Итог 4 3 2 5 6" xfId="27124" xr:uid="{00000000-0005-0000-0000-0000236B0000}"/>
    <cellStyle name="Итог 4 3 2 6" xfId="27125" xr:uid="{00000000-0005-0000-0000-0000246B0000}"/>
    <cellStyle name="Итог 4 3 2 6 2" xfId="27126" xr:uid="{00000000-0005-0000-0000-0000256B0000}"/>
    <cellStyle name="Итог 4 3 2 6 2 2" xfId="27127" xr:uid="{00000000-0005-0000-0000-0000266B0000}"/>
    <cellStyle name="Итог 4 3 2 6 2 2 2" xfId="27128" xr:uid="{00000000-0005-0000-0000-0000276B0000}"/>
    <cellStyle name="Итог 4 3 2 6 2 3" xfId="27129" xr:uid="{00000000-0005-0000-0000-0000286B0000}"/>
    <cellStyle name="Итог 4 3 2 6 3" xfId="27130" xr:uid="{00000000-0005-0000-0000-0000296B0000}"/>
    <cellStyle name="Итог 4 3 2 6 3 2" xfId="27131" xr:uid="{00000000-0005-0000-0000-00002A6B0000}"/>
    <cellStyle name="Итог 4 3 2 6 3 2 2" xfId="27132" xr:uid="{00000000-0005-0000-0000-00002B6B0000}"/>
    <cellStyle name="Итог 4 3 2 6 3 3" xfId="27133" xr:uid="{00000000-0005-0000-0000-00002C6B0000}"/>
    <cellStyle name="Итог 4 3 2 6 4" xfId="27134" xr:uid="{00000000-0005-0000-0000-00002D6B0000}"/>
    <cellStyle name="Итог 4 3 2 6 4 2" xfId="27135" xr:uid="{00000000-0005-0000-0000-00002E6B0000}"/>
    <cellStyle name="Итог 4 3 2 6 4 2 2" xfId="27136" xr:uid="{00000000-0005-0000-0000-00002F6B0000}"/>
    <cellStyle name="Итог 4 3 2 6 4 3" xfId="27137" xr:uid="{00000000-0005-0000-0000-0000306B0000}"/>
    <cellStyle name="Итог 4 3 2 6 5" xfId="27138" xr:uid="{00000000-0005-0000-0000-0000316B0000}"/>
    <cellStyle name="Итог 4 3 2 6 5 2" xfId="27139" xr:uid="{00000000-0005-0000-0000-0000326B0000}"/>
    <cellStyle name="Итог 4 3 2 6 6" xfId="27140" xr:uid="{00000000-0005-0000-0000-0000336B0000}"/>
    <cellStyle name="Итог 4 3 2 7" xfId="27141" xr:uid="{00000000-0005-0000-0000-0000346B0000}"/>
    <cellStyle name="Итог 4 3 2 7 2" xfId="27142" xr:uid="{00000000-0005-0000-0000-0000356B0000}"/>
    <cellStyle name="Итог 4 3 2 7 2 2" xfId="27143" xr:uid="{00000000-0005-0000-0000-0000366B0000}"/>
    <cellStyle name="Итог 4 3 2 7 2 2 2" xfId="27144" xr:uid="{00000000-0005-0000-0000-0000376B0000}"/>
    <cellStyle name="Итог 4 3 2 7 2 3" xfId="27145" xr:uid="{00000000-0005-0000-0000-0000386B0000}"/>
    <cellStyle name="Итог 4 3 2 7 3" xfId="27146" xr:uid="{00000000-0005-0000-0000-0000396B0000}"/>
    <cellStyle name="Итог 4 3 2 7 3 2" xfId="27147" xr:uid="{00000000-0005-0000-0000-00003A6B0000}"/>
    <cellStyle name="Итог 4 3 2 7 3 2 2" xfId="27148" xr:uid="{00000000-0005-0000-0000-00003B6B0000}"/>
    <cellStyle name="Итог 4 3 2 7 3 3" xfId="27149" xr:uid="{00000000-0005-0000-0000-00003C6B0000}"/>
    <cellStyle name="Итог 4 3 2 7 4" xfId="27150" xr:uid="{00000000-0005-0000-0000-00003D6B0000}"/>
    <cellStyle name="Итог 4 3 2 7 4 2" xfId="27151" xr:uid="{00000000-0005-0000-0000-00003E6B0000}"/>
    <cellStyle name="Итог 4 3 2 7 4 2 2" xfId="27152" xr:uid="{00000000-0005-0000-0000-00003F6B0000}"/>
    <cellStyle name="Итог 4 3 2 7 4 3" xfId="27153" xr:uid="{00000000-0005-0000-0000-0000406B0000}"/>
    <cellStyle name="Итог 4 3 2 7 5" xfId="27154" xr:uid="{00000000-0005-0000-0000-0000416B0000}"/>
    <cellStyle name="Итог 4 3 2 7 5 2" xfId="27155" xr:uid="{00000000-0005-0000-0000-0000426B0000}"/>
    <cellStyle name="Итог 4 3 2 7 6" xfId="27156" xr:uid="{00000000-0005-0000-0000-0000436B0000}"/>
    <cellStyle name="Итог 4 3 2 8" xfId="27157" xr:uid="{00000000-0005-0000-0000-0000446B0000}"/>
    <cellStyle name="Итог 4 3 2 8 2" xfId="27158" xr:uid="{00000000-0005-0000-0000-0000456B0000}"/>
    <cellStyle name="Итог 4 3 2 8 2 2" xfId="27159" xr:uid="{00000000-0005-0000-0000-0000466B0000}"/>
    <cellStyle name="Итог 4 3 2 8 3" xfId="27160" xr:uid="{00000000-0005-0000-0000-0000476B0000}"/>
    <cellStyle name="Итог 4 3 2 9" xfId="27161" xr:uid="{00000000-0005-0000-0000-0000486B0000}"/>
    <cellStyle name="Итог 4 3 2 9 2" xfId="27162" xr:uid="{00000000-0005-0000-0000-0000496B0000}"/>
    <cellStyle name="Итог 4 3 3" xfId="27163" xr:uid="{00000000-0005-0000-0000-00004A6B0000}"/>
    <cellStyle name="Итог 4 3 3 2" xfId="27164" xr:uid="{00000000-0005-0000-0000-00004B6B0000}"/>
    <cellStyle name="Итог 4 3 3 2 2" xfId="27165" xr:uid="{00000000-0005-0000-0000-00004C6B0000}"/>
    <cellStyle name="Итог 4 3 3 2 2 2" xfId="27166" xr:uid="{00000000-0005-0000-0000-00004D6B0000}"/>
    <cellStyle name="Итог 4 3 3 2 2 2 2" xfId="27167" xr:uid="{00000000-0005-0000-0000-00004E6B0000}"/>
    <cellStyle name="Итог 4 3 3 2 2 2 2 2" xfId="27168" xr:uid="{00000000-0005-0000-0000-00004F6B0000}"/>
    <cellStyle name="Итог 4 3 3 2 2 2 3" xfId="27169" xr:uid="{00000000-0005-0000-0000-0000506B0000}"/>
    <cellStyle name="Итог 4 3 3 2 2 3" xfId="27170" xr:uid="{00000000-0005-0000-0000-0000516B0000}"/>
    <cellStyle name="Итог 4 3 3 2 2 3 2" xfId="27171" xr:uid="{00000000-0005-0000-0000-0000526B0000}"/>
    <cellStyle name="Итог 4 3 3 2 2 3 2 2" xfId="27172" xr:uid="{00000000-0005-0000-0000-0000536B0000}"/>
    <cellStyle name="Итог 4 3 3 2 2 3 3" xfId="27173" xr:uid="{00000000-0005-0000-0000-0000546B0000}"/>
    <cellStyle name="Итог 4 3 3 2 2 4" xfId="27174" xr:uid="{00000000-0005-0000-0000-0000556B0000}"/>
    <cellStyle name="Итог 4 3 3 2 2 4 2" xfId="27175" xr:uid="{00000000-0005-0000-0000-0000566B0000}"/>
    <cellStyle name="Итог 4 3 3 2 2 4 2 2" xfId="27176" xr:uid="{00000000-0005-0000-0000-0000576B0000}"/>
    <cellStyle name="Итог 4 3 3 2 2 4 3" xfId="27177" xr:uid="{00000000-0005-0000-0000-0000586B0000}"/>
    <cellStyle name="Итог 4 3 3 2 2 5" xfId="27178" xr:uid="{00000000-0005-0000-0000-0000596B0000}"/>
    <cellStyle name="Итог 4 3 3 2 2 5 2" xfId="27179" xr:uid="{00000000-0005-0000-0000-00005A6B0000}"/>
    <cellStyle name="Итог 4 3 3 2 2 6" xfId="27180" xr:uid="{00000000-0005-0000-0000-00005B6B0000}"/>
    <cellStyle name="Итог 4 3 3 2 3" xfId="27181" xr:uid="{00000000-0005-0000-0000-00005C6B0000}"/>
    <cellStyle name="Итог 4 3 3 2 3 2" xfId="27182" xr:uid="{00000000-0005-0000-0000-00005D6B0000}"/>
    <cellStyle name="Итог 4 3 3 2 3 2 2" xfId="27183" xr:uid="{00000000-0005-0000-0000-00005E6B0000}"/>
    <cellStyle name="Итог 4 3 3 2 3 2 2 2" xfId="27184" xr:uid="{00000000-0005-0000-0000-00005F6B0000}"/>
    <cellStyle name="Итог 4 3 3 2 3 2 3" xfId="27185" xr:uid="{00000000-0005-0000-0000-0000606B0000}"/>
    <cellStyle name="Итог 4 3 3 2 3 3" xfId="27186" xr:uid="{00000000-0005-0000-0000-0000616B0000}"/>
    <cellStyle name="Итог 4 3 3 2 3 3 2" xfId="27187" xr:uid="{00000000-0005-0000-0000-0000626B0000}"/>
    <cellStyle name="Итог 4 3 3 2 3 3 2 2" xfId="27188" xr:uid="{00000000-0005-0000-0000-0000636B0000}"/>
    <cellStyle name="Итог 4 3 3 2 3 3 3" xfId="27189" xr:uid="{00000000-0005-0000-0000-0000646B0000}"/>
    <cellStyle name="Итог 4 3 3 2 3 4" xfId="27190" xr:uid="{00000000-0005-0000-0000-0000656B0000}"/>
    <cellStyle name="Итог 4 3 3 2 3 4 2" xfId="27191" xr:uid="{00000000-0005-0000-0000-0000666B0000}"/>
    <cellStyle name="Итог 4 3 3 2 3 4 2 2" xfId="27192" xr:uid="{00000000-0005-0000-0000-0000676B0000}"/>
    <cellStyle name="Итог 4 3 3 2 3 4 3" xfId="27193" xr:uid="{00000000-0005-0000-0000-0000686B0000}"/>
    <cellStyle name="Итог 4 3 3 2 3 5" xfId="27194" xr:uid="{00000000-0005-0000-0000-0000696B0000}"/>
    <cellStyle name="Итог 4 3 3 2 3 5 2" xfId="27195" xr:uid="{00000000-0005-0000-0000-00006A6B0000}"/>
    <cellStyle name="Итог 4 3 3 2 3 6" xfId="27196" xr:uid="{00000000-0005-0000-0000-00006B6B0000}"/>
    <cellStyle name="Итог 4 3 3 2 4" xfId="27197" xr:uid="{00000000-0005-0000-0000-00006C6B0000}"/>
    <cellStyle name="Итог 4 3 3 2 4 2" xfId="27198" xr:uid="{00000000-0005-0000-0000-00006D6B0000}"/>
    <cellStyle name="Итог 4 3 3 2 4 2 2" xfId="27199" xr:uid="{00000000-0005-0000-0000-00006E6B0000}"/>
    <cellStyle name="Итог 4 3 3 2 4 2 2 2" xfId="27200" xr:uid="{00000000-0005-0000-0000-00006F6B0000}"/>
    <cellStyle name="Итог 4 3 3 2 4 2 3" xfId="27201" xr:uid="{00000000-0005-0000-0000-0000706B0000}"/>
    <cellStyle name="Итог 4 3 3 2 4 3" xfId="27202" xr:uid="{00000000-0005-0000-0000-0000716B0000}"/>
    <cellStyle name="Итог 4 3 3 2 4 3 2" xfId="27203" xr:uid="{00000000-0005-0000-0000-0000726B0000}"/>
    <cellStyle name="Итог 4 3 3 2 4 3 2 2" xfId="27204" xr:uid="{00000000-0005-0000-0000-0000736B0000}"/>
    <cellStyle name="Итог 4 3 3 2 4 3 3" xfId="27205" xr:uid="{00000000-0005-0000-0000-0000746B0000}"/>
    <cellStyle name="Итог 4 3 3 2 4 4" xfId="27206" xr:uid="{00000000-0005-0000-0000-0000756B0000}"/>
    <cellStyle name="Итог 4 3 3 2 4 4 2" xfId="27207" xr:uid="{00000000-0005-0000-0000-0000766B0000}"/>
    <cellStyle name="Итог 4 3 3 2 4 4 2 2" xfId="27208" xr:uid="{00000000-0005-0000-0000-0000776B0000}"/>
    <cellStyle name="Итог 4 3 3 2 4 4 3" xfId="27209" xr:uid="{00000000-0005-0000-0000-0000786B0000}"/>
    <cellStyle name="Итог 4 3 3 2 4 5" xfId="27210" xr:uid="{00000000-0005-0000-0000-0000796B0000}"/>
    <cellStyle name="Итог 4 3 3 2 4 5 2" xfId="27211" xr:uid="{00000000-0005-0000-0000-00007A6B0000}"/>
    <cellStyle name="Итог 4 3 3 2 4 6" xfId="27212" xr:uid="{00000000-0005-0000-0000-00007B6B0000}"/>
    <cellStyle name="Итог 4 3 3 2 5" xfId="27213" xr:uid="{00000000-0005-0000-0000-00007C6B0000}"/>
    <cellStyle name="Итог 4 3 3 2 5 2" xfId="27214" xr:uid="{00000000-0005-0000-0000-00007D6B0000}"/>
    <cellStyle name="Итог 4 3 3 2 5 2 2" xfId="27215" xr:uid="{00000000-0005-0000-0000-00007E6B0000}"/>
    <cellStyle name="Итог 4 3 3 2 5 2 2 2" xfId="27216" xr:uid="{00000000-0005-0000-0000-00007F6B0000}"/>
    <cellStyle name="Итог 4 3 3 2 5 2 3" xfId="27217" xr:uid="{00000000-0005-0000-0000-0000806B0000}"/>
    <cellStyle name="Итог 4 3 3 2 5 3" xfId="27218" xr:uid="{00000000-0005-0000-0000-0000816B0000}"/>
    <cellStyle name="Итог 4 3 3 2 5 3 2" xfId="27219" xr:uid="{00000000-0005-0000-0000-0000826B0000}"/>
    <cellStyle name="Итог 4 3 3 2 5 3 2 2" xfId="27220" xr:uid="{00000000-0005-0000-0000-0000836B0000}"/>
    <cellStyle name="Итог 4 3 3 2 5 3 3" xfId="27221" xr:uid="{00000000-0005-0000-0000-0000846B0000}"/>
    <cellStyle name="Итог 4 3 3 2 5 4" xfId="27222" xr:uid="{00000000-0005-0000-0000-0000856B0000}"/>
    <cellStyle name="Итог 4 3 3 2 5 4 2" xfId="27223" xr:uid="{00000000-0005-0000-0000-0000866B0000}"/>
    <cellStyle name="Итог 4 3 3 2 5 4 2 2" xfId="27224" xr:uid="{00000000-0005-0000-0000-0000876B0000}"/>
    <cellStyle name="Итог 4 3 3 2 5 4 3" xfId="27225" xr:uid="{00000000-0005-0000-0000-0000886B0000}"/>
    <cellStyle name="Итог 4 3 3 2 5 5" xfId="27226" xr:uid="{00000000-0005-0000-0000-0000896B0000}"/>
    <cellStyle name="Итог 4 3 3 2 5 5 2" xfId="27227" xr:uid="{00000000-0005-0000-0000-00008A6B0000}"/>
    <cellStyle name="Итог 4 3 3 2 5 6" xfId="27228" xr:uid="{00000000-0005-0000-0000-00008B6B0000}"/>
    <cellStyle name="Итог 4 3 3 2 6" xfId="27229" xr:uid="{00000000-0005-0000-0000-00008C6B0000}"/>
    <cellStyle name="Итог 4 3 3 2 6 2" xfId="27230" xr:uid="{00000000-0005-0000-0000-00008D6B0000}"/>
    <cellStyle name="Итог 4 3 3 2 6 2 2" xfId="27231" xr:uid="{00000000-0005-0000-0000-00008E6B0000}"/>
    <cellStyle name="Итог 4 3 3 2 6 3" xfId="27232" xr:uid="{00000000-0005-0000-0000-00008F6B0000}"/>
    <cellStyle name="Итог 4 3 3 2 7" xfId="27233" xr:uid="{00000000-0005-0000-0000-0000906B0000}"/>
    <cellStyle name="Итог 4 3 3 2 7 2" xfId="27234" xr:uid="{00000000-0005-0000-0000-0000916B0000}"/>
    <cellStyle name="Итог 4 3 3 2 8" xfId="27235" xr:uid="{00000000-0005-0000-0000-0000926B0000}"/>
    <cellStyle name="Итог 4 3 3 3" xfId="27236" xr:uid="{00000000-0005-0000-0000-0000936B0000}"/>
    <cellStyle name="Итог 4 3 3 3 2" xfId="27237" xr:uid="{00000000-0005-0000-0000-0000946B0000}"/>
    <cellStyle name="Итог 4 3 3 3 2 2" xfId="27238" xr:uid="{00000000-0005-0000-0000-0000956B0000}"/>
    <cellStyle name="Итог 4 3 3 3 2 2 2" xfId="27239" xr:uid="{00000000-0005-0000-0000-0000966B0000}"/>
    <cellStyle name="Итог 4 3 3 3 2 3" xfId="27240" xr:uid="{00000000-0005-0000-0000-0000976B0000}"/>
    <cellStyle name="Итог 4 3 3 3 3" xfId="27241" xr:uid="{00000000-0005-0000-0000-0000986B0000}"/>
    <cellStyle name="Итог 4 3 3 3 3 2" xfId="27242" xr:uid="{00000000-0005-0000-0000-0000996B0000}"/>
    <cellStyle name="Итог 4 3 3 3 3 2 2" xfId="27243" xr:uid="{00000000-0005-0000-0000-00009A6B0000}"/>
    <cellStyle name="Итог 4 3 3 3 3 3" xfId="27244" xr:uid="{00000000-0005-0000-0000-00009B6B0000}"/>
    <cellStyle name="Итог 4 3 3 3 4" xfId="27245" xr:uid="{00000000-0005-0000-0000-00009C6B0000}"/>
    <cellStyle name="Итог 4 3 3 3 4 2" xfId="27246" xr:uid="{00000000-0005-0000-0000-00009D6B0000}"/>
    <cellStyle name="Итог 4 3 3 3 4 2 2" xfId="27247" xr:uid="{00000000-0005-0000-0000-00009E6B0000}"/>
    <cellStyle name="Итог 4 3 3 3 4 3" xfId="27248" xr:uid="{00000000-0005-0000-0000-00009F6B0000}"/>
    <cellStyle name="Итог 4 3 3 3 5" xfId="27249" xr:uid="{00000000-0005-0000-0000-0000A06B0000}"/>
    <cellStyle name="Итог 4 3 3 3 5 2" xfId="27250" xr:uid="{00000000-0005-0000-0000-0000A16B0000}"/>
    <cellStyle name="Итог 4 3 3 3 6" xfId="27251" xr:uid="{00000000-0005-0000-0000-0000A26B0000}"/>
    <cellStyle name="Итог 4 3 3 4" xfId="27252" xr:uid="{00000000-0005-0000-0000-0000A36B0000}"/>
    <cellStyle name="Итог 4 3 3 4 2" xfId="27253" xr:uid="{00000000-0005-0000-0000-0000A46B0000}"/>
    <cellStyle name="Итог 4 3 3 4 2 2" xfId="27254" xr:uid="{00000000-0005-0000-0000-0000A56B0000}"/>
    <cellStyle name="Итог 4 3 3 4 2 2 2" xfId="27255" xr:uid="{00000000-0005-0000-0000-0000A66B0000}"/>
    <cellStyle name="Итог 4 3 3 4 2 3" xfId="27256" xr:uid="{00000000-0005-0000-0000-0000A76B0000}"/>
    <cellStyle name="Итог 4 3 3 4 3" xfId="27257" xr:uid="{00000000-0005-0000-0000-0000A86B0000}"/>
    <cellStyle name="Итог 4 3 3 4 3 2" xfId="27258" xr:uid="{00000000-0005-0000-0000-0000A96B0000}"/>
    <cellStyle name="Итог 4 3 3 4 3 2 2" xfId="27259" xr:uid="{00000000-0005-0000-0000-0000AA6B0000}"/>
    <cellStyle name="Итог 4 3 3 4 3 3" xfId="27260" xr:uid="{00000000-0005-0000-0000-0000AB6B0000}"/>
    <cellStyle name="Итог 4 3 3 4 4" xfId="27261" xr:uid="{00000000-0005-0000-0000-0000AC6B0000}"/>
    <cellStyle name="Итог 4 3 3 4 4 2" xfId="27262" xr:uid="{00000000-0005-0000-0000-0000AD6B0000}"/>
    <cellStyle name="Итог 4 3 3 4 4 2 2" xfId="27263" xr:uid="{00000000-0005-0000-0000-0000AE6B0000}"/>
    <cellStyle name="Итог 4 3 3 4 4 3" xfId="27264" xr:uid="{00000000-0005-0000-0000-0000AF6B0000}"/>
    <cellStyle name="Итог 4 3 3 4 5" xfId="27265" xr:uid="{00000000-0005-0000-0000-0000B06B0000}"/>
    <cellStyle name="Итог 4 3 3 4 5 2" xfId="27266" xr:uid="{00000000-0005-0000-0000-0000B16B0000}"/>
    <cellStyle name="Итог 4 3 3 4 6" xfId="27267" xr:uid="{00000000-0005-0000-0000-0000B26B0000}"/>
    <cellStyle name="Итог 4 3 3 5" xfId="27268" xr:uid="{00000000-0005-0000-0000-0000B36B0000}"/>
    <cellStyle name="Итог 4 3 3 5 2" xfId="27269" xr:uid="{00000000-0005-0000-0000-0000B46B0000}"/>
    <cellStyle name="Итог 4 3 3 5 2 2" xfId="27270" xr:uid="{00000000-0005-0000-0000-0000B56B0000}"/>
    <cellStyle name="Итог 4 3 3 5 2 2 2" xfId="27271" xr:uid="{00000000-0005-0000-0000-0000B66B0000}"/>
    <cellStyle name="Итог 4 3 3 5 2 3" xfId="27272" xr:uid="{00000000-0005-0000-0000-0000B76B0000}"/>
    <cellStyle name="Итог 4 3 3 5 3" xfId="27273" xr:uid="{00000000-0005-0000-0000-0000B86B0000}"/>
    <cellStyle name="Итог 4 3 3 5 3 2" xfId="27274" xr:uid="{00000000-0005-0000-0000-0000B96B0000}"/>
    <cellStyle name="Итог 4 3 3 5 3 2 2" xfId="27275" xr:uid="{00000000-0005-0000-0000-0000BA6B0000}"/>
    <cellStyle name="Итог 4 3 3 5 3 3" xfId="27276" xr:uid="{00000000-0005-0000-0000-0000BB6B0000}"/>
    <cellStyle name="Итог 4 3 3 5 4" xfId="27277" xr:uid="{00000000-0005-0000-0000-0000BC6B0000}"/>
    <cellStyle name="Итог 4 3 3 5 4 2" xfId="27278" xr:uid="{00000000-0005-0000-0000-0000BD6B0000}"/>
    <cellStyle name="Итог 4 3 3 5 4 2 2" xfId="27279" xr:uid="{00000000-0005-0000-0000-0000BE6B0000}"/>
    <cellStyle name="Итог 4 3 3 5 4 3" xfId="27280" xr:uid="{00000000-0005-0000-0000-0000BF6B0000}"/>
    <cellStyle name="Итог 4 3 3 5 5" xfId="27281" xr:uid="{00000000-0005-0000-0000-0000C06B0000}"/>
    <cellStyle name="Итог 4 3 3 5 5 2" xfId="27282" xr:uid="{00000000-0005-0000-0000-0000C16B0000}"/>
    <cellStyle name="Итог 4 3 3 5 6" xfId="27283" xr:uid="{00000000-0005-0000-0000-0000C26B0000}"/>
    <cellStyle name="Итог 4 3 3 6" xfId="27284" xr:uid="{00000000-0005-0000-0000-0000C36B0000}"/>
    <cellStyle name="Итог 4 3 3 6 2" xfId="27285" xr:uid="{00000000-0005-0000-0000-0000C46B0000}"/>
    <cellStyle name="Итог 4 3 3 6 2 2" xfId="27286" xr:uid="{00000000-0005-0000-0000-0000C56B0000}"/>
    <cellStyle name="Итог 4 3 3 6 2 2 2" xfId="27287" xr:uid="{00000000-0005-0000-0000-0000C66B0000}"/>
    <cellStyle name="Итог 4 3 3 6 2 3" xfId="27288" xr:uid="{00000000-0005-0000-0000-0000C76B0000}"/>
    <cellStyle name="Итог 4 3 3 6 3" xfId="27289" xr:uid="{00000000-0005-0000-0000-0000C86B0000}"/>
    <cellStyle name="Итог 4 3 3 6 3 2" xfId="27290" xr:uid="{00000000-0005-0000-0000-0000C96B0000}"/>
    <cellStyle name="Итог 4 3 3 6 3 2 2" xfId="27291" xr:uid="{00000000-0005-0000-0000-0000CA6B0000}"/>
    <cellStyle name="Итог 4 3 3 6 3 3" xfId="27292" xr:uid="{00000000-0005-0000-0000-0000CB6B0000}"/>
    <cellStyle name="Итог 4 3 3 6 4" xfId="27293" xr:uid="{00000000-0005-0000-0000-0000CC6B0000}"/>
    <cellStyle name="Итог 4 3 3 6 4 2" xfId="27294" xr:uid="{00000000-0005-0000-0000-0000CD6B0000}"/>
    <cellStyle name="Итог 4 3 3 6 4 2 2" xfId="27295" xr:uid="{00000000-0005-0000-0000-0000CE6B0000}"/>
    <cellStyle name="Итог 4 3 3 6 4 3" xfId="27296" xr:uid="{00000000-0005-0000-0000-0000CF6B0000}"/>
    <cellStyle name="Итог 4 3 3 6 5" xfId="27297" xr:uid="{00000000-0005-0000-0000-0000D06B0000}"/>
    <cellStyle name="Итог 4 3 3 6 5 2" xfId="27298" xr:uid="{00000000-0005-0000-0000-0000D16B0000}"/>
    <cellStyle name="Итог 4 3 3 6 6" xfId="27299" xr:uid="{00000000-0005-0000-0000-0000D26B0000}"/>
    <cellStyle name="Итог 4 3 3 7" xfId="27300" xr:uid="{00000000-0005-0000-0000-0000D36B0000}"/>
    <cellStyle name="Итог 4 3 3 7 2" xfId="27301" xr:uid="{00000000-0005-0000-0000-0000D46B0000}"/>
    <cellStyle name="Итог 4 3 3 7 2 2" xfId="27302" xr:uid="{00000000-0005-0000-0000-0000D56B0000}"/>
    <cellStyle name="Итог 4 3 3 7 3" xfId="27303" xr:uid="{00000000-0005-0000-0000-0000D66B0000}"/>
    <cellStyle name="Итог 4 3 3 8" xfId="27304" xr:uid="{00000000-0005-0000-0000-0000D76B0000}"/>
    <cellStyle name="Итог 4 3 3 8 2" xfId="27305" xr:uid="{00000000-0005-0000-0000-0000D86B0000}"/>
    <cellStyle name="Итог 4 3 3 9" xfId="27306" xr:uid="{00000000-0005-0000-0000-0000D96B0000}"/>
    <cellStyle name="Итог 4 3 4" xfId="27307" xr:uid="{00000000-0005-0000-0000-0000DA6B0000}"/>
    <cellStyle name="Итог 4 3 4 2" xfId="27308" xr:uid="{00000000-0005-0000-0000-0000DB6B0000}"/>
    <cellStyle name="Итог 4 3 4 2 2" xfId="27309" xr:uid="{00000000-0005-0000-0000-0000DC6B0000}"/>
    <cellStyle name="Итог 4 3 4 2 2 2" xfId="27310" xr:uid="{00000000-0005-0000-0000-0000DD6B0000}"/>
    <cellStyle name="Итог 4 3 4 2 2 2 2" xfId="27311" xr:uid="{00000000-0005-0000-0000-0000DE6B0000}"/>
    <cellStyle name="Итог 4 3 4 2 2 3" xfId="27312" xr:uid="{00000000-0005-0000-0000-0000DF6B0000}"/>
    <cellStyle name="Итог 4 3 4 2 3" xfId="27313" xr:uid="{00000000-0005-0000-0000-0000E06B0000}"/>
    <cellStyle name="Итог 4 3 4 2 3 2" xfId="27314" xr:uid="{00000000-0005-0000-0000-0000E16B0000}"/>
    <cellStyle name="Итог 4 3 4 2 3 2 2" xfId="27315" xr:uid="{00000000-0005-0000-0000-0000E26B0000}"/>
    <cellStyle name="Итог 4 3 4 2 3 3" xfId="27316" xr:uid="{00000000-0005-0000-0000-0000E36B0000}"/>
    <cellStyle name="Итог 4 3 4 2 4" xfId="27317" xr:uid="{00000000-0005-0000-0000-0000E46B0000}"/>
    <cellStyle name="Итог 4 3 4 2 4 2" xfId="27318" xr:uid="{00000000-0005-0000-0000-0000E56B0000}"/>
    <cellStyle name="Итог 4 3 4 2 4 2 2" xfId="27319" xr:uid="{00000000-0005-0000-0000-0000E66B0000}"/>
    <cellStyle name="Итог 4 3 4 2 4 3" xfId="27320" xr:uid="{00000000-0005-0000-0000-0000E76B0000}"/>
    <cellStyle name="Итог 4 3 4 2 5" xfId="27321" xr:uid="{00000000-0005-0000-0000-0000E86B0000}"/>
    <cellStyle name="Итог 4 3 4 2 5 2" xfId="27322" xr:uid="{00000000-0005-0000-0000-0000E96B0000}"/>
    <cellStyle name="Итог 4 3 4 2 6" xfId="27323" xr:uid="{00000000-0005-0000-0000-0000EA6B0000}"/>
    <cellStyle name="Итог 4 3 4 3" xfId="27324" xr:uid="{00000000-0005-0000-0000-0000EB6B0000}"/>
    <cellStyle name="Итог 4 3 4 3 2" xfId="27325" xr:uid="{00000000-0005-0000-0000-0000EC6B0000}"/>
    <cellStyle name="Итог 4 3 4 3 2 2" xfId="27326" xr:uid="{00000000-0005-0000-0000-0000ED6B0000}"/>
    <cellStyle name="Итог 4 3 4 3 2 2 2" xfId="27327" xr:uid="{00000000-0005-0000-0000-0000EE6B0000}"/>
    <cellStyle name="Итог 4 3 4 3 2 3" xfId="27328" xr:uid="{00000000-0005-0000-0000-0000EF6B0000}"/>
    <cellStyle name="Итог 4 3 4 3 3" xfId="27329" xr:uid="{00000000-0005-0000-0000-0000F06B0000}"/>
    <cellStyle name="Итог 4 3 4 3 3 2" xfId="27330" xr:uid="{00000000-0005-0000-0000-0000F16B0000}"/>
    <cellStyle name="Итог 4 3 4 3 3 2 2" xfId="27331" xr:uid="{00000000-0005-0000-0000-0000F26B0000}"/>
    <cellStyle name="Итог 4 3 4 3 3 3" xfId="27332" xr:uid="{00000000-0005-0000-0000-0000F36B0000}"/>
    <cellStyle name="Итог 4 3 4 3 4" xfId="27333" xr:uid="{00000000-0005-0000-0000-0000F46B0000}"/>
    <cellStyle name="Итог 4 3 4 3 4 2" xfId="27334" xr:uid="{00000000-0005-0000-0000-0000F56B0000}"/>
    <cellStyle name="Итог 4 3 4 3 4 2 2" xfId="27335" xr:uid="{00000000-0005-0000-0000-0000F66B0000}"/>
    <cellStyle name="Итог 4 3 4 3 4 3" xfId="27336" xr:uid="{00000000-0005-0000-0000-0000F76B0000}"/>
    <cellStyle name="Итог 4 3 4 3 5" xfId="27337" xr:uid="{00000000-0005-0000-0000-0000F86B0000}"/>
    <cellStyle name="Итог 4 3 4 3 5 2" xfId="27338" xr:uid="{00000000-0005-0000-0000-0000F96B0000}"/>
    <cellStyle name="Итог 4 3 4 3 6" xfId="27339" xr:uid="{00000000-0005-0000-0000-0000FA6B0000}"/>
    <cellStyle name="Итог 4 3 4 4" xfId="27340" xr:uid="{00000000-0005-0000-0000-0000FB6B0000}"/>
    <cellStyle name="Итог 4 3 4 4 2" xfId="27341" xr:uid="{00000000-0005-0000-0000-0000FC6B0000}"/>
    <cellStyle name="Итог 4 3 4 4 2 2" xfId="27342" xr:uid="{00000000-0005-0000-0000-0000FD6B0000}"/>
    <cellStyle name="Итог 4 3 4 4 2 2 2" xfId="27343" xr:uid="{00000000-0005-0000-0000-0000FE6B0000}"/>
    <cellStyle name="Итог 4 3 4 4 2 3" xfId="27344" xr:uid="{00000000-0005-0000-0000-0000FF6B0000}"/>
    <cellStyle name="Итог 4 3 4 4 3" xfId="27345" xr:uid="{00000000-0005-0000-0000-0000006C0000}"/>
    <cellStyle name="Итог 4 3 4 4 3 2" xfId="27346" xr:uid="{00000000-0005-0000-0000-0000016C0000}"/>
    <cellStyle name="Итог 4 3 4 4 3 2 2" xfId="27347" xr:uid="{00000000-0005-0000-0000-0000026C0000}"/>
    <cellStyle name="Итог 4 3 4 4 3 3" xfId="27348" xr:uid="{00000000-0005-0000-0000-0000036C0000}"/>
    <cellStyle name="Итог 4 3 4 4 4" xfId="27349" xr:uid="{00000000-0005-0000-0000-0000046C0000}"/>
    <cellStyle name="Итог 4 3 4 4 4 2" xfId="27350" xr:uid="{00000000-0005-0000-0000-0000056C0000}"/>
    <cellStyle name="Итог 4 3 4 4 4 2 2" xfId="27351" xr:uid="{00000000-0005-0000-0000-0000066C0000}"/>
    <cellStyle name="Итог 4 3 4 4 4 3" xfId="27352" xr:uid="{00000000-0005-0000-0000-0000076C0000}"/>
    <cellStyle name="Итог 4 3 4 4 5" xfId="27353" xr:uid="{00000000-0005-0000-0000-0000086C0000}"/>
    <cellStyle name="Итог 4 3 4 4 5 2" xfId="27354" xr:uid="{00000000-0005-0000-0000-0000096C0000}"/>
    <cellStyle name="Итог 4 3 4 4 6" xfId="27355" xr:uid="{00000000-0005-0000-0000-00000A6C0000}"/>
    <cellStyle name="Итог 4 3 4 5" xfId="27356" xr:uid="{00000000-0005-0000-0000-00000B6C0000}"/>
    <cellStyle name="Итог 4 3 4 5 2" xfId="27357" xr:uid="{00000000-0005-0000-0000-00000C6C0000}"/>
    <cellStyle name="Итог 4 3 4 5 2 2" xfId="27358" xr:uid="{00000000-0005-0000-0000-00000D6C0000}"/>
    <cellStyle name="Итог 4 3 4 5 2 2 2" xfId="27359" xr:uid="{00000000-0005-0000-0000-00000E6C0000}"/>
    <cellStyle name="Итог 4 3 4 5 2 3" xfId="27360" xr:uid="{00000000-0005-0000-0000-00000F6C0000}"/>
    <cellStyle name="Итог 4 3 4 5 3" xfId="27361" xr:uid="{00000000-0005-0000-0000-0000106C0000}"/>
    <cellStyle name="Итог 4 3 4 5 3 2" xfId="27362" xr:uid="{00000000-0005-0000-0000-0000116C0000}"/>
    <cellStyle name="Итог 4 3 4 5 3 2 2" xfId="27363" xr:uid="{00000000-0005-0000-0000-0000126C0000}"/>
    <cellStyle name="Итог 4 3 4 5 3 3" xfId="27364" xr:uid="{00000000-0005-0000-0000-0000136C0000}"/>
    <cellStyle name="Итог 4 3 4 5 4" xfId="27365" xr:uid="{00000000-0005-0000-0000-0000146C0000}"/>
    <cellStyle name="Итог 4 3 4 5 4 2" xfId="27366" xr:uid="{00000000-0005-0000-0000-0000156C0000}"/>
    <cellStyle name="Итог 4 3 4 5 4 2 2" xfId="27367" xr:uid="{00000000-0005-0000-0000-0000166C0000}"/>
    <cellStyle name="Итог 4 3 4 5 4 3" xfId="27368" xr:uid="{00000000-0005-0000-0000-0000176C0000}"/>
    <cellStyle name="Итог 4 3 4 5 5" xfId="27369" xr:uid="{00000000-0005-0000-0000-0000186C0000}"/>
    <cellStyle name="Итог 4 3 4 5 5 2" xfId="27370" xr:uid="{00000000-0005-0000-0000-0000196C0000}"/>
    <cellStyle name="Итог 4 3 4 5 6" xfId="27371" xr:uid="{00000000-0005-0000-0000-00001A6C0000}"/>
    <cellStyle name="Итог 4 3 4 6" xfId="27372" xr:uid="{00000000-0005-0000-0000-00001B6C0000}"/>
    <cellStyle name="Итог 4 3 4 6 2" xfId="27373" xr:uid="{00000000-0005-0000-0000-00001C6C0000}"/>
    <cellStyle name="Итог 4 3 4 6 2 2" xfId="27374" xr:uid="{00000000-0005-0000-0000-00001D6C0000}"/>
    <cellStyle name="Итог 4 3 4 6 2 2 2" xfId="27375" xr:uid="{00000000-0005-0000-0000-00001E6C0000}"/>
    <cellStyle name="Итог 4 3 4 6 2 3" xfId="27376" xr:uid="{00000000-0005-0000-0000-00001F6C0000}"/>
    <cellStyle name="Итог 4 3 4 6 3" xfId="27377" xr:uid="{00000000-0005-0000-0000-0000206C0000}"/>
    <cellStyle name="Итог 4 3 4 6 3 2" xfId="27378" xr:uid="{00000000-0005-0000-0000-0000216C0000}"/>
    <cellStyle name="Итог 4 3 4 6 3 2 2" xfId="27379" xr:uid="{00000000-0005-0000-0000-0000226C0000}"/>
    <cellStyle name="Итог 4 3 4 6 3 3" xfId="27380" xr:uid="{00000000-0005-0000-0000-0000236C0000}"/>
    <cellStyle name="Итог 4 3 4 6 4" xfId="27381" xr:uid="{00000000-0005-0000-0000-0000246C0000}"/>
    <cellStyle name="Итог 4 3 4 6 4 2" xfId="27382" xr:uid="{00000000-0005-0000-0000-0000256C0000}"/>
    <cellStyle name="Итог 4 3 4 6 4 2 2" xfId="27383" xr:uid="{00000000-0005-0000-0000-0000266C0000}"/>
    <cellStyle name="Итог 4 3 4 6 4 3" xfId="27384" xr:uid="{00000000-0005-0000-0000-0000276C0000}"/>
    <cellStyle name="Итог 4 3 4 6 5" xfId="27385" xr:uid="{00000000-0005-0000-0000-0000286C0000}"/>
    <cellStyle name="Итог 4 3 4 6 5 2" xfId="27386" xr:uid="{00000000-0005-0000-0000-0000296C0000}"/>
    <cellStyle name="Итог 4 3 4 6 6" xfId="27387" xr:uid="{00000000-0005-0000-0000-00002A6C0000}"/>
    <cellStyle name="Итог 4 3 4 7" xfId="27388" xr:uid="{00000000-0005-0000-0000-00002B6C0000}"/>
    <cellStyle name="Итог 4 3 4 7 2" xfId="27389" xr:uid="{00000000-0005-0000-0000-00002C6C0000}"/>
    <cellStyle name="Итог 4 3 4 7 2 2" xfId="27390" xr:uid="{00000000-0005-0000-0000-00002D6C0000}"/>
    <cellStyle name="Итог 4 3 4 7 3" xfId="27391" xr:uid="{00000000-0005-0000-0000-00002E6C0000}"/>
    <cellStyle name="Итог 4 3 4 8" xfId="27392" xr:uid="{00000000-0005-0000-0000-00002F6C0000}"/>
    <cellStyle name="Итог 4 3 4 8 2" xfId="27393" xr:uid="{00000000-0005-0000-0000-0000306C0000}"/>
    <cellStyle name="Итог 4 3 4 9" xfId="27394" xr:uid="{00000000-0005-0000-0000-0000316C0000}"/>
    <cellStyle name="Итог 4 3 5" xfId="27395" xr:uid="{00000000-0005-0000-0000-0000326C0000}"/>
    <cellStyle name="Итог 4 3 5 2" xfId="27396" xr:uid="{00000000-0005-0000-0000-0000336C0000}"/>
    <cellStyle name="Итог 4 3 5 2 2" xfId="27397" xr:uid="{00000000-0005-0000-0000-0000346C0000}"/>
    <cellStyle name="Итог 4 3 5 2 2 2" xfId="27398" xr:uid="{00000000-0005-0000-0000-0000356C0000}"/>
    <cellStyle name="Итог 4 3 5 2 2 2 2" xfId="27399" xr:uid="{00000000-0005-0000-0000-0000366C0000}"/>
    <cellStyle name="Итог 4 3 5 2 2 3" xfId="27400" xr:uid="{00000000-0005-0000-0000-0000376C0000}"/>
    <cellStyle name="Итог 4 3 5 2 3" xfId="27401" xr:uid="{00000000-0005-0000-0000-0000386C0000}"/>
    <cellStyle name="Итог 4 3 5 2 3 2" xfId="27402" xr:uid="{00000000-0005-0000-0000-0000396C0000}"/>
    <cellStyle name="Итог 4 3 5 2 3 2 2" xfId="27403" xr:uid="{00000000-0005-0000-0000-00003A6C0000}"/>
    <cellStyle name="Итог 4 3 5 2 3 3" xfId="27404" xr:uid="{00000000-0005-0000-0000-00003B6C0000}"/>
    <cellStyle name="Итог 4 3 5 2 4" xfId="27405" xr:uid="{00000000-0005-0000-0000-00003C6C0000}"/>
    <cellStyle name="Итог 4 3 5 2 4 2" xfId="27406" xr:uid="{00000000-0005-0000-0000-00003D6C0000}"/>
    <cellStyle name="Итог 4 3 5 2 4 2 2" xfId="27407" xr:uid="{00000000-0005-0000-0000-00003E6C0000}"/>
    <cellStyle name="Итог 4 3 5 2 4 3" xfId="27408" xr:uid="{00000000-0005-0000-0000-00003F6C0000}"/>
    <cellStyle name="Итог 4 3 5 2 5" xfId="27409" xr:uid="{00000000-0005-0000-0000-0000406C0000}"/>
    <cellStyle name="Итог 4 3 5 2 5 2" xfId="27410" xr:uid="{00000000-0005-0000-0000-0000416C0000}"/>
    <cellStyle name="Итог 4 3 5 2 6" xfId="27411" xr:uid="{00000000-0005-0000-0000-0000426C0000}"/>
    <cellStyle name="Итог 4 3 5 3" xfId="27412" xr:uid="{00000000-0005-0000-0000-0000436C0000}"/>
    <cellStyle name="Итог 4 3 5 3 2" xfId="27413" xr:uid="{00000000-0005-0000-0000-0000446C0000}"/>
    <cellStyle name="Итог 4 3 5 3 2 2" xfId="27414" xr:uid="{00000000-0005-0000-0000-0000456C0000}"/>
    <cellStyle name="Итог 4 3 5 3 2 2 2" xfId="27415" xr:uid="{00000000-0005-0000-0000-0000466C0000}"/>
    <cellStyle name="Итог 4 3 5 3 2 3" xfId="27416" xr:uid="{00000000-0005-0000-0000-0000476C0000}"/>
    <cellStyle name="Итог 4 3 5 3 3" xfId="27417" xr:uid="{00000000-0005-0000-0000-0000486C0000}"/>
    <cellStyle name="Итог 4 3 5 3 3 2" xfId="27418" xr:uid="{00000000-0005-0000-0000-0000496C0000}"/>
    <cellStyle name="Итог 4 3 5 3 3 2 2" xfId="27419" xr:uid="{00000000-0005-0000-0000-00004A6C0000}"/>
    <cellStyle name="Итог 4 3 5 3 3 3" xfId="27420" xr:uid="{00000000-0005-0000-0000-00004B6C0000}"/>
    <cellStyle name="Итог 4 3 5 3 4" xfId="27421" xr:uid="{00000000-0005-0000-0000-00004C6C0000}"/>
    <cellStyle name="Итог 4 3 5 3 4 2" xfId="27422" xr:uid="{00000000-0005-0000-0000-00004D6C0000}"/>
    <cellStyle name="Итог 4 3 5 3 4 2 2" xfId="27423" xr:uid="{00000000-0005-0000-0000-00004E6C0000}"/>
    <cellStyle name="Итог 4 3 5 3 4 3" xfId="27424" xr:uid="{00000000-0005-0000-0000-00004F6C0000}"/>
    <cellStyle name="Итог 4 3 5 3 5" xfId="27425" xr:uid="{00000000-0005-0000-0000-0000506C0000}"/>
    <cellStyle name="Итог 4 3 5 3 5 2" xfId="27426" xr:uid="{00000000-0005-0000-0000-0000516C0000}"/>
    <cellStyle name="Итог 4 3 5 3 6" xfId="27427" xr:uid="{00000000-0005-0000-0000-0000526C0000}"/>
    <cellStyle name="Итог 4 3 5 4" xfId="27428" xr:uid="{00000000-0005-0000-0000-0000536C0000}"/>
    <cellStyle name="Итог 4 3 5 4 2" xfId="27429" xr:uid="{00000000-0005-0000-0000-0000546C0000}"/>
    <cellStyle name="Итог 4 3 5 4 2 2" xfId="27430" xr:uid="{00000000-0005-0000-0000-0000556C0000}"/>
    <cellStyle name="Итог 4 3 5 4 2 2 2" xfId="27431" xr:uid="{00000000-0005-0000-0000-0000566C0000}"/>
    <cellStyle name="Итог 4 3 5 4 2 3" xfId="27432" xr:uid="{00000000-0005-0000-0000-0000576C0000}"/>
    <cellStyle name="Итог 4 3 5 4 3" xfId="27433" xr:uid="{00000000-0005-0000-0000-0000586C0000}"/>
    <cellStyle name="Итог 4 3 5 4 3 2" xfId="27434" xr:uid="{00000000-0005-0000-0000-0000596C0000}"/>
    <cellStyle name="Итог 4 3 5 4 3 2 2" xfId="27435" xr:uid="{00000000-0005-0000-0000-00005A6C0000}"/>
    <cellStyle name="Итог 4 3 5 4 3 3" xfId="27436" xr:uid="{00000000-0005-0000-0000-00005B6C0000}"/>
    <cellStyle name="Итог 4 3 5 4 4" xfId="27437" xr:uid="{00000000-0005-0000-0000-00005C6C0000}"/>
    <cellStyle name="Итог 4 3 5 4 4 2" xfId="27438" xr:uid="{00000000-0005-0000-0000-00005D6C0000}"/>
    <cellStyle name="Итог 4 3 5 4 4 2 2" xfId="27439" xr:uid="{00000000-0005-0000-0000-00005E6C0000}"/>
    <cellStyle name="Итог 4 3 5 4 4 3" xfId="27440" xr:uid="{00000000-0005-0000-0000-00005F6C0000}"/>
    <cellStyle name="Итог 4 3 5 4 5" xfId="27441" xr:uid="{00000000-0005-0000-0000-0000606C0000}"/>
    <cellStyle name="Итог 4 3 5 4 5 2" xfId="27442" xr:uid="{00000000-0005-0000-0000-0000616C0000}"/>
    <cellStyle name="Итог 4 3 5 4 6" xfId="27443" xr:uid="{00000000-0005-0000-0000-0000626C0000}"/>
    <cellStyle name="Итог 4 3 5 5" xfId="27444" xr:uid="{00000000-0005-0000-0000-0000636C0000}"/>
    <cellStyle name="Итог 4 3 5 5 2" xfId="27445" xr:uid="{00000000-0005-0000-0000-0000646C0000}"/>
    <cellStyle name="Итог 4 3 5 5 2 2" xfId="27446" xr:uid="{00000000-0005-0000-0000-0000656C0000}"/>
    <cellStyle name="Итог 4 3 5 5 2 2 2" xfId="27447" xr:uid="{00000000-0005-0000-0000-0000666C0000}"/>
    <cellStyle name="Итог 4 3 5 5 2 3" xfId="27448" xr:uid="{00000000-0005-0000-0000-0000676C0000}"/>
    <cellStyle name="Итог 4 3 5 5 3" xfId="27449" xr:uid="{00000000-0005-0000-0000-0000686C0000}"/>
    <cellStyle name="Итог 4 3 5 5 3 2" xfId="27450" xr:uid="{00000000-0005-0000-0000-0000696C0000}"/>
    <cellStyle name="Итог 4 3 5 5 3 2 2" xfId="27451" xr:uid="{00000000-0005-0000-0000-00006A6C0000}"/>
    <cellStyle name="Итог 4 3 5 5 3 3" xfId="27452" xr:uid="{00000000-0005-0000-0000-00006B6C0000}"/>
    <cellStyle name="Итог 4 3 5 5 4" xfId="27453" xr:uid="{00000000-0005-0000-0000-00006C6C0000}"/>
    <cellStyle name="Итог 4 3 5 5 4 2" xfId="27454" xr:uid="{00000000-0005-0000-0000-00006D6C0000}"/>
    <cellStyle name="Итог 4 3 5 5 4 2 2" xfId="27455" xr:uid="{00000000-0005-0000-0000-00006E6C0000}"/>
    <cellStyle name="Итог 4 3 5 5 4 3" xfId="27456" xr:uid="{00000000-0005-0000-0000-00006F6C0000}"/>
    <cellStyle name="Итог 4 3 5 5 5" xfId="27457" xr:uid="{00000000-0005-0000-0000-0000706C0000}"/>
    <cellStyle name="Итог 4 3 5 5 5 2" xfId="27458" xr:uid="{00000000-0005-0000-0000-0000716C0000}"/>
    <cellStyle name="Итог 4 3 5 5 6" xfId="27459" xr:uid="{00000000-0005-0000-0000-0000726C0000}"/>
    <cellStyle name="Итог 4 3 5 6" xfId="27460" xr:uid="{00000000-0005-0000-0000-0000736C0000}"/>
    <cellStyle name="Итог 4 3 5 6 2" xfId="27461" xr:uid="{00000000-0005-0000-0000-0000746C0000}"/>
    <cellStyle name="Итог 4 3 5 6 2 2" xfId="27462" xr:uid="{00000000-0005-0000-0000-0000756C0000}"/>
    <cellStyle name="Итог 4 3 5 6 3" xfId="27463" xr:uid="{00000000-0005-0000-0000-0000766C0000}"/>
    <cellStyle name="Итог 4 3 5 7" xfId="27464" xr:uid="{00000000-0005-0000-0000-0000776C0000}"/>
    <cellStyle name="Итог 4 3 5 7 2" xfId="27465" xr:uid="{00000000-0005-0000-0000-0000786C0000}"/>
    <cellStyle name="Итог 4 3 5 8" xfId="27466" xr:uid="{00000000-0005-0000-0000-0000796C0000}"/>
    <cellStyle name="Итог 4 3 6" xfId="27467" xr:uid="{00000000-0005-0000-0000-00007A6C0000}"/>
    <cellStyle name="Итог 4 3 6 2" xfId="27468" xr:uid="{00000000-0005-0000-0000-00007B6C0000}"/>
    <cellStyle name="Итог 4 3 6 2 2" xfId="27469" xr:uid="{00000000-0005-0000-0000-00007C6C0000}"/>
    <cellStyle name="Итог 4 3 6 2 2 2" xfId="27470" xr:uid="{00000000-0005-0000-0000-00007D6C0000}"/>
    <cellStyle name="Итог 4 3 6 2 2 2 2" xfId="27471" xr:uid="{00000000-0005-0000-0000-00007E6C0000}"/>
    <cellStyle name="Итог 4 3 6 2 2 3" xfId="27472" xr:uid="{00000000-0005-0000-0000-00007F6C0000}"/>
    <cellStyle name="Итог 4 3 6 2 3" xfId="27473" xr:uid="{00000000-0005-0000-0000-0000806C0000}"/>
    <cellStyle name="Итог 4 3 6 2 3 2" xfId="27474" xr:uid="{00000000-0005-0000-0000-0000816C0000}"/>
    <cellStyle name="Итог 4 3 6 2 3 2 2" xfId="27475" xr:uid="{00000000-0005-0000-0000-0000826C0000}"/>
    <cellStyle name="Итог 4 3 6 2 3 3" xfId="27476" xr:uid="{00000000-0005-0000-0000-0000836C0000}"/>
    <cellStyle name="Итог 4 3 6 2 4" xfId="27477" xr:uid="{00000000-0005-0000-0000-0000846C0000}"/>
    <cellStyle name="Итог 4 3 6 2 4 2" xfId="27478" xr:uid="{00000000-0005-0000-0000-0000856C0000}"/>
    <cellStyle name="Итог 4 3 6 2 4 2 2" xfId="27479" xr:uid="{00000000-0005-0000-0000-0000866C0000}"/>
    <cellStyle name="Итог 4 3 6 2 4 3" xfId="27480" xr:uid="{00000000-0005-0000-0000-0000876C0000}"/>
    <cellStyle name="Итог 4 3 6 2 5" xfId="27481" xr:uid="{00000000-0005-0000-0000-0000886C0000}"/>
    <cellStyle name="Итог 4 3 6 2 5 2" xfId="27482" xr:uid="{00000000-0005-0000-0000-0000896C0000}"/>
    <cellStyle name="Итог 4 3 6 2 6" xfId="27483" xr:uid="{00000000-0005-0000-0000-00008A6C0000}"/>
    <cellStyle name="Итог 4 3 6 3" xfId="27484" xr:uid="{00000000-0005-0000-0000-00008B6C0000}"/>
    <cellStyle name="Итог 4 3 6 3 2" xfId="27485" xr:uid="{00000000-0005-0000-0000-00008C6C0000}"/>
    <cellStyle name="Итог 4 3 6 3 2 2" xfId="27486" xr:uid="{00000000-0005-0000-0000-00008D6C0000}"/>
    <cellStyle name="Итог 4 3 6 3 2 2 2" xfId="27487" xr:uid="{00000000-0005-0000-0000-00008E6C0000}"/>
    <cellStyle name="Итог 4 3 6 3 2 3" xfId="27488" xr:uid="{00000000-0005-0000-0000-00008F6C0000}"/>
    <cellStyle name="Итог 4 3 6 3 3" xfId="27489" xr:uid="{00000000-0005-0000-0000-0000906C0000}"/>
    <cellStyle name="Итог 4 3 6 3 3 2" xfId="27490" xr:uid="{00000000-0005-0000-0000-0000916C0000}"/>
    <cellStyle name="Итог 4 3 6 3 3 2 2" xfId="27491" xr:uid="{00000000-0005-0000-0000-0000926C0000}"/>
    <cellStyle name="Итог 4 3 6 3 3 3" xfId="27492" xr:uid="{00000000-0005-0000-0000-0000936C0000}"/>
    <cellStyle name="Итог 4 3 6 3 4" xfId="27493" xr:uid="{00000000-0005-0000-0000-0000946C0000}"/>
    <cellStyle name="Итог 4 3 6 3 4 2" xfId="27494" xr:uid="{00000000-0005-0000-0000-0000956C0000}"/>
    <cellStyle name="Итог 4 3 6 3 4 2 2" xfId="27495" xr:uid="{00000000-0005-0000-0000-0000966C0000}"/>
    <cellStyle name="Итог 4 3 6 3 4 3" xfId="27496" xr:uid="{00000000-0005-0000-0000-0000976C0000}"/>
    <cellStyle name="Итог 4 3 6 3 5" xfId="27497" xr:uid="{00000000-0005-0000-0000-0000986C0000}"/>
    <cellStyle name="Итог 4 3 6 3 5 2" xfId="27498" xr:uid="{00000000-0005-0000-0000-0000996C0000}"/>
    <cellStyle name="Итог 4 3 6 3 6" xfId="27499" xr:uid="{00000000-0005-0000-0000-00009A6C0000}"/>
    <cellStyle name="Итог 4 3 6 4" xfId="27500" xr:uid="{00000000-0005-0000-0000-00009B6C0000}"/>
    <cellStyle name="Итог 4 3 6 4 2" xfId="27501" xr:uid="{00000000-0005-0000-0000-00009C6C0000}"/>
    <cellStyle name="Итог 4 3 6 4 2 2" xfId="27502" xr:uid="{00000000-0005-0000-0000-00009D6C0000}"/>
    <cellStyle name="Итог 4 3 6 4 2 2 2" xfId="27503" xr:uid="{00000000-0005-0000-0000-00009E6C0000}"/>
    <cellStyle name="Итог 4 3 6 4 2 3" xfId="27504" xr:uid="{00000000-0005-0000-0000-00009F6C0000}"/>
    <cellStyle name="Итог 4 3 6 4 3" xfId="27505" xr:uid="{00000000-0005-0000-0000-0000A06C0000}"/>
    <cellStyle name="Итог 4 3 6 4 3 2" xfId="27506" xr:uid="{00000000-0005-0000-0000-0000A16C0000}"/>
    <cellStyle name="Итог 4 3 6 4 3 2 2" xfId="27507" xr:uid="{00000000-0005-0000-0000-0000A26C0000}"/>
    <cellStyle name="Итог 4 3 6 4 3 3" xfId="27508" xr:uid="{00000000-0005-0000-0000-0000A36C0000}"/>
    <cellStyle name="Итог 4 3 6 4 4" xfId="27509" xr:uid="{00000000-0005-0000-0000-0000A46C0000}"/>
    <cellStyle name="Итог 4 3 6 4 4 2" xfId="27510" xr:uid="{00000000-0005-0000-0000-0000A56C0000}"/>
    <cellStyle name="Итог 4 3 6 4 4 2 2" xfId="27511" xr:uid="{00000000-0005-0000-0000-0000A66C0000}"/>
    <cellStyle name="Итог 4 3 6 4 4 3" xfId="27512" xr:uid="{00000000-0005-0000-0000-0000A76C0000}"/>
    <cellStyle name="Итог 4 3 6 4 5" xfId="27513" xr:uid="{00000000-0005-0000-0000-0000A86C0000}"/>
    <cellStyle name="Итог 4 3 6 4 5 2" xfId="27514" xr:uid="{00000000-0005-0000-0000-0000A96C0000}"/>
    <cellStyle name="Итог 4 3 6 4 6" xfId="27515" xr:uid="{00000000-0005-0000-0000-0000AA6C0000}"/>
    <cellStyle name="Итог 4 3 6 5" xfId="27516" xr:uid="{00000000-0005-0000-0000-0000AB6C0000}"/>
    <cellStyle name="Итог 4 3 6 5 2" xfId="27517" xr:uid="{00000000-0005-0000-0000-0000AC6C0000}"/>
    <cellStyle name="Итог 4 3 6 5 2 2" xfId="27518" xr:uid="{00000000-0005-0000-0000-0000AD6C0000}"/>
    <cellStyle name="Итог 4 3 6 5 2 2 2" xfId="27519" xr:uid="{00000000-0005-0000-0000-0000AE6C0000}"/>
    <cellStyle name="Итог 4 3 6 5 2 3" xfId="27520" xr:uid="{00000000-0005-0000-0000-0000AF6C0000}"/>
    <cellStyle name="Итог 4 3 6 5 3" xfId="27521" xr:uid="{00000000-0005-0000-0000-0000B06C0000}"/>
    <cellStyle name="Итог 4 3 6 5 3 2" xfId="27522" xr:uid="{00000000-0005-0000-0000-0000B16C0000}"/>
    <cellStyle name="Итог 4 3 6 5 3 2 2" xfId="27523" xr:uid="{00000000-0005-0000-0000-0000B26C0000}"/>
    <cellStyle name="Итог 4 3 6 5 3 3" xfId="27524" xr:uid="{00000000-0005-0000-0000-0000B36C0000}"/>
    <cellStyle name="Итог 4 3 6 5 4" xfId="27525" xr:uid="{00000000-0005-0000-0000-0000B46C0000}"/>
    <cellStyle name="Итог 4 3 6 5 4 2" xfId="27526" xr:uid="{00000000-0005-0000-0000-0000B56C0000}"/>
    <cellStyle name="Итог 4 3 6 5 4 2 2" xfId="27527" xr:uid="{00000000-0005-0000-0000-0000B66C0000}"/>
    <cellStyle name="Итог 4 3 6 5 4 3" xfId="27528" xr:uid="{00000000-0005-0000-0000-0000B76C0000}"/>
    <cellStyle name="Итог 4 3 6 5 5" xfId="27529" xr:uid="{00000000-0005-0000-0000-0000B86C0000}"/>
    <cellStyle name="Итог 4 3 6 5 5 2" xfId="27530" xr:uid="{00000000-0005-0000-0000-0000B96C0000}"/>
    <cellStyle name="Итог 4 3 6 5 6" xfId="27531" xr:uid="{00000000-0005-0000-0000-0000BA6C0000}"/>
    <cellStyle name="Итог 4 3 6 6" xfId="27532" xr:uid="{00000000-0005-0000-0000-0000BB6C0000}"/>
    <cellStyle name="Итог 4 3 6 6 2" xfId="27533" xr:uid="{00000000-0005-0000-0000-0000BC6C0000}"/>
    <cellStyle name="Итог 4 3 6 6 2 2" xfId="27534" xr:uid="{00000000-0005-0000-0000-0000BD6C0000}"/>
    <cellStyle name="Итог 4 3 6 6 3" xfId="27535" xr:uid="{00000000-0005-0000-0000-0000BE6C0000}"/>
    <cellStyle name="Итог 4 3 6 7" xfId="27536" xr:uid="{00000000-0005-0000-0000-0000BF6C0000}"/>
    <cellStyle name="Итог 4 3 6 7 2" xfId="27537" xr:uid="{00000000-0005-0000-0000-0000C06C0000}"/>
    <cellStyle name="Итог 4 3 6 8" xfId="27538" xr:uid="{00000000-0005-0000-0000-0000C16C0000}"/>
    <cellStyle name="Итог 4 3 7" xfId="27539" xr:uid="{00000000-0005-0000-0000-0000C26C0000}"/>
    <cellStyle name="Итог 4 3 7 2" xfId="27540" xr:uid="{00000000-0005-0000-0000-0000C36C0000}"/>
    <cellStyle name="Итог 4 3 7 2 2" xfId="27541" xr:uid="{00000000-0005-0000-0000-0000C46C0000}"/>
    <cellStyle name="Итог 4 3 7 2 2 2" xfId="27542" xr:uid="{00000000-0005-0000-0000-0000C56C0000}"/>
    <cellStyle name="Итог 4 3 7 2 3" xfId="27543" xr:uid="{00000000-0005-0000-0000-0000C66C0000}"/>
    <cellStyle name="Итог 4 3 7 3" xfId="27544" xr:uid="{00000000-0005-0000-0000-0000C76C0000}"/>
    <cellStyle name="Итог 4 3 7 3 2" xfId="27545" xr:uid="{00000000-0005-0000-0000-0000C86C0000}"/>
    <cellStyle name="Итог 4 3 7 4" xfId="27546" xr:uid="{00000000-0005-0000-0000-0000C96C0000}"/>
    <cellStyle name="Итог 4 3 8" xfId="27547" xr:uid="{00000000-0005-0000-0000-0000CA6C0000}"/>
    <cellStyle name="Итог 4 3 8 2" xfId="27548" xr:uid="{00000000-0005-0000-0000-0000CB6C0000}"/>
    <cellStyle name="Итог 4 3 8 2 2" xfId="27549" xr:uid="{00000000-0005-0000-0000-0000CC6C0000}"/>
    <cellStyle name="Итог 4 3 8 3" xfId="27550" xr:uid="{00000000-0005-0000-0000-0000CD6C0000}"/>
    <cellStyle name="Итог 4 3 9" xfId="27551" xr:uid="{00000000-0005-0000-0000-0000CE6C0000}"/>
    <cellStyle name="Итог 4 3 9 2" xfId="27552" xr:uid="{00000000-0005-0000-0000-0000CF6C0000}"/>
    <cellStyle name="Итог 4 4" xfId="27553" xr:uid="{00000000-0005-0000-0000-0000D06C0000}"/>
    <cellStyle name="Итог 4 4 10" xfId="27554" xr:uid="{00000000-0005-0000-0000-0000D16C0000}"/>
    <cellStyle name="Итог 4 4 2" xfId="27555" xr:uid="{00000000-0005-0000-0000-0000D26C0000}"/>
    <cellStyle name="Итог 4 4 2 2" xfId="27556" xr:uid="{00000000-0005-0000-0000-0000D36C0000}"/>
    <cellStyle name="Итог 4 4 2 2 2" xfId="27557" xr:uid="{00000000-0005-0000-0000-0000D46C0000}"/>
    <cellStyle name="Итог 4 4 2 2 2 2" xfId="27558" xr:uid="{00000000-0005-0000-0000-0000D56C0000}"/>
    <cellStyle name="Итог 4 4 2 2 2 2 2" xfId="27559" xr:uid="{00000000-0005-0000-0000-0000D66C0000}"/>
    <cellStyle name="Итог 4 4 2 2 2 3" xfId="27560" xr:uid="{00000000-0005-0000-0000-0000D76C0000}"/>
    <cellStyle name="Итог 4 4 2 2 3" xfId="27561" xr:uid="{00000000-0005-0000-0000-0000D86C0000}"/>
    <cellStyle name="Итог 4 4 2 2 3 2" xfId="27562" xr:uid="{00000000-0005-0000-0000-0000D96C0000}"/>
    <cellStyle name="Итог 4 4 2 2 3 2 2" xfId="27563" xr:uid="{00000000-0005-0000-0000-0000DA6C0000}"/>
    <cellStyle name="Итог 4 4 2 2 3 3" xfId="27564" xr:uid="{00000000-0005-0000-0000-0000DB6C0000}"/>
    <cellStyle name="Итог 4 4 2 2 4" xfId="27565" xr:uid="{00000000-0005-0000-0000-0000DC6C0000}"/>
    <cellStyle name="Итог 4 4 2 2 4 2" xfId="27566" xr:uid="{00000000-0005-0000-0000-0000DD6C0000}"/>
    <cellStyle name="Итог 4 4 2 2 4 2 2" xfId="27567" xr:uid="{00000000-0005-0000-0000-0000DE6C0000}"/>
    <cellStyle name="Итог 4 4 2 2 4 3" xfId="27568" xr:uid="{00000000-0005-0000-0000-0000DF6C0000}"/>
    <cellStyle name="Итог 4 4 2 2 5" xfId="27569" xr:uid="{00000000-0005-0000-0000-0000E06C0000}"/>
    <cellStyle name="Итог 4 4 2 2 5 2" xfId="27570" xr:uid="{00000000-0005-0000-0000-0000E16C0000}"/>
    <cellStyle name="Итог 4 4 2 2 6" xfId="27571" xr:uid="{00000000-0005-0000-0000-0000E26C0000}"/>
    <cellStyle name="Итог 4 4 2 3" xfId="27572" xr:uid="{00000000-0005-0000-0000-0000E36C0000}"/>
    <cellStyle name="Итог 4 4 2 3 2" xfId="27573" xr:uid="{00000000-0005-0000-0000-0000E46C0000}"/>
    <cellStyle name="Итог 4 4 2 3 2 2" xfId="27574" xr:uid="{00000000-0005-0000-0000-0000E56C0000}"/>
    <cellStyle name="Итог 4 4 2 3 2 2 2" xfId="27575" xr:uid="{00000000-0005-0000-0000-0000E66C0000}"/>
    <cellStyle name="Итог 4 4 2 3 2 3" xfId="27576" xr:uid="{00000000-0005-0000-0000-0000E76C0000}"/>
    <cellStyle name="Итог 4 4 2 3 3" xfId="27577" xr:uid="{00000000-0005-0000-0000-0000E86C0000}"/>
    <cellStyle name="Итог 4 4 2 3 3 2" xfId="27578" xr:uid="{00000000-0005-0000-0000-0000E96C0000}"/>
    <cellStyle name="Итог 4 4 2 3 3 2 2" xfId="27579" xr:uid="{00000000-0005-0000-0000-0000EA6C0000}"/>
    <cellStyle name="Итог 4 4 2 3 3 3" xfId="27580" xr:uid="{00000000-0005-0000-0000-0000EB6C0000}"/>
    <cellStyle name="Итог 4 4 2 3 4" xfId="27581" xr:uid="{00000000-0005-0000-0000-0000EC6C0000}"/>
    <cellStyle name="Итог 4 4 2 3 4 2" xfId="27582" xr:uid="{00000000-0005-0000-0000-0000ED6C0000}"/>
    <cellStyle name="Итог 4 4 2 3 4 2 2" xfId="27583" xr:uid="{00000000-0005-0000-0000-0000EE6C0000}"/>
    <cellStyle name="Итог 4 4 2 3 4 3" xfId="27584" xr:uid="{00000000-0005-0000-0000-0000EF6C0000}"/>
    <cellStyle name="Итог 4 4 2 3 5" xfId="27585" xr:uid="{00000000-0005-0000-0000-0000F06C0000}"/>
    <cellStyle name="Итог 4 4 2 3 5 2" xfId="27586" xr:uid="{00000000-0005-0000-0000-0000F16C0000}"/>
    <cellStyle name="Итог 4 4 2 3 6" xfId="27587" xr:uid="{00000000-0005-0000-0000-0000F26C0000}"/>
    <cellStyle name="Итог 4 4 2 4" xfId="27588" xr:uid="{00000000-0005-0000-0000-0000F36C0000}"/>
    <cellStyle name="Итог 4 4 2 4 2" xfId="27589" xr:uid="{00000000-0005-0000-0000-0000F46C0000}"/>
    <cellStyle name="Итог 4 4 2 4 2 2" xfId="27590" xr:uid="{00000000-0005-0000-0000-0000F56C0000}"/>
    <cellStyle name="Итог 4 4 2 4 2 2 2" xfId="27591" xr:uid="{00000000-0005-0000-0000-0000F66C0000}"/>
    <cellStyle name="Итог 4 4 2 4 2 3" xfId="27592" xr:uid="{00000000-0005-0000-0000-0000F76C0000}"/>
    <cellStyle name="Итог 4 4 2 4 3" xfId="27593" xr:uid="{00000000-0005-0000-0000-0000F86C0000}"/>
    <cellStyle name="Итог 4 4 2 4 3 2" xfId="27594" xr:uid="{00000000-0005-0000-0000-0000F96C0000}"/>
    <cellStyle name="Итог 4 4 2 4 3 2 2" xfId="27595" xr:uid="{00000000-0005-0000-0000-0000FA6C0000}"/>
    <cellStyle name="Итог 4 4 2 4 3 3" xfId="27596" xr:uid="{00000000-0005-0000-0000-0000FB6C0000}"/>
    <cellStyle name="Итог 4 4 2 4 4" xfId="27597" xr:uid="{00000000-0005-0000-0000-0000FC6C0000}"/>
    <cellStyle name="Итог 4 4 2 4 4 2" xfId="27598" xr:uid="{00000000-0005-0000-0000-0000FD6C0000}"/>
    <cellStyle name="Итог 4 4 2 4 4 2 2" xfId="27599" xr:uid="{00000000-0005-0000-0000-0000FE6C0000}"/>
    <cellStyle name="Итог 4 4 2 4 4 3" xfId="27600" xr:uid="{00000000-0005-0000-0000-0000FF6C0000}"/>
    <cellStyle name="Итог 4 4 2 4 5" xfId="27601" xr:uid="{00000000-0005-0000-0000-0000006D0000}"/>
    <cellStyle name="Итог 4 4 2 4 5 2" xfId="27602" xr:uid="{00000000-0005-0000-0000-0000016D0000}"/>
    <cellStyle name="Итог 4 4 2 4 6" xfId="27603" xr:uid="{00000000-0005-0000-0000-0000026D0000}"/>
    <cellStyle name="Итог 4 4 2 5" xfId="27604" xr:uid="{00000000-0005-0000-0000-0000036D0000}"/>
    <cellStyle name="Итог 4 4 2 5 2" xfId="27605" xr:uid="{00000000-0005-0000-0000-0000046D0000}"/>
    <cellStyle name="Итог 4 4 2 5 2 2" xfId="27606" xr:uid="{00000000-0005-0000-0000-0000056D0000}"/>
    <cellStyle name="Итог 4 4 2 5 2 2 2" xfId="27607" xr:uid="{00000000-0005-0000-0000-0000066D0000}"/>
    <cellStyle name="Итог 4 4 2 5 2 3" xfId="27608" xr:uid="{00000000-0005-0000-0000-0000076D0000}"/>
    <cellStyle name="Итог 4 4 2 5 3" xfId="27609" xr:uid="{00000000-0005-0000-0000-0000086D0000}"/>
    <cellStyle name="Итог 4 4 2 5 3 2" xfId="27610" xr:uid="{00000000-0005-0000-0000-0000096D0000}"/>
    <cellStyle name="Итог 4 4 2 5 3 2 2" xfId="27611" xr:uid="{00000000-0005-0000-0000-00000A6D0000}"/>
    <cellStyle name="Итог 4 4 2 5 3 3" xfId="27612" xr:uid="{00000000-0005-0000-0000-00000B6D0000}"/>
    <cellStyle name="Итог 4 4 2 5 4" xfId="27613" xr:uid="{00000000-0005-0000-0000-00000C6D0000}"/>
    <cellStyle name="Итог 4 4 2 5 4 2" xfId="27614" xr:uid="{00000000-0005-0000-0000-00000D6D0000}"/>
    <cellStyle name="Итог 4 4 2 5 4 2 2" xfId="27615" xr:uid="{00000000-0005-0000-0000-00000E6D0000}"/>
    <cellStyle name="Итог 4 4 2 5 4 3" xfId="27616" xr:uid="{00000000-0005-0000-0000-00000F6D0000}"/>
    <cellStyle name="Итог 4 4 2 5 5" xfId="27617" xr:uid="{00000000-0005-0000-0000-0000106D0000}"/>
    <cellStyle name="Итог 4 4 2 5 5 2" xfId="27618" xr:uid="{00000000-0005-0000-0000-0000116D0000}"/>
    <cellStyle name="Итог 4 4 2 5 6" xfId="27619" xr:uid="{00000000-0005-0000-0000-0000126D0000}"/>
    <cellStyle name="Итог 4 4 2 6" xfId="27620" xr:uid="{00000000-0005-0000-0000-0000136D0000}"/>
    <cellStyle name="Итог 4 4 2 6 2" xfId="27621" xr:uid="{00000000-0005-0000-0000-0000146D0000}"/>
    <cellStyle name="Итог 4 4 2 6 2 2" xfId="27622" xr:uid="{00000000-0005-0000-0000-0000156D0000}"/>
    <cellStyle name="Итог 4 4 2 6 2 2 2" xfId="27623" xr:uid="{00000000-0005-0000-0000-0000166D0000}"/>
    <cellStyle name="Итог 4 4 2 6 2 3" xfId="27624" xr:uid="{00000000-0005-0000-0000-0000176D0000}"/>
    <cellStyle name="Итог 4 4 2 6 3" xfId="27625" xr:uid="{00000000-0005-0000-0000-0000186D0000}"/>
    <cellStyle name="Итог 4 4 2 6 3 2" xfId="27626" xr:uid="{00000000-0005-0000-0000-0000196D0000}"/>
    <cellStyle name="Итог 4 4 2 6 3 2 2" xfId="27627" xr:uid="{00000000-0005-0000-0000-00001A6D0000}"/>
    <cellStyle name="Итог 4 4 2 6 3 3" xfId="27628" xr:uid="{00000000-0005-0000-0000-00001B6D0000}"/>
    <cellStyle name="Итог 4 4 2 6 4" xfId="27629" xr:uid="{00000000-0005-0000-0000-00001C6D0000}"/>
    <cellStyle name="Итог 4 4 2 6 4 2" xfId="27630" xr:uid="{00000000-0005-0000-0000-00001D6D0000}"/>
    <cellStyle name="Итог 4 4 2 6 4 2 2" xfId="27631" xr:uid="{00000000-0005-0000-0000-00001E6D0000}"/>
    <cellStyle name="Итог 4 4 2 6 4 3" xfId="27632" xr:uid="{00000000-0005-0000-0000-00001F6D0000}"/>
    <cellStyle name="Итог 4 4 2 6 5" xfId="27633" xr:uid="{00000000-0005-0000-0000-0000206D0000}"/>
    <cellStyle name="Итог 4 4 2 6 5 2" xfId="27634" xr:uid="{00000000-0005-0000-0000-0000216D0000}"/>
    <cellStyle name="Итог 4 4 2 6 6" xfId="27635" xr:uid="{00000000-0005-0000-0000-0000226D0000}"/>
    <cellStyle name="Итог 4 4 2 7" xfId="27636" xr:uid="{00000000-0005-0000-0000-0000236D0000}"/>
    <cellStyle name="Итог 4 4 2 7 2" xfId="27637" xr:uid="{00000000-0005-0000-0000-0000246D0000}"/>
    <cellStyle name="Итог 4 4 2 7 2 2" xfId="27638" xr:uid="{00000000-0005-0000-0000-0000256D0000}"/>
    <cellStyle name="Итог 4 4 2 7 3" xfId="27639" xr:uid="{00000000-0005-0000-0000-0000266D0000}"/>
    <cellStyle name="Итог 4 4 2 8" xfId="27640" xr:uid="{00000000-0005-0000-0000-0000276D0000}"/>
    <cellStyle name="Итог 4 4 2 8 2" xfId="27641" xr:uid="{00000000-0005-0000-0000-0000286D0000}"/>
    <cellStyle name="Итог 4 4 2 9" xfId="27642" xr:uid="{00000000-0005-0000-0000-0000296D0000}"/>
    <cellStyle name="Итог 4 4 3" xfId="27643" xr:uid="{00000000-0005-0000-0000-00002A6D0000}"/>
    <cellStyle name="Итог 4 4 3 2" xfId="27644" xr:uid="{00000000-0005-0000-0000-00002B6D0000}"/>
    <cellStyle name="Итог 4 4 3 2 2" xfId="27645" xr:uid="{00000000-0005-0000-0000-00002C6D0000}"/>
    <cellStyle name="Итог 4 4 3 2 2 2" xfId="27646" xr:uid="{00000000-0005-0000-0000-00002D6D0000}"/>
    <cellStyle name="Итог 4 4 3 2 2 2 2" xfId="27647" xr:uid="{00000000-0005-0000-0000-00002E6D0000}"/>
    <cellStyle name="Итог 4 4 3 2 2 3" xfId="27648" xr:uid="{00000000-0005-0000-0000-00002F6D0000}"/>
    <cellStyle name="Итог 4 4 3 2 3" xfId="27649" xr:uid="{00000000-0005-0000-0000-0000306D0000}"/>
    <cellStyle name="Итог 4 4 3 2 3 2" xfId="27650" xr:uid="{00000000-0005-0000-0000-0000316D0000}"/>
    <cellStyle name="Итог 4 4 3 2 3 2 2" xfId="27651" xr:uid="{00000000-0005-0000-0000-0000326D0000}"/>
    <cellStyle name="Итог 4 4 3 2 3 3" xfId="27652" xr:uid="{00000000-0005-0000-0000-0000336D0000}"/>
    <cellStyle name="Итог 4 4 3 2 4" xfId="27653" xr:uid="{00000000-0005-0000-0000-0000346D0000}"/>
    <cellStyle name="Итог 4 4 3 2 4 2" xfId="27654" xr:uid="{00000000-0005-0000-0000-0000356D0000}"/>
    <cellStyle name="Итог 4 4 3 2 4 2 2" xfId="27655" xr:uid="{00000000-0005-0000-0000-0000366D0000}"/>
    <cellStyle name="Итог 4 4 3 2 4 3" xfId="27656" xr:uid="{00000000-0005-0000-0000-0000376D0000}"/>
    <cellStyle name="Итог 4 4 3 2 5" xfId="27657" xr:uid="{00000000-0005-0000-0000-0000386D0000}"/>
    <cellStyle name="Итог 4 4 3 2 5 2" xfId="27658" xr:uid="{00000000-0005-0000-0000-0000396D0000}"/>
    <cellStyle name="Итог 4 4 3 2 6" xfId="27659" xr:uid="{00000000-0005-0000-0000-00003A6D0000}"/>
    <cellStyle name="Итог 4 4 3 3" xfId="27660" xr:uid="{00000000-0005-0000-0000-00003B6D0000}"/>
    <cellStyle name="Итог 4 4 3 3 2" xfId="27661" xr:uid="{00000000-0005-0000-0000-00003C6D0000}"/>
    <cellStyle name="Итог 4 4 3 3 2 2" xfId="27662" xr:uid="{00000000-0005-0000-0000-00003D6D0000}"/>
    <cellStyle name="Итог 4 4 3 3 2 2 2" xfId="27663" xr:uid="{00000000-0005-0000-0000-00003E6D0000}"/>
    <cellStyle name="Итог 4 4 3 3 2 3" xfId="27664" xr:uid="{00000000-0005-0000-0000-00003F6D0000}"/>
    <cellStyle name="Итог 4 4 3 3 3" xfId="27665" xr:uid="{00000000-0005-0000-0000-0000406D0000}"/>
    <cellStyle name="Итог 4 4 3 3 3 2" xfId="27666" xr:uid="{00000000-0005-0000-0000-0000416D0000}"/>
    <cellStyle name="Итог 4 4 3 3 3 2 2" xfId="27667" xr:uid="{00000000-0005-0000-0000-0000426D0000}"/>
    <cellStyle name="Итог 4 4 3 3 3 3" xfId="27668" xr:uid="{00000000-0005-0000-0000-0000436D0000}"/>
    <cellStyle name="Итог 4 4 3 3 4" xfId="27669" xr:uid="{00000000-0005-0000-0000-0000446D0000}"/>
    <cellStyle name="Итог 4 4 3 3 4 2" xfId="27670" xr:uid="{00000000-0005-0000-0000-0000456D0000}"/>
    <cellStyle name="Итог 4 4 3 3 4 2 2" xfId="27671" xr:uid="{00000000-0005-0000-0000-0000466D0000}"/>
    <cellStyle name="Итог 4 4 3 3 4 3" xfId="27672" xr:uid="{00000000-0005-0000-0000-0000476D0000}"/>
    <cellStyle name="Итог 4 4 3 3 5" xfId="27673" xr:uid="{00000000-0005-0000-0000-0000486D0000}"/>
    <cellStyle name="Итог 4 4 3 3 5 2" xfId="27674" xr:uid="{00000000-0005-0000-0000-0000496D0000}"/>
    <cellStyle name="Итог 4 4 3 3 6" xfId="27675" xr:uid="{00000000-0005-0000-0000-00004A6D0000}"/>
    <cellStyle name="Итог 4 4 3 4" xfId="27676" xr:uid="{00000000-0005-0000-0000-00004B6D0000}"/>
    <cellStyle name="Итог 4 4 3 4 2" xfId="27677" xr:uid="{00000000-0005-0000-0000-00004C6D0000}"/>
    <cellStyle name="Итог 4 4 3 4 2 2" xfId="27678" xr:uid="{00000000-0005-0000-0000-00004D6D0000}"/>
    <cellStyle name="Итог 4 4 3 4 2 2 2" xfId="27679" xr:uid="{00000000-0005-0000-0000-00004E6D0000}"/>
    <cellStyle name="Итог 4 4 3 4 2 3" xfId="27680" xr:uid="{00000000-0005-0000-0000-00004F6D0000}"/>
    <cellStyle name="Итог 4 4 3 4 3" xfId="27681" xr:uid="{00000000-0005-0000-0000-0000506D0000}"/>
    <cellStyle name="Итог 4 4 3 4 3 2" xfId="27682" xr:uid="{00000000-0005-0000-0000-0000516D0000}"/>
    <cellStyle name="Итог 4 4 3 4 3 2 2" xfId="27683" xr:uid="{00000000-0005-0000-0000-0000526D0000}"/>
    <cellStyle name="Итог 4 4 3 4 3 3" xfId="27684" xr:uid="{00000000-0005-0000-0000-0000536D0000}"/>
    <cellStyle name="Итог 4 4 3 4 4" xfId="27685" xr:uid="{00000000-0005-0000-0000-0000546D0000}"/>
    <cellStyle name="Итог 4 4 3 4 4 2" xfId="27686" xr:uid="{00000000-0005-0000-0000-0000556D0000}"/>
    <cellStyle name="Итог 4 4 3 4 4 2 2" xfId="27687" xr:uid="{00000000-0005-0000-0000-0000566D0000}"/>
    <cellStyle name="Итог 4 4 3 4 4 3" xfId="27688" xr:uid="{00000000-0005-0000-0000-0000576D0000}"/>
    <cellStyle name="Итог 4 4 3 4 5" xfId="27689" xr:uid="{00000000-0005-0000-0000-0000586D0000}"/>
    <cellStyle name="Итог 4 4 3 4 5 2" xfId="27690" xr:uid="{00000000-0005-0000-0000-0000596D0000}"/>
    <cellStyle name="Итог 4 4 3 4 6" xfId="27691" xr:uid="{00000000-0005-0000-0000-00005A6D0000}"/>
    <cellStyle name="Итог 4 4 3 5" xfId="27692" xr:uid="{00000000-0005-0000-0000-00005B6D0000}"/>
    <cellStyle name="Итог 4 4 3 5 2" xfId="27693" xr:uid="{00000000-0005-0000-0000-00005C6D0000}"/>
    <cellStyle name="Итог 4 4 3 5 2 2" xfId="27694" xr:uid="{00000000-0005-0000-0000-00005D6D0000}"/>
    <cellStyle name="Итог 4 4 3 5 2 2 2" xfId="27695" xr:uid="{00000000-0005-0000-0000-00005E6D0000}"/>
    <cellStyle name="Итог 4 4 3 5 2 3" xfId="27696" xr:uid="{00000000-0005-0000-0000-00005F6D0000}"/>
    <cellStyle name="Итог 4 4 3 5 3" xfId="27697" xr:uid="{00000000-0005-0000-0000-0000606D0000}"/>
    <cellStyle name="Итог 4 4 3 5 3 2" xfId="27698" xr:uid="{00000000-0005-0000-0000-0000616D0000}"/>
    <cellStyle name="Итог 4 4 3 5 3 2 2" xfId="27699" xr:uid="{00000000-0005-0000-0000-0000626D0000}"/>
    <cellStyle name="Итог 4 4 3 5 3 3" xfId="27700" xr:uid="{00000000-0005-0000-0000-0000636D0000}"/>
    <cellStyle name="Итог 4 4 3 5 4" xfId="27701" xr:uid="{00000000-0005-0000-0000-0000646D0000}"/>
    <cellStyle name="Итог 4 4 3 5 4 2" xfId="27702" xr:uid="{00000000-0005-0000-0000-0000656D0000}"/>
    <cellStyle name="Итог 4 4 3 5 4 2 2" xfId="27703" xr:uid="{00000000-0005-0000-0000-0000666D0000}"/>
    <cellStyle name="Итог 4 4 3 5 4 3" xfId="27704" xr:uid="{00000000-0005-0000-0000-0000676D0000}"/>
    <cellStyle name="Итог 4 4 3 5 5" xfId="27705" xr:uid="{00000000-0005-0000-0000-0000686D0000}"/>
    <cellStyle name="Итог 4 4 3 5 5 2" xfId="27706" xr:uid="{00000000-0005-0000-0000-0000696D0000}"/>
    <cellStyle name="Итог 4 4 3 5 6" xfId="27707" xr:uid="{00000000-0005-0000-0000-00006A6D0000}"/>
    <cellStyle name="Итог 4 4 3 6" xfId="27708" xr:uid="{00000000-0005-0000-0000-00006B6D0000}"/>
    <cellStyle name="Итог 4 4 3 6 2" xfId="27709" xr:uid="{00000000-0005-0000-0000-00006C6D0000}"/>
    <cellStyle name="Итог 4 4 3 6 2 2" xfId="27710" xr:uid="{00000000-0005-0000-0000-00006D6D0000}"/>
    <cellStyle name="Итог 4 4 3 6 3" xfId="27711" xr:uid="{00000000-0005-0000-0000-00006E6D0000}"/>
    <cellStyle name="Итог 4 4 3 7" xfId="27712" xr:uid="{00000000-0005-0000-0000-00006F6D0000}"/>
    <cellStyle name="Итог 4 4 3 7 2" xfId="27713" xr:uid="{00000000-0005-0000-0000-0000706D0000}"/>
    <cellStyle name="Итог 4 4 3 8" xfId="27714" xr:uid="{00000000-0005-0000-0000-0000716D0000}"/>
    <cellStyle name="Итог 4 4 4" xfId="27715" xr:uid="{00000000-0005-0000-0000-0000726D0000}"/>
    <cellStyle name="Итог 4 4 4 2" xfId="27716" xr:uid="{00000000-0005-0000-0000-0000736D0000}"/>
    <cellStyle name="Итог 4 4 4 2 2" xfId="27717" xr:uid="{00000000-0005-0000-0000-0000746D0000}"/>
    <cellStyle name="Итог 4 4 4 2 2 2" xfId="27718" xr:uid="{00000000-0005-0000-0000-0000756D0000}"/>
    <cellStyle name="Итог 4 4 4 2 3" xfId="27719" xr:uid="{00000000-0005-0000-0000-0000766D0000}"/>
    <cellStyle name="Итог 4 4 4 3" xfId="27720" xr:uid="{00000000-0005-0000-0000-0000776D0000}"/>
    <cellStyle name="Итог 4 4 4 3 2" xfId="27721" xr:uid="{00000000-0005-0000-0000-0000786D0000}"/>
    <cellStyle name="Итог 4 4 4 3 2 2" xfId="27722" xr:uid="{00000000-0005-0000-0000-0000796D0000}"/>
    <cellStyle name="Итог 4 4 4 3 3" xfId="27723" xr:uid="{00000000-0005-0000-0000-00007A6D0000}"/>
    <cellStyle name="Итог 4 4 4 4" xfId="27724" xr:uid="{00000000-0005-0000-0000-00007B6D0000}"/>
    <cellStyle name="Итог 4 4 4 4 2" xfId="27725" xr:uid="{00000000-0005-0000-0000-00007C6D0000}"/>
    <cellStyle name="Итог 4 4 4 4 2 2" xfId="27726" xr:uid="{00000000-0005-0000-0000-00007D6D0000}"/>
    <cellStyle name="Итог 4 4 4 4 3" xfId="27727" xr:uid="{00000000-0005-0000-0000-00007E6D0000}"/>
    <cellStyle name="Итог 4 4 4 5" xfId="27728" xr:uid="{00000000-0005-0000-0000-00007F6D0000}"/>
    <cellStyle name="Итог 4 4 4 5 2" xfId="27729" xr:uid="{00000000-0005-0000-0000-0000806D0000}"/>
    <cellStyle name="Итог 4 4 4 6" xfId="27730" xr:uid="{00000000-0005-0000-0000-0000816D0000}"/>
    <cellStyle name="Итог 4 4 5" xfId="27731" xr:uid="{00000000-0005-0000-0000-0000826D0000}"/>
    <cellStyle name="Итог 4 4 5 2" xfId="27732" xr:uid="{00000000-0005-0000-0000-0000836D0000}"/>
    <cellStyle name="Итог 4 4 5 2 2" xfId="27733" xr:uid="{00000000-0005-0000-0000-0000846D0000}"/>
    <cellStyle name="Итог 4 4 5 2 2 2" xfId="27734" xr:uid="{00000000-0005-0000-0000-0000856D0000}"/>
    <cellStyle name="Итог 4 4 5 2 3" xfId="27735" xr:uid="{00000000-0005-0000-0000-0000866D0000}"/>
    <cellStyle name="Итог 4 4 5 3" xfId="27736" xr:uid="{00000000-0005-0000-0000-0000876D0000}"/>
    <cellStyle name="Итог 4 4 5 3 2" xfId="27737" xr:uid="{00000000-0005-0000-0000-0000886D0000}"/>
    <cellStyle name="Итог 4 4 5 3 2 2" xfId="27738" xr:uid="{00000000-0005-0000-0000-0000896D0000}"/>
    <cellStyle name="Итог 4 4 5 3 3" xfId="27739" xr:uid="{00000000-0005-0000-0000-00008A6D0000}"/>
    <cellStyle name="Итог 4 4 5 4" xfId="27740" xr:uid="{00000000-0005-0000-0000-00008B6D0000}"/>
    <cellStyle name="Итог 4 4 5 4 2" xfId="27741" xr:uid="{00000000-0005-0000-0000-00008C6D0000}"/>
    <cellStyle name="Итог 4 4 5 4 2 2" xfId="27742" xr:uid="{00000000-0005-0000-0000-00008D6D0000}"/>
    <cellStyle name="Итог 4 4 5 4 3" xfId="27743" xr:uid="{00000000-0005-0000-0000-00008E6D0000}"/>
    <cellStyle name="Итог 4 4 5 5" xfId="27744" xr:uid="{00000000-0005-0000-0000-00008F6D0000}"/>
    <cellStyle name="Итог 4 4 5 5 2" xfId="27745" xr:uid="{00000000-0005-0000-0000-0000906D0000}"/>
    <cellStyle name="Итог 4 4 5 6" xfId="27746" xr:uid="{00000000-0005-0000-0000-0000916D0000}"/>
    <cellStyle name="Итог 4 4 6" xfId="27747" xr:uid="{00000000-0005-0000-0000-0000926D0000}"/>
    <cellStyle name="Итог 4 4 6 2" xfId="27748" xr:uid="{00000000-0005-0000-0000-0000936D0000}"/>
    <cellStyle name="Итог 4 4 6 2 2" xfId="27749" xr:uid="{00000000-0005-0000-0000-0000946D0000}"/>
    <cellStyle name="Итог 4 4 6 2 2 2" xfId="27750" xr:uid="{00000000-0005-0000-0000-0000956D0000}"/>
    <cellStyle name="Итог 4 4 6 2 3" xfId="27751" xr:uid="{00000000-0005-0000-0000-0000966D0000}"/>
    <cellStyle name="Итог 4 4 6 3" xfId="27752" xr:uid="{00000000-0005-0000-0000-0000976D0000}"/>
    <cellStyle name="Итог 4 4 6 3 2" xfId="27753" xr:uid="{00000000-0005-0000-0000-0000986D0000}"/>
    <cellStyle name="Итог 4 4 6 3 2 2" xfId="27754" xr:uid="{00000000-0005-0000-0000-0000996D0000}"/>
    <cellStyle name="Итог 4 4 6 3 3" xfId="27755" xr:uid="{00000000-0005-0000-0000-00009A6D0000}"/>
    <cellStyle name="Итог 4 4 6 4" xfId="27756" xr:uid="{00000000-0005-0000-0000-00009B6D0000}"/>
    <cellStyle name="Итог 4 4 6 4 2" xfId="27757" xr:uid="{00000000-0005-0000-0000-00009C6D0000}"/>
    <cellStyle name="Итог 4 4 6 4 2 2" xfId="27758" xr:uid="{00000000-0005-0000-0000-00009D6D0000}"/>
    <cellStyle name="Итог 4 4 6 4 3" xfId="27759" xr:uid="{00000000-0005-0000-0000-00009E6D0000}"/>
    <cellStyle name="Итог 4 4 6 5" xfId="27760" xr:uid="{00000000-0005-0000-0000-00009F6D0000}"/>
    <cellStyle name="Итог 4 4 6 5 2" xfId="27761" xr:uid="{00000000-0005-0000-0000-0000A06D0000}"/>
    <cellStyle name="Итог 4 4 6 6" xfId="27762" xr:uid="{00000000-0005-0000-0000-0000A16D0000}"/>
    <cellStyle name="Итог 4 4 7" xfId="27763" xr:uid="{00000000-0005-0000-0000-0000A26D0000}"/>
    <cellStyle name="Итог 4 4 7 2" xfId="27764" xr:uid="{00000000-0005-0000-0000-0000A36D0000}"/>
    <cellStyle name="Итог 4 4 7 2 2" xfId="27765" xr:uid="{00000000-0005-0000-0000-0000A46D0000}"/>
    <cellStyle name="Итог 4 4 7 2 2 2" xfId="27766" xr:uid="{00000000-0005-0000-0000-0000A56D0000}"/>
    <cellStyle name="Итог 4 4 7 2 3" xfId="27767" xr:uid="{00000000-0005-0000-0000-0000A66D0000}"/>
    <cellStyle name="Итог 4 4 7 3" xfId="27768" xr:uid="{00000000-0005-0000-0000-0000A76D0000}"/>
    <cellStyle name="Итог 4 4 7 3 2" xfId="27769" xr:uid="{00000000-0005-0000-0000-0000A86D0000}"/>
    <cellStyle name="Итог 4 4 7 3 2 2" xfId="27770" xr:uid="{00000000-0005-0000-0000-0000A96D0000}"/>
    <cellStyle name="Итог 4 4 7 3 3" xfId="27771" xr:uid="{00000000-0005-0000-0000-0000AA6D0000}"/>
    <cellStyle name="Итог 4 4 7 4" xfId="27772" xr:uid="{00000000-0005-0000-0000-0000AB6D0000}"/>
    <cellStyle name="Итог 4 4 7 4 2" xfId="27773" xr:uid="{00000000-0005-0000-0000-0000AC6D0000}"/>
    <cellStyle name="Итог 4 4 7 4 2 2" xfId="27774" xr:uid="{00000000-0005-0000-0000-0000AD6D0000}"/>
    <cellStyle name="Итог 4 4 7 4 3" xfId="27775" xr:uid="{00000000-0005-0000-0000-0000AE6D0000}"/>
    <cellStyle name="Итог 4 4 7 5" xfId="27776" xr:uid="{00000000-0005-0000-0000-0000AF6D0000}"/>
    <cellStyle name="Итог 4 4 7 5 2" xfId="27777" xr:uid="{00000000-0005-0000-0000-0000B06D0000}"/>
    <cellStyle name="Итог 4 4 7 6" xfId="27778" xr:uid="{00000000-0005-0000-0000-0000B16D0000}"/>
    <cellStyle name="Итог 4 4 8" xfId="27779" xr:uid="{00000000-0005-0000-0000-0000B26D0000}"/>
    <cellStyle name="Итог 4 4 8 2" xfId="27780" xr:uid="{00000000-0005-0000-0000-0000B36D0000}"/>
    <cellStyle name="Итог 4 4 8 2 2" xfId="27781" xr:uid="{00000000-0005-0000-0000-0000B46D0000}"/>
    <cellStyle name="Итог 4 4 8 3" xfId="27782" xr:uid="{00000000-0005-0000-0000-0000B56D0000}"/>
    <cellStyle name="Итог 4 4 9" xfId="27783" xr:uid="{00000000-0005-0000-0000-0000B66D0000}"/>
    <cellStyle name="Итог 4 4 9 2" xfId="27784" xr:uid="{00000000-0005-0000-0000-0000B76D0000}"/>
    <cellStyle name="Итог 4 5" xfId="27785" xr:uid="{00000000-0005-0000-0000-0000B86D0000}"/>
    <cellStyle name="Итог 4 5 2" xfId="27786" xr:uid="{00000000-0005-0000-0000-0000B96D0000}"/>
    <cellStyle name="Итог 4 5 2 2" xfId="27787" xr:uid="{00000000-0005-0000-0000-0000BA6D0000}"/>
    <cellStyle name="Итог 4 5 2 2 2" xfId="27788" xr:uid="{00000000-0005-0000-0000-0000BB6D0000}"/>
    <cellStyle name="Итог 4 5 2 2 2 2" xfId="27789" xr:uid="{00000000-0005-0000-0000-0000BC6D0000}"/>
    <cellStyle name="Итог 4 5 2 2 2 2 2" xfId="27790" xr:uid="{00000000-0005-0000-0000-0000BD6D0000}"/>
    <cellStyle name="Итог 4 5 2 2 2 3" xfId="27791" xr:uid="{00000000-0005-0000-0000-0000BE6D0000}"/>
    <cellStyle name="Итог 4 5 2 2 3" xfId="27792" xr:uid="{00000000-0005-0000-0000-0000BF6D0000}"/>
    <cellStyle name="Итог 4 5 2 2 3 2" xfId="27793" xr:uid="{00000000-0005-0000-0000-0000C06D0000}"/>
    <cellStyle name="Итог 4 5 2 2 3 2 2" xfId="27794" xr:uid="{00000000-0005-0000-0000-0000C16D0000}"/>
    <cellStyle name="Итог 4 5 2 2 3 3" xfId="27795" xr:uid="{00000000-0005-0000-0000-0000C26D0000}"/>
    <cellStyle name="Итог 4 5 2 2 4" xfId="27796" xr:uid="{00000000-0005-0000-0000-0000C36D0000}"/>
    <cellStyle name="Итог 4 5 2 2 4 2" xfId="27797" xr:uid="{00000000-0005-0000-0000-0000C46D0000}"/>
    <cellStyle name="Итог 4 5 2 2 4 2 2" xfId="27798" xr:uid="{00000000-0005-0000-0000-0000C56D0000}"/>
    <cellStyle name="Итог 4 5 2 2 4 3" xfId="27799" xr:uid="{00000000-0005-0000-0000-0000C66D0000}"/>
    <cellStyle name="Итог 4 5 2 2 5" xfId="27800" xr:uid="{00000000-0005-0000-0000-0000C76D0000}"/>
    <cellStyle name="Итог 4 5 2 2 5 2" xfId="27801" xr:uid="{00000000-0005-0000-0000-0000C86D0000}"/>
    <cellStyle name="Итог 4 5 2 2 6" xfId="27802" xr:uid="{00000000-0005-0000-0000-0000C96D0000}"/>
    <cellStyle name="Итог 4 5 2 3" xfId="27803" xr:uid="{00000000-0005-0000-0000-0000CA6D0000}"/>
    <cellStyle name="Итог 4 5 2 3 2" xfId="27804" xr:uid="{00000000-0005-0000-0000-0000CB6D0000}"/>
    <cellStyle name="Итог 4 5 2 3 2 2" xfId="27805" xr:uid="{00000000-0005-0000-0000-0000CC6D0000}"/>
    <cellStyle name="Итог 4 5 2 3 2 2 2" xfId="27806" xr:uid="{00000000-0005-0000-0000-0000CD6D0000}"/>
    <cellStyle name="Итог 4 5 2 3 2 3" xfId="27807" xr:uid="{00000000-0005-0000-0000-0000CE6D0000}"/>
    <cellStyle name="Итог 4 5 2 3 3" xfId="27808" xr:uid="{00000000-0005-0000-0000-0000CF6D0000}"/>
    <cellStyle name="Итог 4 5 2 3 3 2" xfId="27809" xr:uid="{00000000-0005-0000-0000-0000D06D0000}"/>
    <cellStyle name="Итог 4 5 2 3 3 2 2" xfId="27810" xr:uid="{00000000-0005-0000-0000-0000D16D0000}"/>
    <cellStyle name="Итог 4 5 2 3 3 3" xfId="27811" xr:uid="{00000000-0005-0000-0000-0000D26D0000}"/>
    <cellStyle name="Итог 4 5 2 3 4" xfId="27812" xr:uid="{00000000-0005-0000-0000-0000D36D0000}"/>
    <cellStyle name="Итог 4 5 2 3 4 2" xfId="27813" xr:uid="{00000000-0005-0000-0000-0000D46D0000}"/>
    <cellStyle name="Итог 4 5 2 3 4 2 2" xfId="27814" xr:uid="{00000000-0005-0000-0000-0000D56D0000}"/>
    <cellStyle name="Итог 4 5 2 3 4 3" xfId="27815" xr:uid="{00000000-0005-0000-0000-0000D66D0000}"/>
    <cellStyle name="Итог 4 5 2 3 5" xfId="27816" xr:uid="{00000000-0005-0000-0000-0000D76D0000}"/>
    <cellStyle name="Итог 4 5 2 3 5 2" xfId="27817" xr:uid="{00000000-0005-0000-0000-0000D86D0000}"/>
    <cellStyle name="Итог 4 5 2 3 6" xfId="27818" xr:uid="{00000000-0005-0000-0000-0000D96D0000}"/>
    <cellStyle name="Итог 4 5 2 4" xfId="27819" xr:uid="{00000000-0005-0000-0000-0000DA6D0000}"/>
    <cellStyle name="Итог 4 5 2 4 2" xfId="27820" xr:uid="{00000000-0005-0000-0000-0000DB6D0000}"/>
    <cellStyle name="Итог 4 5 2 4 2 2" xfId="27821" xr:uid="{00000000-0005-0000-0000-0000DC6D0000}"/>
    <cellStyle name="Итог 4 5 2 4 2 2 2" xfId="27822" xr:uid="{00000000-0005-0000-0000-0000DD6D0000}"/>
    <cellStyle name="Итог 4 5 2 4 2 3" xfId="27823" xr:uid="{00000000-0005-0000-0000-0000DE6D0000}"/>
    <cellStyle name="Итог 4 5 2 4 3" xfId="27824" xr:uid="{00000000-0005-0000-0000-0000DF6D0000}"/>
    <cellStyle name="Итог 4 5 2 4 3 2" xfId="27825" xr:uid="{00000000-0005-0000-0000-0000E06D0000}"/>
    <cellStyle name="Итог 4 5 2 4 3 2 2" xfId="27826" xr:uid="{00000000-0005-0000-0000-0000E16D0000}"/>
    <cellStyle name="Итог 4 5 2 4 3 3" xfId="27827" xr:uid="{00000000-0005-0000-0000-0000E26D0000}"/>
    <cellStyle name="Итог 4 5 2 4 4" xfId="27828" xr:uid="{00000000-0005-0000-0000-0000E36D0000}"/>
    <cellStyle name="Итог 4 5 2 4 4 2" xfId="27829" xr:uid="{00000000-0005-0000-0000-0000E46D0000}"/>
    <cellStyle name="Итог 4 5 2 4 4 2 2" xfId="27830" xr:uid="{00000000-0005-0000-0000-0000E56D0000}"/>
    <cellStyle name="Итог 4 5 2 4 4 3" xfId="27831" xr:uid="{00000000-0005-0000-0000-0000E66D0000}"/>
    <cellStyle name="Итог 4 5 2 4 5" xfId="27832" xr:uid="{00000000-0005-0000-0000-0000E76D0000}"/>
    <cellStyle name="Итог 4 5 2 4 5 2" xfId="27833" xr:uid="{00000000-0005-0000-0000-0000E86D0000}"/>
    <cellStyle name="Итог 4 5 2 4 6" xfId="27834" xr:uid="{00000000-0005-0000-0000-0000E96D0000}"/>
    <cellStyle name="Итог 4 5 2 5" xfId="27835" xr:uid="{00000000-0005-0000-0000-0000EA6D0000}"/>
    <cellStyle name="Итог 4 5 2 5 2" xfId="27836" xr:uid="{00000000-0005-0000-0000-0000EB6D0000}"/>
    <cellStyle name="Итог 4 5 2 5 2 2" xfId="27837" xr:uid="{00000000-0005-0000-0000-0000EC6D0000}"/>
    <cellStyle name="Итог 4 5 2 5 2 2 2" xfId="27838" xr:uid="{00000000-0005-0000-0000-0000ED6D0000}"/>
    <cellStyle name="Итог 4 5 2 5 2 3" xfId="27839" xr:uid="{00000000-0005-0000-0000-0000EE6D0000}"/>
    <cellStyle name="Итог 4 5 2 5 3" xfId="27840" xr:uid="{00000000-0005-0000-0000-0000EF6D0000}"/>
    <cellStyle name="Итог 4 5 2 5 3 2" xfId="27841" xr:uid="{00000000-0005-0000-0000-0000F06D0000}"/>
    <cellStyle name="Итог 4 5 2 5 3 2 2" xfId="27842" xr:uid="{00000000-0005-0000-0000-0000F16D0000}"/>
    <cellStyle name="Итог 4 5 2 5 3 3" xfId="27843" xr:uid="{00000000-0005-0000-0000-0000F26D0000}"/>
    <cellStyle name="Итог 4 5 2 5 4" xfId="27844" xr:uid="{00000000-0005-0000-0000-0000F36D0000}"/>
    <cellStyle name="Итог 4 5 2 5 4 2" xfId="27845" xr:uid="{00000000-0005-0000-0000-0000F46D0000}"/>
    <cellStyle name="Итог 4 5 2 5 4 2 2" xfId="27846" xr:uid="{00000000-0005-0000-0000-0000F56D0000}"/>
    <cellStyle name="Итог 4 5 2 5 4 3" xfId="27847" xr:uid="{00000000-0005-0000-0000-0000F66D0000}"/>
    <cellStyle name="Итог 4 5 2 5 5" xfId="27848" xr:uid="{00000000-0005-0000-0000-0000F76D0000}"/>
    <cellStyle name="Итог 4 5 2 5 5 2" xfId="27849" xr:uid="{00000000-0005-0000-0000-0000F86D0000}"/>
    <cellStyle name="Итог 4 5 2 5 6" xfId="27850" xr:uid="{00000000-0005-0000-0000-0000F96D0000}"/>
    <cellStyle name="Итог 4 5 2 6" xfId="27851" xr:uid="{00000000-0005-0000-0000-0000FA6D0000}"/>
    <cellStyle name="Итог 4 5 2 6 2" xfId="27852" xr:uid="{00000000-0005-0000-0000-0000FB6D0000}"/>
    <cellStyle name="Итог 4 5 2 6 2 2" xfId="27853" xr:uid="{00000000-0005-0000-0000-0000FC6D0000}"/>
    <cellStyle name="Итог 4 5 2 6 3" xfId="27854" xr:uid="{00000000-0005-0000-0000-0000FD6D0000}"/>
    <cellStyle name="Итог 4 5 2 7" xfId="27855" xr:uid="{00000000-0005-0000-0000-0000FE6D0000}"/>
    <cellStyle name="Итог 4 5 2 7 2" xfId="27856" xr:uid="{00000000-0005-0000-0000-0000FF6D0000}"/>
    <cellStyle name="Итог 4 5 2 8" xfId="27857" xr:uid="{00000000-0005-0000-0000-0000006E0000}"/>
    <cellStyle name="Итог 4 5 3" xfId="27858" xr:uid="{00000000-0005-0000-0000-0000016E0000}"/>
    <cellStyle name="Итог 4 5 3 2" xfId="27859" xr:uid="{00000000-0005-0000-0000-0000026E0000}"/>
    <cellStyle name="Итог 4 5 3 2 2" xfId="27860" xr:uid="{00000000-0005-0000-0000-0000036E0000}"/>
    <cellStyle name="Итог 4 5 3 2 2 2" xfId="27861" xr:uid="{00000000-0005-0000-0000-0000046E0000}"/>
    <cellStyle name="Итог 4 5 3 2 3" xfId="27862" xr:uid="{00000000-0005-0000-0000-0000056E0000}"/>
    <cellStyle name="Итог 4 5 3 3" xfId="27863" xr:uid="{00000000-0005-0000-0000-0000066E0000}"/>
    <cellStyle name="Итог 4 5 3 3 2" xfId="27864" xr:uid="{00000000-0005-0000-0000-0000076E0000}"/>
    <cellStyle name="Итог 4 5 3 3 2 2" xfId="27865" xr:uid="{00000000-0005-0000-0000-0000086E0000}"/>
    <cellStyle name="Итог 4 5 3 3 3" xfId="27866" xr:uid="{00000000-0005-0000-0000-0000096E0000}"/>
    <cellStyle name="Итог 4 5 3 4" xfId="27867" xr:uid="{00000000-0005-0000-0000-00000A6E0000}"/>
    <cellStyle name="Итог 4 5 3 4 2" xfId="27868" xr:uid="{00000000-0005-0000-0000-00000B6E0000}"/>
    <cellStyle name="Итог 4 5 3 4 2 2" xfId="27869" xr:uid="{00000000-0005-0000-0000-00000C6E0000}"/>
    <cellStyle name="Итог 4 5 3 4 3" xfId="27870" xr:uid="{00000000-0005-0000-0000-00000D6E0000}"/>
    <cellStyle name="Итог 4 5 3 5" xfId="27871" xr:uid="{00000000-0005-0000-0000-00000E6E0000}"/>
    <cellStyle name="Итог 4 5 3 5 2" xfId="27872" xr:uid="{00000000-0005-0000-0000-00000F6E0000}"/>
    <cellStyle name="Итог 4 5 3 6" xfId="27873" xr:uid="{00000000-0005-0000-0000-0000106E0000}"/>
    <cellStyle name="Итог 4 5 4" xfId="27874" xr:uid="{00000000-0005-0000-0000-0000116E0000}"/>
    <cellStyle name="Итог 4 5 4 2" xfId="27875" xr:uid="{00000000-0005-0000-0000-0000126E0000}"/>
    <cellStyle name="Итог 4 5 4 2 2" xfId="27876" xr:uid="{00000000-0005-0000-0000-0000136E0000}"/>
    <cellStyle name="Итог 4 5 4 2 2 2" xfId="27877" xr:uid="{00000000-0005-0000-0000-0000146E0000}"/>
    <cellStyle name="Итог 4 5 4 2 3" xfId="27878" xr:uid="{00000000-0005-0000-0000-0000156E0000}"/>
    <cellStyle name="Итог 4 5 4 3" xfId="27879" xr:uid="{00000000-0005-0000-0000-0000166E0000}"/>
    <cellStyle name="Итог 4 5 4 3 2" xfId="27880" xr:uid="{00000000-0005-0000-0000-0000176E0000}"/>
    <cellStyle name="Итог 4 5 4 3 2 2" xfId="27881" xr:uid="{00000000-0005-0000-0000-0000186E0000}"/>
    <cellStyle name="Итог 4 5 4 3 3" xfId="27882" xr:uid="{00000000-0005-0000-0000-0000196E0000}"/>
    <cellStyle name="Итог 4 5 4 4" xfId="27883" xr:uid="{00000000-0005-0000-0000-00001A6E0000}"/>
    <cellStyle name="Итог 4 5 4 4 2" xfId="27884" xr:uid="{00000000-0005-0000-0000-00001B6E0000}"/>
    <cellStyle name="Итог 4 5 4 4 2 2" xfId="27885" xr:uid="{00000000-0005-0000-0000-00001C6E0000}"/>
    <cellStyle name="Итог 4 5 4 4 3" xfId="27886" xr:uid="{00000000-0005-0000-0000-00001D6E0000}"/>
    <cellStyle name="Итог 4 5 4 5" xfId="27887" xr:uid="{00000000-0005-0000-0000-00001E6E0000}"/>
    <cellStyle name="Итог 4 5 4 5 2" xfId="27888" xr:uid="{00000000-0005-0000-0000-00001F6E0000}"/>
    <cellStyle name="Итог 4 5 4 6" xfId="27889" xr:uid="{00000000-0005-0000-0000-0000206E0000}"/>
    <cellStyle name="Итог 4 5 5" xfId="27890" xr:uid="{00000000-0005-0000-0000-0000216E0000}"/>
    <cellStyle name="Итог 4 5 5 2" xfId="27891" xr:uid="{00000000-0005-0000-0000-0000226E0000}"/>
    <cellStyle name="Итог 4 5 5 2 2" xfId="27892" xr:uid="{00000000-0005-0000-0000-0000236E0000}"/>
    <cellStyle name="Итог 4 5 5 2 2 2" xfId="27893" xr:uid="{00000000-0005-0000-0000-0000246E0000}"/>
    <cellStyle name="Итог 4 5 5 2 3" xfId="27894" xr:uid="{00000000-0005-0000-0000-0000256E0000}"/>
    <cellStyle name="Итог 4 5 5 3" xfId="27895" xr:uid="{00000000-0005-0000-0000-0000266E0000}"/>
    <cellStyle name="Итог 4 5 5 3 2" xfId="27896" xr:uid="{00000000-0005-0000-0000-0000276E0000}"/>
    <cellStyle name="Итог 4 5 5 3 2 2" xfId="27897" xr:uid="{00000000-0005-0000-0000-0000286E0000}"/>
    <cellStyle name="Итог 4 5 5 3 3" xfId="27898" xr:uid="{00000000-0005-0000-0000-0000296E0000}"/>
    <cellStyle name="Итог 4 5 5 4" xfId="27899" xr:uid="{00000000-0005-0000-0000-00002A6E0000}"/>
    <cellStyle name="Итог 4 5 5 4 2" xfId="27900" xr:uid="{00000000-0005-0000-0000-00002B6E0000}"/>
    <cellStyle name="Итог 4 5 5 4 2 2" xfId="27901" xr:uid="{00000000-0005-0000-0000-00002C6E0000}"/>
    <cellStyle name="Итог 4 5 5 4 3" xfId="27902" xr:uid="{00000000-0005-0000-0000-00002D6E0000}"/>
    <cellStyle name="Итог 4 5 5 5" xfId="27903" xr:uid="{00000000-0005-0000-0000-00002E6E0000}"/>
    <cellStyle name="Итог 4 5 5 5 2" xfId="27904" xr:uid="{00000000-0005-0000-0000-00002F6E0000}"/>
    <cellStyle name="Итог 4 5 5 6" xfId="27905" xr:uid="{00000000-0005-0000-0000-0000306E0000}"/>
    <cellStyle name="Итог 4 5 6" xfId="27906" xr:uid="{00000000-0005-0000-0000-0000316E0000}"/>
    <cellStyle name="Итог 4 5 6 2" xfId="27907" xr:uid="{00000000-0005-0000-0000-0000326E0000}"/>
    <cellStyle name="Итог 4 5 6 2 2" xfId="27908" xr:uid="{00000000-0005-0000-0000-0000336E0000}"/>
    <cellStyle name="Итог 4 5 6 2 2 2" xfId="27909" xr:uid="{00000000-0005-0000-0000-0000346E0000}"/>
    <cellStyle name="Итог 4 5 6 2 3" xfId="27910" xr:uid="{00000000-0005-0000-0000-0000356E0000}"/>
    <cellStyle name="Итог 4 5 6 3" xfId="27911" xr:uid="{00000000-0005-0000-0000-0000366E0000}"/>
    <cellStyle name="Итог 4 5 6 3 2" xfId="27912" xr:uid="{00000000-0005-0000-0000-0000376E0000}"/>
    <cellStyle name="Итог 4 5 6 3 2 2" xfId="27913" xr:uid="{00000000-0005-0000-0000-0000386E0000}"/>
    <cellStyle name="Итог 4 5 6 3 3" xfId="27914" xr:uid="{00000000-0005-0000-0000-0000396E0000}"/>
    <cellStyle name="Итог 4 5 6 4" xfId="27915" xr:uid="{00000000-0005-0000-0000-00003A6E0000}"/>
    <cellStyle name="Итог 4 5 6 4 2" xfId="27916" xr:uid="{00000000-0005-0000-0000-00003B6E0000}"/>
    <cellStyle name="Итог 4 5 6 4 2 2" xfId="27917" xr:uid="{00000000-0005-0000-0000-00003C6E0000}"/>
    <cellStyle name="Итог 4 5 6 4 3" xfId="27918" xr:uid="{00000000-0005-0000-0000-00003D6E0000}"/>
    <cellStyle name="Итог 4 5 6 5" xfId="27919" xr:uid="{00000000-0005-0000-0000-00003E6E0000}"/>
    <cellStyle name="Итог 4 5 6 5 2" xfId="27920" xr:uid="{00000000-0005-0000-0000-00003F6E0000}"/>
    <cellStyle name="Итог 4 5 6 6" xfId="27921" xr:uid="{00000000-0005-0000-0000-0000406E0000}"/>
    <cellStyle name="Итог 4 5 7" xfId="27922" xr:uid="{00000000-0005-0000-0000-0000416E0000}"/>
    <cellStyle name="Итог 4 5 7 2" xfId="27923" xr:uid="{00000000-0005-0000-0000-0000426E0000}"/>
    <cellStyle name="Итог 4 5 7 2 2" xfId="27924" xr:uid="{00000000-0005-0000-0000-0000436E0000}"/>
    <cellStyle name="Итог 4 5 7 3" xfId="27925" xr:uid="{00000000-0005-0000-0000-0000446E0000}"/>
    <cellStyle name="Итог 4 5 8" xfId="27926" xr:uid="{00000000-0005-0000-0000-0000456E0000}"/>
    <cellStyle name="Итог 4 5 8 2" xfId="27927" xr:uid="{00000000-0005-0000-0000-0000466E0000}"/>
    <cellStyle name="Итог 4 5 9" xfId="27928" xr:uid="{00000000-0005-0000-0000-0000476E0000}"/>
    <cellStyle name="Итог 4 6" xfId="27929" xr:uid="{00000000-0005-0000-0000-0000486E0000}"/>
    <cellStyle name="Итог 4 6 2" xfId="27930" xr:uid="{00000000-0005-0000-0000-0000496E0000}"/>
    <cellStyle name="Итог 4 6 2 2" xfId="27931" xr:uid="{00000000-0005-0000-0000-00004A6E0000}"/>
    <cellStyle name="Итог 4 6 2 2 2" xfId="27932" xr:uid="{00000000-0005-0000-0000-00004B6E0000}"/>
    <cellStyle name="Итог 4 6 2 2 2 2" xfId="27933" xr:uid="{00000000-0005-0000-0000-00004C6E0000}"/>
    <cellStyle name="Итог 4 6 2 2 3" xfId="27934" xr:uid="{00000000-0005-0000-0000-00004D6E0000}"/>
    <cellStyle name="Итог 4 6 2 3" xfId="27935" xr:uid="{00000000-0005-0000-0000-00004E6E0000}"/>
    <cellStyle name="Итог 4 6 2 3 2" xfId="27936" xr:uid="{00000000-0005-0000-0000-00004F6E0000}"/>
    <cellStyle name="Итог 4 6 2 3 2 2" xfId="27937" xr:uid="{00000000-0005-0000-0000-0000506E0000}"/>
    <cellStyle name="Итог 4 6 2 3 3" xfId="27938" xr:uid="{00000000-0005-0000-0000-0000516E0000}"/>
    <cellStyle name="Итог 4 6 2 4" xfId="27939" xr:uid="{00000000-0005-0000-0000-0000526E0000}"/>
    <cellStyle name="Итог 4 6 2 4 2" xfId="27940" xr:uid="{00000000-0005-0000-0000-0000536E0000}"/>
    <cellStyle name="Итог 4 6 2 4 2 2" xfId="27941" xr:uid="{00000000-0005-0000-0000-0000546E0000}"/>
    <cellStyle name="Итог 4 6 2 4 3" xfId="27942" xr:uid="{00000000-0005-0000-0000-0000556E0000}"/>
    <cellStyle name="Итог 4 6 2 5" xfId="27943" xr:uid="{00000000-0005-0000-0000-0000566E0000}"/>
    <cellStyle name="Итог 4 6 2 5 2" xfId="27944" xr:uid="{00000000-0005-0000-0000-0000576E0000}"/>
    <cellStyle name="Итог 4 6 2 6" xfId="27945" xr:uid="{00000000-0005-0000-0000-0000586E0000}"/>
    <cellStyle name="Итог 4 6 3" xfId="27946" xr:uid="{00000000-0005-0000-0000-0000596E0000}"/>
    <cellStyle name="Итог 4 6 3 2" xfId="27947" xr:uid="{00000000-0005-0000-0000-00005A6E0000}"/>
    <cellStyle name="Итог 4 6 3 2 2" xfId="27948" xr:uid="{00000000-0005-0000-0000-00005B6E0000}"/>
    <cellStyle name="Итог 4 6 3 2 2 2" xfId="27949" xr:uid="{00000000-0005-0000-0000-00005C6E0000}"/>
    <cellStyle name="Итог 4 6 3 2 3" xfId="27950" xr:uid="{00000000-0005-0000-0000-00005D6E0000}"/>
    <cellStyle name="Итог 4 6 3 3" xfId="27951" xr:uid="{00000000-0005-0000-0000-00005E6E0000}"/>
    <cellStyle name="Итог 4 6 3 3 2" xfId="27952" xr:uid="{00000000-0005-0000-0000-00005F6E0000}"/>
    <cellStyle name="Итог 4 6 3 3 2 2" xfId="27953" xr:uid="{00000000-0005-0000-0000-0000606E0000}"/>
    <cellStyle name="Итог 4 6 3 3 3" xfId="27954" xr:uid="{00000000-0005-0000-0000-0000616E0000}"/>
    <cellStyle name="Итог 4 6 3 4" xfId="27955" xr:uid="{00000000-0005-0000-0000-0000626E0000}"/>
    <cellStyle name="Итог 4 6 3 4 2" xfId="27956" xr:uid="{00000000-0005-0000-0000-0000636E0000}"/>
    <cellStyle name="Итог 4 6 3 4 2 2" xfId="27957" xr:uid="{00000000-0005-0000-0000-0000646E0000}"/>
    <cellStyle name="Итог 4 6 3 4 3" xfId="27958" xr:uid="{00000000-0005-0000-0000-0000656E0000}"/>
    <cellStyle name="Итог 4 6 3 5" xfId="27959" xr:uid="{00000000-0005-0000-0000-0000666E0000}"/>
    <cellStyle name="Итог 4 6 3 5 2" xfId="27960" xr:uid="{00000000-0005-0000-0000-0000676E0000}"/>
    <cellStyle name="Итог 4 6 3 6" xfId="27961" xr:uid="{00000000-0005-0000-0000-0000686E0000}"/>
    <cellStyle name="Итог 4 6 4" xfId="27962" xr:uid="{00000000-0005-0000-0000-0000696E0000}"/>
    <cellStyle name="Итог 4 6 4 2" xfId="27963" xr:uid="{00000000-0005-0000-0000-00006A6E0000}"/>
    <cellStyle name="Итог 4 6 4 2 2" xfId="27964" xr:uid="{00000000-0005-0000-0000-00006B6E0000}"/>
    <cellStyle name="Итог 4 6 4 2 2 2" xfId="27965" xr:uid="{00000000-0005-0000-0000-00006C6E0000}"/>
    <cellStyle name="Итог 4 6 4 2 3" xfId="27966" xr:uid="{00000000-0005-0000-0000-00006D6E0000}"/>
    <cellStyle name="Итог 4 6 4 3" xfId="27967" xr:uid="{00000000-0005-0000-0000-00006E6E0000}"/>
    <cellStyle name="Итог 4 6 4 3 2" xfId="27968" xr:uid="{00000000-0005-0000-0000-00006F6E0000}"/>
    <cellStyle name="Итог 4 6 4 3 2 2" xfId="27969" xr:uid="{00000000-0005-0000-0000-0000706E0000}"/>
    <cellStyle name="Итог 4 6 4 3 3" xfId="27970" xr:uid="{00000000-0005-0000-0000-0000716E0000}"/>
    <cellStyle name="Итог 4 6 4 4" xfId="27971" xr:uid="{00000000-0005-0000-0000-0000726E0000}"/>
    <cellStyle name="Итог 4 6 4 4 2" xfId="27972" xr:uid="{00000000-0005-0000-0000-0000736E0000}"/>
    <cellStyle name="Итог 4 6 4 4 2 2" xfId="27973" xr:uid="{00000000-0005-0000-0000-0000746E0000}"/>
    <cellStyle name="Итог 4 6 4 4 3" xfId="27974" xr:uid="{00000000-0005-0000-0000-0000756E0000}"/>
    <cellStyle name="Итог 4 6 4 5" xfId="27975" xr:uid="{00000000-0005-0000-0000-0000766E0000}"/>
    <cellStyle name="Итог 4 6 4 5 2" xfId="27976" xr:uid="{00000000-0005-0000-0000-0000776E0000}"/>
    <cellStyle name="Итог 4 6 4 6" xfId="27977" xr:uid="{00000000-0005-0000-0000-0000786E0000}"/>
    <cellStyle name="Итог 4 6 5" xfId="27978" xr:uid="{00000000-0005-0000-0000-0000796E0000}"/>
    <cellStyle name="Итог 4 6 5 2" xfId="27979" xr:uid="{00000000-0005-0000-0000-00007A6E0000}"/>
    <cellStyle name="Итог 4 6 5 2 2" xfId="27980" xr:uid="{00000000-0005-0000-0000-00007B6E0000}"/>
    <cellStyle name="Итог 4 6 5 2 2 2" xfId="27981" xr:uid="{00000000-0005-0000-0000-00007C6E0000}"/>
    <cellStyle name="Итог 4 6 5 2 3" xfId="27982" xr:uid="{00000000-0005-0000-0000-00007D6E0000}"/>
    <cellStyle name="Итог 4 6 5 3" xfId="27983" xr:uid="{00000000-0005-0000-0000-00007E6E0000}"/>
    <cellStyle name="Итог 4 6 5 3 2" xfId="27984" xr:uid="{00000000-0005-0000-0000-00007F6E0000}"/>
    <cellStyle name="Итог 4 6 5 3 2 2" xfId="27985" xr:uid="{00000000-0005-0000-0000-0000806E0000}"/>
    <cellStyle name="Итог 4 6 5 3 3" xfId="27986" xr:uid="{00000000-0005-0000-0000-0000816E0000}"/>
    <cellStyle name="Итог 4 6 5 4" xfId="27987" xr:uid="{00000000-0005-0000-0000-0000826E0000}"/>
    <cellStyle name="Итог 4 6 5 4 2" xfId="27988" xr:uid="{00000000-0005-0000-0000-0000836E0000}"/>
    <cellStyle name="Итог 4 6 5 4 2 2" xfId="27989" xr:uid="{00000000-0005-0000-0000-0000846E0000}"/>
    <cellStyle name="Итог 4 6 5 4 3" xfId="27990" xr:uid="{00000000-0005-0000-0000-0000856E0000}"/>
    <cellStyle name="Итог 4 6 5 5" xfId="27991" xr:uid="{00000000-0005-0000-0000-0000866E0000}"/>
    <cellStyle name="Итог 4 6 5 5 2" xfId="27992" xr:uid="{00000000-0005-0000-0000-0000876E0000}"/>
    <cellStyle name="Итог 4 6 5 6" xfId="27993" xr:uid="{00000000-0005-0000-0000-0000886E0000}"/>
    <cellStyle name="Итог 4 6 6" xfId="27994" xr:uid="{00000000-0005-0000-0000-0000896E0000}"/>
    <cellStyle name="Итог 4 6 6 2" xfId="27995" xr:uid="{00000000-0005-0000-0000-00008A6E0000}"/>
    <cellStyle name="Итог 4 6 6 2 2" xfId="27996" xr:uid="{00000000-0005-0000-0000-00008B6E0000}"/>
    <cellStyle name="Итог 4 6 6 2 2 2" xfId="27997" xr:uid="{00000000-0005-0000-0000-00008C6E0000}"/>
    <cellStyle name="Итог 4 6 6 2 3" xfId="27998" xr:uid="{00000000-0005-0000-0000-00008D6E0000}"/>
    <cellStyle name="Итог 4 6 6 3" xfId="27999" xr:uid="{00000000-0005-0000-0000-00008E6E0000}"/>
    <cellStyle name="Итог 4 6 6 3 2" xfId="28000" xr:uid="{00000000-0005-0000-0000-00008F6E0000}"/>
    <cellStyle name="Итог 4 6 6 3 2 2" xfId="28001" xr:uid="{00000000-0005-0000-0000-0000906E0000}"/>
    <cellStyle name="Итог 4 6 6 3 3" xfId="28002" xr:uid="{00000000-0005-0000-0000-0000916E0000}"/>
    <cellStyle name="Итог 4 6 6 4" xfId="28003" xr:uid="{00000000-0005-0000-0000-0000926E0000}"/>
    <cellStyle name="Итог 4 6 6 4 2" xfId="28004" xr:uid="{00000000-0005-0000-0000-0000936E0000}"/>
    <cellStyle name="Итог 4 6 6 4 2 2" xfId="28005" xr:uid="{00000000-0005-0000-0000-0000946E0000}"/>
    <cellStyle name="Итог 4 6 6 4 3" xfId="28006" xr:uid="{00000000-0005-0000-0000-0000956E0000}"/>
    <cellStyle name="Итог 4 6 6 5" xfId="28007" xr:uid="{00000000-0005-0000-0000-0000966E0000}"/>
    <cellStyle name="Итог 4 6 6 5 2" xfId="28008" xr:uid="{00000000-0005-0000-0000-0000976E0000}"/>
    <cellStyle name="Итог 4 6 6 6" xfId="28009" xr:uid="{00000000-0005-0000-0000-0000986E0000}"/>
    <cellStyle name="Итог 4 6 7" xfId="28010" xr:uid="{00000000-0005-0000-0000-0000996E0000}"/>
    <cellStyle name="Итог 4 6 7 2" xfId="28011" xr:uid="{00000000-0005-0000-0000-00009A6E0000}"/>
    <cellStyle name="Итог 4 6 7 2 2" xfId="28012" xr:uid="{00000000-0005-0000-0000-00009B6E0000}"/>
    <cellStyle name="Итог 4 6 7 3" xfId="28013" xr:uid="{00000000-0005-0000-0000-00009C6E0000}"/>
    <cellStyle name="Итог 4 6 8" xfId="28014" xr:uid="{00000000-0005-0000-0000-00009D6E0000}"/>
    <cellStyle name="Итог 4 6 8 2" xfId="28015" xr:uid="{00000000-0005-0000-0000-00009E6E0000}"/>
    <cellStyle name="Итог 4 6 9" xfId="28016" xr:uid="{00000000-0005-0000-0000-00009F6E0000}"/>
    <cellStyle name="Итог 4 7" xfId="28017" xr:uid="{00000000-0005-0000-0000-0000A06E0000}"/>
    <cellStyle name="Итог 4 7 2" xfId="28018" xr:uid="{00000000-0005-0000-0000-0000A16E0000}"/>
    <cellStyle name="Итог 4 7 2 2" xfId="28019" xr:uid="{00000000-0005-0000-0000-0000A26E0000}"/>
    <cellStyle name="Итог 4 7 2 2 2" xfId="28020" xr:uid="{00000000-0005-0000-0000-0000A36E0000}"/>
    <cellStyle name="Итог 4 7 2 2 2 2" xfId="28021" xr:uid="{00000000-0005-0000-0000-0000A46E0000}"/>
    <cellStyle name="Итог 4 7 2 2 3" xfId="28022" xr:uid="{00000000-0005-0000-0000-0000A56E0000}"/>
    <cellStyle name="Итог 4 7 2 3" xfId="28023" xr:uid="{00000000-0005-0000-0000-0000A66E0000}"/>
    <cellStyle name="Итог 4 7 2 3 2" xfId="28024" xr:uid="{00000000-0005-0000-0000-0000A76E0000}"/>
    <cellStyle name="Итог 4 7 2 3 2 2" xfId="28025" xr:uid="{00000000-0005-0000-0000-0000A86E0000}"/>
    <cellStyle name="Итог 4 7 2 3 3" xfId="28026" xr:uid="{00000000-0005-0000-0000-0000A96E0000}"/>
    <cellStyle name="Итог 4 7 2 4" xfId="28027" xr:uid="{00000000-0005-0000-0000-0000AA6E0000}"/>
    <cellStyle name="Итог 4 7 2 4 2" xfId="28028" xr:uid="{00000000-0005-0000-0000-0000AB6E0000}"/>
    <cellStyle name="Итог 4 7 2 4 2 2" xfId="28029" xr:uid="{00000000-0005-0000-0000-0000AC6E0000}"/>
    <cellStyle name="Итог 4 7 2 4 3" xfId="28030" xr:uid="{00000000-0005-0000-0000-0000AD6E0000}"/>
    <cellStyle name="Итог 4 7 2 5" xfId="28031" xr:uid="{00000000-0005-0000-0000-0000AE6E0000}"/>
    <cellStyle name="Итог 4 7 2 5 2" xfId="28032" xr:uid="{00000000-0005-0000-0000-0000AF6E0000}"/>
    <cellStyle name="Итог 4 7 2 6" xfId="28033" xr:uid="{00000000-0005-0000-0000-0000B06E0000}"/>
    <cellStyle name="Итог 4 7 3" xfId="28034" xr:uid="{00000000-0005-0000-0000-0000B16E0000}"/>
    <cellStyle name="Итог 4 7 3 2" xfId="28035" xr:uid="{00000000-0005-0000-0000-0000B26E0000}"/>
    <cellStyle name="Итог 4 7 3 2 2" xfId="28036" xr:uid="{00000000-0005-0000-0000-0000B36E0000}"/>
    <cellStyle name="Итог 4 7 3 2 2 2" xfId="28037" xr:uid="{00000000-0005-0000-0000-0000B46E0000}"/>
    <cellStyle name="Итог 4 7 3 2 3" xfId="28038" xr:uid="{00000000-0005-0000-0000-0000B56E0000}"/>
    <cellStyle name="Итог 4 7 3 3" xfId="28039" xr:uid="{00000000-0005-0000-0000-0000B66E0000}"/>
    <cellStyle name="Итог 4 7 3 3 2" xfId="28040" xr:uid="{00000000-0005-0000-0000-0000B76E0000}"/>
    <cellStyle name="Итог 4 7 3 3 2 2" xfId="28041" xr:uid="{00000000-0005-0000-0000-0000B86E0000}"/>
    <cellStyle name="Итог 4 7 3 3 3" xfId="28042" xr:uid="{00000000-0005-0000-0000-0000B96E0000}"/>
    <cellStyle name="Итог 4 7 3 4" xfId="28043" xr:uid="{00000000-0005-0000-0000-0000BA6E0000}"/>
    <cellStyle name="Итог 4 7 3 4 2" xfId="28044" xr:uid="{00000000-0005-0000-0000-0000BB6E0000}"/>
    <cellStyle name="Итог 4 7 3 4 2 2" xfId="28045" xr:uid="{00000000-0005-0000-0000-0000BC6E0000}"/>
    <cellStyle name="Итог 4 7 3 4 3" xfId="28046" xr:uid="{00000000-0005-0000-0000-0000BD6E0000}"/>
    <cellStyle name="Итог 4 7 3 5" xfId="28047" xr:uid="{00000000-0005-0000-0000-0000BE6E0000}"/>
    <cellStyle name="Итог 4 7 3 5 2" xfId="28048" xr:uid="{00000000-0005-0000-0000-0000BF6E0000}"/>
    <cellStyle name="Итог 4 7 3 6" xfId="28049" xr:uid="{00000000-0005-0000-0000-0000C06E0000}"/>
    <cellStyle name="Итог 4 7 4" xfId="28050" xr:uid="{00000000-0005-0000-0000-0000C16E0000}"/>
    <cellStyle name="Итог 4 7 4 2" xfId="28051" xr:uid="{00000000-0005-0000-0000-0000C26E0000}"/>
    <cellStyle name="Итог 4 7 4 2 2" xfId="28052" xr:uid="{00000000-0005-0000-0000-0000C36E0000}"/>
    <cellStyle name="Итог 4 7 4 2 2 2" xfId="28053" xr:uid="{00000000-0005-0000-0000-0000C46E0000}"/>
    <cellStyle name="Итог 4 7 4 2 3" xfId="28054" xr:uid="{00000000-0005-0000-0000-0000C56E0000}"/>
    <cellStyle name="Итог 4 7 4 3" xfId="28055" xr:uid="{00000000-0005-0000-0000-0000C66E0000}"/>
    <cellStyle name="Итог 4 7 4 3 2" xfId="28056" xr:uid="{00000000-0005-0000-0000-0000C76E0000}"/>
    <cellStyle name="Итог 4 7 4 3 2 2" xfId="28057" xr:uid="{00000000-0005-0000-0000-0000C86E0000}"/>
    <cellStyle name="Итог 4 7 4 3 3" xfId="28058" xr:uid="{00000000-0005-0000-0000-0000C96E0000}"/>
    <cellStyle name="Итог 4 7 4 4" xfId="28059" xr:uid="{00000000-0005-0000-0000-0000CA6E0000}"/>
    <cellStyle name="Итог 4 7 4 4 2" xfId="28060" xr:uid="{00000000-0005-0000-0000-0000CB6E0000}"/>
    <cellStyle name="Итог 4 7 4 4 2 2" xfId="28061" xr:uid="{00000000-0005-0000-0000-0000CC6E0000}"/>
    <cellStyle name="Итог 4 7 4 4 3" xfId="28062" xr:uid="{00000000-0005-0000-0000-0000CD6E0000}"/>
    <cellStyle name="Итог 4 7 4 5" xfId="28063" xr:uid="{00000000-0005-0000-0000-0000CE6E0000}"/>
    <cellStyle name="Итог 4 7 4 5 2" xfId="28064" xr:uid="{00000000-0005-0000-0000-0000CF6E0000}"/>
    <cellStyle name="Итог 4 7 4 6" xfId="28065" xr:uid="{00000000-0005-0000-0000-0000D06E0000}"/>
    <cellStyle name="Итог 4 7 5" xfId="28066" xr:uid="{00000000-0005-0000-0000-0000D16E0000}"/>
    <cellStyle name="Итог 4 7 5 2" xfId="28067" xr:uid="{00000000-0005-0000-0000-0000D26E0000}"/>
    <cellStyle name="Итог 4 7 5 2 2" xfId="28068" xr:uid="{00000000-0005-0000-0000-0000D36E0000}"/>
    <cellStyle name="Итог 4 7 5 2 2 2" xfId="28069" xr:uid="{00000000-0005-0000-0000-0000D46E0000}"/>
    <cellStyle name="Итог 4 7 5 2 3" xfId="28070" xr:uid="{00000000-0005-0000-0000-0000D56E0000}"/>
    <cellStyle name="Итог 4 7 5 3" xfId="28071" xr:uid="{00000000-0005-0000-0000-0000D66E0000}"/>
    <cellStyle name="Итог 4 7 5 3 2" xfId="28072" xr:uid="{00000000-0005-0000-0000-0000D76E0000}"/>
    <cellStyle name="Итог 4 7 5 3 2 2" xfId="28073" xr:uid="{00000000-0005-0000-0000-0000D86E0000}"/>
    <cellStyle name="Итог 4 7 5 3 3" xfId="28074" xr:uid="{00000000-0005-0000-0000-0000D96E0000}"/>
    <cellStyle name="Итог 4 7 5 4" xfId="28075" xr:uid="{00000000-0005-0000-0000-0000DA6E0000}"/>
    <cellStyle name="Итог 4 7 5 4 2" xfId="28076" xr:uid="{00000000-0005-0000-0000-0000DB6E0000}"/>
    <cellStyle name="Итог 4 7 5 4 2 2" xfId="28077" xr:uid="{00000000-0005-0000-0000-0000DC6E0000}"/>
    <cellStyle name="Итог 4 7 5 4 3" xfId="28078" xr:uid="{00000000-0005-0000-0000-0000DD6E0000}"/>
    <cellStyle name="Итог 4 7 5 5" xfId="28079" xr:uid="{00000000-0005-0000-0000-0000DE6E0000}"/>
    <cellStyle name="Итог 4 7 5 5 2" xfId="28080" xr:uid="{00000000-0005-0000-0000-0000DF6E0000}"/>
    <cellStyle name="Итог 4 7 5 6" xfId="28081" xr:uid="{00000000-0005-0000-0000-0000E06E0000}"/>
    <cellStyle name="Итог 4 7 6" xfId="28082" xr:uid="{00000000-0005-0000-0000-0000E16E0000}"/>
    <cellStyle name="Итог 4 7 6 2" xfId="28083" xr:uid="{00000000-0005-0000-0000-0000E26E0000}"/>
    <cellStyle name="Итог 4 7 6 2 2" xfId="28084" xr:uid="{00000000-0005-0000-0000-0000E36E0000}"/>
    <cellStyle name="Итог 4 7 6 3" xfId="28085" xr:uid="{00000000-0005-0000-0000-0000E46E0000}"/>
    <cellStyle name="Итог 4 7 7" xfId="28086" xr:uid="{00000000-0005-0000-0000-0000E56E0000}"/>
    <cellStyle name="Итог 4 7 7 2" xfId="28087" xr:uid="{00000000-0005-0000-0000-0000E66E0000}"/>
    <cellStyle name="Итог 4 7 8" xfId="28088" xr:uid="{00000000-0005-0000-0000-0000E76E0000}"/>
    <cellStyle name="Итог 4 8" xfId="28089" xr:uid="{00000000-0005-0000-0000-0000E86E0000}"/>
    <cellStyle name="Итог 4 8 2" xfId="28090" xr:uid="{00000000-0005-0000-0000-0000E96E0000}"/>
    <cellStyle name="Итог 4 8 2 2" xfId="28091" xr:uid="{00000000-0005-0000-0000-0000EA6E0000}"/>
    <cellStyle name="Итог 4 8 2 2 2" xfId="28092" xr:uid="{00000000-0005-0000-0000-0000EB6E0000}"/>
    <cellStyle name="Итог 4 8 2 2 2 2" xfId="28093" xr:uid="{00000000-0005-0000-0000-0000EC6E0000}"/>
    <cellStyle name="Итог 4 8 2 2 3" xfId="28094" xr:uid="{00000000-0005-0000-0000-0000ED6E0000}"/>
    <cellStyle name="Итог 4 8 2 3" xfId="28095" xr:uid="{00000000-0005-0000-0000-0000EE6E0000}"/>
    <cellStyle name="Итог 4 8 2 3 2" xfId="28096" xr:uid="{00000000-0005-0000-0000-0000EF6E0000}"/>
    <cellStyle name="Итог 4 8 2 3 2 2" xfId="28097" xr:uid="{00000000-0005-0000-0000-0000F06E0000}"/>
    <cellStyle name="Итог 4 8 2 3 3" xfId="28098" xr:uid="{00000000-0005-0000-0000-0000F16E0000}"/>
    <cellStyle name="Итог 4 8 2 4" xfId="28099" xr:uid="{00000000-0005-0000-0000-0000F26E0000}"/>
    <cellStyle name="Итог 4 8 2 4 2" xfId="28100" xr:uid="{00000000-0005-0000-0000-0000F36E0000}"/>
    <cellStyle name="Итог 4 8 2 4 2 2" xfId="28101" xr:uid="{00000000-0005-0000-0000-0000F46E0000}"/>
    <cellStyle name="Итог 4 8 2 4 3" xfId="28102" xr:uid="{00000000-0005-0000-0000-0000F56E0000}"/>
    <cellStyle name="Итог 4 8 2 5" xfId="28103" xr:uid="{00000000-0005-0000-0000-0000F66E0000}"/>
    <cellStyle name="Итог 4 8 2 5 2" xfId="28104" xr:uid="{00000000-0005-0000-0000-0000F76E0000}"/>
    <cellStyle name="Итог 4 8 2 6" xfId="28105" xr:uid="{00000000-0005-0000-0000-0000F86E0000}"/>
    <cellStyle name="Итог 4 8 3" xfId="28106" xr:uid="{00000000-0005-0000-0000-0000F96E0000}"/>
    <cellStyle name="Итог 4 8 3 2" xfId="28107" xr:uid="{00000000-0005-0000-0000-0000FA6E0000}"/>
    <cellStyle name="Итог 4 8 3 2 2" xfId="28108" xr:uid="{00000000-0005-0000-0000-0000FB6E0000}"/>
    <cellStyle name="Итог 4 8 3 2 2 2" xfId="28109" xr:uid="{00000000-0005-0000-0000-0000FC6E0000}"/>
    <cellStyle name="Итог 4 8 3 2 3" xfId="28110" xr:uid="{00000000-0005-0000-0000-0000FD6E0000}"/>
    <cellStyle name="Итог 4 8 3 3" xfId="28111" xr:uid="{00000000-0005-0000-0000-0000FE6E0000}"/>
    <cellStyle name="Итог 4 8 3 3 2" xfId="28112" xr:uid="{00000000-0005-0000-0000-0000FF6E0000}"/>
    <cellStyle name="Итог 4 8 3 3 2 2" xfId="28113" xr:uid="{00000000-0005-0000-0000-0000006F0000}"/>
    <cellStyle name="Итог 4 8 3 3 3" xfId="28114" xr:uid="{00000000-0005-0000-0000-0000016F0000}"/>
    <cellStyle name="Итог 4 8 3 4" xfId="28115" xr:uid="{00000000-0005-0000-0000-0000026F0000}"/>
    <cellStyle name="Итог 4 8 3 4 2" xfId="28116" xr:uid="{00000000-0005-0000-0000-0000036F0000}"/>
    <cellStyle name="Итог 4 8 3 4 2 2" xfId="28117" xr:uid="{00000000-0005-0000-0000-0000046F0000}"/>
    <cellStyle name="Итог 4 8 3 4 3" xfId="28118" xr:uid="{00000000-0005-0000-0000-0000056F0000}"/>
    <cellStyle name="Итог 4 8 3 5" xfId="28119" xr:uid="{00000000-0005-0000-0000-0000066F0000}"/>
    <cellStyle name="Итог 4 8 3 5 2" xfId="28120" xr:uid="{00000000-0005-0000-0000-0000076F0000}"/>
    <cellStyle name="Итог 4 8 3 6" xfId="28121" xr:uid="{00000000-0005-0000-0000-0000086F0000}"/>
    <cellStyle name="Итог 4 8 4" xfId="28122" xr:uid="{00000000-0005-0000-0000-0000096F0000}"/>
    <cellStyle name="Итог 4 8 4 2" xfId="28123" xr:uid="{00000000-0005-0000-0000-00000A6F0000}"/>
    <cellStyle name="Итог 4 8 4 2 2" xfId="28124" xr:uid="{00000000-0005-0000-0000-00000B6F0000}"/>
    <cellStyle name="Итог 4 8 4 2 2 2" xfId="28125" xr:uid="{00000000-0005-0000-0000-00000C6F0000}"/>
    <cellStyle name="Итог 4 8 4 2 3" xfId="28126" xr:uid="{00000000-0005-0000-0000-00000D6F0000}"/>
    <cellStyle name="Итог 4 8 4 3" xfId="28127" xr:uid="{00000000-0005-0000-0000-00000E6F0000}"/>
    <cellStyle name="Итог 4 8 4 3 2" xfId="28128" xr:uid="{00000000-0005-0000-0000-00000F6F0000}"/>
    <cellStyle name="Итог 4 8 4 3 2 2" xfId="28129" xr:uid="{00000000-0005-0000-0000-0000106F0000}"/>
    <cellStyle name="Итог 4 8 4 3 3" xfId="28130" xr:uid="{00000000-0005-0000-0000-0000116F0000}"/>
    <cellStyle name="Итог 4 8 4 4" xfId="28131" xr:uid="{00000000-0005-0000-0000-0000126F0000}"/>
    <cellStyle name="Итог 4 8 4 4 2" xfId="28132" xr:uid="{00000000-0005-0000-0000-0000136F0000}"/>
    <cellStyle name="Итог 4 8 4 4 2 2" xfId="28133" xr:uid="{00000000-0005-0000-0000-0000146F0000}"/>
    <cellStyle name="Итог 4 8 4 4 3" xfId="28134" xr:uid="{00000000-0005-0000-0000-0000156F0000}"/>
    <cellStyle name="Итог 4 8 4 5" xfId="28135" xr:uid="{00000000-0005-0000-0000-0000166F0000}"/>
    <cellStyle name="Итог 4 8 4 5 2" xfId="28136" xr:uid="{00000000-0005-0000-0000-0000176F0000}"/>
    <cellStyle name="Итог 4 8 4 6" xfId="28137" xr:uid="{00000000-0005-0000-0000-0000186F0000}"/>
    <cellStyle name="Итог 4 8 5" xfId="28138" xr:uid="{00000000-0005-0000-0000-0000196F0000}"/>
    <cellStyle name="Итог 4 8 5 2" xfId="28139" xr:uid="{00000000-0005-0000-0000-00001A6F0000}"/>
    <cellStyle name="Итог 4 8 5 2 2" xfId="28140" xr:uid="{00000000-0005-0000-0000-00001B6F0000}"/>
    <cellStyle name="Итог 4 8 5 2 2 2" xfId="28141" xr:uid="{00000000-0005-0000-0000-00001C6F0000}"/>
    <cellStyle name="Итог 4 8 5 2 3" xfId="28142" xr:uid="{00000000-0005-0000-0000-00001D6F0000}"/>
    <cellStyle name="Итог 4 8 5 3" xfId="28143" xr:uid="{00000000-0005-0000-0000-00001E6F0000}"/>
    <cellStyle name="Итог 4 8 5 3 2" xfId="28144" xr:uid="{00000000-0005-0000-0000-00001F6F0000}"/>
    <cellStyle name="Итог 4 8 5 3 2 2" xfId="28145" xr:uid="{00000000-0005-0000-0000-0000206F0000}"/>
    <cellStyle name="Итог 4 8 5 3 3" xfId="28146" xr:uid="{00000000-0005-0000-0000-0000216F0000}"/>
    <cellStyle name="Итог 4 8 5 4" xfId="28147" xr:uid="{00000000-0005-0000-0000-0000226F0000}"/>
    <cellStyle name="Итог 4 8 5 4 2" xfId="28148" xr:uid="{00000000-0005-0000-0000-0000236F0000}"/>
    <cellStyle name="Итог 4 8 5 4 2 2" xfId="28149" xr:uid="{00000000-0005-0000-0000-0000246F0000}"/>
    <cellStyle name="Итог 4 8 5 4 3" xfId="28150" xr:uid="{00000000-0005-0000-0000-0000256F0000}"/>
    <cellStyle name="Итог 4 8 5 5" xfId="28151" xr:uid="{00000000-0005-0000-0000-0000266F0000}"/>
    <cellStyle name="Итог 4 8 5 5 2" xfId="28152" xr:uid="{00000000-0005-0000-0000-0000276F0000}"/>
    <cellStyle name="Итог 4 8 5 6" xfId="28153" xr:uid="{00000000-0005-0000-0000-0000286F0000}"/>
    <cellStyle name="Итог 4 8 6" xfId="28154" xr:uid="{00000000-0005-0000-0000-0000296F0000}"/>
    <cellStyle name="Итог 4 8 6 2" xfId="28155" xr:uid="{00000000-0005-0000-0000-00002A6F0000}"/>
    <cellStyle name="Итог 4 8 6 2 2" xfId="28156" xr:uid="{00000000-0005-0000-0000-00002B6F0000}"/>
    <cellStyle name="Итог 4 8 6 3" xfId="28157" xr:uid="{00000000-0005-0000-0000-00002C6F0000}"/>
    <cellStyle name="Итог 4 8 7" xfId="28158" xr:uid="{00000000-0005-0000-0000-00002D6F0000}"/>
    <cellStyle name="Итог 4 8 7 2" xfId="28159" xr:uid="{00000000-0005-0000-0000-00002E6F0000}"/>
    <cellStyle name="Итог 4 8 8" xfId="28160" xr:uid="{00000000-0005-0000-0000-00002F6F0000}"/>
    <cellStyle name="Итог 4 9" xfId="28161" xr:uid="{00000000-0005-0000-0000-0000306F0000}"/>
    <cellStyle name="Итог 4 9 2" xfId="28162" xr:uid="{00000000-0005-0000-0000-0000316F0000}"/>
    <cellStyle name="Итог 4 9 2 2" xfId="28163" xr:uid="{00000000-0005-0000-0000-0000326F0000}"/>
    <cellStyle name="Итог 4 9 2 2 2" xfId="28164" xr:uid="{00000000-0005-0000-0000-0000336F0000}"/>
    <cellStyle name="Итог 4 9 2 3" xfId="28165" xr:uid="{00000000-0005-0000-0000-0000346F0000}"/>
    <cellStyle name="Итог 4 9 3" xfId="28166" xr:uid="{00000000-0005-0000-0000-0000356F0000}"/>
    <cellStyle name="Итог 4 9 3 2" xfId="28167" xr:uid="{00000000-0005-0000-0000-0000366F0000}"/>
    <cellStyle name="Итог 4 9 4" xfId="28168" xr:uid="{00000000-0005-0000-0000-0000376F0000}"/>
    <cellStyle name="Итог 5" xfId="28169" xr:uid="{00000000-0005-0000-0000-0000386F0000}"/>
    <cellStyle name="Итог 5 2" xfId="28170" xr:uid="{00000000-0005-0000-0000-0000396F0000}"/>
    <cellStyle name="Итог 5 2 2" xfId="28171" xr:uid="{00000000-0005-0000-0000-00003A6F0000}"/>
    <cellStyle name="Итог 5 3" xfId="28172" xr:uid="{00000000-0005-0000-0000-00003B6F0000}"/>
    <cellStyle name="Итог 6" xfId="28173" xr:uid="{00000000-0005-0000-0000-00003C6F0000}"/>
    <cellStyle name="Итог 6 2" xfId="28174" xr:uid="{00000000-0005-0000-0000-00003D6F0000}"/>
    <cellStyle name="Итог 6 2 2" xfId="28175" xr:uid="{00000000-0005-0000-0000-00003E6F0000}"/>
    <cellStyle name="Итог 6 3" xfId="28176" xr:uid="{00000000-0005-0000-0000-00003F6F0000}"/>
    <cellStyle name="Итоги" xfId="300" xr:uid="{00000000-0005-0000-0000-0000406F0000}"/>
    <cellStyle name="ИтогоАктБазЦ" xfId="301" xr:uid="{00000000-0005-0000-0000-0000416F0000}"/>
    <cellStyle name="ИтогоАктБИМ" xfId="302" xr:uid="{00000000-0005-0000-0000-0000426F0000}"/>
    <cellStyle name="ИтогоАктРесМет" xfId="303" xr:uid="{00000000-0005-0000-0000-0000436F0000}"/>
    <cellStyle name="ИтогоАктТекЦ" xfId="304" xr:uid="{00000000-0005-0000-0000-0000446F0000}"/>
    <cellStyle name="ИтогоБазЦ" xfId="305" xr:uid="{00000000-0005-0000-0000-0000456F0000}"/>
    <cellStyle name="ИтогоБИМ" xfId="306" xr:uid="{00000000-0005-0000-0000-0000466F0000}"/>
    <cellStyle name="ИтогоРесМет" xfId="307" xr:uid="{00000000-0005-0000-0000-0000476F0000}"/>
    <cellStyle name="ИтогоТекЦ" xfId="308" xr:uid="{00000000-0005-0000-0000-0000486F0000}"/>
    <cellStyle name="Контрольная ячейка" xfId="41536" builtinId="23"/>
    <cellStyle name="Контрольная ячейка 2" xfId="309" xr:uid="{00000000-0005-0000-0000-00004A6F0000}"/>
    <cellStyle name="Контрольная ячейка 3" xfId="310" xr:uid="{00000000-0005-0000-0000-00004B6F0000}"/>
    <cellStyle name="Контрольная ячейка 4" xfId="311" xr:uid="{00000000-0005-0000-0000-00004C6F0000}"/>
    <cellStyle name="Контрольная ячейка 5" xfId="28177" xr:uid="{00000000-0005-0000-0000-00004D6F0000}"/>
    <cellStyle name="Контрольная ячейка 6" xfId="28178" xr:uid="{00000000-0005-0000-0000-00004E6F0000}"/>
    <cellStyle name="ЛокСмета" xfId="312" xr:uid="{00000000-0005-0000-0000-00004F6F0000}"/>
    <cellStyle name="ЛокСмета 2" xfId="313" xr:uid="{00000000-0005-0000-0000-0000506F0000}"/>
    <cellStyle name="ЛокСмета 2 2" xfId="28179" xr:uid="{00000000-0005-0000-0000-0000516F0000}"/>
    <cellStyle name="ЛокСмета 2 2 2" xfId="28180" xr:uid="{00000000-0005-0000-0000-0000526F0000}"/>
    <cellStyle name="ЛокСмета 2 2 2 2" xfId="28181" xr:uid="{00000000-0005-0000-0000-0000536F0000}"/>
    <cellStyle name="ЛокСмета 2 2 2 2 2" xfId="28182" xr:uid="{00000000-0005-0000-0000-0000546F0000}"/>
    <cellStyle name="ЛокСмета 2 2 2 2 2 2" xfId="28183" xr:uid="{00000000-0005-0000-0000-0000556F0000}"/>
    <cellStyle name="ЛокСмета 2 2 2 2 2 2 2" xfId="28184" xr:uid="{00000000-0005-0000-0000-0000566F0000}"/>
    <cellStyle name="ЛокСмета 2 2 2 2 2 2 2 2" xfId="40343" xr:uid="{00000000-0005-0000-0000-0000576F0000}"/>
    <cellStyle name="ЛокСмета 2 2 2 2 2 2 3" xfId="40344" xr:uid="{00000000-0005-0000-0000-0000586F0000}"/>
    <cellStyle name="ЛокСмета 2 2 2 2 2 3" xfId="40345" xr:uid="{00000000-0005-0000-0000-0000596F0000}"/>
    <cellStyle name="ЛокСмета 2 2 2 2 3" xfId="28185" xr:uid="{00000000-0005-0000-0000-00005A6F0000}"/>
    <cellStyle name="ЛокСмета 2 2 2 2 3 2" xfId="28186" xr:uid="{00000000-0005-0000-0000-00005B6F0000}"/>
    <cellStyle name="ЛокСмета 2 2 2 2 3 2 2" xfId="40346" xr:uid="{00000000-0005-0000-0000-00005C6F0000}"/>
    <cellStyle name="ЛокСмета 2 2 2 2 3 3" xfId="40347" xr:uid="{00000000-0005-0000-0000-00005D6F0000}"/>
    <cellStyle name="ЛокСмета 2 2 2 2 4" xfId="40348" xr:uid="{00000000-0005-0000-0000-00005E6F0000}"/>
    <cellStyle name="ЛокСмета 2 2 2 3" xfId="28187" xr:uid="{00000000-0005-0000-0000-00005F6F0000}"/>
    <cellStyle name="ЛокСмета 2 2 2 3 2" xfId="28188" xr:uid="{00000000-0005-0000-0000-0000606F0000}"/>
    <cellStyle name="ЛокСмета 2 2 2 3 2 2" xfId="28189" xr:uid="{00000000-0005-0000-0000-0000616F0000}"/>
    <cellStyle name="ЛокСмета 2 2 2 3 2 2 2" xfId="40349" xr:uid="{00000000-0005-0000-0000-0000626F0000}"/>
    <cellStyle name="ЛокСмета 2 2 2 3 2 3" xfId="40350" xr:uid="{00000000-0005-0000-0000-0000636F0000}"/>
    <cellStyle name="ЛокСмета 2 2 2 3 3" xfId="40351" xr:uid="{00000000-0005-0000-0000-0000646F0000}"/>
    <cellStyle name="ЛокСмета 2 2 2 4" xfId="28190" xr:uid="{00000000-0005-0000-0000-0000656F0000}"/>
    <cellStyle name="ЛокСмета 2 2 2 4 2" xfId="28191" xr:uid="{00000000-0005-0000-0000-0000666F0000}"/>
    <cellStyle name="ЛокСмета 2 2 2 4 2 2" xfId="40352" xr:uid="{00000000-0005-0000-0000-0000676F0000}"/>
    <cellStyle name="ЛокСмета 2 2 2 4 3" xfId="40353" xr:uid="{00000000-0005-0000-0000-0000686F0000}"/>
    <cellStyle name="ЛокСмета 2 2 2 5" xfId="40354" xr:uid="{00000000-0005-0000-0000-0000696F0000}"/>
    <cellStyle name="ЛокСмета 2 2 3" xfId="28192" xr:uid="{00000000-0005-0000-0000-00006A6F0000}"/>
    <cellStyle name="ЛокСмета 2 2 3 2" xfId="28193" xr:uid="{00000000-0005-0000-0000-00006B6F0000}"/>
    <cellStyle name="ЛокСмета 2 2 3 2 2" xfId="28194" xr:uid="{00000000-0005-0000-0000-00006C6F0000}"/>
    <cellStyle name="ЛокСмета 2 2 3 2 2 2" xfId="28195" xr:uid="{00000000-0005-0000-0000-00006D6F0000}"/>
    <cellStyle name="ЛокСмета 2 2 3 2 2 2 2" xfId="28196" xr:uid="{00000000-0005-0000-0000-00006E6F0000}"/>
    <cellStyle name="ЛокСмета 2 2 3 2 2 2 2 2" xfId="40355" xr:uid="{00000000-0005-0000-0000-00006F6F0000}"/>
    <cellStyle name="ЛокСмета 2 2 3 2 2 2 3" xfId="40356" xr:uid="{00000000-0005-0000-0000-0000706F0000}"/>
    <cellStyle name="ЛокСмета 2 2 3 2 2 3" xfId="40357" xr:uid="{00000000-0005-0000-0000-0000716F0000}"/>
    <cellStyle name="ЛокСмета 2 2 3 2 3" xfId="28197" xr:uid="{00000000-0005-0000-0000-0000726F0000}"/>
    <cellStyle name="ЛокСмета 2 2 3 2 3 2" xfId="28198" xr:uid="{00000000-0005-0000-0000-0000736F0000}"/>
    <cellStyle name="ЛокСмета 2 2 3 2 3 2 2" xfId="40358" xr:uid="{00000000-0005-0000-0000-0000746F0000}"/>
    <cellStyle name="ЛокСмета 2 2 3 2 3 3" xfId="40359" xr:uid="{00000000-0005-0000-0000-0000756F0000}"/>
    <cellStyle name="ЛокСмета 2 2 3 2 4" xfId="40360" xr:uid="{00000000-0005-0000-0000-0000766F0000}"/>
    <cellStyle name="ЛокСмета 2 2 3 3" xfId="28199" xr:uid="{00000000-0005-0000-0000-0000776F0000}"/>
    <cellStyle name="ЛокСмета 2 2 3 3 2" xfId="28200" xr:uid="{00000000-0005-0000-0000-0000786F0000}"/>
    <cellStyle name="ЛокСмета 2 2 3 3 2 2" xfId="28201" xr:uid="{00000000-0005-0000-0000-0000796F0000}"/>
    <cellStyle name="ЛокСмета 2 2 3 3 2 2 2" xfId="40361" xr:uid="{00000000-0005-0000-0000-00007A6F0000}"/>
    <cellStyle name="ЛокСмета 2 2 3 3 2 3" xfId="40362" xr:uid="{00000000-0005-0000-0000-00007B6F0000}"/>
    <cellStyle name="ЛокСмета 2 2 3 3 3" xfId="40363" xr:uid="{00000000-0005-0000-0000-00007C6F0000}"/>
    <cellStyle name="ЛокСмета 2 2 3 4" xfId="28202" xr:uid="{00000000-0005-0000-0000-00007D6F0000}"/>
    <cellStyle name="ЛокСмета 2 2 3 4 2" xfId="28203" xr:uid="{00000000-0005-0000-0000-00007E6F0000}"/>
    <cellStyle name="ЛокСмета 2 2 3 4 2 2" xfId="40364" xr:uid="{00000000-0005-0000-0000-00007F6F0000}"/>
    <cellStyle name="ЛокСмета 2 2 3 4 3" xfId="40365" xr:uid="{00000000-0005-0000-0000-0000806F0000}"/>
    <cellStyle name="ЛокСмета 2 2 3 5" xfId="40366" xr:uid="{00000000-0005-0000-0000-0000816F0000}"/>
    <cellStyle name="ЛокСмета 2 2 4" xfId="28204" xr:uid="{00000000-0005-0000-0000-0000826F0000}"/>
    <cellStyle name="ЛокСмета 2 2 4 2" xfId="28205" xr:uid="{00000000-0005-0000-0000-0000836F0000}"/>
    <cellStyle name="ЛокСмета 2 2 4 2 2" xfId="28206" xr:uid="{00000000-0005-0000-0000-0000846F0000}"/>
    <cellStyle name="ЛокСмета 2 2 4 2 2 2" xfId="28207" xr:uid="{00000000-0005-0000-0000-0000856F0000}"/>
    <cellStyle name="ЛокСмета 2 2 4 2 2 2 2" xfId="28208" xr:uid="{00000000-0005-0000-0000-0000866F0000}"/>
    <cellStyle name="ЛокСмета 2 2 4 2 2 2 2 2" xfId="40367" xr:uid="{00000000-0005-0000-0000-0000876F0000}"/>
    <cellStyle name="ЛокСмета 2 2 4 2 2 2 3" xfId="40368" xr:uid="{00000000-0005-0000-0000-0000886F0000}"/>
    <cellStyle name="ЛокСмета 2 2 4 2 2 3" xfId="40369" xr:uid="{00000000-0005-0000-0000-0000896F0000}"/>
    <cellStyle name="ЛокСмета 2 2 4 2 3" xfId="28209" xr:uid="{00000000-0005-0000-0000-00008A6F0000}"/>
    <cellStyle name="ЛокСмета 2 2 4 2 3 2" xfId="28210" xr:uid="{00000000-0005-0000-0000-00008B6F0000}"/>
    <cellStyle name="ЛокСмета 2 2 4 2 3 2 2" xfId="40370" xr:uid="{00000000-0005-0000-0000-00008C6F0000}"/>
    <cellStyle name="ЛокСмета 2 2 4 2 3 3" xfId="40371" xr:uid="{00000000-0005-0000-0000-00008D6F0000}"/>
    <cellStyle name="ЛокСмета 2 2 4 2 4" xfId="40372" xr:uid="{00000000-0005-0000-0000-00008E6F0000}"/>
    <cellStyle name="ЛокСмета 2 2 4 3" xfId="28211" xr:uid="{00000000-0005-0000-0000-00008F6F0000}"/>
    <cellStyle name="ЛокСмета 2 2 4 3 2" xfId="28212" xr:uid="{00000000-0005-0000-0000-0000906F0000}"/>
    <cellStyle name="ЛокСмета 2 2 4 3 2 2" xfId="28213" xr:uid="{00000000-0005-0000-0000-0000916F0000}"/>
    <cellStyle name="ЛокСмета 2 2 4 3 2 2 2" xfId="40373" xr:uid="{00000000-0005-0000-0000-0000926F0000}"/>
    <cellStyle name="ЛокСмета 2 2 4 3 2 3" xfId="40374" xr:uid="{00000000-0005-0000-0000-0000936F0000}"/>
    <cellStyle name="ЛокСмета 2 2 4 3 3" xfId="40375" xr:uid="{00000000-0005-0000-0000-0000946F0000}"/>
    <cellStyle name="ЛокСмета 2 2 4 4" xfId="28214" xr:uid="{00000000-0005-0000-0000-0000956F0000}"/>
    <cellStyle name="ЛокСмета 2 2 4 4 2" xfId="28215" xr:uid="{00000000-0005-0000-0000-0000966F0000}"/>
    <cellStyle name="ЛокСмета 2 2 4 4 2 2" xfId="40376" xr:uid="{00000000-0005-0000-0000-0000976F0000}"/>
    <cellStyle name="ЛокСмета 2 2 4 4 3" xfId="40377" xr:uid="{00000000-0005-0000-0000-0000986F0000}"/>
    <cellStyle name="ЛокСмета 2 2 4 5" xfId="40378" xr:uid="{00000000-0005-0000-0000-0000996F0000}"/>
    <cellStyle name="ЛокСмета 2 2 5" xfId="28216" xr:uid="{00000000-0005-0000-0000-00009A6F0000}"/>
    <cellStyle name="ЛокСмета 2 2 5 2" xfId="28217" xr:uid="{00000000-0005-0000-0000-00009B6F0000}"/>
    <cellStyle name="ЛокСмета 2 2 5 2 2" xfId="28218" xr:uid="{00000000-0005-0000-0000-00009C6F0000}"/>
    <cellStyle name="ЛокСмета 2 2 5 2 2 2" xfId="28219" xr:uid="{00000000-0005-0000-0000-00009D6F0000}"/>
    <cellStyle name="ЛокСмета 2 2 5 2 2 2 2" xfId="28220" xr:uid="{00000000-0005-0000-0000-00009E6F0000}"/>
    <cellStyle name="ЛокСмета 2 2 5 2 2 2 2 2" xfId="40379" xr:uid="{00000000-0005-0000-0000-00009F6F0000}"/>
    <cellStyle name="ЛокСмета 2 2 5 2 2 2 3" xfId="40380" xr:uid="{00000000-0005-0000-0000-0000A06F0000}"/>
    <cellStyle name="ЛокСмета 2 2 5 2 2 3" xfId="40381" xr:uid="{00000000-0005-0000-0000-0000A16F0000}"/>
    <cellStyle name="ЛокСмета 2 2 5 2 3" xfId="28221" xr:uid="{00000000-0005-0000-0000-0000A26F0000}"/>
    <cellStyle name="ЛокСмета 2 2 5 2 3 2" xfId="28222" xr:uid="{00000000-0005-0000-0000-0000A36F0000}"/>
    <cellStyle name="ЛокСмета 2 2 5 2 3 2 2" xfId="40382" xr:uid="{00000000-0005-0000-0000-0000A46F0000}"/>
    <cellStyle name="ЛокСмета 2 2 5 2 3 3" xfId="40383" xr:uid="{00000000-0005-0000-0000-0000A56F0000}"/>
    <cellStyle name="ЛокСмета 2 2 5 2 4" xfId="40384" xr:uid="{00000000-0005-0000-0000-0000A66F0000}"/>
    <cellStyle name="ЛокСмета 2 2 5 3" xfId="28223" xr:uid="{00000000-0005-0000-0000-0000A76F0000}"/>
    <cellStyle name="ЛокСмета 2 2 5 3 2" xfId="28224" xr:uid="{00000000-0005-0000-0000-0000A86F0000}"/>
    <cellStyle name="ЛокСмета 2 2 5 3 2 2" xfId="28225" xr:uid="{00000000-0005-0000-0000-0000A96F0000}"/>
    <cellStyle name="ЛокСмета 2 2 5 3 2 2 2" xfId="40385" xr:uid="{00000000-0005-0000-0000-0000AA6F0000}"/>
    <cellStyle name="ЛокСмета 2 2 5 3 2 3" xfId="40386" xr:uid="{00000000-0005-0000-0000-0000AB6F0000}"/>
    <cellStyle name="ЛокСмета 2 2 5 3 3" xfId="40387" xr:uid="{00000000-0005-0000-0000-0000AC6F0000}"/>
    <cellStyle name="ЛокСмета 2 2 5 4" xfId="28226" xr:uid="{00000000-0005-0000-0000-0000AD6F0000}"/>
    <cellStyle name="ЛокСмета 2 2 5 4 2" xfId="28227" xr:uid="{00000000-0005-0000-0000-0000AE6F0000}"/>
    <cellStyle name="ЛокСмета 2 2 5 4 2 2" xfId="40388" xr:uid="{00000000-0005-0000-0000-0000AF6F0000}"/>
    <cellStyle name="ЛокСмета 2 2 5 4 3" xfId="40389" xr:uid="{00000000-0005-0000-0000-0000B06F0000}"/>
    <cellStyle name="ЛокСмета 2 2 5 5" xfId="40390" xr:uid="{00000000-0005-0000-0000-0000B16F0000}"/>
    <cellStyle name="ЛокСмета 2 2 6" xfId="28228" xr:uid="{00000000-0005-0000-0000-0000B26F0000}"/>
    <cellStyle name="ЛокСмета 2 2 6 2" xfId="28229" xr:uid="{00000000-0005-0000-0000-0000B36F0000}"/>
    <cellStyle name="ЛокСмета 2 2 6 2 2" xfId="28230" xr:uid="{00000000-0005-0000-0000-0000B46F0000}"/>
    <cellStyle name="ЛокСмета 2 2 6 2 2 2" xfId="28231" xr:uid="{00000000-0005-0000-0000-0000B56F0000}"/>
    <cellStyle name="ЛокСмета 2 2 6 2 2 2 2" xfId="40391" xr:uid="{00000000-0005-0000-0000-0000B66F0000}"/>
    <cellStyle name="ЛокСмета 2 2 6 2 2 3" xfId="40392" xr:uid="{00000000-0005-0000-0000-0000B76F0000}"/>
    <cellStyle name="ЛокСмета 2 2 6 2 3" xfId="40393" xr:uid="{00000000-0005-0000-0000-0000B86F0000}"/>
    <cellStyle name="ЛокСмета 2 2 6 3" xfId="28232" xr:uid="{00000000-0005-0000-0000-0000B96F0000}"/>
    <cellStyle name="ЛокСмета 2 2 6 3 2" xfId="28233" xr:uid="{00000000-0005-0000-0000-0000BA6F0000}"/>
    <cellStyle name="ЛокСмета 2 2 6 3 2 2" xfId="40394" xr:uid="{00000000-0005-0000-0000-0000BB6F0000}"/>
    <cellStyle name="ЛокСмета 2 2 6 3 3" xfId="40395" xr:uid="{00000000-0005-0000-0000-0000BC6F0000}"/>
    <cellStyle name="ЛокСмета 2 2 6 4" xfId="40396" xr:uid="{00000000-0005-0000-0000-0000BD6F0000}"/>
    <cellStyle name="ЛокСмета 2 2 7" xfId="28234" xr:uid="{00000000-0005-0000-0000-0000BE6F0000}"/>
    <cellStyle name="ЛокСмета 2 2 7 2" xfId="28235" xr:uid="{00000000-0005-0000-0000-0000BF6F0000}"/>
    <cellStyle name="ЛокСмета 2 2 7 2 2" xfId="28236" xr:uid="{00000000-0005-0000-0000-0000C06F0000}"/>
    <cellStyle name="ЛокСмета 2 2 7 2 2 2" xfId="40397" xr:uid="{00000000-0005-0000-0000-0000C16F0000}"/>
    <cellStyle name="ЛокСмета 2 2 7 2 3" xfId="40398" xr:uid="{00000000-0005-0000-0000-0000C26F0000}"/>
    <cellStyle name="ЛокСмета 2 2 7 3" xfId="40399" xr:uid="{00000000-0005-0000-0000-0000C36F0000}"/>
    <cellStyle name="ЛокСмета 2 2 8" xfId="28237" xr:uid="{00000000-0005-0000-0000-0000C46F0000}"/>
    <cellStyle name="ЛокСмета 2 2 8 2" xfId="28238" xr:uid="{00000000-0005-0000-0000-0000C56F0000}"/>
    <cellStyle name="ЛокСмета 2 2 8 2 2" xfId="40400" xr:uid="{00000000-0005-0000-0000-0000C66F0000}"/>
    <cellStyle name="ЛокСмета 2 2 8 3" xfId="40401" xr:uid="{00000000-0005-0000-0000-0000C76F0000}"/>
    <cellStyle name="ЛокСмета 2 2 9" xfId="40402" xr:uid="{00000000-0005-0000-0000-0000C86F0000}"/>
    <cellStyle name="ЛокСмета 2 3" xfId="28239" xr:uid="{00000000-0005-0000-0000-0000C96F0000}"/>
    <cellStyle name="ЛокСмета 2 3 2" xfId="28240" xr:uid="{00000000-0005-0000-0000-0000CA6F0000}"/>
    <cellStyle name="ЛокСмета 2 3 2 2" xfId="28241" xr:uid="{00000000-0005-0000-0000-0000CB6F0000}"/>
    <cellStyle name="ЛокСмета 2 3 2 2 2" xfId="28242" xr:uid="{00000000-0005-0000-0000-0000CC6F0000}"/>
    <cellStyle name="ЛокСмета 2 3 2 2 2 2" xfId="28243" xr:uid="{00000000-0005-0000-0000-0000CD6F0000}"/>
    <cellStyle name="ЛокСмета 2 3 2 2 2 2 2" xfId="28244" xr:uid="{00000000-0005-0000-0000-0000CE6F0000}"/>
    <cellStyle name="ЛокСмета 2 3 2 2 2 2 2 2" xfId="40403" xr:uid="{00000000-0005-0000-0000-0000CF6F0000}"/>
    <cellStyle name="ЛокСмета 2 3 2 2 2 2 3" xfId="40404" xr:uid="{00000000-0005-0000-0000-0000D06F0000}"/>
    <cellStyle name="ЛокСмета 2 3 2 2 2 3" xfId="40405" xr:uid="{00000000-0005-0000-0000-0000D16F0000}"/>
    <cellStyle name="ЛокСмета 2 3 2 2 3" xfId="28245" xr:uid="{00000000-0005-0000-0000-0000D26F0000}"/>
    <cellStyle name="ЛокСмета 2 3 2 2 3 2" xfId="28246" xr:uid="{00000000-0005-0000-0000-0000D36F0000}"/>
    <cellStyle name="ЛокСмета 2 3 2 2 3 2 2" xfId="40406" xr:uid="{00000000-0005-0000-0000-0000D46F0000}"/>
    <cellStyle name="ЛокСмета 2 3 2 2 3 3" xfId="40407" xr:uid="{00000000-0005-0000-0000-0000D56F0000}"/>
    <cellStyle name="ЛокСмета 2 3 2 2 4" xfId="40408" xr:uid="{00000000-0005-0000-0000-0000D66F0000}"/>
    <cellStyle name="ЛокСмета 2 3 2 3" xfId="28247" xr:uid="{00000000-0005-0000-0000-0000D76F0000}"/>
    <cellStyle name="ЛокСмета 2 3 2 3 2" xfId="28248" xr:uid="{00000000-0005-0000-0000-0000D86F0000}"/>
    <cellStyle name="ЛокСмета 2 3 2 3 2 2" xfId="28249" xr:uid="{00000000-0005-0000-0000-0000D96F0000}"/>
    <cellStyle name="ЛокСмета 2 3 2 3 2 2 2" xfId="40409" xr:uid="{00000000-0005-0000-0000-0000DA6F0000}"/>
    <cellStyle name="ЛокСмета 2 3 2 3 2 3" xfId="40410" xr:uid="{00000000-0005-0000-0000-0000DB6F0000}"/>
    <cellStyle name="ЛокСмета 2 3 2 3 3" xfId="40411" xr:uid="{00000000-0005-0000-0000-0000DC6F0000}"/>
    <cellStyle name="ЛокСмета 2 3 2 4" xfId="28250" xr:uid="{00000000-0005-0000-0000-0000DD6F0000}"/>
    <cellStyle name="ЛокСмета 2 3 2 4 2" xfId="28251" xr:uid="{00000000-0005-0000-0000-0000DE6F0000}"/>
    <cellStyle name="ЛокСмета 2 3 2 4 2 2" xfId="40412" xr:uid="{00000000-0005-0000-0000-0000DF6F0000}"/>
    <cellStyle name="ЛокСмета 2 3 2 4 3" xfId="40413" xr:uid="{00000000-0005-0000-0000-0000E06F0000}"/>
    <cellStyle name="ЛокСмета 2 3 2 5" xfId="40414" xr:uid="{00000000-0005-0000-0000-0000E16F0000}"/>
    <cellStyle name="ЛокСмета 2 3 3" xfId="28252" xr:uid="{00000000-0005-0000-0000-0000E26F0000}"/>
    <cellStyle name="ЛокСмета 2 3 3 2" xfId="28253" xr:uid="{00000000-0005-0000-0000-0000E36F0000}"/>
    <cellStyle name="ЛокСмета 2 3 3 2 2" xfId="28254" xr:uid="{00000000-0005-0000-0000-0000E46F0000}"/>
    <cellStyle name="ЛокСмета 2 3 3 2 2 2" xfId="28255" xr:uid="{00000000-0005-0000-0000-0000E56F0000}"/>
    <cellStyle name="ЛокСмета 2 3 3 2 2 2 2" xfId="28256" xr:uid="{00000000-0005-0000-0000-0000E66F0000}"/>
    <cellStyle name="ЛокСмета 2 3 3 2 2 2 2 2" xfId="40415" xr:uid="{00000000-0005-0000-0000-0000E76F0000}"/>
    <cellStyle name="ЛокСмета 2 3 3 2 2 2 3" xfId="40416" xr:uid="{00000000-0005-0000-0000-0000E86F0000}"/>
    <cellStyle name="ЛокСмета 2 3 3 2 2 3" xfId="40417" xr:uid="{00000000-0005-0000-0000-0000E96F0000}"/>
    <cellStyle name="ЛокСмета 2 3 3 2 3" xfId="28257" xr:uid="{00000000-0005-0000-0000-0000EA6F0000}"/>
    <cellStyle name="ЛокСмета 2 3 3 2 3 2" xfId="28258" xr:uid="{00000000-0005-0000-0000-0000EB6F0000}"/>
    <cellStyle name="ЛокСмета 2 3 3 2 3 2 2" xfId="40418" xr:uid="{00000000-0005-0000-0000-0000EC6F0000}"/>
    <cellStyle name="ЛокСмета 2 3 3 2 3 3" xfId="40419" xr:uid="{00000000-0005-0000-0000-0000ED6F0000}"/>
    <cellStyle name="ЛокСмета 2 3 3 2 4" xfId="40420" xr:uid="{00000000-0005-0000-0000-0000EE6F0000}"/>
    <cellStyle name="ЛокСмета 2 3 3 3" xfId="28259" xr:uid="{00000000-0005-0000-0000-0000EF6F0000}"/>
    <cellStyle name="ЛокСмета 2 3 3 3 2" xfId="28260" xr:uid="{00000000-0005-0000-0000-0000F06F0000}"/>
    <cellStyle name="ЛокСмета 2 3 3 3 2 2" xfId="28261" xr:uid="{00000000-0005-0000-0000-0000F16F0000}"/>
    <cellStyle name="ЛокСмета 2 3 3 3 2 2 2" xfId="40421" xr:uid="{00000000-0005-0000-0000-0000F26F0000}"/>
    <cellStyle name="ЛокСмета 2 3 3 3 2 3" xfId="40422" xr:uid="{00000000-0005-0000-0000-0000F36F0000}"/>
    <cellStyle name="ЛокСмета 2 3 3 3 3" xfId="40423" xr:uid="{00000000-0005-0000-0000-0000F46F0000}"/>
    <cellStyle name="ЛокСмета 2 3 3 4" xfId="28262" xr:uid="{00000000-0005-0000-0000-0000F56F0000}"/>
    <cellStyle name="ЛокСмета 2 3 3 4 2" xfId="28263" xr:uid="{00000000-0005-0000-0000-0000F66F0000}"/>
    <cellStyle name="ЛокСмета 2 3 3 4 2 2" xfId="40424" xr:uid="{00000000-0005-0000-0000-0000F76F0000}"/>
    <cellStyle name="ЛокСмета 2 3 3 4 3" xfId="40425" xr:uid="{00000000-0005-0000-0000-0000F86F0000}"/>
    <cellStyle name="ЛокСмета 2 3 3 5" xfId="40426" xr:uid="{00000000-0005-0000-0000-0000F96F0000}"/>
    <cellStyle name="ЛокСмета 2 3 4" xfId="28264" xr:uid="{00000000-0005-0000-0000-0000FA6F0000}"/>
    <cellStyle name="ЛокСмета 2 3 4 2" xfId="28265" xr:uid="{00000000-0005-0000-0000-0000FB6F0000}"/>
    <cellStyle name="ЛокСмета 2 3 4 2 2" xfId="28266" xr:uid="{00000000-0005-0000-0000-0000FC6F0000}"/>
    <cellStyle name="ЛокСмета 2 3 4 2 2 2" xfId="28267" xr:uid="{00000000-0005-0000-0000-0000FD6F0000}"/>
    <cellStyle name="ЛокСмета 2 3 4 2 2 2 2" xfId="28268" xr:uid="{00000000-0005-0000-0000-0000FE6F0000}"/>
    <cellStyle name="ЛокСмета 2 3 4 2 2 2 2 2" xfId="40427" xr:uid="{00000000-0005-0000-0000-0000FF6F0000}"/>
    <cellStyle name="ЛокСмета 2 3 4 2 2 2 3" xfId="40428" xr:uid="{00000000-0005-0000-0000-000000700000}"/>
    <cellStyle name="ЛокСмета 2 3 4 2 2 3" xfId="40429" xr:uid="{00000000-0005-0000-0000-000001700000}"/>
    <cellStyle name="ЛокСмета 2 3 4 2 3" xfId="28269" xr:uid="{00000000-0005-0000-0000-000002700000}"/>
    <cellStyle name="ЛокСмета 2 3 4 2 3 2" xfId="28270" xr:uid="{00000000-0005-0000-0000-000003700000}"/>
    <cellStyle name="ЛокСмета 2 3 4 2 3 2 2" xfId="40430" xr:uid="{00000000-0005-0000-0000-000004700000}"/>
    <cellStyle name="ЛокСмета 2 3 4 2 3 3" xfId="40431" xr:uid="{00000000-0005-0000-0000-000005700000}"/>
    <cellStyle name="ЛокСмета 2 3 4 2 4" xfId="40432" xr:uid="{00000000-0005-0000-0000-000006700000}"/>
    <cellStyle name="ЛокСмета 2 3 4 3" xfId="28271" xr:uid="{00000000-0005-0000-0000-000007700000}"/>
    <cellStyle name="ЛокСмета 2 3 4 3 2" xfId="28272" xr:uid="{00000000-0005-0000-0000-000008700000}"/>
    <cellStyle name="ЛокСмета 2 3 4 3 2 2" xfId="28273" xr:uid="{00000000-0005-0000-0000-000009700000}"/>
    <cellStyle name="ЛокСмета 2 3 4 3 2 2 2" xfId="40433" xr:uid="{00000000-0005-0000-0000-00000A700000}"/>
    <cellStyle name="ЛокСмета 2 3 4 3 2 3" xfId="40434" xr:uid="{00000000-0005-0000-0000-00000B700000}"/>
    <cellStyle name="ЛокСмета 2 3 4 3 3" xfId="40435" xr:uid="{00000000-0005-0000-0000-00000C700000}"/>
    <cellStyle name="ЛокСмета 2 3 4 4" xfId="28274" xr:uid="{00000000-0005-0000-0000-00000D700000}"/>
    <cellStyle name="ЛокСмета 2 3 4 4 2" xfId="28275" xr:uid="{00000000-0005-0000-0000-00000E700000}"/>
    <cellStyle name="ЛокСмета 2 3 4 4 2 2" xfId="40436" xr:uid="{00000000-0005-0000-0000-00000F700000}"/>
    <cellStyle name="ЛокСмета 2 3 4 4 3" xfId="40437" xr:uid="{00000000-0005-0000-0000-000010700000}"/>
    <cellStyle name="ЛокСмета 2 3 4 5" xfId="40438" xr:uid="{00000000-0005-0000-0000-000011700000}"/>
    <cellStyle name="ЛокСмета 2 3 5" xfId="28276" xr:uid="{00000000-0005-0000-0000-000012700000}"/>
    <cellStyle name="ЛокСмета 2 3 5 2" xfId="28277" xr:uid="{00000000-0005-0000-0000-000013700000}"/>
    <cellStyle name="ЛокСмета 2 3 5 2 2" xfId="28278" xr:uid="{00000000-0005-0000-0000-000014700000}"/>
    <cellStyle name="ЛокСмета 2 3 5 2 2 2" xfId="28279" xr:uid="{00000000-0005-0000-0000-000015700000}"/>
    <cellStyle name="ЛокСмета 2 3 5 2 2 2 2" xfId="28280" xr:uid="{00000000-0005-0000-0000-000016700000}"/>
    <cellStyle name="ЛокСмета 2 3 5 2 2 2 2 2" xfId="40439" xr:uid="{00000000-0005-0000-0000-000017700000}"/>
    <cellStyle name="ЛокСмета 2 3 5 2 2 2 3" xfId="40440" xr:uid="{00000000-0005-0000-0000-000018700000}"/>
    <cellStyle name="ЛокСмета 2 3 5 2 2 3" xfId="40441" xr:uid="{00000000-0005-0000-0000-000019700000}"/>
    <cellStyle name="ЛокСмета 2 3 5 2 3" xfId="28281" xr:uid="{00000000-0005-0000-0000-00001A700000}"/>
    <cellStyle name="ЛокСмета 2 3 5 2 3 2" xfId="28282" xr:uid="{00000000-0005-0000-0000-00001B700000}"/>
    <cellStyle name="ЛокСмета 2 3 5 2 3 2 2" xfId="40442" xr:uid="{00000000-0005-0000-0000-00001C700000}"/>
    <cellStyle name="ЛокСмета 2 3 5 2 3 3" xfId="40443" xr:uid="{00000000-0005-0000-0000-00001D700000}"/>
    <cellStyle name="ЛокСмета 2 3 5 2 4" xfId="40444" xr:uid="{00000000-0005-0000-0000-00001E700000}"/>
    <cellStyle name="ЛокСмета 2 3 5 3" xfId="28283" xr:uid="{00000000-0005-0000-0000-00001F700000}"/>
    <cellStyle name="ЛокСмета 2 3 5 3 2" xfId="28284" xr:uid="{00000000-0005-0000-0000-000020700000}"/>
    <cellStyle name="ЛокСмета 2 3 5 3 2 2" xfId="28285" xr:uid="{00000000-0005-0000-0000-000021700000}"/>
    <cellStyle name="ЛокСмета 2 3 5 3 2 2 2" xfId="40445" xr:uid="{00000000-0005-0000-0000-000022700000}"/>
    <cellStyle name="ЛокСмета 2 3 5 3 2 3" xfId="40446" xr:uid="{00000000-0005-0000-0000-000023700000}"/>
    <cellStyle name="ЛокСмета 2 3 5 3 3" xfId="40447" xr:uid="{00000000-0005-0000-0000-000024700000}"/>
    <cellStyle name="ЛокСмета 2 3 5 4" xfId="28286" xr:uid="{00000000-0005-0000-0000-000025700000}"/>
    <cellStyle name="ЛокСмета 2 3 5 4 2" xfId="28287" xr:uid="{00000000-0005-0000-0000-000026700000}"/>
    <cellStyle name="ЛокСмета 2 3 5 4 2 2" xfId="40448" xr:uid="{00000000-0005-0000-0000-000027700000}"/>
    <cellStyle name="ЛокСмета 2 3 5 4 3" xfId="40449" xr:uid="{00000000-0005-0000-0000-000028700000}"/>
    <cellStyle name="ЛокСмета 2 3 5 5" xfId="40450" xr:uid="{00000000-0005-0000-0000-000029700000}"/>
    <cellStyle name="ЛокСмета 2 3 6" xfId="28288" xr:uid="{00000000-0005-0000-0000-00002A700000}"/>
    <cellStyle name="ЛокСмета 2 3 6 2" xfId="28289" xr:uid="{00000000-0005-0000-0000-00002B700000}"/>
    <cellStyle name="ЛокСмета 2 3 6 2 2" xfId="28290" xr:uid="{00000000-0005-0000-0000-00002C700000}"/>
    <cellStyle name="ЛокСмета 2 3 6 2 2 2" xfId="28291" xr:uid="{00000000-0005-0000-0000-00002D700000}"/>
    <cellStyle name="ЛокСмета 2 3 6 2 2 2 2" xfId="40451" xr:uid="{00000000-0005-0000-0000-00002E700000}"/>
    <cellStyle name="ЛокСмета 2 3 6 2 2 3" xfId="40452" xr:uid="{00000000-0005-0000-0000-00002F700000}"/>
    <cellStyle name="ЛокСмета 2 3 6 2 3" xfId="40453" xr:uid="{00000000-0005-0000-0000-000030700000}"/>
    <cellStyle name="ЛокСмета 2 3 6 3" xfId="28292" xr:uid="{00000000-0005-0000-0000-000031700000}"/>
    <cellStyle name="ЛокСмета 2 3 6 3 2" xfId="28293" xr:uid="{00000000-0005-0000-0000-000032700000}"/>
    <cellStyle name="ЛокСмета 2 3 6 3 2 2" xfId="40454" xr:uid="{00000000-0005-0000-0000-000033700000}"/>
    <cellStyle name="ЛокСмета 2 3 6 3 3" xfId="40455" xr:uid="{00000000-0005-0000-0000-000034700000}"/>
    <cellStyle name="ЛокСмета 2 3 6 4" xfId="40456" xr:uid="{00000000-0005-0000-0000-000035700000}"/>
    <cellStyle name="ЛокСмета 2 3 7" xfId="28294" xr:uid="{00000000-0005-0000-0000-000036700000}"/>
    <cellStyle name="ЛокСмета 2 3 7 2" xfId="28295" xr:uid="{00000000-0005-0000-0000-000037700000}"/>
    <cellStyle name="ЛокСмета 2 3 7 2 2" xfId="28296" xr:uid="{00000000-0005-0000-0000-000038700000}"/>
    <cellStyle name="ЛокСмета 2 3 7 2 2 2" xfId="40457" xr:uid="{00000000-0005-0000-0000-000039700000}"/>
    <cellStyle name="ЛокСмета 2 3 7 2 3" xfId="40458" xr:uid="{00000000-0005-0000-0000-00003A700000}"/>
    <cellStyle name="ЛокСмета 2 3 7 3" xfId="40459" xr:uid="{00000000-0005-0000-0000-00003B700000}"/>
    <cellStyle name="ЛокСмета 2 3 8" xfId="28297" xr:uid="{00000000-0005-0000-0000-00003C700000}"/>
    <cellStyle name="ЛокСмета 2 3 8 2" xfId="28298" xr:uid="{00000000-0005-0000-0000-00003D700000}"/>
    <cellStyle name="ЛокСмета 2 3 8 2 2" xfId="40460" xr:uid="{00000000-0005-0000-0000-00003E700000}"/>
    <cellStyle name="ЛокСмета 2 3 8 3" xfId="40461" xr:uid="{00000000-0005-0000-0000-00003F700000}"/>
    <cellStyle name="ЛокСмета 2 3 9" xfId="40462" xr:uid="{00000000-0005-0000-0000-000040700000}"/>
    <cellStyle name="ЛокСмета 2 4" xfId="28299" xr:uid="{00000000-0005-0000-0000-000041700000}"/>
    <cellStyle name="ЛокСмета 2 4 2" xfId="28300" xr:uid="{00000000-0005-0000-0000-000042700000}"/>
    <cellStyle name="ЛокСмета 2 4 2 2" xfId="28301" xr:uid="{00000000-0005-0000-0000-000043700000}"/>
    <cellStyle name="ЛокСмета 2 4 2 2 2" xfId="40463" xr:uid="{00000000-0005-0000-0000-000044700000}"/>
    <cellStyle name="ЛокСмета 2 4 2 3" xfId="40464" xr:uid="{00000000-0005-0000-0000-000045700000}"/>
    <cellStyle name="ЛокСмета 2 4 3" xfId="40465" xr:uid="{00000000-0005-0000-0000-000046700000}"/>
    <cellStyle name="ЛокСмета 2 5" xfId="28302" xr:uid="{00000000-0005-0000-0000-000047700000}"/>
    <cellStyle name="ЛокСмета 2 5 2" xfId="28303" xr:uid="{00000000-0005-0000-0000-000048700000}"/>
    <cellStyle name="ЛокСмета 2 5 2 2" xfId="40466" xr:uid="{00000000-0005-0000-0000-000049700000}"/>
    <cellStyle name="ЛокСмета 2 5 3" xfId="40467" xr:uid="{00000000-0005-0000-0000-00004A700000}"/>
    <cellStyle name="ЛокСмета 2 6" xfId="40468" xr:uid="{00000000-0005-0000-0000-00004B700000}"/>
    <cellStyle name="ЛокСмета 3" xfId="28304" xr:uid="{00000000-0005-0000-0000-00004C700000}"/>
    <cellStyle name="ЛокСмета 3 2" xfId="28305" xr:uid="{00000000-0005-0000-0000-00004D700000}"/>
    <cellStyle name="ЛокСмета 3 2 2" xfId="28306" xr:uid="{00000000-0005-0000-0000-00004E700000}"/>
    <cellStyle name="ЛокСмета 3 2 2 2" xfId="28307" xr:uid="{00000000-0005-0000-0000-00004F700000}"/>
    <cellStyle name="ЛокСмета 3 2 2 2 2" xfId="28308" xr:uid="{00000000-0005-0000-0000-000050700000}"/>
    <cellStyle name="ЛокСмета 3 2 2 2 2 2" xfId="28309" xr:uid="{00000000-0005-0000-0000-000051700000}"/>
    <cellStyle name="ЛокСмета 3 2 2 2 2 2 2" xfId="40469" xr:uid="{00000000-0005-0000-0000-000052700000}"/>
    <cellStyle name="ЛокСмета 3 2 2 2 2 3" xfId="40470" xr:uid="{00000000-0005-0000-0000-000053700000}"/>
    <cellStyle name="ЛокСмета 3 2 2 2 3" xfId="40471" xr:uid="{00000000-0005-0000-0000-000054700000}"/>
    <cellStyle name="ЛокСмета 3 2 2 3" xfId="28310" xr:uid="{00000000-0005-0000-0000-000055700000}"/>
    <cellStyle name="ЛокСмета 3 2 2 3 2" xfId="28311" xr:uid="{00000000-0005-0000-0000-000056700000}"/>
    <cellStyle name="ЛокСмета 3 2 2 3 2 2" xfId="40472" xr:uid="{00000000-0005-0000-0000-000057700000}"/>
    <cellStyle name="ЛокСмета 3 2 2 3 3" xfId="40473" xr:uid="{00000000-0005-0000-0000-000058700000}"/>
    <cellStyle name="ЛокСмета 3 2 2 4" xfId="40474" xr:uid="{00000000-0005-0000-0000-000059700000}"/>
    <cellStyle name="ЛокСмета 3 2 3" xfId="28312" xr:uid="{00000000-0005-0000-0000-00005A700000}"/>
    <cellStyle name="ЛокСмета 3 2 3 2" xfId="28313" xr:uid="{00000000-0005-0000-0000-00005B700000}"/>
    <cellStyle name="ЛокСмета 3 2 3 2 2" xfId="28314" xr:uid="{00000000-0005-0000-0000-00005C700000}"/>
    <cellStyle name="ЛокСмета 3 2 3 2 2 2" xfId="40475" xr:uid="{00000000-0005-0000-0000-00005D700000}"/>
    <cellStyle name="ЛокСмета 3 2 3 2 3" xfId="40476" xr:uid="{00000000-0005-0000-0000-00005E700000}"/>
    <cellStyle name="ЛокСмета 3 2 3 3" xfId="40477" xr:uid="{00000000-0005-0000-0000-00005F700000}"/>
    <cellStyle name="ЛокСмета 3 2 4" xfId="28315" xr:uid="{00000000-0005-0000-0000-000060700000}"/>
    <cellStyle name="ЛокСмета 3 2 4 2" xfId="28316" xr:uid="{00000000-0005-0000-0000-000061700000}"/>
    <cellStyle name="ЛокСмета 3 2 4 2 2" xfId="40478" xr:uid="{00000000-0005-0000-0000-000062700000}"/>
    <cellStyle name="ЛокСмета 3 2 4 3" xfId="40479" xr:uid="{00000000-0005-0000-0000-000063700000}"/>
    <cellStyle name="ЛокСмета 3 2 5" xfId="40480" xr:uid="{00000000-0005-0000-0000-000064700000}"/>
    <cellStyle name="ЛокСмета 3 3" xfId="28317" xr:uid="{00000000-0005-0000-0000-000065700000}"/>
    <cellStyle name="ЛокСмета 3 3 2" xfId="28318" xr:uid="{00000000-0005-0000-0000-000066700000}"/>
    <cellStyle name="ЛокСмета 3 3 2 2" xfId="28319" xr:uid="{00000000-0005-0000-0000-000067700000}"/>
    <cellStyle name="ЛокСмета 3 3 2 2 2" xfId="28320" xr:uid="{00000000-0005-0000-0000-000068700000}"/>
    <cellStyle name="ЛокСмета 3 3 2 2 2 2" xfId="28321" xr:uid="{00000000-0005-0000-0000-000069700000}"/>
    <cellStyle name="ЛокСмета 3 3 2 2 2 2 2" xfId="40481" xr:uid="{00000000-0005-0000-0000-00006A700000}"/>
    <cellStyle name="ЛокСмета 3 3 2 2 2 3" xfId="40482" xr:uid="{00000000-0005-0000-0000-00006B700000}"/>
    <cellStyle name="ЛокСмета 3 3 2 2 3" xfId="40483" xr:uid="{00000000-0005-0000-0000-00006C700000}"/>
    <cellStyle name="ЛокСмета 3 3 2 3" xfId="28322" xr:uid="{00000000-0005-0000-0000-00006D700000}"/>
    <cellStyle name="ЛокСмета 3 3 2 3 2" xfId="28323" xr:uid="{00000000-0005-0000-0000-00006E700000}"/>
    <cellStyle name="ЛокСмета 3 3 2 3 2 2" xfId="40484" xr:uid="{00000000-0005-0000-0000-00006F700000}"/>
    <cellStyle name="ЛокСмета 3 3 2 3 3" xfId="40485" xr:uid="{00000000-0005-0000-0000-000070700000}"/>
    <cellStyle name="ЛокСмета 3 3 2 4" xfId="40486" xr:uid="{00000000-0005-0000-0000-000071700000}"/>
    <cellStyle name="ЛокСмета 3 3 3" xfId="28324" xr:uid="{00000000-0005-0000-0000-000072700000}"/>
    <cellStyle name="ЛокСмета 3 3 3 2" xfId="28325" xr:uid="{00000000-0005-0000-0000-000073700000}"/>
    <cellStyle name="ЛокСмета 3 3 3 2 2" xfId="28326" xr:uid="{00000000-0005-0000-0000-000074700000}"/>
    <cellStyle name="ЛокСмета 3 3 3 2 2 2" xfId="40487" xr:uid="{00000000-0005-0000-0000-000075700000}"/>
    <cellStyle name="ЛокСмета 3 3 3 2 3" xfId="40488" xr:uid="{00000000-0005-0000-0000-000076700000}"/>
    <cellStyle name="ЛокСмета 3 3 3 3" xfId="40489" xr:uid="{00000000-0005-0000-0000-000077700000}"/>
    <cellStyle name="ЛокСмета 3 3 4" xfId="28327" xr:uid="{00000000-0005-0000-0000-000078700000}"/>
    <cellStyle name="ЛокСмета 3 3 4 2" xfId="28328" xr:uid="{00000000-0005-0000-0000-000079700000}"/>
    <cellStyle name="ЛокСмета 3 3 4 2 2" xfId="40490" xr:uid="{00000000-0005-0000-0000-00007A700000}"/>
    <cellStyle name="ЛокСмета 3 3 4 3" xfId="40491" xr:uid="{00000000-0005-0000-0000-00007B700000}"/>
    <cellStyle name="ЛокСмета 3 3 5" xfId="40492" xr:uid="{00000000-0005-0000-0000-00007C700000}"/>
    <cellStyle name="ЛокСмета 3 4" xfId="28329" xr:uid="{00000000-0005-0000-0000-00007D700000}"/>
    <cellStyle name="ЛокСмета 3 4 2" xfId="28330" xr:uid="{00000000-0005-0000-0000-00007E700000}"/>
    <cellStyle name="ЛокСмета 3 4 2 2" xfId="28331" xr:uid="{00000000-0005-0000-0000-00007F700000}"/>
    <cellStyle name="ЛокСмета 3 4 2 2 2" xfId="28332" xr:uid="{00000000-0005-0000-0000-000080700000}"/>
    <cellStyle name="ЛокСмета 3 4 2 2 2 2" xfId="28333" xr:uid="{00000000-0005-0000-0000-000081700000}"/>
    <cellStyle name="ЛокСмета 3 4 2 2 2 2 2" xfId="40493" xr:uid="{00000000-0005-0000-0000-000082700000}"/>
    <cellStyle name="ЛокСмета 3 4 2 2 2 3" xfId="40494" xr:uid="{00000000-0005-0000-0000-000083700000}"/>
    <cellStyle name="ЛокСмета 3 4 2 2 3" xfId="40495" xr:uid="{00000000-0005-0000-0000-000084700000}"/>
    <cellStyle name="ЛокСмета 3 4 2 3" xfId="28334" xr:uid="{00000000-0005-0000-0000-000085700000}"/>
    <cellStyle name="ЛокСмета 3 4 2 3 2" xfId="28335" xr:uid="{00000000-0005-0000-0000-000086700000}"/>
    <cellStyle name="ЛокСмета 3 4 2 3 2 2" xfId="40496" xr:uid="{00000000-0005-0000-0000-000087700000}"/>
    <cellStyle name="ЛокСмета 3 4 2 3 3" xfId="40497" xr:uid="{00000000-0005-0000-0000-000088700000}"/>
    <cellStyle name="ЛокСмета 3 4 2 4" xfId="40498" xr:uid="{00000000-0005-0000-0000-000089700000}"/>
    <cellStyle name="ЛокСмета 3 4 3" xfId="28336" xr:uid="{00000000-0005-0000-0000-00008A700000}"/>
    <cellStyle name="ЛокСмета 3 4 3 2" xfId="28337" xr:uid="{00000000-0005-0000-0000-00008B700000}"/>
    <cellStyle name="ЛокСмета 3 4 3 2 2" xfId="28338" xr:uid="{00000000-0005-0000-0000-00008C700000}"/>
    <cellStyle name="ЛокСмета 3 4 3 2 2 2" xfId="40499" xr:uid="{00000000-0005-0000-0000-00008D700000}"/>
    <cellStyle name="ЛокСмета 3 4 3 2 3" xfId="40500" xr:uid="{00000000-0005-0000-0000-00008E700000}"/>
    <cellStyle name="ЛокСмета 3 4 3 3" xfId="40501" xr:uid="{00000000-0005-0000-0000-00008F700000}"/>
    <cellStyle name="ЛокСмета 3 4 4" xfId="28339" xr:uid="{00000000-0005-0000-0000-000090700000}"/>
    <cellStyle name="ЛокСмета 3 4 4 2" xfId="28340" xr:uid="{00000000-0005-0000-0000-000091700000}"/>
    <cellStyle name="ЛокСмета 3 4 4 2 2" xfId="40502" xr:uid="{00000000-0005-0000-0000-000092700000}"/>
    <cellStyle name="ЛокСмета 3 4 4 3" xfId="40503" xr:uid="{00000000-0005-0000-0000-000093700000}"/>
    <cellStyle name="ЛокСмета 3 4 5" xfId="40504" xr:uid="{00000000-0005-0000-0000-000094700000}"/>
    <cellStyle name="ЛокСмета 3 5" xfId="28341" xr:uid="{00000000-0005-0000-0000-000095700000}"/>
    <cellStyle name="ЛокСмета 3 5 2" xfId="28342" xr:uid="{00000000-0005-0000-0000-000096700000}"/>
    <cellStyle name="ЛокСмета 3 5 2 2" xfId="28343" xr:uid="{00000000-0005-0000-0000-000097700000}"/>
    <cellStyle name="ЛокСмета 3 5 2 2 2" xfId="28344" xr:uid="{00000000-0005-0000-0000-000098700000}"/>
    <cellStyle name="ЛокСмета 3 5 2 2 2 2" xfId="28345" xr:uid="{00000000-0005-0000-0000-000099700000}"/>
    <cellStyle name="ЛокСмета 3 5 2 2 2 2 2" xfId="40505" xr:uid="{00000000-0005-0000-0000-00009A700000}"/>
    <cellStyle name="ЛокСмета 3 5 2 2 2 3" xfId="40506" xr:uid="{00000000-0005-0000-0000-00009B700000}"/>
    <cellStyle name="ЛокСмета 3 5 2 2 3" xfId="40507" xr:uid="{00000000-0005-0000-0000-00009C700000}"/>
    <cellStyle name="ЛокСмета 3 5 2 3" xfId="28346" xr:uid="{00000000-0005-0000-0000-00009D700000}"/>
    <cellStyle name="ЛокСмета 3 5 2 3 2" xfId="28347" xr:uid="{00000000-0005-0000-0000-00009E700000}"/>
    <cellStyle name="ЛокСмета 3 5 2 3 2 2" xfId="40508" xr:uid="{00000000-0005-0000-0000-00009F700000}"/>
    <cellStyle name="ЛокСмета 3 5 2 3 3" xfId="40509" xr:uid="{00000000-0005-0000-0000-0000A0700000}"/>
    <cellStyle name="ЛокСмета 3 5 2 4" xfId="40510" xr:uid="{00000000-0005-0000-0000-0000A1700000}"/>
    <cellStyle name="ЛокСмета 3 5 3" xfId="28348" xr:uid="{00000000-0005-0000-0000-0000A2700000}"/>
    <cellStyle name="ЛокСмета 3 5 3 2" xfId="28349" xr:uid="{00000000-0005-0000-0000-0000A3700000}"/>
    <cellStyle name="ЛокСмета 3 5 3 2 2" xfId="28350" xr:uid="{00000000-0005-0000-0000-0000A4700000}"/>
    <cellStyle name="ЛокСмета 3 5 3 2 2 2" xfId="40511" xr:uid="{00000000-0005-0000-0000-0000A5700000}"/>
    <cellStyle name="ЛокСмета 3 5 3 2 3" xfId="40512" xr:uid="{00000000-0005-0000-0000-0000A6700000}"/>
    <cellStyle name="ЛокСмета 3 5 3 3" xfId="40513" xr:uid="{00000000-0005-0000-0000-0000A7700000}"/>
    <cellStyle name="ЛокСмета 3 5 4" xfId="28351" xr:uid="{00000000-0005-0000-0000-0000A8700000}"/>
    <cellStyle name="ЛокСмета 3 5 4 2" xfId="28352" xr:uid="{00000000-0005-0000-0000-0000A9700000}"/>
    <cellStyle name="ЛокСмета 3 5 4 2 2" xfId="40514" xr:uid="{00000000-0005-0000-0000-0000AA700000}"/>
    <cellStyle name="ЛокСмета 3 5 4 3" xfId="40515" xr:uid="{00000000-0005-0000-0000-0000AB700000}"/>
    <cellStyle name="ЛокСмета 3 5 5" xfId="40516" xr:uid="{00000000-0005-0000-0000-0000AC700000}"/>
    <cellStyle name="ЛокСмета 3 6" xfId="28353" xr:uid="{00000000-0005-0000-0000-0000AD700000}"/>
    <cellStyle name="ЛокСмета 3 6 2" xfId="28354" xr:uid="{00000000-0005-0000-0000-0000AE700000}"/>
    <cellStyle name="ЛокСмета 3 6 2 2" xfId="28355" xr:uid="{00000000-0005-0000-0000-0000AF700000}"/>
    <cellStyle name="ЛокСмета 3 6 2 2 2" xfId="28356" xr:uid="{00000000-0005-0000-0000-0000B0700000}"/>
    <cellStyle name="ЛокСмета 3 6 2 2 2 2" xfId="40517" xr:uid="{00000000-0005-0000-0000-0000B1700000}"/>
    <cellStyle name="ЛокСмета 3 6 2 2 3" xfId="40518" xr:uid="{00000000-0005-0000-0000-0000B2700000}"/>
    <cellStyle name="ЛокСмета 3 6 2 3" xfId="40519" xr:uid="{00000000-0005-0000-0000-0000B3700000}"/>
    <cellStyle name="ЛокСмета 3 6 3" xfId="28357" xr:uid="{00000000-0005-0000-0000-0000B4700000}"/>
    <cellStyle name="ЛокСмета 3 6 3 2" xfId="28358" xr:uid="{00000000-0005-0000-0000-0000B5700000}"/>
    <cellStyle name="ЛокСмета 3 6 3 2 2" xfId="40520" xr:uid="{00000000-0005-0000-0000-0000B6700000}"/>
    <cellStyle name="ЛокСмета 3 6 3 3" xfId="40521" xr:uid="{00000000-0005-0000-0000-0000B7700000}"/>
    <cellStyle name="ЛокСмета 3 6 4" xfId="40522" xr:uid="{00000000-0005-0000-0000-0000B8700000}"/>
    <cellStyle name="ЛокСмета 3 7" xfId="28359" xr:uid="{00000000-0005-0000-0000-0000B9700000}"/>
    <cellStyle name="ЛокСмета 3 7 2" xfId="28360" xr:uid="{00000000-0005-0000-0000-0000BA700000}"/>
    <cellStyle name="ЛокСмета 3 7 2 2" xfId="28361" xr:uid="{00000000-0005-0000-0000-0000BB700000}"/>
    <cellStyle name="ЛокСмета 3 7 2 2 2" xfId="40523" xr:uid="{00000000-0005-0000-0000-0000BC700000}"/>
    <cellStyle name="ЛокСмета 3 7 2 3" xfId="40524" xr:uid="{00000000-0005-0000-0000-0000BD700000}"/>
    <cellStyle name="ЛокСмета 3 7 3" xfId="40525" xr:uid="{00000000-0005-0000-0000-0000BE700000}"/>
    <cellStyle name="ЛокСмета 3 8" xfId="28362" xr:uid="{00000000-0005-0000-0000-0000BF700000}"/>
    <cellStyle name="ЛокСмета 3 8 2" xfId="28363" xr:uid="{00000000-0005-0000-0000-0000C0700000}"/>
    <cellStyle name="ЛокСмета 3 8 2 2" xfId="40526" xr:uid="{00000000-0005-0000-0000-0000C1700000}"/>
    <cellStyle name="ЛокСмета 3 8 3" xfId="40527" xr:uid="{00000000-0005-0000-0000-0000C2700000}"/>
    <cellStyle name="ЛокСмета 3 9" xfId="40528" xr:uid="{00000000-0005-0000-0000-0000C3700000}"/>
    <cellStyle name="ЛокСмета 4" xfId="28364" xr:uid="{00000000-0005-0000-0000-0000C4700000}"/>
    <cellStyle name="ЛокСмета 4 2" xfId="28365" xr:uid="{00000000-0005-0000-0000-0000C5700000}"/>
    <cellStyle name="ЛокСмета 4 2 2" xfId="28366" xr:uid="{00000000-0005-0000-0000-0000C6700000}"/>
    <cellStyle name="ЛокСмета 4 2 2 2" xfId="28367" xr:uid="{00000000-0005-0000-0000-0000C7700000}"/>
    <cellStyle name="ЛокСмета 4 2 2 2 2" xfId="28368" xr:uid="{00000000-0005-0000-0000-0000C8700000}"/>
    <cellStyle name="ЛокСмета 4 2 2 2 2 2" xfId="28369" xr:uid="{00000000-0005-0000-0000-0000C9700000}"/>
    <cellStyle name="ЛокСмета 4 2 2 2 2 2 2" xfId="40529" xr:uid="{00000000-0005-0000-0000-0000CA700000}"/>
    <cellStyle name="ЛокСмета 4 2 2 2 2 3" xfId="40530" xr:uid="{00000000-0005-0000-0000-0000CB700000}"/>
    <cellStyle name="ЛокСмета 4 2 2 2 3" xfId="40531" xr:uid="{00000000-0005-0000-0000-0000CC700000}"/>
    <cellStyle name="ЛокСмета 4 2 2 3" xfId="28370" xr:uid="{00000000-0005-0000-0000-0000CD700000}"/>
    <cellStyle name="ЛокСмета 4 2 2 3 2" xfId="28371" xr:uid="{00000000-0005-0000-0000-0000CE700000}"/>
    <cellStyle name="ЛокСмета 4 2 2 3 2 2" xfId="40532" xr:uid="{00000000-0005-0000-0000-0000CF700000}"/>
    <cellStyle name="ЛокСмета 4 2 2 3 3" xfId="40533" xr:uid="{00000000-0005-0000-0000-0000D0700000}"/>
    <cellStyle name="ЛокСмета 4 2 2 4" xfId="40534" xr:uid="{00000000-0005-0000-0000-0000D1700000}"/>
    <cellStyle name="ЛокСмета 4 2 3" xfId="28372" xr:uid="{00000000-0005-0000-0000-0000D2700000}"/>
    <cellStyle name="ЛокСмета 4 2 3 2" xfId="28373" xr:uid="{00000000-0005-0000-0000-0000D3700000}"/>
    <cellStyle name="ЛокСмета 4 2 3 2 2" xfId="28374" xr:uid="{00000000-0005-0000-0000-0000D4700000}"/>
    <cellStyle name="ЛокСмета 4 2 3 2 2 2" xfId="40535" xr:uid="{00000000-0005-0000-0000-0000D5700000}"/>
    <cellStyle name="ЛокСмета 4 2 3 2 3" xfId="40536" xr:uid="{00000000-0005-0000-0000-0000D6700000}"/>
    <cellStyle name="ЛокСмета 4 2 3 3" xfId="40537" xr:uid="{00000000-0005-0000-0000-0000D7700000}"/>
    <cellStyle name="ЛокСмета 4 2 4" xfId="28375" xr:uid="{00000000-0005-0000-0000-0000D8700000}"/>
    <cellStyle name="ЛокСмета 4 2 4 2" xfId="28376" xr:uid="{00000000-0005-0000-0000-0000D9700000}"/>
    <cellStyle name="ЛокСмета 4 2 4 2 2" xfId="40538" xr:uid="{00000000-0005-0000-0000-0000DA700000}"/>
    <cellStyle name="ЛокСмета 4 2 4 3" xfId="40539" xr:uid="{00000000-0005-0000-0000-0000DB700000}"/>
    <cellStyle name="ЛокСмета 4 2 5" xfId="40540" xr:uid="{00000000-0005-0000-0000-0000DC700000}"/>
    <cellStyle name="ЛокСмета 4 3" xfId="28377" xr:uid="{00000000-0005-0000-0000-0000DD700000}"/>
    <cellStyle name="ЛокСмета 4 3 2" xfId="28378" xr:uid="{00000000-0005-0000-0000-0000DE700000}"/>
    <cellStyle name="ЛокСмета 4 3 2 2" xfId="28379" xr:uid="{00000000-0005-0000-0000-0000DF700000}"/>
    <cellStyle name="ЛокСмета 4 3 2 2 2" xfId="28380" xr:uid="{00000000-0005-0000-0000-0000E0700000}"/>
    <cellStyle name="ЛокСмета 4 3 2 2 2 2" xfId="28381" xr:uid="{00000000-0005-0000-0000-0000E1700000}"/>
    <cellStyle name="ЛокСмета 4 3 2 2 2 2 2" xfId="40541" xr:uid="{00000000-0005-0000-0000-0000E2700000}"/>
    <cellStyle name="ЛокСмета 4 3 2 2 2 3" xfId="40542" xr:uid="{00000000-0005-0000-0000-0000E3700000}"/>
    <cellStyle name="ЛокСмета 4 3 2 2 3" xfId="40543" xr:uid="{00000000-0005-0000-0000-0000E4700000}"/>
    <cellStyle name="ЛокСмета 4 3 2 3" xfId="28382" xr:uid="{00000000-0005-0000-0000-0000E5700000}"/>
    <cellStyle name="ЛокСмета 4 3 2 3 2" xfId="28383" xr:uid="{00000000-0005-0000-0000-0000E6700000}"/>
    <cellStyle name="ЛокСмета 4 3 2 3 2 2" xfId="40544" xr:uid="{00000000-0005-0000-0000-0000E7700000}"/>
    <cellStyle name="ЛокСмета 4 3 2 3 3" xfId="40545" xr:uid="{00000000-0005-0000-0000-0000E8700000}"/>
    <cellStyle name="ЛокСмета 4 3 2 4" xfId="40546" xr:uid="{00000000-0005-0000-0000-0000E9700000}"/>
    <cellStyle name="ЛокСмета 4 3 3" xfId="28384" xr:uid="{00000000-0005-0000-0000-0000EA700000}"/>
    <cellStyle name="ЛокСмета 4 3 3 2" xfId="28385" xr:uid="{00000000-0005-0000-0000-0000EB700000}"/>
    <cellStyle name="ЛокСмета 4 3 3 2 2" xfId="28386" xr:uid="{00000000-0005-0000-0000-0000EC700000}"/>
    <cellStyle name="ЛокСмета 4 3 3 2 2 2" xfId="40547" xr:uid="{00000000-0005-0000-0000-0000ED700000}"/>
    <cellStyle name="ЛокСмета 4 3 3 2 3" xfId="40548" xr:uid="{00000000-0005-0000-0000-0000EE700000}"/>
    <cellStyle name="ЛокСмета 4 3 3 3" xfId="40549" xr:uid="{00000000-0005-0000-0000-0000EF700000}"/>
    <cellStyle name="ЛокСмета 4 3 4" xfId="28387" xr:uid="{00000000-0005-0000-0000-0000F0700000}"/>
    <cellStyle name="ЛокСмета 4 3 4 2" xfId="28388" xr:uid="{00000000-0005-0000-0000-0000F1700000}"/>
    <cellStyle name="ЛокСмета 4 3 4 2 2" xfId="40550" xr:uid="{00000000-0005-0000-0000-0000F2700000}"/>
    <cellStyle name="ЛокСмета 4 3 4 3" xfId="40551" xr:uid="{00000000-0005-0000-0000-0000F3700000}"/>
    <cellStyle name="ЛокСмета 4 3 5" xfId="40552" xr:uid="{00000000-0005-0000-0000-0000F4700000}"/>
    <cellStyle name="ЛокСмета 4 4" xfId="28389" xr:uid="{00000000-0005-0000-0000-0000F5700000}"/>
    <cellStyle name="ЛокСмета 4 4 2" xfId="28390" xr:uid="{00000000-0005-0000-0000-0000F6700000}"/>
    <cellStyle name="ЛокСмета 4 4 2 2" xfId="28391" xr:uid="{00000000-0005-0000-0000-0000F7700000}"/>
    <cellStyle name="ЛокСмета 4 4 2 2 2" xfId="28392" xr:uid="{00000000-0005-0000-0000-0000F8700000}"/>
    <cellStyle name="ЛокСмета 4 4 2 2 2 2" xfId="28393" xr:uid="{00000000-0005-0000-0000-0000F9700000}"/>
    <cellStyle name="ЛокСмета 4 4 2 2 2 2 2" xfId="40553" xr:uid="{00000000-0005-0000-0000-0000FA700000}"/>
    <cellStyle name="ЛокСмета 4 4 2 2 2 3" xfId="40554" xr:uid="{00000000-0005-0000-0000-0000FB700000}"/>
    <cellStyle name="ЛокСмета 4 4 2 2 3" xfId="40555" xr:uid="{00000000-0005-0000-0000-0000FC700000}"/>
    <cellStyle name="ЛокСмета 4 4 2 3" xfId="28394" xr:uid="{00000000-0005-0000-0000-0000FD700000}"/>
    <cellStyle name="ЛокСмета 4 4 2 3 2" xfId="28395" xr:uid="{00000000-0005-0000-0000-0000FE700000}"/>
    <cellStyle name="ЛокСмета 4 4 2 3 2 2" xfId="40556" xr:uid="{00000000-0005-0000-0000-0000FF700000}"/>
    <cellStyle name="ЛокСмета 4 4 2 3 3" xfId="40557" xr:uid="{00000000-0005-0000-0000-000000710000}"/>
    <cellStyle name="ЛокСмета 4 4 2 4" xfId="40558" xr:uid="{00000000-0005-0000-0000-000001710000}"/>
    <cellStyle name="ЛокСмета 4 4 3" xfId="28396" xr:uid="{00000000-0005-0000-0000-000002710000}"/>
    <cellStyle name="ЛокСмета 4 4 3 2" xfId="28397" xr:uid="{00000000-0005-0000-0000-000003710000}"/>
    <cellStyle name="ЛокСмета 4 4 3 2 2" xfId="28398" xr:uid="{00000000-0005-0000-0000-000004710000}"/>
    <cellStyle name="ЛокСмета 4 4 3 2 2 2" xfId="40559" xr:uid="{00000000-0005-0000-0000-000005710000}"/>
    <cellStyle name="ЛокСмета 4 4 3 2 3" xfId="40560" xr:uid="{00000000-0005-0000-0000-000006710000}"/>
    <cellStyle name="ЛокСмета 4 4 3 3" xfId="40561" xr:uid="{00000000-0005-0000-0000-000007710000}"/>
    <cellStyle name="ЛокСмета 4 4 4" xfId="28399" xr:uid="{00000000-0005-0000-0000-000008710000}"/>
    <cellStyle name="ЛокСмета 4 4 4 2" xfId="28400" xr:uid="{00000000-0005-0000-0000-000009710000}"/>
    <cellStyle name="ЛокСмета 4 4 4 2 2" xfId="40562" xr:uid="{00000000-0005-0000-0000-00000A710000}"/>
    <cellStyle name="ЛокСмета 4 4 4 3" xfId="40563" xr:uid="{00000000-0005-0000-0000-00000B710000}"/>
    <cellStyle name="ЛокСмета 4 4 5" xfId="40564" xr:uid="{00000000-0005-0000-0000-00000C710000}"/>
    <cellStyle name="ЛокСмета 4 5" xfId="28401" xr:uid="{00000000-0005-0000-0000-00000D710000}"/>
    <cellStyle name="ЛокСмета 4 5 2" xfId="28402" xr:uid="{00000000-0005-0000-0000-00000E710000}"/>
    <cellStyle name="ЛокСмета 4 5 2 2" xfId="28403" xr:uid="{00000000-0005-0000-0000-00000F710000}"/>
    <cellStyle name="ЛокСмета 4 5 2 2 2" xfId="28404" xr:uid="{00000000-0005-0000-0000-000010710000}"/>
    <cellStyle name="ЛокСмета 4 5 2 2 2 2" xfId="28405" xr:uid="{00000000-0005-0000-0000-000011710000}"/>
    <cellStyle name="ЛокСмета 4 5 2 2 2 2 2" xfId="40565" xr:uid="{00000000-0005-0000-0000-000012710000}"/>
    <cellStyle name="ЛокСмета 4 5 2 2 2 3" xfId="40566" xr:uid="{00000000-0005-0000-0000-000013710000}"/>
    <cellStyle name="ЛокСмета 4 5 2 2 3" xfId="40567" xr:uid="{00000000-0005-0000-0000-000014710000}"/>
    <cellStyle name="ЛокСмета 4 5 2 3" xfId="28406" xr:uid="{00000000-0005-0000-0000-000015710000}"/>
    <cellStyle name="ЛокСмета 4 5 2 3 2" xfId="28407" xr:uid="{00000000-0005-0000-0000-000016710000}"/>
    <cellStyle name="ЛокСмета 4 5 2 3 2 2" xfId="40568" xr:uid="{00000000-0005-0000-0000-000017710000}"/>
    <cellStyle name="ЛокСмета 4 5 2 3 3" xfId="40569" xr:uid="{00000000-0005-0000-0000-000018710000}"/>
    <cellStyle name="ЛокСмета 4 5 2 4" xfId="40570" xr:uid="{00000000-0005-0000-0000-000019710000}"/>
    <cellStyle name="ЛокСмета 4 5 3" xfId="28408" xr:uid="{00000000-0005-0000-0000-00001A710000}"/>
    <cellStyle name="ЛокСмета 4 5 3 2" xfId="28409" xr:uid="{00000000-0005-0000-0000-00001B710000}"/>
    <cellStyle name="ЛокСмета 4 5 3 2 2" xfId="28410" xr:uid="{00000000-0005-0000-0000-00001C710000}"/>
    <cellStyle name="ЛокСмета 4 5 3 2 2 2" xfId="40571" xr:uid="{00000000-0005-0000-0000-00001D710000}"/>
    <cellStyle name="ЛокСмета 4 5 3 2 3" xfId="40572" xr:uid="{00000000-0005-0000-0000-00001E710000}"/>
    <cellStyle name="ЛокСмета 4 5 3 3" xfId="40573" xr:uid="{00000000-0005-0000-0000-00001F710000}"/>
    <cellStyle name="ЛокСмета 4 5 4" xfId="28411" xr:uid="{00000000-0005-0000-0000-000020710000}"/>
    <cellStyle name="ЛокСмета 4 5 4 2" xfId="28412" xr:uid="{00000000-0005-0000-0000-000021710000}"/>
    <cellStyle name="ЛокСмета 4 5 4 2 2" xfId="40574" xr:uid="{00000000-0005-0000-0000-000022710000}"/>
    <cellStyle name="ЛокСмета 4 5 4 3" xfId="40575" xr:uid="{00000000-0005-0000-0000-000023710000}"/>
    <cellStyle name="ЛокСмета 4 5 5" xfId="40576" xr:uid="{00000000-0005-0000-0000-000024710000}"/>
    <cellStyle name="ЛокСмета 4 6" xfId="28413" xr:uid="{00000000-0005-0000-0000-000025710000}"/>
    <cellStyle name="ЛокСмета 4 6 2" xfId="28414" xr:uid="{00000000-0005-0000-0000-000026710000}"/>
    <cellStyle name="ЛокСмета 4 6 2 2" xfId="28415" xr:uid="{00000000-0005-0000-0000-000027710000}"/>
    <cellStyle name="ЛокСмета 4 6 2 2 2" xfId="28416" xr:uid="{00000000-0005-0000-0000-000028710000}"/>
    <cellStyle name="ЛокСмета 4 6 2 2 2 2" xfId="40577" xr:uid="{00000000-0005-0000-0000-000029710000}"/>
    <cellStyle name="ЛокСмета 4 6 2 2 3" xfId="40578" xr:uid="{00000000-0005-0000-0000-00002A710000}"/>
    <cellStyle name="ЛокСмета 4 6 2 3" xfId="40579" xr:uid="{00000000-0005-0000-0000-00002B710000}"/>
    <cellStyle name="ЛокСмета 4 6 3" xfId="28417" xr:uid="{00000000-0005-0000-0000-00002C710000}"/>
    <cellStyle name="ЛокСмета 4 6 3 2" xfId="28418" xr:uid="{00000000-0005-0000-0000-00002D710000}"/>
    <cellStyle name="ЛокСмета 4 6 3 2 2" xfId="40580" xr:uid="{00000000-0005-0000-0000-00002E710000}"/>
    <cellStyle name="ЛокСмета 4 6 3 3" xfId="40581" xr:uid="{00000000-0005-0000-0000-00002F710000}"/>
    <cellStyle name="ЛокСмета 4 6 4" xfId="40582" xr:uid="{00000000-0005-0000-0000-000030710000}"/>
    <cellStyle name="ЛокСмета 4 7" xfId="28419" xr:uid="{00000000-0005-0000-0000-000031710000}"/>
    <cellStyle name="ЛокСмета 4 7 2" xfId="28420" xr:uid="{00000000-0005-0000-0000-000032710000}"/>
    <cellStyle name="ЛокСмета 4 7 2 2" xfId="28421" xr:uid="{00000000-0005-0000-0000-000033710000}"/>
    <cellStyle name="ЛокСмета 4 7 2 2 2" xfId="40583" xr:uid="{00000000-0005-0000-0000-000034710000}"/>
    <cellStyle name="ЛокСмета 4 7 2 3" xfId="40584" xr:uid="{00000000-0005-0000-0000-000035710000}"/>
    <cellStyle name="ЛокСмета 4 7 3" xfId="40585" xr:uid="{00000000-0005-0000-0000-000036710000}"/>
    <cellStyle name="ЛокСмета 4 8" xfId="28422" xr:uid="{00000000-0005-0000-0000-000037710000}"/>
    <cellStyle name="ЛокСмета 4 8 2" xfId="28423" xr:uid="{00000000-0005-0000-0000-000038710000}"/>
    <cellStyle name="ЛокСмета 4 8 2 2" xfId="40586" xr:uid="{00000000-0005-0000-0000-000039710000}"/>
    <cellStyle name="ЛокСмета 4 8 3" xfId="40587" xr:uid="{00000000-0005-0000-0000-00003A710000}"/>
    <cellStyle name="ЛокСмета 4 9" xfId="40588" xr:uid="{00000000-0005-0000-0000-00003B710000}"/>
    <cellStyle name="ЛокСмета 5" xfId="28424" xr:uid="{00000000-0005-0000-0000-00003C710000}"/>
    <cellStyle name="ЛокСмета 5 2" xfId="28425" xr:uid="{00000000-0005-0000-0000-00003D710000}"/>
    <cellStyle name="ЛокСмета 5 2 2" xfId="28426" xr:uid="{00000000-0005-0000-0000-00003E710000}"/>
    <cellStyle name="ЛокСмета 5 2 2 2" xfId="40589" xr:uid="{00000000-0005-0000-0000-00003F710000}"/>
    <cellStyle name="ЛокСмета 5 2 3" xfId="40590" xr:uid="{00000000-0005-0000-0000-000040710000}"/>
    <cellStyle name="ЛокСмета 5 3" xfId="40591" xr:uid="{00000000-0005-0000-0000-000041710000}"/>
    <cellStyle name="ЛокСмета 6" xfId="28427" xr:uid="{00000000-0005-0000-0000-000042710000}"/>
    <cellStyle name="ЛокСмета 6 2" xfId="28428" xr:uid="{00000000-0005-0000-0000-000043710000}"/>
    <cellStyle name="ЛокСмета 6 2 2" xfId="40592" xr:uid="{00000000-0005-0000-0000-000044710000}"/>
    <cellStyle name="ЛокСмета 6 3" xfId="40593" xr:uid="{00000000-0005-0000-0000-000045710000}"/>
    <cellStyle name="ЛокСмета 7" xfId="28429" xr:uid="{00000000-0005-0000-0000-000046710000}"/>
    <cellStyle name="ЛокСмМТСН" xfId="314" xr:uid="{00000000-0005-0000-0000-000047710000}"/>
    <cellStyle name="ЛокСмМТСН 2" xfId="315" xr:uid="{00000000-0005-0000-0000-000048710000}"/>
    <cellStyle name="М29" xfId="316" xr:uid="{00000000-0005-0000-0000-000049710000}"/>
    <cellStyle name="Название 2" xfId="317" xr:uid="{00000000-0005-0000-0000-00004A710000}"/>
    <cellStyle name="Название 3" xfId="318" xr:uid="{00000000-0005-0000-0000-00004B710000}"/>
    <cellStyle name="Название 4" xfId="28430" xr:uid="{00000000-0005-0000-0000-00004C710000}"/>
    <cellStyle name="Название 5" xfId="28431" xr:uid="{00000000-0005-0000-0000-00004D710000}"/>
    <cellStyle name="Название 6" xfId="28432" xr:uid="{00000000-0005-0000-0000-00004E710000}"/>
    <cellStyle name="Нейтральный 2" xfId="319" xr:uid="{00000000-0005-0000-0000-00004F710000}"/>
    <cellStyle name="Нейтральный 3" xfId="320" xr:uid="{00000000-0005-0000-0000-000050710000}"/>
    <cellStyle name="Нейтральный 4" xfId="321" xr:uid="{00000000-0005-0000-0000-000051710000}"/>
    <cellStyle name="Нейтральный 5" xfId="28433" xr:uid="{00000000-0005-0000-0000-000052710000}"/>
    <cellStyle name="Нейтральный 6" xfId="28434" xr:uid="{00000000-0005-0000-0000-000053710000}"/>
    <cellStyle name="ОбСмета" xfId="322" xr:uid="{00000000-0005-0000-0000-000054710000}"/>
    <cellStyle name="Обычный" xfId="0" builtinId="0"/>
    <cellStyle name="Обычный 10" xfId="323" xr:uid="{00000000-0005-0000-0000-000056710000}"/>
    <cellStyle name="Обычный 10 2" xfId="324" xr:uid="{00000000-0005-0000-0000-000057710000}"/>
    <cellStyle name="Обычный 10 2 4" xfId="718" xr:uid="{00000000-0005-0000-0000-000058710000}"/>
    <cellStyle name="Обычный 10 3" xfId="325" xr:uid="{00000000-0005-0000-0000-000059710000}"/>
    <cellStyle name="Обычный 10 6" xfId="719" xr:uid="{00000000-0005-0000-0000-00005A710000}"/>
    <cellStyle name="Обычный 10 7" xfId="720" xr:uid="{00000000-0005-0000-0000-00005B710000}"/>
    <cellStyle name="Обычный 10 7 2" xfId="40594" xr:uid="{00000000-0005-0000-0000-00005C710000}"/>
    <cellStyle name="Обычный 10 7 4" xfId="41498" xr:uid="{00000000-0005-0000-0000-00005D710000}"/>
    <cellStyle name="Обычный 100" xfId="509" xr:uid="{00000000-0005-0000-0000-00005E710000}"/>
    <cellStyle name="Обычный 100 2" xfId="28435" xr:uid="{00000000-0005-0000-0000-00005F710000}"/>
    <cellStyle name="Обычный 100 2 2" xfId="28436" xr:uid="{00000000-0005-0000-0000-000060710000}"/>
    <cellStyle name="Обычный 100 2 2 2" xfId="28437" xr:uid="{00000000-0005-0000-0000-000061710000}"/>
    <cellStyle name="Обычный 100 2 2 2 2" xfId="28438" xr:uid="{00000000-0005-0000-0000-000062710000}"/>
    <cellStyle name="Обычный 100 2 2 2 2 2" xfId="28439" xr:uid="{00000000-0005-0000-0000-000063710000}"/>
    <cellStyle name="Обычный 100 2 2 2 2 2 2" xfId="28440" xr:uid="{00000000-0005-0000-0000-000064710000}"/>
    <cellStyle name="Обычный 100 2 2 2 2 3" xfId="28441" xr:uid="{00000000-0005-0000-0000-000065710000}"/>
    <cellStyle name="Обычный 100 2 2 2 3" xfId="28442" xr:uid="{00000000-0005-0000-0000-000066710000}"/>
    <cellStyle name="Обычный 100 2 2 2 3 2" xfId="28443" xr:uid="{00000000-0005-0000-0000-000067710000}"/>
    <cellStyle name="Обычный 100 2 2 2 3 3" xfId="40595" xr:uid="{00000000-0005-0000-0000-000068710000}"/>
    <cellStyle name="Обычный 100 2 2 2 3 4" xfId="41499" xr:uid="{00000000-0005-0000-0000-000069710000}"/>
    <cellStyle name="Обычный 100 2 2 2 4" xfId="28444" xr:uid="{00000000-0005-0000-0000-00006A710000}"/>
    <cellStyle name="Обычный 100 2 2 2 4 2" xfId="39453" xr:uid="{00000000-0005-0000-0000-00006B710000}"/>
    <cellStyle name="Обычный 100 2 2 2 4 2 2" xfId="41500" xr:uid="{00000000-0005-0000-0000-00006C710000}"/>
    <cellStyle name="Обычный 100 2 2 2 4 3" xfId="40596" xr:uid="{00000000-0005-0000-0000-00006D710000}"/>
    <cellStyle name="Обычный 100 2 2 2 5" xfId="40597" xr:uid="{00000000-0005-0000-0000-00006E710000}"/>
    <cellStyle name="Обычный 100 2 2 3" xfId="28445" xr:uid="{00000000-0005-0000-0000-00006F710000}"/>
    <cellStyle name="Обычный 100 2 2 3 2" xfId="28446" xr:uid="{00000000-0005-0000-0000-000070710000}"/>
    <cellStyle name="Обычный 100 2 2 4" xfId="28447" xr:uid="{00000000-0005-0000-0000-000071710000}"/>
    <cellStyle name="Обычный 100 2 2 4 2" xfId="39454" xr:uid="{00000000-0005-0000-0000-000072710000}"/>
    <cellStyle name="Обычный 100 2 2 4 2 2" xfId="41501" xr:uid="{00000000-0005-0000-0000-000073710000}"/>
    <cellStyle name="Обычный 100 2 2 4 2 3" xfId="41502" xr:uid="{00000000-0005-0000-0000-000074710000}"/>
    <cellStyle name="Обычный 100 2 2 4 3" xfId="41503" xr:uid="{00000000-0005-0000-0000-000075710000}"/>
    <cellStyle name="Обычный 100 2 2 5" xfId="40598" xr:uid="{00000000-0005-0000-0000-000076710000}"/>
    <cellStyle name="Обычный 100 2 3" xfId="28448" xr:uid="{00000000-0005-0000-0000-000077710000}"/>
    <cellStyle name="Обычный 100 2 3 2" xfId="28449" xr:uid="{00000000-0005-0000-0000-000078710000}"/>
    <cellStyle name="Обычный 100 2 3 2 2" xfId="28450" xr:uid="{00000000-0005-0000-0000-000079710000}"/>
    <cellStyle name="Обычный 100 2 3 3" xfId="28451" xr:uid="{00000000-0005-0000-0000-00007A710000}"/>
    <cellStyle name="Обычный 100 2 4" xfId="28452" xr:uid="{00000000-0005-0000-0000-00007B710000}"/>
    <cellStyle name="Обычный 100 2 4 2" xfId="28453" xr:uid="{00000000-0005-0000-0000-00007C710000}"/>
    <cellStyle name="Обычный 100 2 5" xfId="28454" xr:uid="{00000000-0005-0000-0000-00007D710000}"/>
    <cellStyle name="Обычный 100 2 5 2" xfId="39455" xr:uid="{00000000-0005-0000-0000-00007E710000}"/>
    <cellStyle name="Обычный 100 2 5 2 2" xfId="41504" xr:uid="{00000000-0005-0000-0000-00007F710000}"/>
    <cellStyle name="Обычный 100 2 5 3" xfId="40599" xr:uid="{00000000-0005-0000-0000-000080710000}"/>
    <cellStyle name="Обычный 100 2 6" xfId="40600" xr:uid="{00000000-0005-0000-0000-000081710000}"/>
    <cellStyle name="Обычный 100 3" xfId="28455" xr:uid="{00000000-0005-0000-0000-000082710000}"/>
    <cellStyle name="Обычный 100 3 2" xfId="28456" xr:uid="{00000000-0005-0000-0000-000083710000}"/>
    <cellStyle name="Обычный 100 3 2 2" xfId="28457" xr:uid="{00000000-0005-0000-0000-000084710000}"/>
    <cellStyle name="Обычный 100 3 3" xfId="28458" xr:uid="{00000000-0005-0000-0000-000085710000}"/>
    <cellStyle name="Обычный 100 4" xfId="28459" xr:uid="{00000000-0005-0000-0000-000086710000}"/>
    <cellStyle name="Обычный 100 4 2" xfId="28460" xr:uid="{00000000-0005-0000-0000-000087710000}"/>
    <cellStyle name="Обычный 100 5" xfId="28461" xr:uid="{00000000-0005-0000-0000-000088710000}"/>
    <cellStyle name="Обычный 101" xfId="510" xr:uid="{00000000-0005-0000-0000-000089710000}"/>
    <cellStyle name="Обычный 101 2" xfId="28462" xr:uid="{00000000-0005-0000-0000-00008A710000}"/>
    <cellStyle name="Обычный 101 2 2" xfId="28463" xr:uid="{00000000-0005-0000-0000-00008B710000}"/>
    <cellStyle name="Обычный 101 2 2 2" xfId="28464" xr:uid="{00000000-0005-0000-0000-00008C710000}"/>
    <cellStyle name="Обычный 101 2 2 2 2" xfId="28465" xr:uid="{00000000-0005-0000-0000-00008D710000}"/>
    <cellStyle name="Обычный 101 2 2 3" xfId="28466" xr:uid="{00000000-0005-0000-0000-00008E710000}"/>
    <cellStyle name="Обычный 101 2 3" xfId="28467" xr:uid="{00000000-0005-0000-0000-00008F710000}"/>
    <cellStyle name="Обычный 101 2 3 2" xfId="28468" xr:uid="{00000000-0005-0000-0000-000090710000}"/>
    <cellStyle name="Обычный 101 2 4" xfId="28469" xr:uid="{00000000-0005-0000-0000-000091710000}"/>
    <cellStyle name="Обычный 101 3" xfId="28470" xr:uid="{00000000-0005-0000-0000-000092710000}"/>
    <cellStyle name="Обычный 101 3 2" xfId="28471" xr:uid="{00000000-0005-0000-0000-000093710000}"/>
    <cellStyle name="Обычный 101 3 2 2" xfId="28472" xr:uid="{00000000-0005-0000-0000-000094710000}"/>
    <cellStyle name="Обычный 101 3 3" xfId="28473" xr:uid="{00000000-0005-0000-0000-000095710000}"/>
    <cellStyle name="Обычный 101 4" xfId="28474" xr:uid="{00000000-0005-0000-0000-000096710000}"/>
    <cellStyle name="Обычный 101 4 2" xfId="28475" xr:uid="{00000000-0005-0000-0000-000097710000}"/>
    <cellStyle name="Обычный 101 5" xfId="28476" xr:uid="{00000000-0005-0000-0000-000098710000}"/>
    <cellStyle name="Обычный 102" xfId="511" xr:uid="{00000000-0005-0000-0000-000099710000}"/>
    <cellStyle name="Обычный 102 2" xfId="28477" xr:uid="{00000000-0005-0000-0000-00009A710000}"/>
    <cellStyle name="Обычный 102 2 2" xfId="28478" xr:uid="{00000000-0005-0000-0000-00009B710000}"/>
    <cellStyle name="Обычный 102 2 2 2" xfId="28479" xr:uid="{00000000-0005-0000-0000-00009C710000}"/>
    <cellStyle name="Обычный 102 2 2 2 2" xfId="28480" xr:uid="{00000000-0005-0000-0000-00009D710000}"/>
    <cellStyle name="Обычный 102 2 2 3" xfId="28481" xr:uid="{00000000-0005-0000-0000-00009E710000}"/>
    <cellStyle name="Обычный 102 2 3" xfId="28482" xr:uid="{00000000-0005-0000-0000-00009F710000}"/>
    <cellStyle name="Обычный 102 2 3 2" xfId="28483" xr:uid="{00000000-0005-0000-0000-0000A0710000}"/>
    <cellStyle name="Обычный 102 2 4" xfId="28484" xr:uid="{00000000-0005-0000-0000-0000A1710000}"/>
    <cellStyle name="Обычный 102 3" xfId="28485" xr:uid="{00000000-0005-0000-0000-0000A2710000}"/>
    <cellStyle name="Обычный 102 3 2" xfId="28486" xr:uid="{00000000-0005-0000-0000-0000A3710000}"/>
    <cellStyle name="Обычный 102 3 2 2" xfId="28487" xr:uid="{00000000-0005-0000-0000-0000A4710000}"/>
    <cellStyle name="Обычный 102 3 3" xfId="28488" xr:uid="{00000000-0005-0000-0000-0000A5710000}"/>
    <cellStyle name="Обычный 102 4" xfId="28489" xr:uid="{00000000-0005-0000-0000-0000A6710000}"/>
    <cellStyle name="Обычный 102 4 2" xfId="28490" xr:uid="{00000000-0005-0000-0000-0000A7710000}"/>
    <cellStyle name="Обычный 102 5" xfId="28491" xr:uid="{00000000-0005-0000-0000-0000A8710000}"/>
    <cellStyle name="Обычный 103" xfId="512" xr:uid="{00000000-0005-0000-0000-0000A9710000}"/>
    <cellStyle name="Обычный 103 2" xfId="513" xr:uid="{00000000-0005-0000-0000-0000AA710000}"/>
    <cellStyle name="Обычный 103 2 2" xfId="28492" xr:uid="{00000000-0005-0000-0000-0000AB710000}"/>
    <cellStyle name="Обычный 103 2 2 2" xfId="28493" xr:uid="{00000000-0005-0000-0000-0000AC710000}"/>
    <cellStyle name="Обычный 103 2 2 2 2" xfId="28494" xr:uid="{00000000-0005-0000-0000-0000AD710000}"/>
    <cellStyle name="Обычный 103 2 2 3" xfId="28495" xr:uid="{00000000-0005-0000-0000-0000AE710000}"/>
    <cellStyle name="Обычный 103 2 3" xfId="28496" xr:uid="{00000000-0005-0000-0000-0000AF710000}"/>
    <cellStyle name="Обычный 103 2 3 2" xfId="28497" xr:uid="{00000000-0005-0000-0000-0000B0710000}"/>
    <cellStyle name="Обычный 103 2 4" xfId="28498" xr:uid="{00000000-0005-0000-0000-0000B1710000}"/>
    <cellStyle name="Обычный 103 3" xfId="28499" xr:uid="{00000000-0005-0000-0000-0000B2710000}"/>
    <cellStyle name="Обычный 103 3 2" xfId="28500" xr:uid="{00000000-0005-0000-0000-0000B3710000}"/>
    <cellStyle name="Обычный 103 3 2 2" xfId="28501" xr:uid="{00000000-0005-0000-0000-0000B4710000}"/>
    <cellStyle name="Обычный 103 3 3" xfId="28502" xr:uid="{00000000-0005-0000-0000-0000B5710000}"/>
    <cellStyle name="Обычный 103 4" xfId="28503" xr:uid="{00000000-0005-0000-0000-0000B6710000}"/>
    <cellStyle name="Обычный 103 4 2" xfId="28504" xr:uid="{00000000-0005-0000-0000-0000B7710000}"/>
    <cellStyle name="Обычный 103 5" xfId="28505" xr:uid="{00000000-0005-0000-0000-0000B8710000}"/>
    <cellStyle name="Обычный 104" xfId="514" xr:uid="{00000000-0005-0000-0000-0000B9710000}"/>
    <cellStyle name="Обычный 104 2" xfId="28506" xr:uid="{00000000-0005-0000-0000-0000BA710000}"/>
    <cellStyle name="Обычный 104 2 2" xfId="28507" xr:uid="{00000000-0005-0000-0000-0000BB710000}"/>
    <cellStyle name="Обычный 104 2 2 2" xfId="28508" xr:uid="{00000000-0005-0000-0000-0000BC710000}"/>
    <cellStyle name="Обычный 104 2 2 2 2" xfId="28509" xr:uid="{00000000-0005-0000-0000-0000BD710000}"/>
    <cellStyle name="Обычный 104 2 2 3" xfId="28510" xr:uid="{00000000-0005-0000-0000-0000BE710000}"/>
    <cellStyle name="Обычный 104 2 3" xfId="28511" xr:uid="{00000000-0005-0000-0000-0000BF710000}"/>
    <cellStyle name="Обычный 104 2 3 2" xfId="28512" xr:uid="{00000000-0005-0000-0000-0000C0710000}"/>
    <cellStyle name="Обычный 104 2 4" xfId="28513" xr:uid="{00000000-0005-0000-0000-0000C1710000}"/>
    <cellStyle name="Обычный 104 3" xfId="28514" xr:uid="{00000000-0005-0000-0000-0000C2710000}"/>
    <cellStyle name="Обычный 104 3 2" xfId="28515" xr:uid="{00000000-0005-0000-0000-0000C3710000}"/>
    <cellStyle name="Обычный 104 3 2 2" xfId="28516" xr:uid="{00000000-0005-0000-0000-0000C4710000}"/>
    <cellStyle name="Обычный 104 3 3" xfId="28517" xr:uid="{00000000-0005-0000-0000-0000C5710000}"/>
    <cellStyle name="Обычный 104 4" xfId="28518" xr:uid="{00000000-0005-0000-0000-0000C6710000}"/>
    <cellStyle name="Обычный 104 4 2" xfId="28519" xr:uid="{00000000-0005-0000-0000-0000C7710000}"/>
    <cellStyle name="Обычный 104 5" xfId="28520" xr:uid="{00000000-0005-0000-0000-0000C8710000}"/>
    <cellStyle name="Обычный 105" xfId="515" xr:uid="{00000000-0005-0000-0000-0000C9710000}"/>
    <cellStyle name="Обычный 105 2" xfId="28521" xr:uid="{00000000-0005-0000-0000-0000CA710000}"/>
    <cellStyle name="Обычный 105 2 2" xfId="28522" xr:uid="{00000000-0005-0000-0000-0000CB710000}"/>
    <cellStyle name="Обычный 105 2 2 2" xfId="28523" xr:uid="{00000000-0005-0000-0000-0000CC710000}"/>
    <cellStyle name="Обычный 105 2 2 2 2" xfId="28524" xr:uid="{00000000-0005-0000-0000-0000CD710000}"/>
    <cellStyle name="Обычный 105 2 2 3" xfId="28525" xr:uid="{00000000-0005-0000-0000-0000CE710000}"/>
    <cellStyle name="Обычный 105 2 3" xfId="28526" xr:uid="{00000000-0005-0000-0000-0000CF710000}"/>
    <cellStyle name="Обычный 105 2 3 2" xfId="28527" xr:uid="{00000000-0005-0000-0000-0000D0710000}"/>
    <cellStyle name="Обычный 105 2 4" xfId="28528" xr:uid="{00000000-0005-0000-0000-0000D1710000}"/>
    <cellStyle name="Обычный 105 3" xfId="28529" xr:uid="{00000000-0005-0000-0000-0000D2710000}"/>
    <cellStyle name="Обычный 105 3 2" xfId="28530" xr:uid="{00000000-0005-0000-0000-0000D3710000}"/>
    <cellStyle name="Обычный 105 3 2 2" xfId="28531" xr:uid="{00000000-0005-0000-0000-0000D4710000}"/>
    <cellStyle name="Обычный 105 3 3" xfId="28532" xr:uid="{00000000-0005-0000-0000-0000D5710000}"/>
    <cellStyle name="Обычный 105 4" xfId="28533" xr:uid="{00000000-0005-0000-0000-0000D6710000}"/>
    <cellStyle name="Обычный 105 4 2" xfId="28534" xr:uid="{00000000-0005-0000-0000-0000D7710000}"/>
    <cellStyle name="Обычный 105 5" xfId="28535" xr:uid="{00000000-0005-0000-0000-0000D8710000}"/>
    <cellStyle name="Обычный 106" xfId="516" xr:uid="{00000000-0005-0000-0000-0000D9710000}"/>
    <cellStyle name="Обычный 106 2" xfId="28536" xr:uid="{00000000-0005-0000-0000-0000DA710000}"/>
    <cellStyle name="Обычный 106 2 2" xfId="28537" xr:uid="{00000000-0005-0000-0000-0000DB710000}"/>
    <cellStyle name="Обычный 106 2 2 2" xfId="28538" xr:uid="{00000000-0005-0000-0000-0000DC710000}"/>
    <cellStyle name="Обычный 106 2 2 2 2" xfId="28539" xr:uid="{00000000-0005-0000-0000-0000DD710000}"/>
    <cellStyle name="Обычный 106 2 2 3" xfId="28540" xr:uid="{00000000-0005-0000-0000-0000DE710000}"/>
    <cellStyle name="Обычный 106 2 3" xfId="28541" xr:uid="{00000000-0005-0000-0000-0000DF710000}"/>
    <cellStyle name="Обычный 106 2 3 2" xfId="28542" xr:uid="{00000000-0005-0000-0000-0000E0710000}"/>
    <cellStyle name="Обычный 106 2 4" xfId="28543" xr:uid="{00000000-0005-0000-0000-0000E1710000}"/>
    <cellStyle name="Обычный 106 3" xfId="28544" xr:uid="{00000000-0005-0000-0000-0000E2710000}"/>
    <cellStyle name="Обычный 106 3 2" xfId="28545" xr:uid="{00000000-0005-0000-0000-0000E3710000}"/>
    <cellStyle name="Обычный 106 3 2 2" xfId="28546" xr:uid="{00000000-0005-0000-0000-0000E4710000}"/>
    <cellStyle name="Обычный 106 3 3" xfId="28547" xr:uid="{00000000-0005-0000-0000-0000E5710000}"/>
    <cellStyle name="Обычный 106 4" xfId="28548" xr:uid="{00000000-0005-0000-0000-0000E6710000}"/>
    <cellStyle name="Обычный 106 4 2" xfId="28549" xr:uid="{00000000-0005-0000-0000-0000E7710000}"/>
    <cellStyle name="Обычный 106 5" xfId="28550" xr:uid="{00000000-0005-0000-0000-0000E8710000}"/>
    <cellStyle name="Обычный 107" xfId="517" xr:uid="{00000000-0005-0000-0000-0000E9710000}"/>
    <cellStyle name="Обычный 107 2" xfId="39456" xr:uid="{00000000-0005-0000-0000-0000EA710000}"/>
    <cellStyle name="Обычный 107 2 2" xfId="39457" xr:uid="{00000000-0005-0000-0000-0000EB710000}"/>
    <cellStyle name="Обычный 107 3" xfId="40601" xr:uid="{00000000-0005-0000-0000-0000EC710000}"/>
    <cellStyle name="Обычный 107 4" xfId="41505" xr:uid="{00000000-0005-0000-0000-0000ED710000}"/>
    <cellStyle name="Обычный 108" xfId="518" xr:uid="{00000000-0005-0000-0000-0000EE710000}"/>
    <cellStyle name="Обычный 108 2" xfId="40602" xr:uid="{00000000-0005-0000-0000-0000EF710000}"/>
    <cellStyle name="Обычный 109" xfId="519" xr:uid="{00000000-0005-0000-0000-0000F0710000}"/>
    <cellStyle name="Обычный 109 2" xfId="28551" xr:uid="{00000000-0005-0000-0000-0000F1710000}"/>
    <cellStyle name="Обычный 109 2 2" xfId="28552" xr:uid="{00000000-0005-0000-0000-0000F2710000}"/>
    <cellStyle name="Обычный 109 2 2 2" xfId="28553" xr:uid="{00000000-0005-0000-0000-0000F3710000}"/>
    <cellStyle name="Обычный 109 2 3" xfId="28554" xr:uid="{00000000-0005-0000-0000-0000F4710000}"/>
    <cellStyle name="Обычный 109 3" xfId="28555" xr:uid="{00000000-0005-0000-0000-0000F5710000}"/>
    <cellStyle name="Обычный 109 3 2" xfId="28556" xr:uid="{00000000-0005-0000-0000-0000F6710000}"/>
    <cellStyle name="Обычный 109 4" xfId="28557" xr:uid="{00000000-0005-0000-0000-0000F7710000}"/>
    <cellStyle name="Обычный 11" xfId="326" xr:uid="{00000000-0005-0000-0000-0000F8710000}"/>
    <cellStyle name="Обычный 11 2" xfId="327" xr:uid="{00000000-0005-0000-0000-0000F9710000}"/>
    <cellStyle name="Обычный 11 3" xfId="328" xr:uid="{00000000-0005-0000-0000-0000FA710000}"/>
    <cellStyle name="Обычный 11 4" xfId="28558" xr:uid="{00000000-0005-0000-0000-0000FB710000}"/>
    <cellStyle name="Обычный 11 4 2" xfId="28559" xr:uid="{00000000-0005-0000-0000-0000FC710000}"/>
    <cellStyle name="Обычный 11 4 2 2" xfId="28560" xr:uid="{00000000-0005-0000-0000-0000FD710000}"/>
    <cellStyle name="Обычный 11 4 2 2 2" xfId="28561" xr:uid="{00000000-0005-0000-0000-0000FE710000}"/>
    <cellStyle name="Обычный 11 4 2 3" xfId="28562" xr:uid="{00000000-0005-0000-0000-0000FF710000}"/>
    <cellStyle name="Обычный 11 4 3" xfId="28563" xr:uid="{00000000-0005-0000-0000-000000720000}"/>
    <cellStyle name="Обычный 11 4 3 2" xfId="28564" xr:uid="{00000000-0005-0000-0000-000001720000}"/>
    <cellStyle name="Обычный 11 4 4" xfId="28565" xr:uid="{00000000-0005-0000-0000-000002720000}"/>
    <cellStyle name="Обычный 11 5" xfId="28566" xr:uid="{00000000-0005-0000-0000-000003720000}"/>
    <cellStyle name="Обычный 11 5 2" xfId="28567" xr:uid="{00000000-0005-0000-0000-000004720000}"/>
    <cellStyle name="Обычный 11 5 2 2" xfId="28568" xr:uid="{00000000-0005-0000-0000-000005720000}"/>
    <cellStyle name="Обычный 11 5 3" xfId="28569" xr:uid="{00000000-0005-0000-0000-000006720000}"/>
    <cellStyle name="Обычный 11 6" xfId="28570" xr:uid="{00000000-0005-0000-0000-000007720000}"/>
    <cellStyle name="Обычный 11 6 2" xfId="28571" xr:uid="{00000000-0005-0000-0000-000008720000}"/>
    <cellStyle name="Обычный 11 7" xfId="28572" xr:uid="{00000000-0005-0000-0000-000009720000}"/>
    <cellStyle name="Обычный 110" xfId="520" xr:uid="{00000000-0005-0000-0000-00000A720000}"/>
    <cellStyle name="Обычный 110 2" xfId="28573" xr:uid="{00000000-0005-0000-0000-00000B720000}"/>
    <cellStyle name="Обычный 110 2 2" xfId="28574" xr:uid="{00000000-0005-0000-0000-00000C720000}"/>
    <cellStyle name="Обычный 110 2 2 2" xfId="28575" xr:uid="{00000000-0005-0000-0000-00000D720000}"/>
    <cellStyle name="Обычный 110 2 3" xfId="28576" xr:uid="{00000000-0005-0000-0000-00000E720000}"/>
    <cellStyle name="Обычный 110 3" xfId="28577" xr:uid="{00000000-0005-0000-0000-00000F720000}"/>
    <cellStyle name="Обычный 110 3 2" xfId="28578" xr:uid="{00000000-0005-0000-0000-000010720000}"/>
    <cellStyle name="Обычный 110 4" xfId="28579" xr:uid="{00000000-0005-0000-0000-000011720000}"/>
    <cellStyle name="Обычный 111" xfId="521" xr:uid="{00000000-0005-0000-0000-000012720000}"/>
    <cellStyle name="Обычный 111 2" xfId="28580" xr:uid="{00000000-0005-0000-0000-000013720000}"/>
    <cellStyle name="Обычный 111 2 2" xfId="28581" xr:uid="{00000000-0005-0000-0000-000014720000}"/>
    <cellStyle name="Обычный 111 2 2 2" xfId="28582" xr:uid="{00000000-0005-0000-0000-000015720000}"/>
    <cellStyle name="Обычный 111 2 3" xfId="28583" xr:uid="{00000000-0005-0000-0000-000016720000}"/>
    <cellStyle name="Обычный 111 3" xfId="28584" xr:uid="{00000000-0005-0000-0000-000017720000}"/>
    <cellStyle name="Обычный 111 3 2" xfId="28585" xr:uid="{00000000-0005-0000-0000-000018720000}"/>
    <cellStyle name="Обычный 111 4" xfId="28586" xr:uid="{00000000-0005-0000-0000-000019720000}"/>
    <cellStyle name="Обычный 112" xfId="522" xr:uid="{00000000-0005-0000-0000-00001A720000}"/>
    <cellStyle name="Обычный 112 2" xfId="28587" xr:uid="{00000000-0005-0000-0000-00001B720000}"/>
    <cellStyle name="Обычный 112 2 2" xfId="28588" xr:uid="{00000000-0005-0000-0000-00001C720000}"/>
    <cellStyle name="Обычный 112 2 2 2" xfId="28589" xr:uid="{00000000-0005-0000-0000-00001D720000}"/>
    <cellStyle name="Обычный 112 2 3" xfId="28590" xr:uid="{00000000-0005-0000-0000-00001E720000}"/>
    <cellStyle name="Обычный 112 3" xfId="28591" xr:uid="{00000000-0005-0000-0000-00001F720000}"/>
    <cellStyle name="Обычный 112 3 2" xfId="28592" xr:uid="{00000000-0005-0000-0000-000020720000}"/>
    <cellStyle name="Обычный 112 4" xfId="28593" xr:uid="{00000000-0005-0000-0000-000021720000}"/>
    <cellStyle name="Обычный 113" xfId="523" xr:uid="{00000000-0005-0000-0000-000022720000}"/>
    <cellStyle name="Обычный 113 2" xfId="28594" xr:uid="{00000000-0005-0000-0000-000023720000}"/>
    <cellStyle name="Обычный 113 2 2" xfId="28595" xr:uid="{00000000-0005-0000-0000-000024720000}"/>
    <cellStyle name="Обычный 113 2 2 2" xfId="28596" xr:uid="{00000000-0005-0000-0000-000025720000}"/>
    <cellStyle name="Обычный 113 2 3" xfId="28597" xr:uid="{00000000-0005-0000-0000-000026720000}"/>
    <cellStyle name="Обычный 113 3" xfId="28598" xr:uid="{00000000-0005-0000-0000-000027720000}"/>
    <cellStyle name="Обычный 113 3 2" xfId="28599" xr:uid="{00000000-0005-0000-0000-000028720000}"/>
    <cellStyle name="Обычный 113 4" xfId="28600" xr:uid="{00000000-0005-0000-0000-000029720000}"/>
    <cellStyle name="Обычный 114" xfId="524" xr:uid="{00000000-0005-0000-0000-00002A720000}"/>
    <cellStyle name="Обычный 114 2" xfId="28601" xr:uid="{00000000-0005-0000-0000-00002B720000}"/>
    <cellStyle name="Обычный 114 2 2" xfId="28602" xr:uid="{00000000-0005-0000-0000-00002C720000}"/>
    <cellStyle name="Обычный 114 2 2 2" xfId="28603" xr:uid="{00000000-0005-0000-0000-00002D720000}"/>
    <cellStyle name="Обычный 114 2 3" xfId="28604" xr:uid="{00000000-0005-0000-0000-00002E720000}"/>
    <cellStyle name="Обычный 114 3" xfId="28605" xr:uid="{00000000-0005-0000-0000-00002F720000}"/>
    <cellStyle name="Обычный 114 3 2" xfId="28606" xr:uid="{00000000-0005-0000-0000-000030720000}"/>
    <cellStyle name="Обычный 114 4" xfId="28607" xr:uid="{00000000-0005-0000-0000-000031720000}"/>
    <cellStyle name="Обычный 115" xfId="525" xr:uid="{00000000-0005-0000-0000-000032720000}"/>
    <cellStyle name="Обычный 115 2" xfId="28608" xr:uid="{00000000-0005-0000-0000-000033720000}"/>
    <cellStyle name="Обычный 115 2 2" xfId="28609" xr:uid="{00000000-0005-0000-0000-000034720000}"/>
    <cellStyle name="Обычный 115 2 2 2" xfId="28610" xr:uid="{00000000-0005-0000-0000-000035720000}"/>
    <cellStyle name="Обычный 115 2 3" xfId="28611" xr:uid="{00000000-0005-0000-0000-000036720000}"/>
    <cellStyle name="Обычный 115 3" xfId="28612" xr:uid="{00000000-0005-0000-0000-000037720000}"/>
    <cellStyle name="Обычный 115 3 2" xfId="28613" xr:uid="{00000000-0005-0000-0000-000038720000}"/>
    <cellStyle name="Обычный 115 4" xfId="28614" xr:uid="{00000000-0005-0000-0000-000039720000}"/>
    <cellStyle name="Обычный 116" xfId="526" xr:uid="{00000000-0005-0000-0000-00003A720000}"/>
    <cellStyle name="Обычный 116 2" xfId="527" xr:uid="{00000000-0005-0000-0000-00003B720000}"/>
    <cellStyle name="Обычный 116 2 2" xfId="528" xr:uid="{00000000-0005-0000-0000-00003C720000}"/>
    <cellStyle name="Обычный 116 2 2 2" xfId="529" xr:uid="{00000000-0005-0000-0000-00003D720000}"/>
    <cellStyle name="Обычный 116 2 2 2 2" xfId="40603" xr:uid="{00000000-0005-0000-0000-00003E720000}"/>
    <cellStyle name="Обычный 116 2 2 3" xfId="530" xr:uid="{00000000-0005-0000-0000-00003F720000}"/>
    <cellStyle name="Обычный 116 2 2 3 2" xfId="531" xr:uid="{00000000-0005-0000-0000-000040720000}"/>
    <cellStyle name="Обычный 116 2 2 3 3" xfId="735" xr:uid="{00000000-0005-0000-0000-000041720000}"/>
    <cellStyle name="Обычный 116 2 2 4" xfId="40604" xr:uid="{00000000-0005-0000-0000-000042720000}"/>
    <cellStyle name="Обычный 116 2 3" xfId="28615" xr:uid="{00000000-0005-0000-0000-000043720000}"/>
    <cellStyle name="Обычный 116 3" xfId="28616" xr:uid="{00000000-0005-0000-0000-000044720000}"/>
    <cellStyle name="Обычный 116 3 2" xfId="28617" xr:uid="{00000000-0005-0000-0000-000045720000}"/>
    <cellStyle name="Обычный 116 4" xfId="28618" xr:uid="{00000000-0005-0000-0000-000046720000}"/>
    <cellStyle name="Обычный 117" xfId="532" xr:uid="{00000000-0005-0000-0000-000047720000}"/>
    <cellStyle name="Обычный 117 2" xfId="28619" xr:uid="{00000000-0005-0000-0000-000048720000}"/>
    <cellStyle name="Обычный 117 2 2" xfId="28620" xr:uid="{00000000-0005-0000-0000-000049720000}"/>
    <cellStyle name="Обычный 117 2 2 2" xfId="28621" xr:uid="{00000000-0005-0000-0000-00004A720000}"/>
    <cellStyle name="Обычный 117 2 3" xfId="28622" xr:uid="{00000000-0005-0000-0000-00004B720000}"/>
    <cellStyle name="Обычный 117 3" xfId="28623" xr:uid="{00000000-0005-0000-0000-00004C720000}"/>
    <cellStyle name="Обычный 117 3 2" xfId="28624" xr:uid="{00000000-0005-0000-0000-00004D720000}"/>
    <cellStyle name="Обычный 117 4" xfId="28625" xr:uid="{00000000-0005-0000-0000-00004E720000}"/>
    <cellStyle name="Обычный 118" xfId="533" xr:uid="{00000000-0005-0000-0000-00004F720000}"/>
    <cellStyle name="Обычный 118 2" xfId="28626" xr:uid="{00000000-0005-0000-0000-000050720000}"/>
    <cellStyle name="Обычный 118 2 2" xfId="28627" xr:uid="{00000000-0005-0000-0000-000051720000}"/>
    <cellStyle name="Обычный 118 2 2 2" xfId="28628" xr:uid="{00000000-0005-0000-0000-000052720000}"/>
    <cellStyle name="Обычный 118 2 3" xfId="28629" xr:uid="{00000000-0005-0000-0000-000053720000}"/>
    <cellStyle name="Обычный 118 3" xfId="28630" xr:uid="{00000000-0005-0000-0000-000054720000}"/>
    <cellStyle name="Обычный 118 3 2" xfId="28631" xr:uid="{00000000-0005-0000-0000-000055720000}"/>
    <cellStyle name="Обычный 118 4" xfId="28632" xr:uid="{00000000-0005-0000-0000-000056720000}"/>
    <cellStyle name="Обычный 119" xfId="534" xr:uid="{00000000-0005-0000-0000-000057720000}"/>
    <cellStyle name="Обычный 119 2" xfId="28633" xr:uid="{00000000-0005-0000-0000-000058720000}"/>
    <cellStyle name="Обычный 119 2 2" xfId="28634" xr:uid="{00000000-0005-0000-0000-000059720000}"/>
    <cellStyle name="Обычный 119 2 2 2" xfId="28635" xr:uid="{00000000-0005-0000-0000-00005A720000}"/>
    <cellStyle name="Обычный 119 2 3" xfId="28636" xr:uid="{00000000-0005-0000-0000-00005B720000}"/>
    <cellStyle name="Обычный 119 3" xfId="28637" xr:uid="{00000000-0005-0000-0000-00005C720000}"/>
    <cellStyle name="Обычный 119 3 2" xfId="28638" xr:uid="{00000000-0005-0000-0000-00005D720000}"/>
    <cellStyle name="Обычный 119 4" xfId="28639" xr:uid="{00000000-0005-0000-0000-00005E720000}"/>
    <cellStyle name="Обычный 12" xfId="329" xr:uid="{00000000-0005-0000-0000-00005F720000}"/>
    <cellStyle name="Обычный 12 2" xfId="330" xr:uid="{00000000-0005-0000-0000-000060720000}"/>
    <cellStyle name="Обычный 12 3" xfId="331" xr:uid="{00000000-0005-0000-0000-000061720000}"/>
    <cellStyle name="Обычный 12 4" xfId="28640" xr:uid="{00000000-0005-0000-0000-000062720000}"/>
    <cellStyle name="Обычный 12 4 2" xfId="28641" xr:uid="{00000000-0005-0000-0000-000063720000}"/>
    <cellStyle name="Обычный 12 4 2 2" xfId="28642" xr:uid="{00000000-0005-0000-0000-000064720000}"/>
    <cellStyle name="Обычный 12 4 2 2 2" xfId="28643" xr:uid="{00000000-0005-0000-0000-000065720000}"/>
    <cellStyle name="Обычный 12 4 2 3" xfId="28644" xr:uid="{00000000-0005-0000-0000-000066720000}"/>
    <cellStyle name="Обычный 12 4 3" xfId="28645" xr:uid="{00000000-0005-0000-0000-000067720000}"/>
    <cellStyle name="Обычный 12 4 3 2" xfId="28646" xr:uid="{00000000-0005-0000-0000-000068720000}"/>
    <cellStyle name="Обычный 12 4 4" xfId="28647" xr:uid="{00000000-0005-0000-0000-000069720000}"/>
    <cellStyle name="Обычный 12 5" xfId="28648" xr:uid="{00000000-0005-0000-0000-00006A720000}"/>
    <cellStyle name="Обычный 12 5 2" xfId="28649" xr:uid="{00000000-0005-0000-0000-00006B720000}"/>
    <cellStyle name="Обычный 12 5 2 2" xfId="28650" xr:uid="{00000000-0005-0000-0000-00006C720000}"/>
    <cellStyle name="Обычный 12 5 3" xfId="28651" xr:uid="{00000000-0005-0000-0000-00006D720000}"/>
    <cellStyle name="Обычный 12 6" xfId="28652" xr:uid="{00000000-0005-0000-0000-00006E720000}"/>
    <cellStyle name="Обычный 12 6 2" xfId="28653" xr:uid="{00000000-0005-0000-0000-00006F720000}"/>
    <cellStyle name="Обычный 12 7" xfId="28654" xr:uid="{00000000-0005-0000-0000-000070720000}"/>
    <cellStyle name="Обычный 120" xfId="535" xr:uid="{00000000-0005-0000-0000-000071720000}"/>
    <cellStyle name="Обычный 120 2" xfId="28655" xr:uid="{00000000-0005-0000-0000-000072720000}"/>
    <cellStyle name="Обычный 120 2 2" xfId="28656" xr:uid="{00000000-0005-0000-0000-000073720000}"/>
    <cellStyle name="Обычный 120 2 2 2" xfId="28657" xr:uid="{00000000-0005-0000-0000-000074720000}"/>
    <cellStyle name="Обычный 120 2 3" xfId="28658" xr:uid="{00000000-0005-0000-0000-000075720000}"/>
    <cellStyle name="Обычный 120 3" xfId="28659" xr:uid="{00000000-0005-0000-0000-000076720000}"/>
    <cellStyle name="Обычный 120 3 2" xfId="28660" xr:uid="{00000000-0005-0000-0000-000077720000}"/>
    <cellStyle name="Обычный 120 4" xfId="28661" xr:uid="{00000000-0005-0000-0000-000078720000}"/>
    <cellStyle name="Обычный 121" xfId="536" xr:uid="{00000000-0005-0000-0000-000079720000}"/>
    <cellStyle name="Обычный 121 2" xfId="28662" xr:uid="{00000000-0005-0000-0000-00007A720000}"/>
    <cellStyle name="Обычный 121 2 2" xfId="28663" xr:uid="{00000000-0005-0000-0000-00007B720000}"/>
    <cellStyle name="Обычный 121 2 2 2" xfId="28664" xr:uid="{00000000-0005-0000-0000-00007C720000}"/>
    <cellStyle name="Обычный 121 2 3" xfId="28665" xr:uid="{00000000-0005-0000-0000-00007D720000}"/>
    <cellStyle name="Обычный 121 3" xfId="28666" xr:uid="{00000000-0005-0000-0000-00007E720000}"/>
    <cellStyle name="Обычный 121 3 2" xfId="28667" xr:uid="{00000000-0005-0000-0000-00007F720000}"/>
    <cellStyle name="Обычный 121 4" xfId="28668" xr:uid="{00000000-0005-0000-0000-000080720000}"/>
    <cellStyle name="Обычный 122" xfId="537" xr:uid="{00000000-0005-0000-0000-000081720000}"/>
    <cellStyle name="Обычный 122 2" xfId="28669" xr:uid="{00000000-0005-0000-0000-000082720000}"/>
    <cellStyle name="Обычный 122 2 2" xfId="28670" xr:uid="{00000000-0005-0000-0000-000083720000}"/>
    <cellStyle name="Обычный 122 2 2 2" xfId="28671" xr:uid="{00000000-0005-0000-0000-000084720000}"/>
    <cellStyle name="Обычный 122 2 3" xfId="28672" xr:uid="{00000000-0005-0000-0000-000085720000}"/>
    <cellStyle name="Обычный 122 3" xfId="28673" xr:uid="{00000000-0005-0000-0000-000086720000}"/>
    <cellStyle name="Обычный 122 3 2" xfId="28674" xr:uid="{00000000-0005-0000-0000-000087720000}"/>
    <cellStyle name="Обычный 122 4" xfId="28675" xr:uid="{00000000-0005-0000-0000-000088720000}"/>
    <cellStyle name="Обычный 123" xfId="538" xr:uid="{00000000-0005-0000-0000-000089720000}"/>
    <cellStyle name="Обычный 123 2" xfId="539" xr:uid="{00000000-0005-0000-0000-00008A720000}"/>
    <cellStyle name="Обычный 123 2 2" xfId="28676" xr:uid="{00000000-0005-0000-0000-00008B720000}"/>
    <cellStyle name="Обычный 123 2 2 2" xfId="28677" xr:uid="{00000000-0005-0000-0000-00008C720000}"/>
    <cellStyle name="Обычный 123 2 3" xfId="28678" xr:uid="{00000000-0005-0000-0000-00008D720000}"/>
    <cellStyle name="Обычный 123 3" xfId="28679" xr:uid="{00000000-0005-0000-0000-00008E720000}"/>
    <cellStyle name="Обычный 123 3 2" xfId="28680" xr:uid="{00000000-0005-0000-0000-00008F720000}"/>
    <cellStyle name="Обычный 123 4" xfId="28681" xr:uid="{00000000-0005-0000-0000-000090720000}"/>
    <cellStyle name="Обычный 124" xfId="540" xr:uid="{00000000-0005-0000-0000-000091720000}"/>
    <cellStyle name="Обычный 124 2" xfId="28682" xr:uid="{00000000-0005-0000-0000-000092720000}"/>
    <cellStyle name="Обычный 124 2 2" xfId="28683" xr:uid="{00000000-0005-0000-0000-000093720000}"/>
    <cellStyle name="Обычный 124 2 2 2" xfId="28684" xr:uid="{00000000-0005-0000-0000-000094720000}"/>
    <cellStyle name="Обычный 124 2 3" xfId="28685" xr:uid="{00000000-0005-0000-0000-000095720000}"/>
    <cellStyle name="Обычный 124 3" xfId="28686" xr:uid="{00000000-0005-0000-0000-000096720000}"/>
    <cellStyle name="Обычный 124 3 2" xfId="28687" xr:uid="{00000000-0005-0000-0000-000097720000}"/>
    <cellStyle name="Обычный 124 4" xfId="28688" xr:uid="{00000000-0005-0000-0000-000098720000}"/>
    <cellStyle name="Обычный 125" xfId="541" xr:uid="{00000000-0005-0000-0000-000099720000}"/>
    <cellStyle name="Обычный 125 2" xfId="28689" xr:uid="{00000000-0005-0000-0000-00009A720000}"/>
    <cellStyle name="Обычный 125 2 2" xfId="28690" xr:uid="{00000000-0005-0000-0000-00009B720000}"/>
    <cellStyle name="Обычный 125 2 2 2" xfId="28691" xr:uid="{00000000-0005-0000-0000-00009C720000}"/>
    <cellStyle name="Обычный 125 2 3" xfId="28692" xr:uid="{00000000-0005-0000-0000-00009D720000}"/>
    <cellStyle name="Обычный 125 3" xfId="28693" xr:uid="{00000000-0005-0000-0000-00009E720000}"/>
    <cellStyle name="Обычный 125 3 2" xfId="28694" xr:uid="{00000000-0005-0000-0000-00009F720000}"/>
    <cellStyle name="Обычный 125 4" xfId="28695" xr:uid="{00000000-0005-0000-0000-0000A0720000}"/>
    <cellStyle name="Обычный 126" xfId="542" xr:uid="{00000000-0005-0000-0000-0000A1720000}"/>
    <cellStyle name="Обычный 126 2" xfId="28696" xr:uid="{00000000-0005-0000-0000-0000A2720000}"/>
    <cellStyle name="Обычный 126 2 2" xfId="28697" xr:uid="{00000000-0005-0000-0000-0000A3720000}"/>
    <cellStyle name="Обычный 126 2 2 2" xfId="28698" xr:uid="{00000000-0005-0000-0000-0000A4720000}"/>
    <cellStyle name="Обычный 126 2 3" xfId="28699" xr:uid="{00000000-0005-0000-0000-0000A5720000}"/>
    <cellStyle name="Обычный 126 3" xfId="28700" xr:uid="{00000000-0005-0000-0000-0000A6720000}"/>
    <cellStyle name="Обычный 126 3 2" xfId="28701" xr:uid="{00000000-0005-0000-0000-0000A7720000}"/>
    <cellStyle name="Обычный 126 4" xfId="28702" xr:uid="{00000000-0005-0000-0000-0000A8720000}"/>
    <cellStyle name="Обычный 127" xfId="543" xr:uid="{00000000-0005-0000-0000-0000A9720000}"/>
    <cellStyle name="Обычный 127 2" xfId="544" xr:uid="{00000000-0005-0000-0000-0000AA720000}"/>
    <cellStyle name="Обычный 127 2 2" xfId="28703" xr:uid="{00000000-0005-0000-0000-0000AB720000}"/>
    <cellStyle name="Обычный 127 2 2 2" xfId="28704" xr:uid="{00000000-0005-0000-0000-0000AC720000}"/>
    <cellStyle name="Обычный 127 2 3" xfId="28705" xr:uid="{00000000-0005-0000-0000-0000AD720000}"/>
    <cellStyle name="Обычный 127 3" xfId="28706" xr:uid="{00000000-0005-0000-0000-0000AE720000}"/>
    <cellStyle name="Обычный 127 3 2" xfId="28707" xr:uid="{00000000-0005-0000-0000-0000AF720000}"/>
    <cellStyle name="Обычный 127 4" xfId="28708" xr:uid="{00000000-0005-0000-0000-0000B0720000}"/>
    <cellStyle name="Обычный 128" xfId="545" xr:uid="{00000000-0005-0000-0000-0000B1720000}"/>
    <cellStyle name="Обычный 128 2" xfId="28709" xr:uid="{00000000-0005-0000-0000-0000B2720000}"/>
    <cellStyle name="Обычный 128 2 2" xfId="28710" xr:uid="{00000000-0005-0000-0000-0000B3720000}"/>
    <cellStyle name="Обычный 128 2 2 2" xfId="28711" xr:uid="{00000000-0005-0000-0000-0000B4720000}"/>
    <cellStyle name="Обычный 128 2 3" xfId="28712" xr:uid="{00000000-0005-0000-0000-0000B5720000}"/>
    <cellStyle name="Обычный 128 3" xfId="28713" xr:uid="{00000000-0005-0000-0000-0000B6720000}"/>
    <cellStyle name="Обычный 128 3 2" xfId="28714" xr:uid="{00000000-0005-0000-0000-0000B7720000}"/>
    <cellStyle name="Обычный 128 4" xfId="28715" xr:uid="{00000000-0005-0000-0000-0000B8720000}"/>
    <cellStyle name="Обычный 129" xfId="546" xr:uid="{00000000-0005-0000-0000-0000B9720000}"/>
    <cellStyle name="Обычный 129 2" xfId="547" xr:uid="{00000000-0005-0000-0000-0000BA720000}"/>
    <cellStyle name="Обычный 129 2 2" xfId="28716" xr:uid="{00000000-0005-0000-0000-0000BB720000}"/>
    <cellStyle name="Обычный 129 2 2 2" xfId="28717" xr:uid="{00000000-0005-0000-0000-0000BC720000}"/>
    <cellStyle name="Обычный 129 2 3" xfId="28718" xr:uid="{00000000-0005-0000-0000-0000BD720000}"/>
    <cellStyle name="Обычный 129 3" xfId="28719" xr:uid="{00000000-0005-0000-0000-0000BE720000}"/>
    <cellStyle name="Обычный 129 3 2" xfId="28720" xr:uid="{00000000-0005-0000-0000-0000BF720000}"/>
    <cellStyle name="Обычный 129 4" xfId="28721" xr:uid="{00000000-0005-0000-0000-0000C0720000}"/>
    <cellStyle name="Обычный 13" xfId="332" xr:uid="{00000000-0005-0000-0000-0000C1720000}"/>
    <cellStyle name="Обычный 13 2" xfId="333" xr:uid="{00000000-0005-0000-0000-0000C2720000}"/>
    <cellStyle name="Обычный 13 3" xfId="334" xr:uid="{00000000-0005-0000-0000-0000C3720000}"/>
    <cellStyle name="Обычный 13 4" xfId="28722" xr:uid="{00000000-0005-0000-0000-0000C4720000}"/>
    <cellStyle name="Обычный 13 4 2" xfId="28723" xr:uid="{00000000-0005-0000-0000-0000C5720000}"/>
    <cellStyle name="Обычный 13 4 2 2" xfId="28724" xr:uid="{00000000-0005-0000-0000-0000C6720000}"/>
    <cellStyle name="Обычный 13 4 2 2 2" xfId="28725" xr:uid="{00000000-0005-0000-0000-0000C7720000}"/>
    <cellStyle name="Обычный 13 4 2 3" xfId="28726" xr:uid="{00000000-0005-0000-0000-0000C8720000}"/>
    <cellStyle name="Обычный 13 4 3" xfId="28727" xr:uid="{00000000-0005-0000-0000-0000C9720000}"/>
    <cellStyle name="Обычный 13 4 3 2" xfId="28728" xr:uid="{00000000-0005-0000-0000-0000CA720000}"/>
    <cellStyle name="Обычный 13 4 4" xfId="28729" xr:uid="{00000000-0005-0000-0000-0000CB720000}"/>
    <cellStyle name="Обычный 13 5" xfId="28730" xr:uid="{00000000-0005-0000-0000-0000CC720000}"/>
    <cellStyle name="Обычный 13 5 2" xfId="28731" xr:uid="{00000000-0005-0000-0000-0000CD720000}"/>
    <cellStyle name="Обычный 13 5 2 2" xfId="28732" xr:uid="{00000000-0005-0000-0000-0000CE720000}"/>
    <cellStyle name="Обычный 13 5 3" xfId="28733" xr:uid="{00000000-0005-0000-0000-0000CF720000}"/>
    <cellStyle name="Обычный 13 6" xfId="28734" xr:uid="{00000000-0005-0000-0000-0000D0720000}"/>
    <cellStyle name="Обычный 13 6 2" xfId="28735" xr:uid="{00000000-0005-0000-0000-0000D1720000}"/>
    <cellStyle name="Обычный 13 7" xfId="28736" xr:uid="{00000000-0005-0000-0000-0000D2720000}"/>
    <cellStyle name="Обычный 130" xfId="548" xr:uid="{00000000-0005-0000-0000-0000D3720000}"/>
    <cellStyle name="Обычный 130 2" xfId="549" xr:uid="{00000000-0005-0000-0000-0000D4720000}"/>
    <cellStyle name="Обычный 130 2 2" xfId="28737" xr:uid="{00000000-0005-0000-0000-0000D5720000}"/>
    <cellStyle name="Обычный 130 2 2 2" xfId="28738" xr:uid="{00000000-0005-0000-0000-0000D6720000}"/>
    <cellStyle name="Обычный 130 2 3" xfId="28739" xr:uid="{00000000-0005-0000-0000-0000D7720000}"/>
    <cellStyle name="Обычный 130 3" xfId="28740" xr:uid="{00000000-0005-0000-0000-0000D8720000}"/>
    <cellStyle name="Обычный 130 3 2" xfId="28741" xr:uid="{00000000-0005-0000-0000-0000D9720000}"/>
    <cellStyle name="Обычный 130 4" xfId="28742" xr:uid="{00000000-0005-0000-0000-0000DA720000}"/>
    <cellStyle name="Обычный 131" xfId="550" xr:uid="{00000000-0005-0000-0000-0000DB720000}"/>
    <cellStyle name="Обычный 131 2" xfId="551" xr:uid="{00000000-0005-0000-0000-0000DC720000}"/>
    <cellStyle name="Обычный 131 2 2" xfId="28743" xr:uid="{00000000-0005-0000-0000-0000DD720000}"/>
    <cellStyle name="Обычный 131 2 2 2" xfId="28744" xr:uid="{00000000-0005-0000-0000-0000DE720000}"/>
    <cellStyle name="Обычный 131 2 3" xfId="28745" xr:uid="{00000000-0005-0000-0000-0000DF720000}"/>
    <cellStyle name="Обычный 131 3" xfId="28746" xr:uid="{00000000-0005-0000-0000-0000E0720000}"/>
    <cellStyle name="Обычный 131 3 2" xfId="28747" xr:uid="{00000000-0005-0000-0000-0000E1720000}"/>
    <cellStyle name="Обычный 131 4" xfId="28748" xr:uid="{00000000-0005-0000-0000-0000E2720000}"/>
    <cellStyle name="Обычный 132" xfId="552" xr:uid="{00000000-0005-0000-0000-0000E3720000}"/>
    <cellStyle name="Обычный 132 2" xfId="28749" xr:uid="{00000000-0005-0000-0000-0000E4720000}"/>
    <cellStyle name="Обычный 132 2 2" xfId="28750" xr:uid="{00000000-0005-0000-0000-0000E5720000}"/>
    <cellStyle name="Обычный 132 2 2 2" xfId="28751" xr:uid="{00000000-0005-0000-0000-0000E6720000}"/>
    <cellStyle name="Обычный 132 2 3" xfId="28752" xr:uid="{00000000-0005-0000-0000-0000E7720000}"/>
    <cellStyle name="Обычный 132 3" xfId="28753" xr:uid="{00000000-0005-0000-0000-0000E8720000}"/>
    <cellStyle name="Обычный 132 3 2" xfId="28754" xr:uid="{00000000-0005-0000-0000-0000E9720000}"/>
    <cellStyle name="Обычный 132 4" xfId="28755" xr:uid="{00000000-0005-0000-0000-0000EA720000}"/>
    <cellStyle name="Обычный 133" xfId="553" xr:uid="{00000000-0005-0000-0000-0000EB720000}"/>
    <cellStyle name="Обычный 133 2" xfId="554" xr:uid="{00000000-0005-0000-0000-0000EC720000}"/>
    <cellStyle name="Обычный 133 2 2" xfId="28756" xr:uid="{00000000-0005-0000-0000-0000ED720000}"/>
    <cellStyle name="Обычный 133 2 2 2" xfId="28757" xr:uid="{00000000-0005-0000-0000-0000EE720000}"/>
    <cellStyle name="Обычный 133 2 3" xfId="28758" xr:uid="{00000000-0005-0000-0000-0000EF720000}"/>
    <cellStyle name="Обычный 133 3" xfId="555" xr:uid="{00000000-0005-0000-0000-0000F0720000}"/>
    <cellStyle name="Обычный 133 3 2" xfId="28759" xr:uid="{00000000-0005-0000-0000-0000F1720000}"/>
    <cellStyle name="Обычный 133 4" xfId="28760" xr:uid="{00000000-0005-0000-0000-0000F2720000}"/>
    <cellStyle name="Обычный 134" xfId="556" xr:uid="{00000000-0005-0000-0000-0000F3720000}"/>
    <cellStyle name="Обычный 134 2" xfId="28761" xr:uid="{00000000-0005-0000-0000-0000F4720000}"/>
    <cellStyle name="Обычный 134 2 2" xfId="28762" xr:uid="{00000000-0005-0000-0000-0000F5720000}"/>
    <cellStyle name="Обычный 134 2 2 2" xfId="28763" xr:uid="{00000000-0005-0000-0000-0000F6720000}"/>
    <cellStyle name="Обычный 134 2 3" xfId="28764" xr:uid="{00000000-0005-0000-0000-0000F7720000}"/>
    <cellStyle name="Обычный 134 3" xfId="28765" xr:uid="{00000000-0005-0000-0000-0000F8720000}"/>
    <cellStyle name="Обычный 134 3 2" xfId="28766" xr:uid="{00000000-0005-0000-0000-0000F9720000}"/>
    <cellStyle name="Обычный 134 4" xfId="28767" xr:uid="{00000000-0005-0000-0000-0000FA720000}"/>
    <cellStyle name="Обычный 135" xfId="507" xr:uid="{00000000-0005-0000-0000-0000FB720000}"/>
    <cellStyle name="Обычный 135 2" xfId="28768" xr:uid="{00000000-0005-0000-0000-0000FC720000}"/>
    <cellStyle name="Обычный 135 2 2" xfId="28769" xr:uid="{00000000-0005-0000-0000-0000FD720000}"/>
    <cellStyle name="Обычный 135 2 2 2" xfId="28770" xr:uid="{00000000-0005-0000-0000-0000FE720000}"/>
    <cellStyle name="Обычный 135 2 3" xfId="28771" xr:uid="{00000000-0005-0000-0000-0000FF720000}"/>
    <cellStyle name="Обычный 135 3" xfId="28772" xr:uid="{00000000-0005-0000-0000-000000730000}"/>
    <cellStyle name="Обычный 135 3 2" xfId="28773" xr:uid="{00000000-0005-0000-0000-000001730000}"/>
    <cellStyle name="Обычный 135 4" xfId="28774" xr:uid="{00000000-0005-0000-0000-000002730000}"/>
    <cellStyle name="Обычный 136" xfId="557" xr:uid="{00000000-0005-0000-0000-000003730000}"/>
    <cellStyle name="Обычный 136 2" xfId="28775" xr:uid="{00000000-0005-0000-0000-000004730000}"/>
    <cellStyle name="Обычный 136 2 2" xfId="28776" xr:uid="{00000000-0005-0000-0000-000005730000}"/>
    <cellStyle name="Обычный 136 2 2 2" xfId="28777" xr:uid="{00000000-0005-0000-0000-000006730000}"/>
    <cellStyle name="Обычный 136 2 2 2 2" xfId="28778" xr:uid="{00000000-0005-0000-0000-000007730000}"/>
    <cellStyle name="Обычный 136 2 2 3" xfId="28779" xr:uid="{00000000-0005-0000-0000-000008730000}"/>
    <cellStyle name="Обычный 136 2 3" xfId="28780" xr:uid="{00000000-0005-0000-0000-000009730000}"/>
    <cellStyle name="Обычный 136 2 3 2" xfId="28781" xr:uid="{00000000-0005-0000-0000-00000A730000}"/>
    <cellStyle name="Обычный 136 2 4" xfId="28782" xr:uid="{00000000-0005-0000-0000-00000B730000}"/>
    <cellStyle name="Обычный 136 3" xfId="28783" xr:uid="{00000000-0005-0000-0000-00000C730000}"/>
    <cellStyle name="Обычный 136 3 2" xfId="28784" xr:uid="{00000000-0005-0000-0000-00000D730000}"/>
    <cellStyle name="Обычный 136 3 2 2" xfId="28785" xr:uid="{00000000-0005-0000-0000-00000E730000}"/>
    <cellStyle name="Обычный 136 3 3" xfId="28786" xr:uid="{00000000-0005-0000-0000-00000F730000}"/>
    <cellStyle name="Обычный 136 4" xfId="28787" xr:uid="{00000000-0005-0000-0000-000010730000}"/>
    <cellStyle name="Обычный 136 4 2" xfId="28788" xr:uid="{00000000-0005-0000-0000-000011730000}"/>
    <cellStyle name="Обычный 136 5" xfId="28789" xr:uid="{00000000-0005-0000-0000-000012730000}"/>
    <cellStyle name="Обычный 137" xfId="558" xr:uid="{00000000-0005-0000-0000-000013730000}"/>
    <cellStyle name="Обычный 137 2" xfId="28790" xr:uid="{00000000-0005-0000-0000-000014730000}"/>
    <cellStyle name="Обычный 137 2 2" xfId="28791" xr:uid="{00000000-0005-0000-0000-000015730000}"/>
    <cellStyle name="Обычный 137 2 2 2" xfId="28792" xr:uid="{00000000-0005-0000-0000-000016730000}"/>
    <cellStyle name="Обычный 137 2 2 2 2" xfId="28793" xr:uid="{00000000-0005-0000-0000-000017730000}"/>
    <cellStyle name="Обычный 137 2 2 3" xfId="28794" xr:uid="{00000000-0005-0000-0000-000018730000}"/>
    <cellStyle name="Обычный 137 2 3" xfId="28795" xr:uid="{00000000-0005-0000-0000-000019730000}"/>
    <cellStyle name="Обычный 137 2 3 2" xfId="28796" xr:uid="{00000000-0005-0000-0000-00001A730000}"/>
    <cellStyle name="Обычный 137 2 4" xfId="28797" xr:uid="{00000000-0005-0000-0000-00001B730000}"/>
    <cellStyle name="Обычный 137 3" xfId="28798" xr:uid="{00000000-0005-0000-0000-00001C730000}"/>
    <cellStyle name="Обычный 137 3 2" xfId="28799" xr:uid="{00000000-0005-0000-0000-00001D730000}"/>
    <cellStyle name="Обычный 137 3 2 2" xfId="28800" xr:uid="{00000000-0005-0000-0000-00001E730000}"/>
    <cellStyle name="Обычный 137 3 3" xfId="28801" xr:uid="{00000000-0005-0000-0000-00001F730000}"/>
    <cellStyle name="Обычный 137 4" xfId="28802" xr:uid="{00000000-0005-0000-0000-000020730000}"/>
    <cellStyle name="Обычный 137 4 2" xfId="28803" xr:uid="{00000000-0005-0000-0000-000021730000}"/>
    <cellStyle name="Обычный 137 5" xfId="28804" xr:uid="{00000000-0005-0000-0000-000022730000}"/>
    <cellStyle name="Обычный 138" xfId="559" xr:uid="{00000000-0005-0000-0000-000023730000}"/>
    <cellStyle name="Обычный 138 2" xfId="28805" xr:uid="{00000000-0005-0000-0000-000024730000}"/>
    <cellStyle name="Обычный 138 2 2" xfId="28806" xr:uid="{00000000-0005-0000-0000-000025730000}"/>
    <cellStyle name="Обычный 138 2 2 2" xfId="28807" xr:uid="{00000000-0005-0000-0000-000026730000}"/>
    <cellStyle name="Обычный 138 2 3" xfId="28808" xr:uid="{00000000-0005-0000-0000-000027730000}"/>
    <cellStyle name="Обычный 138 3" xfId="28809" xr:uid="{00000000-0005-0000-0000-000028730000}"/>
    <cellStyle name="Обычный 138 3 2" xfId="28810" xr:uid="{00000000-0005-0000-0000-000029730000}"/>
    <cellStyle name="Обычный 138 4" xfId="28811" xr:uid="{00000000-0005-0000-0000-00002A730000}"/>
    <cellStyle name="Обычный 139" xfId="560" xr:uid="{00000000-0005-0000-0000-00002B730000}"/>
    <cellStyle name="Обычный 139 2" xfId="28812" xr:uid="{00000000-0005-0000-0000-00002C730000}"/>
    <cellStyle name="Обычный 139 2 2" xfId="28813" xr:uid="{00000000-0005-0000-0000-00002D730000}"/>
    <cellStyle name="Обычный 139 2 2 2" xfId="28814" xr:uid="{00000000-0005-0000-0000-00002E730000}"/>
    <cellStyle name="Обычный 139 2 3" xfId="28815" xr:uid="{00000000-0005-0000-0000-00002F730000}"/>
    <cellStyle name="Обычный 139 3" xfId="28816" xr:uid="{00000000-0005-0000-0000-000030730000}"/>
    <cellStyle name="Обычный 139 3 2" xfId="28817" xr:uid="{00000000-0005-0000-0000-000031730000}"/>
    <cellStyle name="Обычный 139 4" xfId="28818" xr:uid="{00000000-0005-0000-0000-000032730000}"/>
    <cellStyle name="Обычный 14" xfId="335" xr:uid="{00000000-0005-0000-0000-000033730000}"/>
    <cellStyle name="Обычный 14 2" xfId="482" xr:uid="{00000000-0005-0000-0000-000034730000}"/>
    <cellStyle name="Обычный 14 2 2" xfId="491" xr:uid="{00000000-0005-0000-0000-000035730000}"/>
    <cellStyle name="Обычный 14 2 2 2" xfId="28819" xr:uid="{00000000-0005-0000-0000-000036730000}"/>
    <cellStyle name="Обычный 14 2 2 2 2" xfId="28820" xr:uid="{00000000-0005-0000-0000-000037730000}"/>
    <cellStyle name="Обычный 14 2 2 3" xfId="28821" xr:uid="{00000000-0005-0000-0000-000038730000}"/>
    <cellStyle name="Обычный 14 2 3" xfId="28822" xr:uid="{00000000-0005-0000-0000-000039730000}"/>
    <cellStyle name="Обычный 14 2 3 2" xfId="28823" xr:uid="{00000000-0005-0000-0000-00003A730000}"/>
    <cellStyle name="Обычный 14 2 4" xfId="28824" xr:uid="{00000000-0005-0000-0000-00003B730000}"/>
    <cellStyle name="Обычный 14 3" xfId="28825" xr:uid="{00000000-0005-0000-0000-00003C730000}"/>
    <cellStyle name="Обычный 14 3 2" xfId="28826" xr:uid="{00000000-0005-0000-0000-00003D730000}"/>
    <cellStyle name="Обычный 14 3 2 2" xfId="28827" xr:uid="{00000000-0005-0000-0000-00003E730000}"/>
    <cellStyle name="Обычный 14 3 3" xfId="28828" xr:uid="{00000000-0005-0000-0000-00003F730000}"/>
    <cellStyle name="Обычный 14 4" xfId="28829" xr:uid="{00000000-0005-0000-0000-000040730000}"/>
    <cellStyle name="Обычный 14 4 2" xfId="28830" xr:uid="{00000000-0005-0000-0000-000041730000}"/>
    <cellStyle name="Обычный 14 5" xfId="28831" xr:uid="{00000000-0005-0000-0000-000042730000}"/>
    <cellStyle name="Обычный 14 6" xfId="28832" xr:uid="{00000000-0005-0000-0000-000043730000}"/>
    <cellStyle name="Обычный 140" xfId="561" xr:uid="{00000000-0005-0000-0000-000044730000}"/>
    <cellStyle name="Обычный 140 2" xfId="28833" xr:uid="{00000000-0005-0000-0000-000045730000}"/>
    <cellStyle name="Обычный 140 2 2" xfId="28834" xr:uid="{00000000-0005-0000-0000-000046730000}"/>
    <cellStyle name="Обычный 140 2 2 2" xfId="28835" xr:uid="{00000000-0005-0000-0000-000047730000}"/>
    <cellStyle name="Обычный 140 2 3" xfId="28836" xr:uid="{00000000-0005-0000-0000-000048730000}"/>
    <cellStyle name="Обычный 140 3" xfId="28837" xr:uid="{00000000-0005-0000-0000-000049730000}"/>
    <cellStyle name="Обычный 140 3 2" xfId="28838" xr:uid="{00000000-0005-0000-0000-00004A730000}"/>
    <cellStyle name="Обычный 140 4" xfId="28839" xr:uid="{00000000-0005-0000-0000-00004B730000}"/>
    <cellStyle name="Обычный 141" xfId="562" xr:uid="{00000000-0005-0000-0000-00004C730000}"/>
    <cellStyle name="Обычный 141 2" xfId="563" xr:uid="{00000000-0005-0000-0000-00004D730000}"/>
    <cellStyle name="Обычный 141 2 2" xfId="564" xr:uid="{00000000-0005-0000-0000-00004E730000}"/>
    <cellStyle name="Обычный 141 2 2 2" xfId="736" xr:uid="{00000000-0005-0000-0000-00004F730000}"/>
    <cellStyle name="Обычный 141 2 3" xfId="28840" xr:uid="{00000000-0005-0000-0000-000050730000}"/>
    <cellStyle name="Обычный 141 3" xfId="565" xr:uid="{00000000-0005-0000-0000-000051730000}"/>
    <cellStyle name="Обычный 141 3 2" xfId="28841" xr:uid="{00000000-0005-0000-0000-000052730000}"/>
    <cellStyle name="Обычный 141 4" xfId="566" xr:uid="{00000000-0005-0000-0000-000053730000}"/>
    <cellStyle name="Обычный 141 4 2" xfId="737" xr:uid="{00000000-0005-0000-0000-000054730000}"/>
    <cellStyle name="Обычный 141 5" xfId="40605" xr:uid="{00000000-0005-0000-0000-000055730000}"/>
    <cellStyle name="Обычный 142" xfId="567" xr:uid="{00000000-0005-0000-0000-000056730000}"/>
    <cellStyle name="Обычный 142 2" xfId="28842" xr:uid="{00000000-0005-0000-0000-000057730000}"/>
    <cellStyle name="Обычный 142 2 2" xfId="28843" xr:uid="{00000000-0005-0000-0000-000058730000}"/>
    <cellStyle name="Обычный 142 2 2 2" xfId="28844" xr:uid="{00000000-0005-0000-0000-000059730000}"/>
    <cellStyle name="Обычный 142 2 3" xfId="28845" xr:uid="{00000000-0005-0000-0000-00005A730000}"/>
    <cellStyle name="Обычный 142 3" xfId="28846" xr:uid="{00000000-0005-0000-0000-00005B730000}"/>
    <cellStyle name="Обычный 142 3 2" xfId="28847" xr:uid="{00000000-0005-0000-0000-00005C730000}"/>
    <cellStyle name="Обычный 142 4" xfId="28848" xr:uid="{00000000-0005-0000-0000-00005D730000}"/>
    <cellStyle name="Обычный 143" xfId="568" xr:uid="{00000000-0005-0000-0000-00005E730000}"/>
    <cellStyle name="Обычный 143 2" xfId="28849" xr:uid="{00000000-0005-0000-0000-00005F730000}"/>
    <cellStyle name="Обычный 143 2 2" xfId="28850" xr:uid="{00000000-0005-0000-0000-000060730000}"/>
    <cellStyle name="Обычный 143 2 2 2" xfId="28851" xr:uid="{00000000-0005-0000-0000-000061730000}"/>
    <cellStyle name="Обычный 143 2 3" xfId="28852" xr:uid="{00000000-0005-0000-0000-000062730000}"/>
    <cellStyle name="Обычный 143 3" xfId="28853" xr:uid="{00000000-0005-0000-0000-000063730000}"/>
    <cellStyle name="Обычный 143 3 2" xfId="28854" xr:uid="{00000000-0005-0000-0000-000064730000}"/>
    <cellStyle name="Обычный 143 4" xfId="28855" xr:uid="{00000000-0005-0000-0000-000065730000}"/>
    <cellStyle name="Обычный 144" xfId="569" xr:uid="{00000000-0005-0000-0000-000066730000}"/>
    <cellStyle name="Обычный 144 2" xfId="28856" xr:uid="{00000000-0005-0000-0000-000067730000}"/>
    <cellStyle name="Обычный 144 2 2" xfId="28857" xr:uid="{00000000-0005-0000-0000-000068730000}"/>
    <cellStyle name="Обычный 144 2 2 2" xfId="28858" xr:uid="{00000000-0005-0000-0000-000069730000}"/>
    <cellStyle name="Обычный 144 2 3" xfId="28859" xr:uid="{00000000-0005-0000-0000-00006A730000}"/>
    <cellStyle name="Обычный 144 3" xfId="28860" xr:uid="{00000000-0005-0000-0000-00006B730000}"/>
    <cellStyle name="Обычный 144 3 2" xfId="28861" xr:uid="{00000000-0005-0000-0000-00006C730000}"/>
    <cellStyle name="Обычный 144 4" xfId="28862" xr:uid="{00000000-0005-0000-0000-00006D730000}"/>
    <cellStyle name="Обычный 145" xfId="570" xr:uid="{00000000-0005-0000-0000-00006E730000}"/>
    <cellStyle name="Обычный 145 2" xfId="28863" xr:uid="{00000000-0005-0000-0000-00006F730000}"/>
    <cellStyle name="Обычный 145 2 2" xfId="28864" xr:uid="{00000000-0005-0000-0000-000070730000}"/>
    <cellStyle name="Обычный 145 2 2 2" xfId="28865" xr:uid="{00000000-0005-0000-0000-000071730000}"/>
    <cellStyle name="Обычный 145 2 3" xfId="28866" xr:uid="{00000000-0005-0000-0000-000072730000}"/>
    <cellStyle name="Обычный 145 3" xfId="28867" xr:uid="{00000000-0005-0000-0000-000073730000}"/>
    <cellStyle name="Обычный 145 3 2" xfId="28868" xr:uid="{00000000-0005-0000-0000-000074730000}"/>
    <cellStyle name="Обычный 145 4" xfId="28869" xr:uid="{00000000-0005-0000-0000-000075730000}"/>
    <cellStyle name="Обычный 146" xfId="571" xr:uid="{00000000-0005-0000-0000-000076730000}"/>
    <cellStyle name="Обычный 146 2" xfId="28870" xr:uid="{00000000-0005-0000-0000-000077730000}"/>
    <cellStyle name="Обычный 146 2 2" xfId="28871" xr:uid="{00000000-0005-0000-0000-000078730000}"/>
    <cellStyle name="Обычный 146 2 2 2" xfId="28872" xr:uid="{00000000-0005-0000-0000-000079730000}"/>
    <cellStyle name="Обычный 146 2 3" xfId="28873" xr:uid="{00000000-0005-0000-0000-00007A730000}"/>
    <cellStyle name="Обычный 146 3" xfId="28874" xr:uid="{00000000-0005-0000-0000-00007B730000}"/>
    <cellStyle name="Обычный 146 3 2" xfId="28875" xr:uid="{00000000-0005-0000-0000-00007C730000}"/>
    <cellStyle name="Обычный 146 4" xfId="28876" xr:uid="{00000000-0005-0000-0000-00007D730000}"/>
    <cellStyle name="Обычный 147" xfId="572" xr:uid="{00000000-0005-0000-0000-00007E730000}"/>
    <cellStyle name="Обычный 147 2" xfId="28877" xr:uid="{00000000-0005-0000-0000-00007F730000}"/>
    <cellStyle name="Обычный 147 2 2" xfId="28878" xr:uid="{00000000-0005-0000-0000-000080730000}"/>
    <cellStyle name="Обычный 147 2 2 2" xfId="28879" xr:uid="{00000000-0005-0000-0000-000081730000}"/>
    <cellStyle name="Обычный 147 2 3" xfId="28880" xr:uid="{00000000-0005-0000-0000-000082730000}"/>
    <cellStyle name="Обычный 147 3" xfId="28881" xr:uid="{00000000-0005-0000-0000-000083730000}"/>
    <cellStyle name="Обычный 147 3 2" xfId="28882" xr:uid="{00000000-0005-0000-0000-000084730000}"/>
    <cellStyle name="Обычный 147 4" xfId="28883" xr:uid="{00000000-0005-0000-0000-000085730000}"/>
    <cellStyle name="Обычный 148" xfId="573" xr:uid="{00000000-0005-0000-0000-000086730000}"/>
    <cellStyle name="Обычный 148 2" xfId="28884" xr:uid="{00000000-0005-0000-0000-000087730000}"/>
    <cellStyle name="Обычный 148 2 2" xfId="28885" xr:uid="{00000000-0005-0000-0000-000088730000}"/>
    <cellStyle name="Обычный 148 2 2 2" xfId="28886" xr:uid="{00000000-0005-0000-0000-000089730000}"/>
    <cellStyle name="Обычный 148 2 3" xfId="28887" xr:uid="{00000000-0005-0000-0000-00008A730000}"/>
    <cellStyle name="Обычный 148 3" xfId="28888" xr:uid="{00000000-0005-0000-0000-00008B730000}"/>
    <cellStyle name="Обычный 148 3 2" xfId="28889" xr:uid="{00000000-0005-0000-0000-00008C730000}"/>
    <cellStyle name="Обычный 148 4" xfId="28890" xr:uid="{00000000-0005-0000-0000-00008D730000}"/>
    <cellStyle name="Обычный 149" xfId="574" xr:uid="{00000000-0005-0000-0000-00008E730000}"/>
    <cellStyle name="Обычный 149 2" xfId="28891" xr:uid="{00000000-0005-0000-0000-00008F730000}"/>
    <cellStyle name="Обычный 149 2 2" xfId="28892" xr:uid="{00000000-0005-0000-0000-000090730000}"/>
    <cellStyle name="Обычный 149 2 2 2" xfId="28893" xr:uid="{00000000-0005-0000-0000-000091730000}"/>
    <cellStyle name="Обычный 149 2 3" xfId="28894" xr:uid="{00000000-0005-0000-0000-000092730000}"/>
    <cellStyle name="Обычный 149 3" xfId="28895" xr:uid="{00000000-0005-0000-0000-000093730000}"/>
    <cellStyle name="Обычный 149 3 2" xfId="28896" xr:uid="{00000000-0005-0000-0000-000094730000}"/>
    <cellStyle name="Обычный 149 4" xfId="28897" xr:uid="{00000000-0005-0000-0000-000095730000}"/>
    <cellStyle name="Обычный 15" xfId="336" xr:uid="{00000000-0005-0000-0000-000096730000}"/>
    <cellStyle name="Обычный 15 2" xfId="337" xr:uid="{00000000-0005-0000-0000-000097730000}"/>
    <cellStyle name="Обычный 15 3" xfId="28898" xr:uid="{00000000-0005-0000-0000-000098730000}"/>
    <cellStyle name="Обычный 15 3 2" xfId="28899" xr:uid="{00000000-0005-0000-0000-000099730000}"/>
    <cellStyle name="Обычный 15 3 2 2" xfId="28900" xr:uid="{00000000-0005-0000-0000-00009A730000}"/>
    <cellStyle name="Обычный 15 3 2 2 2" xfId="28901" xr:uid="{00000000-0005-0000-0000-00009B730000}"/>
    <cellStyle name="Обычный 15 3 2 3" xfId="28902" xr:uid="{00000000-0005-0000-0000-00009C730000}"/>
    <cellStyle name="Обычный 15 3 3" xfId="28903" xr:uid="{00000000-0005-0000-0000-00009D730000}"/>
    <cellStyle name="Обычный 15 3 3 2" xfId="28904" xr:uid="{00000000-0005-0000-0000-00009E730000}"/>
    <cellStyle name="Обычный 15 3 4" xfId="28905" xr:uid="{00000000-0005-0000-0000-00009F730000}"/>
    <cellStyle name="Обычный 15 4" xfId="28906" xr:uid="{00000000-0005-0000-0000-0000A0730000}"/>
    <cellStyle name="Обычный 15 4 2" xfId="28907" xr:uid="{00000000-0005-0000-0000-0000A1730000}"/>
    <cellStyle name="Обычный 15 4 2 2" xfId="28908" xr:uid="{00000000-0005-0000-0000-0000A2730000}"/>
    <cellStyle name="Обычный 15 4 3" xfId="28909" xr:uid="{00000000-0005-0000-0000-0000A3730000}"/>
    <cellStyle name="Обычный 15 5" xfId="28910" xr:uid="{00000000-0005-0000-0000-0000A4730000}"/>
    <cellStyle name="Обычный 15 5 2" xfId="28911" xr:uid="{00000000-0005-0000-0000-0000A5730000}"/>
    <cellStyle name="Обычный 15 6" xfId="28912" xr:uid="{00000000-0005-0000-0000-0000A6730000}"/>
    <cellStyle name="Обычный 150" xfId="575" xr:uid="{00000000-0005-0000-0000-0000A7730000}"/>
    <cellStyle name="Обычный 150 2" xfId="28913" xr:uid="{00000000-0005-0000-0000-0000A8730000}"/>
    <cellStyle name="Обычный 150 2 2" xfId="28914" xr:uid="{00000000-0005-0000-0000-0000A9730000}"/>
    <cellStyle name="Обычный 150 2 2 2" xfId="28915" xr:uid="{00000000-0005-0000-0000-0000AA730000}"/>
    <cellStyle name="Обычный 150 2 3" xfId="28916" xr:uid="{00000000-0005-0000-0000-0000AB730000}"/>
    <cellStyle name="Обычный 150 3" xfId="28917" xr:uid="{00000000-0005-0000-0000-0000AC730000}"/>
    <cellStyle name="Обычный 150 3 2" xfId="28918" xr:uid="{00000000-0005-0000-0000-0000AD730000}"/>
    <cellStyle name="Обычный 150 4" xfId="28919" xr:uid="{00000000-0005-0000-0000-0000AE730000}"/>
    <cellStyle name="Обычный 151" xfId="576" xr:uid="{00000000-0005-0000-0000-0000AF730000}"/>
    <cellStyle name="Обычный 151 2" xfId="28920" xr:uid="{00000000-0005-0000-0000-0000B0730000}"/>
    <cellStyle name="Обычный 151 2 2" xfId="28921" xr:uid="{00000000-0005-0000-0000-0000B1730000}"/>
    <cellStyle name="Обычный 151 2 2 2" xfId="28922" xr:uid="{00000000-0005-0000-0000-0000B2730000}"/>
    <cellStyle name="Обычный 151 2 3" xfId="28923" xr:uid="{00000000-0005-0000-0000-0000B3730000}"/>
    <cellStyle name="Обычный 151 3" xfId="28924" xr:uid="{00000000-0005-0000-0000-0000B4730000}"/>
    <cellStyle name="Обычный 151 3 2" xfId="28925" xr:uid="{00000000-0005-0000-0000-0000B5730000}"/>
    <cellStyle name="Обычный 151 4" xfId="28926" xr:uid="{00000000-0005-0000-0000-0000B6730000}"/>
    <cellStyle name="Обычный 152" xfId="577" xr:uid="{00000000-0005-0000-0000-0000B7730000}"/>
    <cellStyle name="Обычный 152 2" xfId="578" xr:uid="{00000000-0005-0000-0000-0000B8730000}"/>
    <cellStyle name="Обычный 152 2 2" xfId="28927" xr:uid="{00000000-0005-0000-0000-0000B9730000}"/>
    <cellStyle name="Обычный 152 2 2 2" xfId="28928" xr:uid="{00000000-0005-0000-0000-0000BA730000}"/>
    <cellStyle name="Обычный 152 2 3" xfId="28929" xr:uid="{00000000-0005-0000-0000-0000BB730000}"/>
    <cellStyle name="Обычный 152 3" xfId="28930" xr:uid="{00000000-0005-0000-0000-0000BC730000}"/>
    <cellStyle name="Обычный 152 3 2" xfId="28931" xr:uid="{00000000-0005-0000-0000-0000BD730000}"/>
    <cellStyle name="Обычный 152 4" xfId="28932" xr:uid="{00000000-0005-0000-0000-0000BE730000}"/>
    <cellStyle name="Обычный 153" xfId="579" xr:uid="{00000000-0005-0000-0000-0000BF730000}"/>
    <cellStyle name="Обычный 153 2" xfId="28933" xr:uid="{00000000-0005-0000-0000-0000C0730000}"/>
    <cellStyle name="Обычный 153 2 2" xfId="28934" xr:uid="{00000000-0005-0000-0000-0000C1730000}"/>
    <cellStyle name="Обычный 153 2 2 2" xfId="28935" xr:uid="{00000000-0005-0000-0000-0000C2730000}"/>
    <cellStyle name="Обычный 153 2 3" xfId="28936" xr:uid="{00000000-0005-0000-0000-0000C3730000}"/>
    <cellStyle name="Обычный 153 3" xfId="28937" xr:uid="{00000000-0005-0000-0000-0000C4730000}"/>
    <cellStyle name="Обычный 153 3 2" xfId="28938" xr:uid="{00000000-0005-0000-0000-0000C5730000}"/>
    <cellStyle name="Обычный 153 4" xfId="28939" xr:uid="{00000000-0005-0000-0000-0000C6730000}"/>
    <cellStyle name="Обычный 154" xfId="580" xr:uid="{00000000-0005-0000-0000-0000C7730000}"/>
    <cellStyle name="Обычный 154 2" xfId="28940" xr:uid="{00000000-0005-0000-0000-0000C8730000}"/>
    <cellStyle name="Обычный 154 2 2" xfId="28941" xr:uid="{00000000-0005-0000-0000-0000C9730000}"/>
    <cellStyle name="Обычный 154 2 2 2" xfId="28942" xr:uid="{00000000-0005-0000-0000-0000CA730000}"/>
    <cellStyle name="Обычный 154 2 3" xfId="28943" xr:uid="{00000000-0005-0000-0000-0000CB730000}"/>
    <cellStyle name="Обычный 154 3" xfId="28944" xr:uid="{00000000-0005-0000-0000-0000CC730000}"/>
    <cellStyle name="Обычный 154 3 2" xfId="28945" xr:uid="{00000000-0005-0000-0000-0000CD730000}"/>
    <cellStyle name="Обычный 154 4" xfId="28946" xr:uid="{00000000-0005-0000-0000-0000CE730000}"/>
    <cellStyle name="Обычный 155" xfId="581" xr:uid="{00000000-0005-0000-0000-0000CF730000}"/>
    <cellStyle name="Обычный 155 2" xfId="582" xr:uid="{00000000-0005-0000-0000-0000D0730000}"/>
    <cellStyle name="Обычный 155 2 2" xfId="28947" xr:uid="{00000000-0005-0000-0000-0000D1730000}"/>
    <cellStyle name="Обычный 155 2 2 2" xfId="28948" xr:uid="{00000000-0005-0000-0000-0000D2730000}"/>
    <cellStyle name="Обычный 155 2 3" xfId="28949" xr:uid="{00000000-0005-0000-0000-0000D3730000}"/>
    <cellStyle name="Обычный 155 3" xfId="28950" xr:uid="{00000000-0005-0000-0000-0000D4730000}"/>
    <cellStyle name="Обычный 155 3 2" xfId="28951" xr:uid="{00000000-0005-0000-0000-0000D5730000}"/>
    <cellStyle name="Обычный 155 4" xfId="28952" xr:uid="{00000000-0005-0000-0000-0000D6730000}"/>
    <cellStyle name="Обычный 156" xfId="583" xr:uid="{00000000-0005-0000-0000-0000D7730000}"/>
    <cellStyle name="Обычный 156 2" xfId="584" xr:uid="{00000000-0005-0000-0000-0000D8730000}"/>
    <cellStyle name="Обычный 156 2 2" xfId="28953" xr:uid="{00000000-0005-0000-0000-0000D9730000}"/>
    <cellStyle name="Обычный 156 2 2 2" xfId="28954" xr:uid="{00000000-0005-0000-0000-0000DA730000}"/>
    <cellStyle name="Обычный 156 2 3" xfId="28955" xr:uid="{00000000-0005-0000-0000-0000DB730000}"/>
    <cellStyle name="Обычный 156 3" xfId="28956" xr:uid="{00000000-0005-0000-0000-0000DC730000}"/>
    <cellStyle name="Обычный 156 3 2" xfId="28957" xr:uid="{00000000-0005-0000-0000-0000DD730000}"/>
    <cellStyle name="Обычный 156 4" xfId="28958" xr:uid="{00000000-0005-0000-0000-0000DE730000}"/>
    <cellStyle name="Обычный 157" xfId="585" xr:uid="{00000000-0005-0000-0000-0000DF730000}"/>
    <cellStyle name="Обычный 157 2" xfId="28959" xr:uid="{00000000-0005-0000-0000-0000E0730000}"/>
    <cellStyle name="Обычный 157 2 2" xfId="28960" xr:uid="{00000000-0005-0000-0000-0000E1730000}"/>
    <cellStyle name="Обычный 157 2 2 2" xfId="28961" xr:uid="{00000000-0005-0000-0000-0000E2730000}"/>
    <cellStyle name="Обычный 157 2 3" xfId="28962" xr:uid="{00000000-0005-0000-0000-0000E3730000}"/>
    <cellStyle name="Обычный 157 3" xfId="28963" xr:uid="{00000000-0005-0000-0000-0000E4730000}"/>
    <cellStyle name="Обычный 157 3 2" xfId="28964" xr:uid="{00000000-0005-0000-0000-0000E5730000}"/>
    <cellStyle name="Обычный 157 4" xfId="28965" xr:uid="{00000000-0005-0000-0000-0000E6730000}"/>
    <cellStyle name="Обычный 158" xfId="586" xr:uid="{00000000-0005-0000-0000-0000E7730000}"/>
    <cellStyle name="Обычный 158 2" xfId="28966" xr:uid="{00000000-0005-0000-0000-0000E8730000}"/>
    <cellStyle name="Обычный 158 2 2" xfId="28967" xr:uid="{00000000-0005-0000-0000-0000E9730000}"/>
    <cellStyle name="Обычный 158 2 2 2" xfId="28968" xr:uid="{00000000-0005-0000-0000-0000EA730000}"/>
    <cellStyle name="Обычный 158 2 3" xfId="28969" xr:uid="{00000000-0005-0000-0000-0000EB730000}"/>
    <cellStyle name="Обычный 158 3" xfId="28970" xr:uid="{00000000-0005-0000-0000-0000EC730000}"/>
    <cellStyle name="Обычный 158 3 2" xfId="28971" xr:uid="{00000000-0005-0000-0000-0000ED730000}"/>
    <cellStyle name="Обычный 158 4" xfId="28972" xr:uid="{00000000-0005-0000-0000-0000EE730000}"/>
    <cellStyle name="Обычный 159" xfId="587" xr:uid="{00000000-0005-0000-0000-0000EF730000}"/>
    <cellStyle name="Обычный 159 2" xfId="28973" xr:uid="{00000000-0005-0000-0000-0000F0730000}"/>
    <cellStyle name="Обычный 159 2 2" xfId="28974" xr:uid="{00000000-0005-0000-0000-0000F1730000}"/>
    <cellStyle name="Обычный 159 2 2 2" xfId="28975" xr:uid="{00000000-0005-0000-0000-0000F2730000}"/>
    <cellStyle name="Обычный 159 2 3" xfId="28976" xr:uid="{00000000-0005-0000-0000-0000F3730000}"/>
    <cellStyle name="Обычный 159 3" xfId="28977" xr:uid="{00000000-0005-0000-0000-0000F4730000}"/>
    <cellStyle name="Обычный 159 3 2" xfId="28978" xr:uid="{00000000-0005-0000-0000-0000F5730000}"/>
    <cellStyle name="Обычный 159 4" xfId="28979" xr:uid="{00000000-0005-0000-0000-0000F6730000}"/>
    <cellStyle name="Обычный 16" xfId="338" xr:uid="{00000000-0005-0000-0000-0000F7730000}"/>
    <cellStyle name="Обычный 16 2" xfId="28980" xr:uid="{00000000-0005-0000-0000-0000F8730000}"/>
    <cellStyle name="Обычный 16 2 2" xfId="28981" xr:uid="{00000000-0005-0000-0000-0000F9730000}"/>
    <cellStyle name="Обычный 16 2 2 2" xfId="28982" xr:uid="{00000000-0005-0000-0000-0000FA730000}"/>
    <cellStyle name="Обычный 16 2 2 2 2" xfId="28983" xr:uid="{00000000-0005-0000-0000-0000FB730000}"/>
    <cellStyle name="Обычный 16 2 2 3" xfId="28984" xr:uid="{00000000-0005-0000-0000-0000FC730000}"/>
    <cellStyle name="Обычный 16 2 3" xfId="28985" xr:uid="{00000000-0005-0000-0000-0000FD730000}"/>
    <cellStyle name="Обычный 16 2 3 2" xfId="28986" xr:uid="{00000000-0005-0000-0000-0000FE730000}"/>
    <cellStyle name="Обычный 16 2 4" xfId="28987" xr:uid="{00000000-0005-0000-0000-0000FF730000}"/>
    <cellStyle name="Обычный 16 3" xfId="28988" xr:uid="{00000000-0005-0000-0000-000000740000}"/>
    <cellStyle name="Обычный 16 3 2" xfId="28989" xr:uid="{00000000-0005-0000-0000-000001740000}"/>
    <cellStyle name="Обычный 16 3 2 2" xfId="28990" xr:uid="{00000000-0005-0000-0000-000002740000}"/>
    <cellStyle name="Обычный 16 3 3" xfId="28991" xr:uid="{00000000-0005-0000-0000-000003740000}"/>
    <cellStyle name="Обычный 16 4" xfId="28992" xr:uid="{00000000-0005-0000-0000-000004740000}"/>
    <cellStyle name="Обычный 16 4 2" xfId="28993" xr:uid="{00000000-0005-0000-0000-000005740000}"/>
    <cellStyle name="Обычный 16 5" xfId="28994" xr:uid="{00000000-0005-0000-0000-000006740000}"/>
    <cellStyle name="Обычный 16 6" xfId="28995" xr:uid="{00000000-0005-0000-0000-000007740000}"/>
    <cellStyle name="Обычный 160" xfId="588" xr:uid="{00000000-0005-0000-0000-000008740000}"/>
    <cellStyle name="Обычный 160 2" xfId="28996" xr:uid="{00000000-0005-0000-0000-000009740000}"/>
    <cellStyle name="Обычный 160 2 2" xfId="28997" xr:uid="{00000000-0005-0000-0000-00000A740000}"/>
    <cellStyle name="Обычный 160 2 2 2" xfId="28998" xr:uid="{00000000-0005-0000-0000-00000B740000}"/>
    <cellStyle name="Обычный 160 2 3" xfId="28999" xr:uid="{00000000-0005-0000-0000-00000C740000}"/>
    <cellStyle name="Обычный 160 3" xfId="29000" xr:uid="{00000000-0005-0000-0000-00000D740000}"/>
    <cellStyle name="Обычный 160 3 2" xfId="29001" xr:uid="{00000000-0005-0000-0000-00000E740000}"/>
    <cellStyle name="Обычный 160 4" xfId="29002" xr:uid="{00000000-0005-0000-0000-00000F740000}"/>
    <cellStyle name="Обычный 161" xfId="589" xr:uid="{00000000-0005-0000-0000-000010740000}"/>
    <cellStyle name="Обычный 161 2" xfId="29003" xr:uid="{00000000-0005-0000-0000-000011740000}"/>
    <cellStyle name="Обычный 161 2 2" xfId="29004" xr:uid="{00000000-0005-0000-0000-000012740000}"/>
    <cellStyle name="Обычный 161 2 2 2" xfId="29005" xr:uid="{00000000-0005-0000-0000-000013740000}"/>
    <cellStyle name="Обычный 161 2 3" xfId="29006" xr:uid="{00000000-0005-0000-0000-000014740000}"/>
    <cellStyle name="Обычный 161 3" xfId="29007" xr:uid="{00000000-0005-0000-0000-000015740000}"/>
    <cellStyle name="Обычный 161 3 2" xfId="29008" xr:uid="{00000000-0005-0000-0000-000016740000}"/>
    <cellStyle name="Обычный 161 4" xfId="29009" xr:uid="{00000000-0005-0000-0000-000017740000}"/>
    <cellStyle name="Обычный 162" xfId="590" xr:uid="{00000000-0005-0000-0000-000018740000}"/>
    <cellStyle name="Обычный 162 2" xfId="29010" xr:uid="{00000000-0005-0000-0000-000019740000}"/>
    <cellStyle name="Обычный 162 2 2" xfId="29011" xr:uid="{00000000-0005-0000-0000-00001A740000}"/>
    <cellStyle name="Обычный 162 2 2 2" xfId="29012" xr:uid="{00000000-0005-0000-0000-00001B740000}"/>
    <cellStyle name="Обычный 162 2 3" xfId="29013" xr:uid="{00000000-0005-0000-0000-00001C740000}"/>
    <cellStyle name="Обычный 162 3" xfId="29014" xr:uid="{00000000-0005-0000-0000-00001D740000}"/>
    <cellStyle name="Обычный 162 3 2" xfId="29015" xr:uid="{00000000-0005-0000-0000-00001E740000}"/>
    <cellStyle name="Обычный 162 4" xfId="29016" xr:uid="{00000000-0005-0000-0000-00001F740000}"/>
    <cellStyle name="Обычный 163" xfId="492" xr:uid="{00000000-0005-0000-0000-000020740000}"/>
    <cellStyle name="Обычный 163 2" xfId="29017" xr:uid="{00000000-0005-0000-0000-000021740000}"/>
    <cellStyle name="Обычный 163 2 2" xfId="29018" xr:uid="{00000000-0005-0000-0000-000022740000}"/>
    <cellStyle name="Обычный 163 2 2 2" xfId="29019" xr:uid="{00000000-0005-0000-0000-000023740000}"/>
    <cellStyle name="Обычный 163 2 3" xfId="29020" xr:uid="{00000000-0005-0000-0000-000024740000}"/>
    <cellStyle name="Обычный 163 3" xfId="29021" xr:uid="{00000000-0005-0000-0000-000025740000}"/>
    <cellStyle name="Обычный 163 3 2" xfId="29022" xr:uid="{00000000-0005-0000-0000-000026740000}"/>
    <cellStyle name="Обычный 163 4" xfId="29023" xr:uid="{00000000-0005-0000-0000-000027740000}"/>
    <cellStyle name="Обычный 164" xfId="591" xr:uid="{00000000-0005-0000-0000-000028740000}"/>
    <cellStyle name="Обычный 164 2" xfId="29024" xr:uid="{00000000-0005-0000-0000-000029740000}"/>
    <cellStyle name="Обычный 164 2 2" xfId="29025" xr:uid="{00000000-0005-0000-0000-00002A740000}"/>
    <cellStyle name="Обычный 164 2 2 2" xfId="29026" xr:uid="{00000000-0005-0000-0000-00002B740000}"/>
    <cellStyle name="Обычный 164 2 3" xfId="29027" xr:uid="{00000000-0005-0000-0000-00002C740000}"/>
    <cellStyle name="Обычный 164 3" xfId="29028" xr:uid="{00000000-0005-0000-0000-00002D740000}"/>
    <cellStyle name="Обычный 164 3 2" xfId="29029" xr:uid="{00000000-0005-0000-0000-00002E740000}"/>
    <cellStyle name="Обычный 164 4" xfId="29030" xr:uid="{00000000-0005-0000-0000-00002F740000}"/>
    <cellStyle name="Обычный 165" xfId="592" xr:uid="{00000000-0005-0000-0000-000030740000}"/>
    <cellStyle name="Обычный 165 2" xfId="29031" xr:uid="{00000000-0005-0000-0000-000031740000}"/>
    <cellStyle name="Обычный 165 2 2" xfId="29032" xr:uid="{00000000-0005-0000-0000-000032740000}"/>
    <cellStyle name="Обычный 165 2 2 2" xfId="29033" xr:uid="{00000000-0005-0000-0000-000033740000}"/>
    <cellStyle name="Обычный 165 2 3" xfId="29034" xr:uid="{00000000-0005-0000-0000-000034740000}"/>
    <cellStyle name="Обычный 165 3" xfId="29035" xr:uid="{00000000-0005-0000-0000-000035740000}"/>
    <cellStyle name="Обычный 165 3 2" xfId="29036" xr:uid="{00000000-0005-0000-0000-000036740000}"/>
    <cellStyle name="Обычный 165 4" xfId="29037" xr:uid="{00000000-0005-0000-0000-000037740000}"/>
    <cellStyle name="Обычный 166" xfId="593" xr:uid="{00000000-0005-0000-0000-000038740000}"/>
    <cellStyle name="Обычный 166 2" xfId="29038" xr:uid="{00000000-0005-0000-0000-000039740000}"/>
    <cellStyle name="Обычный 166 2 2" xfId="29039" xr:uid="{00000000-0005-0000-0000-00003A740000}"/>
    <cellStyle name="Обычный 166 2 2 2" xfId="29040" xr:uid="{00000000-0005-0000-0000-00003B740000}"/>
    <cellStyle name="Обычный 166 2 3" xfId="29041" xr:uid="{00000000-0005-0000-0000-00003C740000}"/>
    <cellStyle name="Обычный 166 3" xfId="29042" xr:uid="{00000000-0005-0000-0000-00003D740000}"/>
    <cellStyle name="Обычный 166 3 2" xfId="29043" xr:uid="{00000000-0005-0000-0000-00003E740000}"/>
    <cellStyle name="Обычный 166 4" xfId="29044" xr:uid="{00000000-0005-0000-0000-00003F740000}"/>
    <cellStyle name="Обычный 167" xfId="594" xr:uid="{00000000-0005-0000-0000-000040740000}"/>
    <cellStyle name="Обычный 167 2" xfId="29045" xr:uid="{00000000-0005-0000-0000-000041740000}"/>
    <cellStyle name="Обычный 167 2 2" xfId="29046" xr:uid="{00000000-0005-0000-0000-000042740000}"/>
    <cellStyle name="Обычный 167 2 2 2" xfId="29047" xr:uid="{00000000-0005-0000-0000-000043740000}"/>
    <cellStyle name="Обычный 167 2 3" xfId="29048" xr:uid="{00000000-0005-0000-0000-000044740000}"/>
    <cellStyle name="Обычный 167 3" xfId="29049" xr:uid="{00000000-0005-0000-0000-000045740000}"/>
    <cellStyle name="Обычный 167 3 2" xfId="29050" xr:uid="{00000000-0005-0000-0000-000046740000}"/>
    <cellStyle name="Обычный 167 4" xfId="29051" xr:uid="{00000000-0005-0000-0000-000047740000}"/>
    <cellStyle name="Обычный 167 4 2" xfId="40606" xr:uid="{00000000-0005-0000-0000-000048740000}"/>
    <cellStyle name="Обычный 167 5" xfId="29052" xr:uid="{00000000-0005-0000-0000-000049740000}"/>
    <cellStyle name="Обычный 167 5 2" xfId="41506" xr:uid="{00000000-0005-0000-0000-00004A740000}"/>
    <cellStyle name="Обычный 168" xfId="595" xr:uid="{00000000-0005-0000-0000-00004B740000}"/>
    <cellStyle name="Обычный 168 2" xfId="29053" xr:uid="{00000000-0005-0000-0000-00004C740000}"/>
    <cellStyle name="Обычный 168 2 2" xfId="29054" xr:uid="{00000000-0005-0000-0000-00004D740000}"/>
    <cellStyle name="Обычный 168 2 2 2" xfId="29055" xr:uid="{00000000-0005-0000-0000-00004E740000}"/>
    <cellStyle name="Обычный 168 2 3" xfId="29056" xr:uid="{00000000-0005-0000-0000-00004F740000}"/>
    <cellStyle name="Обычный 168 3" xfId="29057" xr:uid="{00000000-0005-0000-0000-000050740000}"/>
    <cellStyle name="Обычный 168 3 2" xfId="29058" xr:uid="{00000000-0005-0000-0000-000051740000}"/>
    <cellStyle name="Обычный 168 4" xfId="29059" xr:uid="{00000000-0005-0000-0000-000052740000}"/>
    <cellStyle name="Обычный 169" xfId="596" xr:uid="{00000000-0005-0000-0000-000053740000}"/>
    <cellStyle name="Обычный 169 2" xfId="29060" xr:uid="{00000000-0005-0000-0000-000054740000}"/>
    <cellStyle name="Обычный 169 2 2" xfId="29061" xr:uid="{00000000-0005-0000-0000-000055740000}"/>
    <cellStyle name="Обычный 169 2 2 2" xfId="29062" xr:uid="{00000000-0005-0000-0000-000056740000}"/>
    <cellStyle name="Обычный 169 2 3" xfId="29063" xr:uid="{00000000-0005-0000-0000-000057740000}"/>
    <cellStyle name="Обычный 169 3" xfId="29064" xr:uid="{00000000-0005-0000-0000-000058740000}"/>
    <cellStyle name="Обычный 169 3 2" xfId="29065" xr:uid="{00000000-0005-0000-0000-000059740000}"/>
    <cellStyle name="Обычный 169 4" xfId="29066" xr:uid="{00000000-0005-0000-0000-00005A740000}"/>
    <cellStyle name="Обычный 17" xfId="339" xr:uid="{00000000-0005-0000-0000-00005B740000}"/>
    <cellStyle name="Обычный 17 2" xfId="340" xr:uid="{00000000-0005-0000-0000-00005C740000}"/>
    <cellStyle name="Обычный 17 2 2" xfId="341" xr:uid="{00000000-0005-0000-0000-00005D740000}"/>
    <cellStyle name="Обычный 17 2 2 2" xfId="597" xr:uid="{00000000-0005-0000-0000-00005E740000}"/>
    <cellStyle name="Обычный 17 2 2 2 2" xfId="598" xr:uid="{00000000-0005-0000-0000-00005F740000}"/>
    <cellStyle name="Обычный 17 2 2 2 2 2" xfId="599" xr:uid="{00000000-0005-0000-0000-000060740000}"/>
    <cellStyle name="Обычный 17 2 2 2 2 2 2" xfId="29067" xr:uid="{00000000-0005-0000-0000-000061740000}"/>
    <cellStyle name="Обычный 17 2 2 2 2 2 2 2" xfId="41507" xr:uid="{00000000-0005-0000-0000-000062740000}"/>
    <cellStyle name="Обычный 17 2 2 2 2 2 2 3" xfId="41508" xr:uid="{00000000-0005-0000-0000-000063740000}"/>
    <cellStyle name="Обычный 17 2 2 2 2 2 3" xfId="40607" xr:uid="{00000000-0005-0000-0000-000064740000}"/>
    <cellStyle name="Обычный 17 2 2 2 2 3" xfId="29068" xr:uid="{00000000-0005-0000-0000-000065740000}"/>
    <cellStyle name="Обычный 17 2 2 2 3" xfId="600" xr:uid="{00000000-0005-0000-0000-000066740000}"/>
    <cellStyle name="Обычный 17 2 2 2 3 2" xfId="29069" xr:uid="{00000000-0005-0000-0000-000067740000}"/>
    <cellStyle name="Обычный 17 2 2 2 4" xfId="29070" xr:uid="{00000000-0005-0000-0000-000068740000}"/>
    <cellStyle name="Обычный 17 2 2 3" xfId="29071" xr:uid="{00000000-0005-0000-0000-000069740000}"/>
    <cellStyle name="Обычный 17 2 2 3 2" xfId="29072" xr:uid="{00000000-0005-0000-0000-00006A740000}"/>
    <cellStyle name="Обычный 17 2 2 3 2 2" xfId="29073" xr:uid="{00000000-0005-0000-0000-00006B740000}"/>
    <cellStyle name="Обычный 17 2 2 3 2 2 2" xfId="29074" xr:uid="{00000000-0005-0000-0000-00006C740000}"/>
    <cellStyle name="Обычный 17 2 2 3 2 3" xfId="29075" xr:uid="{00000000-0005-0000-0000-00006D740000}"/>
    <cellStyle name="Обычный 17 2 2 3 3" xfId="29076" xr:uid="{00000000-0005-0000-0000-00006E740000}"/>
    <cellStyle name="Обычный 17 2 2 3 3 2" xfId="29077" xr:uid="{00000000-0005-0000-0000-00006F740000}"/>
    <cellStyle name="Обычный 17 2 2 3 4" xfId="29078" xr:uid="{00000000-0005-0000-0000-000070740000}"/>
    <cellStyle name="Обычный 17 2 2 4" xfId="29079" xr:uid="{00000000-0005-0000-0000-000071740000}"/>
    <cellStyle name="Обычный 17 2 2 4 2" xfId="29080" xr:uid="{00000000-0005-0000-0000-000072740000}"/>
    <cellStyle name="Обычный 17 2 2 4 2 2" xfId="29081" xr:uid="{00000000-0005-0000-0000-000073740000}"/>
    <cellStyle name="Обычный 17 2 2 4 3" xfId="29082" xr:uid="{00000000-0005-0000-0000-000074740000}"/>
    <cellStyle name="Обычный 17 2 2 5" xfId="29083" xr:uid="{00000000-0005-0000-0000-000075740000}"/>
    <cellStyle name="Обычный 17 2 2 5 2" xfId="29084" xr:uid="{00000000-0005-0000-0000-000076740000}"/>
    <cellStyle name="Обычный 17 2 2 6" xfId="29085" xr:uid="{00000000-0005-0000-0000-000077740000}"/>
    <cellStyle name="Обычный 17 2 2 7" xfId="29086" xr:uid="{00000000-0005-0000-0000-000078740000}"/>
    <cellStyle name="Обычный 17 2 2 8" xfId="39458" xr:uid="{00000000-0005-0000-0000-000079740000}"/>
    <cellStyle name="Обычный 17 2 3" xfId="601" xr:uid="{00000000-0005-0000-0000-00007A740000}"/>
    <cellStyle name="Обычный 17 2 3 2" xfId="602" xr:uid="{00000000-0005-0000-0000-00007B740000}"/>
    <cellStyle name="Обычный 17 2 3 2 2" xfId="603" xr:uid="{00000000-0005-0000-0000-00007C740000}"/>
    <cellStyle name="Обычный 17 2 3 2 2 2" xfId="604" xr:uid="{00000000-0005-0000-0000-00007D740000}"/>
    <cellStyle name="Обычный 17 2 3 2 2 2 2" xfId="605" xr:uid="{00000000-0005-0000-0000-00007E740000}"/>
    <cellStyle name="Обычный 17 2 3 2 2 2 2 2" xfId="606" xr:uid="{00000000-0005-0000-0000-00007F740000}"/>
    <cellStyle name="Обычный 17 2 3 2 2 2 2 2 2" xfId="738" xr:uid="{00000000-0005-0000-0000-000080740000}"/>
    <cellStyle name="Обычный 17 2 3 2 2 2 3" xfId="607" xr:uid="{00000000-0005-0000-0000-000081740000}"/>
    <cellStyle name="Обычный 17 2 3 2 2 2 3 2" xfId="739" xr:uid="{00000000-0005-0000-0000-000082740000}"/>
    <cellStyle name="Обычный 17 2 3 2 2 2 4" xfId="721" xr:uid="{00000000-0005-0000-0000-000083740000}"/>
    <cellStyle name="Обычный 17 2 3 2 2 2 4 2" xfId="740" xr:uid="{00000000-0005-0000-0000-000084740000}"/>
    <cellStyle name="Обычный 17 2 3 2 2 2 5" xfId="40608" xr:uid="{00000000-0005-0000-0000-000085740000}"/>
    <cellStyle name="Обычный 17 2 3 2 2 3" xfId="608" xr:uid="{00000000-0005-0000-0000-000086740000}"/>
    <cellStyle name="Обычный 17 2 3 2 2 3 2" xfId="40609" xr:uid="{00000000-0005-0000-0000-000087740000}"/>
    <cellStyle name="Обычный 17 2 3 2 2 4" xfId="40610" xr:uid="{00000000-0005-0000-0000-000088740000}"/>
    <cellStyle name="Обычный 17 2 3 2 3" xfId="29087" xr:uid="{00000000-0005-0000-0000-000089740000}"/>
    <cellStyle name="Обычный 17 2 3 3" xfId="29088" xr:uid="{00000000-0005-0000-0000-00008A740000}"/>
    <cellStyle name="Обычный 17 2 3 3 2" xfId="29089" xr:uid="{00000000-0005-0000-0000-00008B740000}"/>
    <cellStyle name="Обычный 17 2 3 4" xfId="29090" xr:uid="{00000000-0005-0000-0000-00008C740000}"/>
    <cellStyle name="Обычный 17 2 4" xfId="29091" xr:uid="{00000000-0005-0000-0000-00008D740000}"/>
    <cellStyle name="Обычный 17 2 4 2" xfId="29092" xr:uid="{00000000-0005-0000-0000-00008E740000}"/>
    <cellStyle name="Обычный 17 2 4 2 2" xfId="29093" xr:uid="{00000000-0005-0000-0000-00008F740000}"/>
    <cellStyle name="Обычный 17 2 4 2 2 2" xfId="29094" xr:uid="{00000000-0005-0000-0000-000090740000}"/>
    <cellStyle name="Обычный 17 2 4 2 3" xfId="29095" xr:uid="{00000000-0005-0000-0000-000091740000}"/>
    <cellStyle name="Обычный 17 2 4 3" xfId="29096" xr:uid="{00000000-0005-0000-0000-000092740000}"/>
    <cellStyle name="Обычный 17 2 4 3 2" xfId="29097" xr:uid="{00000000-0005-0000-0000-000093740000}"/>
    <cellStyle name="Обычный 17 2 4 4" xfId="29098" xr:uid="{00000000-0005-0000-0000-000094740000}"/>
    <cellStyle name="Обычный 17 2 5" xfId="29099" xr:uid="{00000000-0005-0000-0000-000095740000}"/>
    <cellStyle name="Обычный 17 2 5 2" xfId="29100" xr:uid="{00000000-0005-0000-0000-000096740000}"/>
    <cellStyle name="Обычный 17 2 5 2 2" xfId="29101" xr:uid="{00000000-0005-0000-0000-000097740000}"/>
    <cellStyle name="Обычный 17 2 5 3" xfId="29102" xr:uid="{00000000-0005-0000-0000-000098740000}"/>
    <cellStyle name="Обычный 17 2 6" xfId="29103" xr:uid="{00000000-0005-0000-0000-000099740000}"/>
    <cellStyle name="Обычный 17 2 6 2" xfId="29104" xr:uid="{00000000-0005-0000-0000-00009A740000}"/>
    <cellStyle name="Обычный 17 2 7" xfId="29105" xr:uid="{00000000-0005-0000-0000-00009B740000}"/>
    <cellStyle name="Обычный 17 2 8" xfId="29106" xr:uid="{00000000-0005-0000-0000-00009C740000}"/>
    <cellStyle name="Обычный 17 3" xfId="29107" xr:uid="{00000000-0005-0000-0000-00009D740000}"/>
    <cellStyle name="Обычный 17 3 2" xfId="29108" xr:uid="{00000000-0005-0000-0000-00009E740000}"/>
    <cellStyle name="Обычный 17 3 2 2" xfId="29109" xr:uid="{00000000-0005-0000-0000-00009F740000}"/>
    <cellStyle name="Обычный 17 3 2 2 2" xfId="29110" xr:uid="{00000000-0005-0000-0000-0000A0740000}"/>
    <cellStyle name="Обычный 17 3 2 3" xfId="29111" xr:uid="{00000000-0005-0000-0000-0000A1740000}"/>
    <cellStyle name="Обычный 17 3 3" xfId="29112" xr:uid="{00000000-0005-0000-0000-0000A2740000}"/>
    <cellStyle name="Обычный 17 3 3 2" xfId="29113" xr:uid="{00000000-0005-0000-0000-0000A3740000}"/>
    <cellStyle name="Обычный 17 3 4" xfId="29114" xr:uid="{00000000-0005-0000-0000-0000A4740000}"/>
    <cellStyle name="Обычный 17 4" xfId="29115" xr:uid="{00000000-0005-0000-0000-0000A5740000}"/>
    <cellStyle name="Обычный 17 4 2" xfId="29116" xr:uid="{00000000-0005-0000-0000-0000A6740000}"/>
    <cellStyle name="Обычный 17 4 2 2" xfId="29117" xr:uid="{00000000-0005-0000-0000-0000A7740000}"/>
    <cellStyle name="Обычный 17 4 3" xfId="29118" xr:uid="{00000000-0005-0000-0000-0000A8740000}"/>
    <cellStyle name="Обычный 17 5" xfId="29119" xr:uid="{00000000-0005-0000-0000-0000A9740000}"/>
    <cellStyle name="Обычный 17 5 2" xfId="29120" xr:uid="{00000000-0005-0000-0000-0000AA740000}"/>
    <cellStyle name="Обычный 17 6" xfId="29121" xr:uid="{00000000-0005-0000-0000-0000AB740000}"/>
    <cellStyle name="Обычный 17 7" xfId="29122" xr:uid="{00000000-0005-0000-0000-0000AC740000}"/>
    <cellStyle name="Обычный 170" xfId="609" xr:uid="{00000000-0005-0000-0000-0000AD740000}"/>
    <cellStyle name="Обычный 170 2" xfId="29123" xr:uid="{00000000-0005-0000-0000-0000AE740000}"/>
    <cellStyle name="Обычный 170 2 2" xfId="29124" xr:uid="{00000000-0005-0000-0000-0000AF740000}"/>
    <cellStyle name="Обычный 170 2 2 2" xfId="29125" xr:uid="{00000000-0005-0000-0000-0000B0740000}"/>
    <cellStyle name="Обычный 170 2 3" xfId="29126" xr:uid="{00000000-0005-0000-0000-0000B1740000}"/>
    <cellStyle name="Обычный 170 3" xfId="29127" xr:uid="{00000000-0005-0000-0000-0000B2740000}"/>
    <cellStyle name="Обычный 170 3 2" xfId="29128" xr:uid="{00000000-0005-0000-0000-0000B3740000}"/>
    <cellStyle name="Обычный 170 4" xfId="29129" xr:uid="{00000000-0005-0000-0000-0000B4740000}"/>
    <cellStyle name="Обычный 171" xfId="610" xr:uid="{00000000-0005-0000-0000-0000B5740000}"/>
    <cellStyle name="Обычный 171 2" xfId="29130" xr:uid="{00000000-0005-0000-0000-0000B6740000}"/>
    <cellStyle name="Обычный 171 2 2" xfId="29131" xr:uid="{00000000-0005-0000-0000-0000B7740000}"/>
    <cellStyle name="Обычный 171 2 2 2" xfId="29132" xr:uid="{00000000-0005-0000-0000-0000B8740000}"/>
    <cellStyle name="Обычный 171 2 3" xfId="29133" xr:uid="{00000000-0005-0000-0000-0000B9740000}"/>
    <cellStyle name="Обычный 171 3" xfId="29134" xr:uid="{00000000-0005-0000-0000-0000BA740000}"/>
    <cellStyle name="Обычный 171 3 2" xfId="29135" xr:uid="{00000000-0005-0000-0000-0000BB740000}"/>
    <cellStyle name="Обычный 171 4" xfId="29136" xr:uid="{00000000-0005-0000-0000-0000BC740000}"/>
    <cellStyle name="Обычный 172" xfId="611" xr:uid="{00000000-0005-0000-0000-0000BD740000}"/>
    <cellStyle name="Обычный 172 2" xfId="29137" xr:uid="{00000000-0005-0000-0000-0000BE740000}"/>
    <cellStyle name="Обычный 172 2 2" xfId="29138" xr:uid="{00000000-0005-0000-0000-0000BF740000}"/>
    <cellStyle name="Обычный 172 2 2 2" xfId="29139" xr:uid="{00000000-0005-0000-0000-0000C0740000}"/>
    <cellStyle name="Обычный 172 2 3" xfId="29140" xr:uid="{00000000-0005-0000-0000-0000C1740000}"/>
    <cellStyle name="Обычный 172 3" xfId="29141" xr:uid="{00000000-0005-0000-0000-0000C2740000}"/>
    <cellStyle name="Обычный 172 3 2" xfId="29142" xr:uid="{00000000-0005-0000-0000-0000C3740000}"/>
    <cellStyle name="Обычный 172 4" xfId="29143" xr:uid="{00000000-0005-0000-0000-0000C4740000}"/>
    <cellStyle name="Обычный 173" xfId="612" xr:uid="{00000000-0005-0000-0000-0000C5740000}"/>
    <cellStyle name="Обычный 173 2" xfId="29144" xr:uid="{00000000-0005-0000-0000-0000C6740000}"/>
    <cellStyle name="Обычный 173 2 2" xfId="29145" xr:uid="{00000000-0005-0000-0000-0000C7740000}"/>
    <cellStyle name="Обычный 173 2 2 2" xfId="29146" xr:uid="{00000000-0005-0000-0000-0000C8740000}"/>
    <cellStyle name="Обычный 173 2 3" xfId="29147" xr:uid="{00000000-0005-0000-0000-0000C9740000}"/>
    <cellStyle name="Обычный 173 3" xfId="29148" xr:uid="{00000000-0005-0000-0000-0000CA740000}"/>
    <cellStyle name="Обычный 173 3 2" xfId="29149" xr:uid="{00000000-0005-0000-0000-0000CB740000}"/>
    <cellStyle name="Обычный 173 4" xfId="29150" xr:uid="{00000000-0005-0000-0000-0000CC740000}"/>
    <cellStyle name="Обычный 174" xfId="613" xr:uid="{00000000-0005-0000-0000-0000CD740000}"/>
    <cellStyle name="Обычный 174 2" xfId="29151" xr:uid="{00000000-0005-0000-0000-0000CE740000}"/>
    <cellStyle name="Обычный 174 2 2" xfId="29152" xr:uid="{00000000-0005-0000-0000-0000CF740000}"/>
    <cellStyle name="Обычный 174 2 2 2" xfId="29153" xr:uid="{00000000-0005-0000-0000-0000D0740000}"/>
    <cellStyle name="Обычный 174 2 3" xfId="29154" xr:uid="{00000000-0005-0000-0000-0000D1740000}"/>
    <cellStyle name="Обычный 174 3" xfId="29155" xr:uid="{00000000-0005-0000-0000-0000D2740000}"/>
    <cellStyle name="Обычный 174 3 2" xfId="29156" xr:uid="{00000000-0005-0000-0000-0000D3740000}"/>
    <cellStyle name="Обычный 174 4" xfId="29157" xr:uid="{00000000-0005-0000-0000-0000D4740000}"/>
    <cellStyle name="Обычный 175" xfId="614" xr:uid="{00000000-0005-0000-0000-0000D5740000}"/>
    <cellStyle name="Обычный 175 2" xfId="29158" xr:uid="{00000000-0005-0000-0000-0000D6740000}"/>
    <cellStyle name="Обычный 175 2 2" xfId="29159" xr:uid="{00000000-0005-0000-0000-0000D7740000}"/>
    <cellStyle name="Обычный 175 2 2 2" xfId="29160" xr:uid="{00000000-0005-0000-0000-0000D8740000}"/>
    <cellStyle name="Обычный 175 2 3" xfId="29161" xr:uid="{00000000-0005-0000-0000-0000D9740000}"/>
    <cellStyle name="Обычный 175 3" xfId="29162" xr:uid="{00000000-0005-0000-0000-0000DA740000}"/>
    <cellStyle name="Обычный 175 3 2" xfId="29163" xr:uid="{00000000-0005-0000-0000-0000DB740000}"/>
    <cellStyle name="Обычный 175 4" xfId="29164" xr:uid="{00000000-0005-0000-0000-0000DC740000}"/>
    <cellStyle name="Обычный 176" xfId="615" xr:uid="{00000000-0005-0000-0000-0000DD740000}"/>
    <cellStyle name="Обычный 176 2" xfId="29165" xr:uid="{00000000-0005-0000-0000-0000DE740000}"/>
    <cellStyle name="Обычный 176 2 2" xfId="29166" xr:uid="{00000000-0005-0000-0000-0000DF740000}"/>
    <cellStyle name="Обычный 176 2 2 2" xfId="29167" xr:uid="{00000000-0005-0000-0000-0000E0740000}"/>
    <cellStyle name="Обычный 176 2 3" xfId="29168" xr:uid="{00000000-0005-0000-0000-0000E1740000}"/>
    <cellStyle name="Обычный 176 3" xfId="29169" xr:uid="{00000000-0005-0000-0000-0000E2740000}"/>
    <cellStyle name="Обычный 176 3 2" xfId="29170" xr:uid="{00000000-0005-0000-0000-0000E3740000}"/>
    <cellStyle name="Обычный 176 4" xfId="29171" xr:uid="{00000000-0005-0000-0000-0000E4740000}"/>
    <cellStyle name="Обычный 177" xfId="616" xr:uid="{00000000-0005-0000-0000-0000E5740000}"/>
    <cellStyle name="Обычный 177 2" xfId="29172" xr:uid="{00000000-0005-0000-0000-0000E6740000}"/>
    <cellStyle name="Обычный 177 2 2" xfId="29173" xr:uid="{00000000-0005-0000-0000-0000E7740000}"/>
    <cellStyle name="Обычный 177 2 2 2" xfId="29174" xr:uid="{00000000-0005-0000-0000-0000E8740000}"/>
    <cellStyle name="Обычный 177 2 3" xfId="29175" xr:uid="{00000000-0005-0000-0000-0000E9740000}"/>
    <cellStyle name="Обычный 177 3" xfId="29176" xr:uid="{00000000-0005-0000-0000-0000EA740000}"/>
    <cellStyle name="Обычный 177 3 2" xfId="29177" xr:uid="{00000000-0005-0000-0000-0000EB740000}"/>
    <cellStyle name="Обычный 177 4" xfId="29178" xr:uid="{00000000-0005-0000-0000-0000EC740000}"/>
    <cellStyle name="Обычный 178" xfId="493" xr:uid="{00000000-0005-0000-0000-0000ED740000}"/>
    <cellStyle name="Обычный 178 2" xfId="29179" xr:uid="{00000000-0005-0000-0000-0000EE740000}"/>
    <cellStyle name="Обычный 178 2 2" xfId="29180" xr:uid="{00000000-0005-0000-0000-0000EF740000}"/>
    <cellStyle name="Обычный 178 2 2 2" xfId="29181" xr:uid="{00000000-0005-0000-0000-0000F0740000}"/>
    <cellStyle name="Обычный 178 2 2 2 2" xfId="29182" xr:uid="{00000000-0005-0000-0000-0000F1740000}"/>
    <cellStyle name="Обычный 178 2 2 3" xfId="29183" xr:uid="{00000000-0005-0000-0000-0000F2740000}"/>
    <cellStyle name="Обычный 178 2 3" xfId="29184" xr:uid="{00000000-0005-0000-0000-0000F3740000}"/>
    <cellStyle name="Обычный 178 2 3 2" xfId="29185" xr:uid="{00000000-0005-0000-0000-0000F4740000}"/>
    <cellStyle name="Обычный 178 2 4" xfId="29186" xr:uid="{00000000-0005-0000-0000-0000F5740000}"/>
    <cellStyle name="Обычный 178 3" xfId="29187" xr:uid="{00000000-0005-0000-0000-0000F6740000}"/>
    <cellStyle name="Обычный 178 3 2" xfId="29188" xr:uid="{00000000-0005-0000-0000-0000F7740000}"/>
    <cellStyle name="Обычный 178 3 2 2" xfId="29189" xr:uid="{00000000-0005-0000-0000-0000F8740000}"/>
    <cellStyle name="Обычный 178 3 3" xfId="29190" xr:uid="{00000000-0005-0000-0000-0000F9740000}"/>
    <cellStyle name="Обычный 178 4" xfId="29191" xr:uid="{00000000-0005-0000-0000-0000FA740000}"/>
    <cellStyle name="Обычный 178 4 2" xfId="29192" xr:uid="{00000000-0005-0000-0000-0000FB740000}"/>
    <cellStyle name="Обычный 178 5" xfId="29193" xr:uid="{00000000-0005-0000-0000-0000FC740000}"/>
    <cellStyle name="Обычный 179" xfId="617" xr:uid="{00000000-0005-0000-0000-0000FD740000}"/>
    <cellStyle name="Обычный 179 2" xfId="29194" xr:uid="{00000000-0005-0000-0000-0000FE740000}"/>
    <cellStyle name="Обычный 179 2 2" xfId="29195" xr:uid="{00000000-0005-0000-0000-0000FF740000}"/>
    <cellStyle name="Обычный 179 2 2 2" xfId="29196" xr:uid="{00000000-0005-0000-0000-000000750000}"/>
    <cellStyle name="Обычный 179 2 3" xfId="29197" xr:uid="{00000000-0005-0000-0000-000001750000}"/>
    <cellStyle name="Обычный 179 3" xfId="29198" xr:uid="{00000000-0005-0000-0000-000002750000}"/>
    <cellStyle name="Обычный 179 3 2" xfId="29199" xr:uid="{00000000-0005-0000-0000-000003750000}"/>
    <cellStyle name="Обычный 179 4" xfId="29200" xr:uid="{00000000-0005-0000-0000-000004750000}"/>
    <cellStyle name="Обычный 179 5" xfId="41509" xr:uid="{00000000-0005-0000-0000-000005750000}"/>
    <cellStyle name="Обычный 179 6" xfId="39459" xr:uid="{00000000-0005-0000-0000-000006750000}"/>
    <cellStyle name="Обычный 18" xfId="342" xr:uid="{00000000-0005-0000-0000-000007750000}"/>
    <cellStyle name="Обычный 18 2" xfId="343" xr:uid="{00000000-0005-0000-0000-000008750000}"/>
    <cellStyle name="Обычный 18 2 2" xfId="29201" xr:uid="{00000000-0005-0000-0000-000009750000}"/>
    <cellStyle name="Обычный 18 2 2 2" xfId="29202" xr:uid="{00000000-0005-0000-0000-00000A750000}"/>
    <cellStyle name="Обычный 18 2 2 2 2" xfId="29203" xr:uid="{00000000-0005-0000-0000-00000B750000}"/>
    <cellStyle name="Обычный 18 2 2 2 2 2" xfId="29204" xr:uid="{00000000-0005-0000-0000-00000C750000}"/>
    <cellStyle name="Обычный 18 2 2 2 3" xfId="29205" xr:uid="{00000000-0005-0000-0000-00000D750000}"/>
    <cellStyle name="Обычный 18 2 2 3" xfId="29206" xr:uid="{00000000-0005-0000-0000-00000E750000}"/>
    <cellStyle name="Обычный 18 2 2 3 2" xfId="29207" xr:uid="{00000000-0005-0000-0000-00000F750000}"/>
    <cellStyle name="Обычный 18 2 2 4" xfId="29208" xr:uid="{00000000-0005-0000-0000-000010750000}"/>
    <cellStyle name="Обычный 18 2 2 5" xfId="29209" xr:uid="{00000000-0005-0000-0000-000011750000}"/>
    <cellStyle name="Обычный 18 2 3" xfId="29210" xr:uid="{00000000-0005-0000-0000-000012750000}"/>
    <cellStyle name="Обычный 18 2 3 2" xfId="29211" xr:uid="{00000000-0005-0000-0000-000013750000}"/>
    <cellStyle name="Обычный 18 2 3 2 2" xfId="29212" xr:uid="{00000000-0005-0000-0000-000014750000}"/>
    <cellStyle name="Обычный 18 2 3 2 2 2" xfId="29213" xr:uid="{00000000-0005-0000-0000-000015750000}"/>
    <cellStyle name="Обычный 18 2 3 2 3" xfId="29214" xr:uid="{00000000-0005-0000-0000-000016750000}"/>
    <cellStyle name="Обычный 18 2 3 3" xfId="29215" xr:uid="{00000000-0005-0000-0000-000017750000}"/>
    <cellStyle name="Обычный 18 2 3 3 2" xfId="29216" xr:uid="{00000000-0005-0000-0000-000018750000}"/>
    <cellStyle name="Обычный 18 2 3 4" xfId="29217" xr:uid="{00000000-0005-0000-0000-000019750000}"/>
    <cellStyle name="Обычный 18 2 4" xfId="29218" xr:uid="{00000000-0005-0000-0000-00001A750000}"/>
    <cellStyle name="Обычный 18 2 4 2" xfId="29219" xr:uid="{00000000-0005-0000-0000-00001B750000}"/>
    <cellStyle name="Обычный 18 2 4 2 2" xfId="29220" xr:uid="{00000000-0005-0000-0000-00001C750000}"/>
    <cellStyle name="Обычный 18 2 4 3" xfId="29221" xr:uid="{00000000-0005-0000-0000-00001D750000}"/>
    <cellStyle name="Обычный 18 2 5" xfId="29222" xr:uid="{00000000-0005-0000-0000-00001E750000}"/>
    <cellStyle name="Обычный 18 2 5 2" xfId="29223" xr:uid="{00000000-0005-0000-0000-00001F750000}"/>
    <cellStyle name="Обычный 18 2 6" xfId="29224" xr:uid="{00000000-0005-0000-0000-000020750000}"/>
    <cellStyle name="Обычный 18 2 7" xfId="29225" xr:uid="{00000000-0005-0000-0000-000021750000}"/>
    <cellStyle name="Обычный 18 3" xfId="29226" xr:uid="{00000000-0005-0000-0000-000022750000}"/>
    <cellStyle name="Обычный 18 3 2" xfId="29227" xr:uid="{00000000-0005-0000-0000-000023750000}"/>
    <cellStyle name="Обычный 18 3 2 2" xfId="29228" xr:uid="{00000000-0005-0000-0000-000024750000}"/>
    <cellStyle name="Обычный 18 3 2 2 2" xfId="29229" xr:uid="{00000000-0005-0000-0000-000025750000}"/>
    <cellStyle name="Обычный 18 3 2 3" xfId="29230" xr:uid="{00000000-0005-0000-0000-000026750000}"/>
    <cellStyle name="Обычный 18 3 3" xfId="29231" xr:uid="{00000000-0005-0000-0000-000027750000}"/>
    <cellStyle name="Обычный 18 3 3 2" xfId="29232" xr:uid="{00000000-0005-0000-0000-000028750000}"/>
    <cellStyle name="Обычный 18 3 4" xfId="29233" xr:uid="{00000000-0005-0000-0000-000029750000}"/>
    <cellStyle name="Обычный 18 4" xfId="29234" xr:uid="{00000000-0005-0000-0000-00002A750000}"/>
    <cellStyle name="Обычный 18 4 2" xfId="29235" xr:uid="{00000000-0005-0000-0000-00002B750000}"/>
    <cellStyle name="Обычный 18 4 2 2" xfId="29236" xr:uid="{00000000-0005-0000-0000-00002C750000}"/>
    <cellStyle name="Обычный 18 4 2 2 2" xfId="29237" xr:uid="{00000000-0005-0000-0000-00002D750000}"/>
    <cellStyle name="Обычный 18 4 2 3" xfId="29238" xr:uid="{00000000-0005-0000-0000-00002E750000}"/>
    <cellStyle name="Обычный 18 4 3" xfId="29239" xr:uid="{00000000-0005-0000-0000-00002F750000}"/>
    <cellStyle name="Обычный 18 4 3 2" xfId="29240" xr:uid="{00000000-0005-0000-0000-000030750000}"/>
    <cellStyle name="Обычный 18 4 4" xfId="29241" xr:uid="{00000000-0005-0000-0000-000031750000}"/>
    <cellStyle name="Обычный 18 5" xfId="29242" xr:uid="{00000000-0005-0000-0000-000032750000}"/>
    <cellStyle name="Обычный 18 5 2" xfId="29243" xr:uid="{00000000-0005-0000-0000-000033750000}"/>
    <cellStyle name="Обычный 18 5 2 2" xfId="29244" xr:uid="{00000000-0005-0000-0000-000034750000}"/>
    <cellStyle name="Обычный 18 5 3" xfId="29245" xr:uid="{00000000-0005-0000-0000-000035750000}"/>
    <cellStyle name="Обычный 18 6" xfId="29246" xr:uid="{00000000-0005-0000-0000-000036750000}"/>
    <cellStyle name="Обычный 18 6 2" xfId="29247" xr:uid="{00000000-0005-0000-0000-000037750000}"/>
    <cellStyle name="Обычный 18 7" xfId="29248" xr:uid="{00000000-0005-0000-0000-000038750000}"/>
    <cellStyle name="Обычный 18 8" xfId="29249" xr:uid="{00000000-0005-0000-0000-000039750000}"/>
    <cellStyle name="Обычный 180" xfId="618" xr:uid="{00000000-0005-0000-0000-00003A750000}"/>
    <cellStyle name="Обычный 180 2" xfId="29250" xr:uid="{00000000-0005-0000-0000-00003B750000}"/>
    <cellStyle name="Обычный 180 2 2" xfId="29251" xr:uid="{00000000-0005-0000-0000-00003C750000}"/>
    <cellStyle name="Обычный 180 2 2 2" xfId="29252" xr:uid="{00000000-0005-0000-0000-00003D750000}"/>
    <cellStyle name="Обычный 180 2 3" xfId="29253" xr:uid="{00000000-0005-0000-0000-00003E750000}"/>
    <cellStyle name="Обычный 180 3" xfId="29254" xr:uid="{00000000-0005-0000-0000-00003F750000}"/>
    <cellStyle name="Обычный 180 3 2" xfId="29255" xr:uid="{00000000-0005-0000-0000-000040750000}"/>
    <cellStyle name="Обычный 180 4" xfId="29256" xr:uid="{00000000-0005-0000-0000-000041750000}"/>
    <cellStyle name="Обычный 181" xfId="619" xr:uid="{00000000-0005-0000-0000-000042750000}"/>
    <cellStyle name="Обычный 181 2" xfId="29257" xr:uid="{00000000-0005-0000-0000-000043750000}"/>
    <cellStyle name="Обычный 181 2 2" xfId="29258" xr:uid="{00000000-0005-0000-0000-000044750000}"/>
    <cellStyle name="Обычный 181 2 2 2" xfId="29259" xr:uid="{00000000-0005-0000-0000-000045750000}"/>
    <cellStyle name="Обычный 181 2 3" xfId="29260" xr:uid="{00000000-0005-0000-0000-000046750000}"/>
    <cellStyle name="Обычный 181 3" xfId="29261" xr:uid="{00000000-0005-0000-0000-000047750000}"/>
    <cellStyle name="Обычный 181 3 2" xfId="29262" xr:uid="{00000000-0005-0000-0000-000048750000}"/>
    <cellStyle name="Обычный 181 4" xfId="29263" xr:uid="{00000000-0005-0000-0000-000049750000}"/>
    <cellStyle name="Обычный 182" xfId="620" xr:uid="{00000000-0005-0000-0000-00004A750000}"/>
    <cellStyle name="Обычный 182 2" xfId="29264" xr:uid="{00000000-0005-0000-0000-00004B750000}"/>
    <cellStyle name="Обычный 182 2 2" xfId="29265" xr:uid="{00000000-0005-0000-0000-00004C750000}"/>
    <cellStyle name="Обычный 182 2 2 2" xfId="29266" xr:uid="{00000000-0005-0000-0000-00004D750000}"/>
    <cellStyle name="Обычный 182 2 3" xfId="29267" xr:uid="{00000000-0005-0000-0000-00004E750000}"/>
    <cellStyle name="Обычный 182 3" xfId="29268" xr:uid="{00000000-0005-0000-0000-00004F750000}"/>
    <cellStyle name="Обычный 182 3 2" xfId="29269" xr:uid="{00000000-0005-0000-0000-000050750000}"/>
    <cellStyle name="Обычный 182 4" xfId="29270" xr:uid="{00000000-0005-0000-0000-000051750000}"/>
    <cellStyle name="Обычный 183" xfId="621" xr:uid="{00000000-0005-0000-0000-000052750000}"/>
    <cellStyle name="Обычный 183 2" xfId="29271" xr:uid="{00000000-0005-0000-0000-000053750000}"/>
    <cellStyle name="Обычный 183 2 2" xfId="29272" xr:uid="{00000000-0005-0000-0000-000054750000}"/>
    <cellStyle name="Обычный 183 2 2 2" xfId="29273" xr:uid="{00000000-0005-0000-0000-000055750000}"/>
    <cellStyle name="Обычный 183 2 2 2 2" xfId="29274" xr:uid="{00000000-0005-0000-0000-000056750000}"/>
    <cellStyle name="Обычный 183 2 2 3" xfId="29275" xr:uid="{00000000-0005-0000-0000-000057750000}"/>
    <cellStyle name="Обычный 183 2 3" xfId="29276" xr:uid="{00000000-0005-0000-0000-000058750000}"/>
    <cellStyle name="Обычный 183 2 3 2" xfId="29277" xr:uid="{00000000-0005-0000-0000-000059750000}"/>
    <cellStyle name="Обычный 183 2 4" xfId="29278" xr:uid="{00000000-0005-0000-0000-00005A750000}"/>
    <cellStyle name="Обычный 183 3" xfId="29279" xr:uid="{00000000-0005-0000-0000-00005B750000}"/>
    <cellStyle name="Обычный 183 3 2" xfId="29280" xr:uid="{00000000-0005-0000-0000-00005C750000}"/>
    <cellStyle name="Обычный 183 3 2 2" xfId="29281" xr:uid="{00000000-0005-0000-0000-00005D750000}"/>
    <cellStyle name="Обычный 183 3 3" xfId="29282" xr:uid="{00000000-0005-0000-0000-00005E750000}"/>
    <cellStyle name="Обычный 183 4" xfId="29283" xr:uid="{00000000-0005-0000-0000-00005F750000}"/>
    <cellStyle name="Обычный 183 4 2" xfId="29284" xr:uid="{00000000-0005-0000-0000-000060750000}"/>
    <cellStyle name="Обычный 183 5" xfId="29285" xr:uid="{00000000-0005-0000-0000-000061750000}"/>
    <cellStyle name="Обычный 184" xfId="622" xr:uid="{00000000-0005-0000-0000-000062750000}"/>
    <cellStyle name="Обычный 184 2" xfId="29286" xr:uid="{00000000-0005-0000-0000-000063750000}"/>
    <cellStyle name="Обычный 184 2 2" xfId="29287" xr:uid="{00000000-0005-0000-0000-000064750000}"/>
    <cellStyle name="Обычный 184 2 2 2" xfId="29288" xr:uid="{00000000-0005-0000-0000-000065750000}"/>
    <cellStyle name="Обычный 184 2 3" xfId="29289" xr:uid="{00000000-0005-0000-0000-000066750000}"/>
    <cellStyle name="Обычный 184 3" xfId="29290" xr:uid="{00000000-0005-0000-0000-000067750000}"/>
    <cellStyle name="Обычный 184 3 2" xfId="29291" xr:uid="{00000000-0005-0000-0000-000068750000}"/>
    <cellStyle name="Обычный 184 4" xfId="29292" xr:uid="{00000000-0005-0000-0000-000069750000}"/>
    <cellStyle name="Обычный 185" xfId="623" xr:uid="{00000000-0005-0000-0000-00006A750000}"/>
    <cellStyle name="Обычный 185 2" xfId="29293" xr:uid="{00000000-0005-0000-0000-00006B750000}"/>
    <cellStyle name="Обычный 185 2 2" xfId="29294" xr:uid="{00000000-0005-0000-0000-00006C750000}"/>
    <cellStyle name="Обычный 185 2 2 2" xfId="29295" xr:uid="{00000000-0005-0000-0000-00006D750000}"/>
    <cellStyle name="Обычный 185 2 3" xfId="29296" xr:uid="{00000000-0005-0000-0000-00006E750000}"/>
    <cellStyle name="Обычный 185 3" xfId="29297" xr:uid="{00000000-0005-0000-0000-00006F750000}"/>
    <cellStyle name="Обычный 185 3 2" xfId="29298" xr:uid="{00000000-0005-0000-0000-000070750000}"/>
    <cellStyle name="Обычный 185 4" xfId="29299" xr:uid="{00000000-0005-0000-0000-000071750000}"/>
    <cellStyle name="Обычный 186" xfId="624" xr:uid="{00000000-0005-0000-0000-000072750000}"/>
    <cellStyle name="Обычный 186 2" xfId="29300" xr:uid="{00000000-0005-0000-0000-000073750000}"/>
    <cellStyle name="Обычный 186 2 2" xfId="29301" xr:uid="{00000000-0005-0000-0000-000074750000}"/>
    <cellStyle name="Обычный 186 2 2 2" xfId="29302" xr:uid="{00000000-0005-0000-0000-000075750000}"/>
    <cellStyle name="Обычный 186 2 3" xfId="29303" xr:uid="{00000000-0005-0000-0000-000076750000}"/>
    <cellStyle name="Обычный 186 3" xfId="29304" xr:uid="{00000000-0005-0000-0000-000077750000}"/>
    <cellStyle name="Обычный 186 3 2" xfId="29305" xr:uid="{00000000-0005-0000-0000-000078750000}"/>
    <cellStyle name="Обычный 186 4" xfId="29306" xr:uid="{00000000-0005-0000-0000-000079750000}"/>
    <cellStyle name="Обычный 187" xfId="744" xr:uid="{00000000-0005-0000-0000-00007A750000}"/>
    <cellStyle name="Обычный 187 2" xfId="29307" xr:uid="{00000000-0005-0000-0000-00007B750000}"/>
    <cellStyle name="Обычный 187 2 2" xfId="29308" xr:uid="{00000000-0005-0000-0000-00007C750000}"/>
    <cellStyle name="Обычный 187 2 2 2" xfId="29309" xr:uid="{00000000-0005-0000-0000-00007D750000}"/>
    <cellStyle name="Обычный 187 2 3" xfId="29310" xr:uid="{00000000-0005-0000-0000-00007E750000}"/>
    <cellStyle name="Обычный 187 3" xfId="29311" xr:uid="{00000000-0005-0000-0000-00007F750000}"/>
    <cellStyle name="Обычный 187 3 2" xfId="29312" xr:uid="{00000000-0005-0000-0000-000080750000}"/>
    <cellStyle name="Обычный 187 4" xfId="29313" xr:uid="{00000000-0005-0000-0000-000081750000}"/>
    <cellStyle name="Обычный 188" xfId="745" xr:uid="{00000000-0005-0000-0000-000082750000}"/>
    <cellStyle name="Обычный 188 2" xfId="29314" xr:uid="{00000000-0005-0000-0000-000083750000}"/>
    <cellStyle name="Обычный 188 2 2" xfId="29315" xr:uid="{00000000-0005-0000-0000-000084750000}"/>
    <cellStyle name="Обычный 188 3" xfId="29316" xr:uid="{00000000-0005-0000-0000-000085750000}"/>
    <cellStyle name="Обычный 189" xfId="29317" xr:uid="{00000000-0005-0000-0000-000086750000}"/>
    <cellStyle name="Обычный 19" xfId="344" xr:uid="{00000000-0005-0000-0000-000087750000}"/>
    <cellStyle name="Обычный 19 2" xfId="345" xr:uid="{00000000-0005-0000-0000-000088750000}"/>
    <cellStyle name="Обычный 19 2 2" xfId="29318" xr:uid="{00000000-0005-0000-0000-000089750000}"/>
    <cellStyle name="Обычный 19 2 2 2" xfId="29319" xr:uid="{00000000-0005-0000-0000-00008A750000}"/>
    <cellStyle name="Обычный 19 2 2 2 2" xfId="29320" xr:uid="{00000000-0005-0000-0000-00008B750000}"/>
    <cellStyle name="Обычный 19 2 2 3" xfId="29321" xr:uid="{00000000-0005-0000-0000-00008C750000}"/>
    <cellStyle name="Обычный 19 2 3" xfId="29322" xr:uid="{00000000-0005-0000-0000-00008D750000}"/>
    <cellStyle name="Обычный 19 2 3 2" xfId="29323" xr:uid="{00000000-0005-0000-0000-00008E750000}"/>
    <cellStyle name="Обычный 19 2 4" xfId="29324" xr:uid="{00000000-0005-0000-0000-00008F750000}"/>
    <cellStyle name="Обычный 19 2 5" xfId="29325" xr:uid="{00000000-0005-0000-0000-000090750000}"/>
    <cellStyle name="Обычный 19 3" xfId="29326" xr:uid="{00000000-0005-0000-0000-000091750000}"/>
    <cellStyle name="Обычный 19 3 2" xfId="29327" xr:uid="{00000000-0005-0000-0000-000092750000}"/>
    <cellStyle name="Обычный 19 3 2 2" xfId="29328" xr:uid="{00000000-0005-0000-0000-000093750000}"/>
    <cellStyle name="Обычный 19 3 2 2 2" xfId="29329" xr:uid="{00000000-0005-0000-0000-000094750000}"/>
    <cellStyle name="Обычный 19 3 2 3" xfId="29330" xr:uid="{00000000-0005-0000-0000-000095750000}"/>
    <cellStyle name="Обычный 19 3 3" xfId="29331" xr:uid="{00000000-0005-0000-0000-000096750000}"/>
    <cellStyle name="Обычный 19 3 3 2" xfId="29332" xr:uid="{00000000-0005-0000-0000-000097750000}"/>
    <cellStyle name="Обычный 19 3 4" xfId="29333" xr:uid="{00000000-0005-0000-0000-000098750000}"/>
    <cellStyle name="Обычный 19 4" xfId="29334" xr:uid="{00000000-0005-0000-0000-000099750000}"/>
    <cellStyle name="Обычный 19 4 2" xfId="29335" xr:uid="{00000000-0005-0000-0000-00009A750000}"/>
    <cellStyle name="Обычный 19 4 2 2" xfId="29336" xr:uid="{00000000-0005-0000-0000-00009B750000}"/>
    <cellStyle name="Обычный 19 4 2 2 2" xfId="29337" xr:uid="{00000000-0005-0000-0000-00009C750000}"/>
    <cellStyle name="Обычный 19 4 2 3" xfId="29338" xr:uid="{00000000-0005-0000-0000-00009D750000}"/>
    <cellStyle name="Обычный 19 4 3" xfId="29339" xr:uid="{00000000-0005-0000-0000-00009E750000}"/>
    <cellStyle name="Обычный 19 4 3 2" xfId="29340" xr:uid="{00000000-0005-0000-0000-00009F750000}"/>
    <cellStyle name="Обычный 19 4 4" xfId="29341" xr:uid="{00000000-0005-0000-0000-0000A0750000}"/>
    <cellStyle name="Обычный 19 5" xfId="29342" xr:uid="{00000000-0005-0000-0000-0000A1750000}"/>
    <cellStyle name="Обычный 19 5 2" xfId="29343" xr:uid="{00000000-0005-0000-0000-0000A2750000}"/>
    <cellStyle name="Обычный 19 5 2 2" xfId="29344" xr:uid="{00000000-0005-0000-0000-0000A3750000}"/>
    <cellStyle name="Обычный 19 5 3" xfId="29345" xr:uid="{00000000-0005-0000-0000-0000A4750000}"/>
    <cellStyle name="Обычный 19 6" xfId="29346" xr:uid="{00000000-0005-0000-0000-0000A5750000}"/>
    <cellStyle name="Обычный 19 6 2" xfId="29347" xr:uid="{00000000-0005-0000-0000-0000A6750000}"/>
    <cellStyle name="Обычный 19 7" xfId="29348" xr:uid="{00000000-0005-0000-0000-0000A7750000}"/>
    <cellStyle name="Обычный 19 8" xfId="29349" xr:uid="{00000000-0005-0000-0000-0000A8750000}"/>
    <cellStyle name="Обычный 190" xfId="29350" xr:uid="{00000000-0005-0000-0000-0000A9750000}"/>
    <cellStyle name="Обычный 191" xfId="29351" xr:uid="{00000000-0005-0000-0000-0000AA750000}"/>
    <cellStyle name="Обычный 192" xfId="29352" xr:uid="{00000000-0005-0000-0000-0000AB750000}"/>
    <cellStyle name="Обычный 193" xfId="29353" xr:uid="{00000000-0005-0000-0000-0000AC750000}"/>
    <cellStyle name="Обычный 194" xfId="29354" xr:uid="{00000000-0005-0000-0000-0000AD750000}"/>
    <cellStyle name="Обычный 194 2" xfId="29355" xr:uid="{00000000-0005-0000-0000-0000AE750000}"/>
    <cellStyle name="Обычный 194 2 2" xfId="29356" xr:uid="{00000000-0005-0000-0000-0000AF750000}"/>
    <cellStyle name="Обычный 194 3" xfId="29357" xr:uid="{00000000-0005-0000-0000-0000B0750000}"/>
    <cellStyle name="Обычный 195" xfId="29358" xr:uid="{00000000-0005-0000-0000-0000B1750000}"/>
    <cellStyle name="Обычный 195 2" xfId="29359" xr:uid="{00000000-0005-0000-0000-0000B2750000}"/>
    <cellStyle name="Обычный 196" xfId="29360" xr:uid="{00000000-0005-0000-0000-0000B3750000}"/>
    <cellStyle name="Обычный 196 2" xfId="29361" xr:uid="{00000000-0005-0000-0000-0000B4750000}"/>
    <cellStyle name="Обычный 197" xfId="29362" xr:uid="{00000000-0005-0000-0000-0000B5750000}"/>
    <cellStyle name="Обычный 197 2" xfId="29363" xr:uid="{00000000-0005-0000-0000-0000B6750000}"/>
    <cellStyle name="Обычный 197 2 2" xfId="29364" xr:uid="{00000000-0005-0000-0000-0000B7750000}"/>
    <cellStyle name="Обычный 197 2 2 2" xfId="39460" xr:uid="{00000000-0005-0000-0000-0000B8750000}"/>
    <cellStyle name="Обычный 197 2 3" xfId="29365" xr:uid="{00000000-0005-0000-0000-0000B9750000}"/>
    <cellStyle name="Обычный 197 3" xfId="29366" xr:uid="{00000000-0005-0000-0000-0000BA750000}"/>
    <cellStyle name="Обычный 198" xfId="29367" xr:uid="{00000000-0005-0000-0000-0000BB750000}"/>
    <cellStyle name="Обычный 198 2" xfId="29368" xr:uid="{00000000-0005-0000-0000-0000BC750000}"/>
    <cellStyle name="Обычный 199" xfId="29369" xr:uid="{00000000-0005-0000-0000-0000BD750000}"/>
    <cellStyle name="Обычный 199 2" xfId="29370" xr:uid="{00000000-0005-0000-0000-0000BE750000}"/>
    <cellStyle name="Обычный 199 2 2" xfId="29371" xr:uid="{00000000-0005-0000-0000-0000BF750000}"/>
    <cellStyle name="Обычный 2" xfId="1" xr:uid="{00000000-0005-0000-0000-0000C0750000}"/>
    <cellStyle name="Обычный 2 10" xfId="346" xr:uid="{00000000-0005-0000-0000-0000C1750000}"/>
    <cellStyle name="Обычный 2 10 2" xfId="347" xr:uid="{00000000-0005-0000-0000-0000C2750000}"/>
    <cellStyle name="Обычный 2 10 2 2" xfId="29372" xr:uid="{00000000-0005-0000-0000-0000C3750000}"/>
    <cellStyle name="Обычный 2 10 2 2 2" xfId="29373" xr:uid="{00000000-0005-0000-0000-0000C4750000}"/>
    <cellStyle name="Обычный 2 10 2 2 2 2" xfId="29374" xr:uid="{00000000-0005-0000-0000-0000C5750000}"/>
    <cellStyle name="Обычный 2 10 2 2 2 2 2" xfId="29375" xr:uid="{00000000-0005-0000-0000-0000C6750000}"/>
    <cellStyle name="Обычный 2 10 2 2 2 3" xfId="29376" xr:uid="{00000000-0005-0000-0000-0000C7750000}"/>
    <cellStyle name="Обычный 2 10 2 2 3" xfId="29377" xr:uid="{00000000-0005-0000-0000-0000C8750000}"/>
    <cellStyle name="Обычный 2 10 2 2 3 2" xfId="29378" xr:uid="{00000000-0005-0000-0000-0000C9750000}"/>
    <cellStyle name="Обычный 2 10 2 2 4" xfId="29379" xr:uid="{00000000-0005-0000-0000-0000CA750000}"/>
    <cellStyle name="Обычный 2 10 2 3" xfId="29380" xr:uid="{00000000-0005-0000-0000-0000CB750000}"/>
    <cellStyle name="Обычный 2 10 2 3 2" xfId="29381" xr:uid="{00000000-0005-0000-0000-0000CC750000}"/>
    <cellStyle name="Обычный 2 10 2 3 2 2" xfId="29382" xr:uid="{00000000-0005-0000-0000-0000CD750000}"/>
    <cellStyle name="Обычный 2 10 2 3 2 2 2" xfId="29383" xr:uid="{00000000-0005-0000-0000-0000CE750000}"/>
    <cellStyle name="Обычный 2 10 2 3 2 3" xfId="29384" xr:uid="{00000000-0005-0000-0000-0000CF750000}"/>
    <cellStyle name="Обычный 2 10 2 3 3" xfId="29385" xr:uid="{00000000-0005-0000-0000-0000D0750000}"/>
    <cellStyle name="Обычный 2 10 2 3 3 2" xfId="29386" xr:uid="{00000000-0005-0000-0000-0000D1750000}"/>
    <cellStyle name="Обычный 2 10 2 3 4" xfId="29387" xr:uid="{00000000-0005-0000-0000-0000D2750000}"/>
    <cellStyle name="Обычный 2 10 2 4" xfId="29388" xr:uid="{00000000-0005-0000-0000-0000D3750000}"/>
    <cellStyle name="Обычный 2 10 2 4 2" xfId="29389" xr:uid="{00000000-0005-0000-0000-0000D4750000}"/>
    <cellStyle name="Обычный 2 10 2 4 2 2" xfId="29390" xr:uid="{00000000-0005-0000-0000-0000D5750000}"/>
    <cellStyle name="Обычный 2 10 2 4 3" xfId="29391" xr:uid="{00000000-0005-0000-0000-0000D6750000}"/>
    <cellStyle name="Обычный 2 10 2 5" xfId="29392" xr:uid="{00000000-0005-0000-0000-0000D7750000}"/>
    <cellStyle name="Обычный 2 10 2 5 2" xfId="29393" xr:uid="{00000000-0005-0000-0000-0000D8750000}"/>
    <cellStyle name="Обычный 2 10 2 6" xfId="29394" xr:uid="{00000000-0005-0000-0000-0000D9750000}"/>
    <cellStyle name="Обычный 2 10 2 6 2" xfId="39461" xr:uid="{00000000-0005-0000-0000-0000DA750000}"/>
    <cellStyle name="Обычный 2 10 2 6 3" xfId="40611" xr:uid="{00000000-0005-0000-0000-0000DB750000}"/>
    <cellStyle name="Обычный 2 10 2 7" xfId="40612" xr:uid="{00000000-0005-0000-0000-0000DC750000}"/>
    <cellStyle name="Обычный 2 10 2 7 2" xfId="41510" xr:uid="{00000000-0005-0000-0000-0000DD750000}"/>
    <cellStyle name="Обычный 2 10 2 7 3" xfId="41511" xr:uid="{00000000-0005-0000-0000-0000DE750000}"/>
    <cellStyle name="Обычный 2 10 3" xfId="29395" xr:uid="{00000000-0005-0000-0000-0000DF750000}"/>
    <cellStyle name="Обычный 2 10 4" xfId="29396" xr:uid="{00000000-0005-0000-0000-0000E0750000}"/>
    <cellStyle name="Обычный 2 10 4 2" xfId="29397" xr:uid="{00000000-0005-0000-0000-0000E1750000}"/>
    <cellStyle name="Обычный 2 10 4 2 2" xfId="29398" xr:uid="{00000000-0005-0000-0000-0000E2750000}"/>
    <cellStyle name="Обычный 2 10 4 3" xfId="29399" xr:uid="{00000000-0005-0000-0000-0000E3750000}"/>
    <cellStyle name="Обычный 2 10 5" xfId="29400" xr:uid="{00000000-0005-0000-0000-0000E4750000}"/>
    <cellStyle name="Обычный 2 10 5 2" xfId="29401" xr:uid="{00000000-0005-0000-0000-0000E5750000}"/>
    <cellStyle name="Обычный 2 10 6" xfId="29402" xr:uid="{00000000-0005-0000-0000-0000E6750000}"/>
    <cellStyle name="Обычный 2 11" xfId="494" xr:uid="{00000000-0005-0000-0000-0000E7750000}"/>
    <cellStyle name="Обычный 2 11 2" xfId="29403" xr:uid="{00000000-0005-0000-0000-0000E8750000}"/>
    <cellStyle name="Обычный 2 11 2 2" xfId="29404" xr:uid="{00000000-0005-0000-0000-0000E9750000}"/>
    <cellStyle name="Обычный 2 11 2 2 2" xfId="29405" xr:uid="{00000000-0005-0000-0000-0000EA750000}"/>
    <cellStyle name="Обычный 2 11 2 2 2 2" xfId="29406" xr:uid="{00000000-0005-0000-0000-0000EB750000}"/>
    <cellStyle name="Обычный 2 11 2 2 3" xfId="29407" xr:uid="{00000000-0005-0000-0000-0000EC750000}"/>
    <cellStyle name="Обычный 2 11 2 3" xfId="29408" xr:uid="{00000000-0005-0000-0000-0000ED750000}"/>
    <cellStyle name="Обычный 2 11 2 3 2" xfId="29409" xr:uid="{00000000-0005-0000-0000-0000EE750000}"/>
    <cellStyle name="Обычный 2 11 2 4" xfId="29410" xr:uid="{00000000-0005-0000-0000-0000EF750000}"/>
    <cellStyle name="Обычный 2 11 3" xfId="29411" xr:uid="{00000000-0005-0000-0000-0000F0750000}"/>
    <cellStyle name="Обычный 2 11 3 2" xfId="29412" xr:uid="{00000000-0005-0000-0000-0000F1750000}"/>
    <cellStyle name="Обычный 2 11 3 2 2" xfId="29413" xr:uid="{00000000-0005-0000-0000-0000F2750000}"/>
    <cellStyle name="Обычный 2 11 3 2 2 2" xfId="29414" xr:uid="{00000000-0005-0000-0000-0000F3750000}"/>
    <cellStyle name="Обычный 2 11 3 2 3" xfId="29415" xr:uid="{00000000-0005-0000-0000-0000F4750000}"/>
    <cellStyle name="Обычный 2 11 3 3" xfId="29416" xr:uid="{00000000-0005-0000-0000-0000F5750000}"/>
    <cellStyle name="Обычный 2 11 3 3 2" xfId="29417" xr:uid="{00000000-0005-0000-0000-0000F6750000}"/>
    <cellStyle name="Обычный 2 11 3 4" xfId="29418" xr:uid="{00000000-0005-0000-0000-0000F7750000}"/>
    <cellStyle name="Обычный 2 11 4" xfId="39450" xr:uid="{00000000-0005-0000-0000-0000F8750000}"/>
    <cellStyle name="Обычный 2 12" xfId="29419" xr:uid="{00000000-0005-0000-0000-0000F9750000}"/>
    <cellStyle name="Обычный 2 12 2" xfId="29420" xr:uid="{00000000-0005-0000-0000-0000FA750000}"/>
    <cellStyle name="Обычный 2 12 2 2" xfId="29421" xr:uid="{00000000-0005-0000-0000-0000FB750000}"/>
    <cellStyle name="Обычный 2 12 2 2 2" xfId="29422" xr:uid="{00000000-0005-0000-0000-0000FC750000}"/>
    <cellStyle name="Обычный 2 12 2 2 2 2" xfId="29423" xr:uid="{00000000-0005-0000-0000-0000FD750000}"/>
    <cellStyle name="Обычный 2 12 2 2 3" xfId="29424" xr:uid="{00000000-0005-0000-0000-0000FE750000}"/>
    <cellStyle name="Обычный 2 12 2 3" xfId="29425" xr:uid="{00000000-0005-0000-0000-0000FF750000}"/>
    <cellStyle name="Обычный 2 12 2 3 2" xfId="29426" xr:uid="{00000000-0005-0000-0000-000000760000}"/>
    <cellStyle name="Обычный 2 12 2 4" xfId="29427" xr:uid="{00000000-0005-0000-0000-000001760000}"/>
    <cellStyle name="Обычный 2 12 3" xfId="29428" xr:uid="{00000000-0005-0000-0000-000002760000}"/>
    <cellStyle name="Обычный 2 12 3 2" xfId="29429" xr:uid="{00000000-0005-0000-0000-000003760000}"/>
    <cellStyle name="Обычный 2 12 3 2 2" xfId="29430" xr:uid="{00000000-0005-0000-0000-000004760000}"/>
    <cellStyle name="Обычный 2 12 3 3" xfId="29431" xr:uid="{00000000-0005-0000-0000-000005760000}"/>
    <cellStyle name="Обычный 2 12 4" xfId="29432" xr:uid="{00000000-0005-0000-0000-000006760000}"/>
    <cellStyle name="Обычный 2 12 4 2" xfId="29433" xr:uid="{00000000-0005-0000-0000-000007760000}"/>
    <cellStyle name="Обычный 2 12 5" xfId="29434" xr:uid="{00000000-0005-0000-0000-000008760000}"/>
    <cellStyle name="Обычный 2 12 5 2" xfId="39462" xr:uid="{00000000-0005-0000-0000-000009760000}"/>
    <cellStyle name="Обычный 2 12 5 2 2" xfId="40613" xr:uid="{00000000-0005-0000-0000-00000A760000}"/>
    <cellStyle name="Обычный 2 12 5 3" xfId="40614" xr:uid="{00000000-0005-0000-0000-00000B760000}"/>
    <cellStyle name="Обычный 2 12 6" xfId="40615" xr:uid="{00000000-0005-0000-0000-00000C760000}"/>
    <cellStyle name="Обычный 2 13" xfId="29435" xr:uid="{00000000-0005-0000-0000-00000D760000}"/>
    <cellStyle name="Обычный 2 13 2" xfId="29436" xr:uid="{00000000-0005-0000-0000-00000E760000}"/>
    <cellStyle name="Обычный 2 13 2 2" xfId="29437" xr:uid="{00000000-0005-0000-0000-00000F760000}"/>
    <cellStyle name="Обычный 2 13 2 2 2" xfId="29438" xr:uid="{00000000-0005-0000-0000-000010760000}"/>
    <cellStyle name="Обычный 2 13 2 3" xfId="29439" xr:uid="{00000000-0005-0000-0000-000011760000}"/>
    <cellStyle name="Обычный 2 13 3" xfId="29440" xr:uid="{00000000-0005-0000-0000-000012760000}"/>
    <cellStyle name="Обычный 2 13 3 2" xfId="29441" xr:uid="{00000000-0005-0000-0000-000013760000}"/>
    <cellStyle name="Обычный 2 13 4" xfId="29442" xr:uid="{00000000-0005-0000-0000-000014760000}"/>
    <cellStyle name="Обычный 2 14" xfId="29443" xr:uid="{00000000-0005-0000-0000-000015760000}"/>
    <cellStyle name="Обычный 2 14 2" xfId="29444" xr:uid="{00000000-0005-0000-0000-000016760000}"/>
    <cellStyle name="Обычный 2 14 2 2" xfId="29445" xr:uid="{00000000-0005-0000-0000-000017760000}"/>
    <cellStyle name="Обычный 2 14 2 2 2" xfId="29446" xr:uid="{00000000-0005-0000-0000-000018760000}"/>
    <cellStyle name="Обычный 2 14 2 3" xfId="29447" xr:uid="{00000000-0005-0000-0000-000019760000}"/>
    <cellStyle name="Обычный 2 14 3" xfId="29448" xr:uid="{00000000-0005-0000-0000-00001A760000}"/>
    <cellStyle name="Обычный 2 14 3 2" xfId="29449" xr:uid="{00000000-0005-0000-0000-00001B760000}"/>
    <cellStyle name="Обычный 2 14 4" xfId="29450" xr:uid="{00000000-0005-0000-0000-00001C760000}"/>
    <cellStyle name="Обычный 2 15" xfId="29451" xr:uid="{00000000-0005-0000-0000-00001D760000}"/>
    <cellStyle name="Обычный 2 15 2" xfId="29452" xr:uid="{00000000-0005-0000-0000-00001E760000}"/>
    <cellStyle name="Обычный 2 15 2 2" xfId="29453" xr:uid="{00000000-0005-0000-0000-00001F760000}"/>
    <cellStyle name="Обычный 2 15 3" xfId="29454" xr:uid="{00000000-0005-0000-0000-000020760000}"/>
    <cellStyle name="Обычный 2 16" xfId="29455" xr:uid="{00000000-0005-0000-0000-000021760000}"/>
    <cellStyle name="Обычный 2 16 2" xfId="29456" xr:uid="{00000000-0005-0000-0000-000022760000}"/>
    <cellStyle name="Обычный 2 16 2 2" xfId="29457" xr:uid="{00000000-0005-0000-0000-000023760000}"/>
    <cellStyle name="Обычный 2 16 3" xfId="29458" xr:uid="{00000000-0005-0000-0000-000024760000}"/>
    <cellStyle name="Обычный 2 17" xfId="29459" xr:uid="{00000000-0005-0000-0000-000025760000}"/>
    <cellStyle name="Обычный 2 17 2" xfId="29460" xr:uid="{00000000-0005-0000-0000-000026760000}"/>
    <cellStyle name="Обычный 2 17 2 2" xfId="29461" xr:uid="{00000000-0005-0000-0000-000027760000}"/>
    <cellStyle name="Обычный 2 17 3" xfId="29462" xr:uid="{00000000-0005-0000-0000-000028760000}"/>
    <cellStyle name="Обычный 2 18" xfId="29463" xr:uid="{00000000-0005-0000-0000-000029760000}"/>
    <cellStyle name="Обычный 2 18 2" xfId="29464" xr:uid="{00000000-0005-0000-0000-00002A760000}"/>
    <cellStyle name="Обычный 2 18 2 2" xfId="29465" xr:uid="{00000000-0005-0000-0000-00002B760000}"/>
    <cellStyle name="Обычный 2 18 3" xfId="29466" xr:uid="{00000000-0005-0000-0000-00002C760000}"/>
    <cellStyle name="Обычный 2 19" xfId="722" xr:uid="{00000000-0005-0000-0000-00002D760000}"/>
    <cellStyle name="Обычный 2 19 2" xfId="29467" xr:uid="{00000000-0005-0000-0000-00002E760000}"/>
    <cellStyle name="Обычный 2 2" xfId="348" xr:uid="{00000000-0005-0000-0000-00002F760000}"/>
    <cellStyle name="Обычный 2 2 2" xfId="349" xr:uid="{00000000-0005-0000-0000-000030760000}"/>
    <cellStyle name="Обычный 2 2 2 2" xfId="350" xr:uid="{00000000-0005-0000-0000-000031760000}"/>
    <cellStyle name="Обычный 2 2 2 2 2" xfId="41526" xr:uid="{00000000-0005-0000-0000-000032760000}"/>
    <cellStyle name="Обычный 2 2 2 3" xfId="351" xr:uid="{00000000-0005-0000-0000-000033760000}"/>
    <cellStyle name="Обычный 2 2 2 4" xfId="485" xr:uid="{00000000-0005-0000-0000-000034760000}"/>
    <cellStyle name="Обычный 2 2 3" xfId="352" xr:uid="{00000000-0005-0000-0000-000035760000}"/>
    <cellStyle name="Обычный 2 2 3 2" xfId="353" xr:uid="{00000000-0005-0000-0000-000036760000}"/>
    <cellStyle name="Обычный 2 2 3 2 2" xfId="39463" xr:uid="{00000000-0005-0000-0000-000037760000}"/>
    <cellStyle name="Обычный 2 2 4" xfId="354" xr:uid="{00000000-0005-0000-0000-000038760000}"/>
    <cellStyle name="Обычный 2 2 4 4" xfId="723" xr:uid="{00000000-0005-0000-0000-000039760000}"/>
    <cellStyle name="Обычный 2 2 5" xfId="355" xr:uid="{00000000-0005-0000-0000-00003A760000}"/>
    <cellStyle name="Обычный 2 2 6" xfId="356" xr:uid="{00000000-0005-0000-0000-00003B760000}"/>
    <cellStyle name="Обычный 2 2 6 2" xfId="29468" xr:uid="{00000000-0005-0000-0000-00003C760000}"/>
    <cellStyle name="Обычный 2 2 7" xfId="357" xr:uid="{00000000-0005-0000-0000-00003D760000}"/>
    <cellStyle name="Обычный 2 2 7 2" xfId="39464" xr:uid="{00000000-0005-0000-0000-00003E760000}"/>
    <cellStyle name="Обычный 2 2 7 2 2" xfId="39465" xr:uid="{00000000-0005-0000-0000-00003F760000}"/>
    <cellStyle name="Обычный 2 2 7 3" xfId="39466" xr:uid="{00000000-0005-0000-0000-000040760000}"/>
    <cellStyle name="Обычный 2 2 8" xfId="743" xr:uid="{00000000-0005-0000-0000-000041760000}"/>
    <cellStyle name="Обычный 2 20" xfId="29469" xr:uid="{00000000-0005-0000-0000-000042760000}"/>
    <cellStyle name="Обычный 2 21" xfId="29470" xr:uid="{00000000-0005-0000-0000-000043760000}"/>
    <cellStyle name="Обычный 2 3" xfId="358" xr:uid="{00000000-0005-0000-0000-000044760000}"/>
    <cellStyle name="Обычный 2 3 2" xfId="359" xr:uid="{00000000-0005-0000-0000-000045760000}"/>
    <cellStyle name="Обычный 2 3 2 2" xfId="360" xr:uid="{00000000-0005-0000-0000-000046760000}"/>
    <cellStyle name="Обычный 2 3 3" xfId="361" xr:uid="{00000000-0005-0000-0000-000047760000}"/>
    <cellStyle name="Обычный 2 3 4" xfId="746" xr:uid="{00000000-0005-0000-0000-000048760000}"/>
    <cellStyle name="Обычный 2 4" xfId="362" xr:uid="{00000000-0005-0000-0000-000049760000}"/>
    <cellStyle name="Обычный 2 4 2" xfId="363" xr:uid="{00000000-0005-0000-0000-00004A760000}"/>
    <cellStyle name="Обычный 2 4 2 2" xfId="39467" xr:uid="{00000000-0005-0000-0000-00004B760000}"/>
    <cellStyle name="Обычный 2 4 2 3" xfId="39468" xr:uid="{00000000-0005-0000-0000-00004C760000}"/>
    <cellStyle name="Обычный 2 4 3" xfId="489" xr:uid="{00000000-0005-0000-0000-00004D760000}"/>
    <cellStyle name="Обычный 2 4 4" xfId="39469" xr:uid="{00000000-0005-0000-0000-00004E760000}"/>
    <cellStyle name="Обычный 2 4 5" xfId="41512" xr:uid="{00000000-0005-0000-0000-00004F760000}"/>
    <cellStyle name="Обычный 2 5" xfId="364" xr:uid="{00000000-0005-0000-0000-000050760000}"/>
    <cellStyle name="Обычный 2 5 2" xfId="724" xr:uid="{00000000-0005-0000-0000-000051760000}"/>
    <cellStyle name="Обычный 2 5 2 2" xfId="29471" xr:uid="{00000000-0005-0000-0000-000052760000}"/>
    <cellStyle name="Обычный 2 5 2 3" xfId="29472" xr:uid="{00000000-0005-0000-0000-000053760000}"/>
    <cellStyle name="Обычный 2 5 3" xfId="29473" xr:uid="{00000000-0005-0000-0000-000054760000}"/>
    <cellStyle name="Обычный 2 6" xfId="365" xr:uid="{00000000-0005-0000-0000-000055760000}"/>
    <cellStyle name="Обычный 2 6 2" xfId="747" xr:uid="{00000000-0005-0000-0000-000056760000}"/>
    <cellStyle name="Обычный 2 6 2 2" xfId="40616" xr:uid="{00000000-0005-0000-0000-000057760000}"/>
    <cellStyle name="Обычный 2 6 3" xfId="29474" xr:uid="{00000000-0005-0000-0000-000058760000}"/>
    <cellStyle name="Обычный 2 6 4" xfId="39470" xr:uid="{00000000-0005-0000-0000-000059760000}"/>
    <cellStyle name="Обычный 2 7" xfId="366" xr:uid="{00000000-0005-0000-0000-00005A760000}"/>
    <cellStyle name="Обычный 2 8" xfId="367" xr:uid="{00000000-0005-0000-0000-00005B760000}"/>
    <cellStyle name="Обычный 2 9" xfId="368" xr:uid="{00000000-0005-0000-0000-00005C760000}"/>
    <cellStyle name="Обычный 2 9 2" xfId="369" xr:uid="{00000000-0005-0000-0000-00005D760000}"/>
    <cellStyle name="Обычный 2 9 2 2" xfId="39471" xr:uid="{00000000-0005-0000-0000-00005E760000}"/>
    <cellStyle name="Обычный 2 9 3" xfId="29475" xr:uid="{00000000-0005-0000-0000-00005F760000}"/>
    <cellStyle name="Обычный 2_ИПР 2010-16.02.10" xfId="370" xr:uid="{00000000-0005-0000-0000-000060760000}"/>
    <cellStyle name="Обычный 20" xfId="371" xr:uid="{00000000-0005-0000-0000-000061760000}"/>
    <cellStyle name="Обычный 20 2" xfId="29476" xr:uid="{00000000-0005-0000-0000-000062760000}"/>
    <cellStyle name="Обычный 20 2 2" xfId="29477" xr:uid="{00000000-0005-0000-0000-000063760000}"/>
    <cellStyle name="Обычный 20 2 2 2" xfId="29478" xr:uid="{00000000-0005-0000-0000-000064760000}"/>
    <cellStyle name="Обычный 20 2 2 2 2" xfId="29479" xr:uid="{00000000-0005-0000-0000-000065760000}"/>
    <cellStyle name="Обычный 20 2 2 3" xfId="29480" xr:uid="{00000000-0005-0000-0000-000066760000}"/>
    <cellStyle name="Обычный 20 2 3" xfId="29481" xr:uid="{00000000-0005-0000-0000-000067760000}"/>
    <cellStyle name="Обычный 20 2 3 2" xfId="29482" xr:uid="{00000000-0005-0000-0000-000068760000}"/>
    <cellStyle name="Обычный 20 2 4" xfId="29483" xr:uid="{00000000-0005-0000-0000-000069760000}"/>
    <cellStyle name="Обычный 20 3" xfId="29484" xr:uid="{00000000-0005-0000-0000-00006A760000}"/>
    <cellStyle name="Обычный 20 3 2" xfId="29485" xr:uid="{00000000-0005-0000-0000-00006B760000}"/>
    <cellStyle name="Обычный 20 3 2 2" xfId="29486" xr:uid="{00000000-0005-0000-0000-00006C760000}"/>
    <cellStyle name="Обычный 20 3 2 2 2" xfId="29487" xr:uid="{00000000-0005-0000-0000-00006D760000}"/>
    <cellStyle name="Обычный 20 3 2 3" xfId="29488" xr:uid="{00000000-0005-0000-0000-00006E760000}"/>
    <cellStyle name="Обычный 20 3 3" xfId="29489" xr:uid="{00000000-0005-0000-0000-00006F760000}"/>
    <cellStyle name="Обычный 20 3 3 2" xfId="29490" xr:uid="{00000000-0005-0000-0000-000070760000}"/>
    <cellStyle name="Обычный 20 3 4" xfId="29491" xr:uid="{00000000-0005-0000-0000-000071760000}"/>
    <cellStyle name="Обычный 20 4" xfId="29492" xr:uid="{00000000-0005-0000-0000-000072760000}"/>
    <cellStyle name="Обычный 20 4 2" xfId="29493" xr:uid="{00000000-0005-0000-0000-000073760000}"/>
    <cellStyle name="Обычный 20 4 2 2" xfId="29494" xr:uid="{00000000-0005-0000-0000-000074760000}"/>
    <cellStyle name="Обычный 20 4 3" xfId="29495" xr:uid="{00000000-0005-0000-0000-000075760000}"/>
    <cellStyle name="Обычный 20 5" xfId="29496" xr:uid="{00000000-0005-0000-0000-000076760000}"/>
    <cellStyle name="Обычный 20 5 2" xfId="29497" xr:uid="{00000000-0005-0000-0000-000077760000}"/>
    <cellStyle name="Обычный 20 6" xfId="29498" xr:uid="{00000000-0005-0000-0000-000078760000}"/>
    <cellStyle name="Обычный 20 7" xfId="29499" xr:uid="{00000000-0005-0000-0000-000079760000}"/>
    <cellStyle name="Обычный 200" xfId="29500" xr:uid="{00000000-0005-0000-0000-00007A760000}"/>
    <cellStyle name="Обычный 200 2" xfId="29501" xr:uid="{00000000-0005-0000-0000-00007B760000}"/>
    <cellStyle name="Обычный 201" xfId="29502" xr:uid="{00000000-0005-0000-0000-00007C760000}"/>
    <cellStyle name="Обычный 201 2" xfId="29503" xr:uid="{00000000-0005-0000-0000-00007D760000}"/>
    <cellStyle name="Обычный 202" xfId="29504" xr:uid="{00000000-0005-0000-0000-00007E760000}"/>
    <cellStyle name="Обычный 202 2" xfId="29505" xr:uid="{00000000-0005-0000-0000-00007F760000}"/>
    <cellStyle name="Обычный 203" xfId="29506" xr:uid="{00000000-0005-0000-0000-000080760000}"/>
    <cellStyle name="Обычный 203 2" xfId="29507" xr:uid="{00000000-0005-0000-0000-000081760000}"/>
    <cellStyle name="Обычный 204" xfId="29508" xr:uid="{00000000-0005-0000-0000-000082760000}"/>
    <cellStyle name="Обычный 204 2" xfId="29509" xr:uid="{00000000-0005-0000-0000-000083760000}"/>
    <cellStyle name="Обычный 205" xfId="29510" xr:uid="{00000000-0005-0000-0000-000084760000}"/>
    <cellStyle name="Обычный 205 2" xfId="29511" xr:uid="{00000000-0005-0000-0000-000085760000}"/>
    <cellStyle name="Обычный 206" xfId="29512" xr:uid="{00000000-0005-0000-0000-000086760000}"/>
    <cellStyle name="Обычный 206 2" xfId="29513" xr:uid="{00000000-0005-0000-0000-000087760000}"/>
    <cellStyle name="Обычный 207" xfId="29514" xr:uid="{00000000-0005-0000-0000-000088760000}"/>
    <cellStyle name="Обычный 207 2" xfId="29515" xr:uid="{00000000-0005-0000-0000-000089760000}"/>
    <cellStyle name="Обычный 208" xfId="29516" xr:uid="{00000000-0005-0000-0000-00008A760000}"/>
    <cellStyle name="Обычный 208 2" xfId="29517" xr:uid="{00000000-0005-0000-0000-00008B760000}"/>
    <cellStyle name="Обычный 209" xfId="29518" xr:uid="{00000000-0005-0000-0000-00008C760000}"/>
    <cellStyle name="Обычный 209 2" xfId="29519" xr:uid="{00000000-0005-0000-0000-00008D760000}"/>
    <cellStyle name="Обычный 21" xfId="372" xr:uid="{00000000-0005-0000-0000-00008E760000}"/>
    <cellStyle name="Обычный 21 2" xfId="29520" xr:uid="{00000000-0005-0000-0000-00008F760000}"/>
    <cellStyle name="Обычный 21 2 2" xfId="29521" xr:uid="{00000000-0005-0000-0000-000090760000}"/>
    <cellStyle name="Обычный 21 2 2 2" xfId="29522" xr:uid="{00000000-0005-0000-0000-000091760000}"/>
    <cellStyle name="Обычный 21 2 2 2 2" xfId="29523" xr:uid="{00000000-0005-0000-0000-000092760000}"/>
    <cellStyle name="Обычный 21 2 2 3" xfId="29524" xr:uid="{00000000-0005-0000-0000-000093760000}"/>
    <cellStyle name="Обычный 21 2 3" xfId="29525" xr:uid="{00000000-0005-0000-0000-000094760000}"/>
    <cellStyle name="Обычный 21 2 3 2" xfId="29526" xr:uid="{00000000-0005-0000-0000-000095760000}"/>
    <cellStyle name="Обычный 21 2 4" xfId="29527" xr:uid="{00000000-0005-0000-0000-000096760000}"/>
    <cellStyle name="Обычный 21 3" xfId="29528" xr:uid="{00000000-0005-0000-0000-000097760000}"/>
    <cellStyle name="Обычный 21 3 2" xfId="29529" xr:uid="{00000000-0005-0000-0000-000098760000}"/>
    <cellStyle name="Обычный 21 3 2 2" xfId="29530" xr:uid="{00000000-0005-0000-0000-000099760000}"/>
    <cellStyle name="Обычный 21 3 3" xfId="29531" xr:uid="{00000000-0005-0000-0000-00009A760000}"/>
    <cellStyle name="Обычный 21 4" xfId="29532" xr:uid="{00000000-0005-0000-0000-00009B760000}"/>
    <cellStyle name="Обычный 21 4 2" xfId="29533" xr:uid="{00000000-0005-0000-0000-00009C760000}"/>
    <cellStyle name="Обычный 21 5" xfId="29534" xr:uid="{00000000-0005-0000-0000-00009D760000}"/>
    <cellStyle name="Обычный 21 6" xfId="29535" xr:uid="{00000000-0005-0000-0000-00009E760000}"/>
    <cellStyle name="Обычный 210" xfId="29536" xr:uid="{00000000-0005-0000-0000-00009F760000}"/>
    <cellStyle name="Обычный 210 2" xfId="29537" xr:uid="{00000000-0005-0000-0000-0000A0760000}"/>
    <cellStyle name="Обычный 211" xfId="29538" xr:uid="{00000000-0005-0000-0000-0000A1760000}"/>
    <cellStyle name="Обычный 211 2" xfId="29539" xr:uid="{00000000-0005-0000-0000-0000A2760000}"/>
    <cellStyle name="Обычный 212" xfId="29540" xr:uid="{00000000-0005-0000-0000-0000A3760000}"/>
    <cellStyle name="Обычный 212 2" xfId="29541" xr:uid="{00000000-0005-0000-0000-0000A4760000}"/>
    <cellStyle name="Обычный 213" xfId="29542" xr:uid="{00000000-0005-0000-0000-0000A5760000}"/>
    <cellStyle name="Обычный 213 2" xfId="29543" xr:uid="{00000000-0005-0000-0000-0000A6760000}"/>
    <cellStyle name="Обычный 214" xfId="29544" xr:uid="{00000000-0005-0000-0000-0000A7760000}"/>
    <cellStyle name="Обычный 214 2" xfId="29545" xr:uid="{00000000-0005-0000-0000-0000A8760000}"/>
    <cellStyle name="Обычный 215" xfId="29546" xr:uid="{00000000-0005-0000-0000-0000A9760000}"/>
    <cellStyle name="Обычный 215 2" xfId="29547" xr:uid="{00000000-0005-0000-0000-0000AA760000}"/>
    <cellStyle name="Обычный 216" xfId="29548" xr:uid="{00000000-0005-0000-0000-0000AB760000}"/>
    <cellStyle name="Обычный 216 2" xfId="29549" xr:uid="{00000000-0005-0000-0000-0000AC760000}"/>
    <cellStyle name="Обычный 217" xfId="29550" xr:uid="{00000000-0005-0000-0000-0000AD760000}"/>
    <cellStyle name="Обычный 217 2" xfId="29551" xr:uid="{00000000-0005-0000-0000-0000AE760000}"/>
    <cellStyle name="Обычный 218" xfId="29552" xr:uid="{00000000-0005-0000-0000-0000AF760000}"/>
    <cellStyle name="Обычный 218 2" xfId="29553" xr:uid="{00000000-0005-0000-0000-0000B0760000}"/>
    <cellStyle name="Обычный 219" xfId="29554" xr:uid="{00000000-0005-0000-0000-0000B1760000}"/>
    <cellStyle name="Обычный 219 2" xfId="29555" xr:uid="{00000000-0005-0000-0000-0000B2760000}"/>
    <cellStyle name="Обычный 219 2 2" xfId="29556" xr:uid="{00000000-0005-0000-0000-0000B3760000}"/>
    <cellStyle name="Обычный 219 2 2 2" xfId="39472" xr:uid="{00000000-0005-0000-0000-0000B4760000}"/>
    <cellStyle name="Обычный 219 2 3" xfId="29557" xr:uid="{00000000-0005-0000-0000-0000B5760000}"/>
    <cellStyle name="Обычный 219 3" xfId="29558" xr:uid="{00000000-0005-0000-0000-0000B6760000}"/>
    <cellStyle name="Обычный 22" xfId="373" xr:uid="{00000000-0005-0000-0000-0000B7760000}"/>
    <cellStyle name="Обычный 22 10" xfId="29559" xr:uid="{00000000-0005-0000-0000-0000B8760000}"/>
    <cellStyle name="Обычный 22 10 2" xfId="29560" xr:uid="{00000000-0005-0000-0000-0000B9760000}"/>
    <cellStyle name="Обычный 22 10 2 2" xfId="29561" xr:uid="{00000000-0005-0000-0000-0000BA760000}"/>
    <cellStyle name="Обычный 22 10 3" xfId="29562" xr:uid="{00000000-0005-0000-0000-0000BB760000}"/>
    <cellStyle name="Обычный 22 11" xfId="29563" xr:uid="{00000000-0005-0000-0000-0000BC760000}"/>
    <cellStyle name="Обычный 22 11 2" xfId="29564" xr:uid="{00000000-0005-0000-0000-0000BD760000}"/>
    <cellStyle name="Обычный 22 12" xfId="29565" xr:uid="{00000000-0005-0000-0000-0000BE760000}"/>
    <cellStyle name="Обычный 22 13" xfId="29566" xr:uid="{00000000-0005-0000-0000-0000BF760000}"/>
    <cellStyle name="Обычный 22 2" xfId="374" xr:uid="{00000000-0005-0000-0000-0000C0760000}"/>
    <cellStyle name="Обычный 22 2 10" xfId="29567" xr:uid="{00000000-0005-0000-0000-0000C1760000}"/>
    <cellStyle name="Обычный 22 2 10 2" xfId="29568" xr:uid="{00000000-0005-0000-0000-0000C2760000}"/>
    <cellStyle name="Обычный 22 2 10 3" xfId="41513" xr:uid="{00000000-0005-0000-0000-0000C3760000}"/>
    <cellStyle name="Обычный 22 2 11" xfId="29569" xr:uid="{00000000-0005-0000-0000-0000C4760000}"/>
    <cellStyle name="Обычный 22 2 12" xfId="29570" xr:uid="{00000000-0005-0000-0000-0000C5760000}"/>
    <cellStyle name="Обычный 22 2 13" xfId="29571" xr:uid="{00000000-0005-0000-0000-0000C6760000}"/>
    <cellStyle name="Обычный 22 2 14" xfId="29572" xr:uid="{00000000-0005-0000-0000-0000C7760000}"/>
    <cellStyle name="Обычный 22 2 2" xfId="748" xr:uid="{00000000-0005-0000-0000-0000C8760000}"/>
    <cellStyle name="Обычный 22 2 2 2" xfId="29573" xr:uid="{00000000-0005-0000-0000-0000C9760000}"/>
    <cellStyle name="Обычный 22 2 2 2 2" xfId="29574" xr:uid="{00000000-0005-0000-0000-0000CA760000}"/>
    <cellStyle name="Обычный 22 2 2 2 2 2" xfId="29575" xr:uid="{00000000-0005-0000-0000-0000CB760000}"/>
    <cellStyle name="Обычный 22 2 2 2 3" xfId="29576" xr:uid="{00000000-0005-0000-0000-0000CC760000}"/>
    <cellStyle name="Обычный 22 2 2 3" xfId="29577" xr:uid="{00000000-0005-0000-0000-0000CD760000}"/>
    <cellStyle name="Обычный 22 2 2 3 2" xfId="29578" xr:uid="{00000000-0005-0000-0000-0000CE760000}"/>
    <cellStyle name="Обычный 22 2 2 3 2 2" xfId="41514" xr:uid="{00000000-0005-0000-0000-0000CF760000}"/>
    <cellStyle name="Обычный 22 2 2 3 2 3" xfId="41515" xr:uid="{00000000-0005-0000-0000-0000D0760000}"/>
    <cellStyle name="Обычный 22 2 2 3 3" xfId="40617" xr:uid="{00000000-0005-0000-0000-0000D1760000}"/>
    <cellStyle name="Обычный 22 2 2 4" xfId="29579" xr:uid="{00000000-0005-0000-0000-0000D2760000}"/>
    <cellStyle name="Обычный 22 2 2 5" xfId="29580" xr:uid="{00000000-0005-0000-0000-0000D3760000}"/>
    <cellStyle name="Обычный 22 2 3" xfId="29581" xr:uid="{00000000-0005-0000-0000-0000D4760000}"/>
    <cellStyle name="Обычный 22 2 3 2" xfId="29582" xr:uid="{00000000-0005-0000-0000-0000D5760000}"/>
    <cellStyle name="Обычный 22 2 3 2 2" xfId="29583" xr:uid="{00000000-0005-0000-0000-0000D6760000}"/>
    <cellStyle name="Обычный 22 2 3 2 2 2" xfId="29584" xr:uid="{00000000-0005-0000-0000-0000D7760000}"/>
    <cellStyle name="Обычный 22 2 3 2 3" xfId="29585" xr:uid="{00000000-0005-0000-0000-0000D8760000}"/>
    <cellStyle name="Обычный 22 2 3 3" xfId="29586" xr:uid="{00000000-0005-0000-0000-0000D9760000}"/>
    <cellStyle name="Обычный 22 2 3 3 2" xfId="29587" xr:uid="{00000000-0005-0000-0000-0000DA760000}"/>
    <cellStyle name="Обычный 22 2 3 4" xfId="29588" xr:uid="{00000000-0005-0000-0000-0000DB760000}"/>
    <cellStyle name="Обычный 22 2 4" xfId="495" xr:uid="{00000000-0005-0000-0000-0000DC760000}"/>
    <cellStyle name="Обычный 22 2 4 2" xfId="29589" xr:uid="{00000000-0005-0000-0000-0000DD760000}"/>
    <cellStyle name="Обычный 22 2 4 2 2" xfId="29590" xr:uid="{00000000-0005-0000-0000-0000DE760000}"/>
    <cellStyle name="Обычный 22 2 4 2 2 2" xfId="29591" xr:uid="{00000000-0005-0000-0000-0000DF760000}"/>
    <cellStyle name="Обычный 22 2 4 2 3" xfId="29592" xr:uid="{00000000-0005-0000-0000-0000E0760000}"/>
    <cellStyle name="Обычный 22 2 4 3" xfId="29593" xr:uid="{00000000-0005-0000-0000-0000E1760000}"/>
    <cellStyle name="Обычный 22 2 4 3 2" xfId="29594" xr:uid="{00000000-0005-0000-0000-0000E2760000}"/>
    <cellStyle name="Обычный 22 2 4 4" xfId="29595" xr:uid="{00000000-0005-0000-0000-0000E3760000}"/>
    <cellStyle name="Обычный 22 2 5" xfId="29596" xr:uid="{00000000-0005-0000-0000-0000E4760000}"/>
    <cellStyle name="Обычный 22 2 5 2" xfId="29597" xr:uid="{00000000-0005-0000-0000-0000E5760000}"/>
    <cellStyle name="Обычный 22 2 5 2 2" xfId="29598" xr:uid="{00000000-0005-0000-0000-0000E6760000}"/>
    <cellStyle name="Обычный 22 2 5 2 2 2" xfId="29599" xr:uid="{00000000-0005-0000-0000-0000E7760000}"/>
    <cellStyle name="Обычный 22 2 5 2 3" xfId="29600" xr:uid="{00000000-0005-0000-0000-0000E8760000}"/>
    <cellStyle name="Обычный 22 2 5 3" xfId="29601" xr:uid="{00000000-0005-0000-0000-0000E9760000}"/>
    <cellStyle name="Обычный 22 2 5 3 2" xfId="29602" xr:uid="{00000000-0005-0000-0000-0000EA760000}"/>
    <cellStyle name="Обычный 22 2 5 4" xfId="29603" xr:uid="{00000000-0005-0000-0000-0000EB760000}"/>
    <cellStyle name="Обычный 22 2 6" xfId="725" xr:uid="{00000000-0005-0000-0000-0000EC760000}"/>
    <cellStyle name="Обычный 22 2 6 2" xfId="29604" xr:uid="{00000000-0005-0000-0000-0000ED760000}"/>
    <cellStyle name="Обычный 22 2 6 2 2" xfId="29605" xr:uid="{00000000-0005-0000-0000-0000EE760000}"/>
    <cellStyle name="Обычный 22 2 6 2 2 2" xfId="29606" xr:uid="{00000000-0005-0000-0000-0000EF760000}"/>
    <cellStyle name="Обычный 22 2 6 2 3" xfId="29607" xr:uid="{00000000-0005-0000-0000-0000F0760000}"/>
    <cellStyle name="Обычный 22 2 6 3" xfId="29608" xr:uid="{00000000-0005-0000-0000-0000F1760000}"/>
    <cellStyle name="Обычный 22 2 6 3 2" xfId="29609" xr:uid="{00000000-0005-0000-0000-0000F2760000}"/>
    <cellStyle name="Обычный 22 2 6 4" xfId="29610" xr:uid="{00000000-0005-0000-0000-0000F3760000}"/>
    <cellStyle name="Обычный 22 2 7" xfId="726" xr:uid="{00000000-0005-0000-0000-0000F4760000}"/>
    <cellStyle name="Обычный 22 2 7 2" xfId="29611" xr:uid="{00000000-0005-0000-0000-0000F5760000}"/>
    <cellStyle name="Обычный 22 2 7 2 2" xfId="29612" xr:uid="{00000000-0005-0000-0000-0000F6760000}"/>
    <cellStyle name="Обычный 22 2 7 2 2 2" xfId="29613" xr:uid="{00000000-0005-0000-0000-0000F7760000}"/>
    <cellStyle name="Обычный 22 2 7 2 3" xfId="29614" xr:uid="{00000000-0005-0000-0000-0000F8760000}"/>
    <cellStyle name="Обычный 22 2 7 3" xfId="29615" xr:uid="{00000000-0005-0000-0000-0000F9760000}"/>
    <cellStyle name="Обычный 22 2 7 3 2" xfId="29616" xr:uid="{00000000-0005-0000-0000-0000FA760000}"/>
    <cellStyle name="Обычный 22 2 7 4" xfId="29617" xr:uid="{00000000-0005-0000-0000-0000FB760000}"/>
    <cellStyle name="Обычный 22 2 8" xfId="29618" xr:uid="{00000000-0005-0000-0000-0000FC760000}"/>
    <cellStyle name="Обычный 22 2 8 2" xfId="29619" xr:uid="{00000000-0005-0000-0000-0000FD760000}"/>
    <cellStyle name="Обычный 22 2 8 2 2" xfId="29620" xr:uid="{00000000-0005-0000-0000-0000FE760000}"/>
    <cellStyle name="Обычный 22 2 8 2 2 2" xfId="29621" xr:uid="{00000000-0005-0000-0000-0000FF760000}"/>
    <cellStyle name="Обычный 22 2 8 2 3" xfId="29622" xr:uid="{00000000-0005-0000-0000-000000770000}"/>
    <cellStyle name="Обычный 22 2 8 3" xfId="29623" xr:uid="{00000000-0005-0000-0000-000001770000}"/>
    <cellStyle name="Обычный 22 2 8 3 2" xfId="29624" xr:uid="{00000000-0005-0000-0000-000002770000}"/>
    <cellStyle name="Обычный 22 2 8 4" xfId="29625" xr:uid="{00000000-0005-0000-0000-000003770000}"/>
    <cellStyle name="Обычный 22 2 9" xfId="29626" xr:uid="{00000000-0005-0000-0000-000004770000}"/>
    <cellStyle name="Обычный 22 2 9 2" xfId="29627" xr:uid="{00000000-0005-0000-0000-000005770000}"/>
    <cellStyle name="Обычный 22 2 9 2 2" xfId="29628" xr:uid="{00000000-0005-0000-0000-000006770000}"/>
    <cellStyle name="Обычный 22 2 9 3" xfId="29629" xr:uid="{00000000-0005-0000-0000-000007770000}"/>
    <cellStyle name="Обычный 22 3" xfId="749" xr:uid="{00000000-0005-0000-0000-000008770000}"/>
    <cellStyle name="Обычный 22 3 2" xfId="29630" xr:uid="{00000000-0005-0000-0000-000009770000}"/>
    <cellStyle name="Обычный 22 3 2 2" xfId="29631" xr:uid="{00000000-0005-0000-0000-00000A770000}"/>
    <cellStyle name="Обычный 22 3 2 2 2" xfId="29632" xr:uid="{00000000-0005-0000-0000-00000B770000}"/>
    <cellStyle name="Обычный 22 3 2 2 2 2" xfId="29633" xr:uid="{00000000-0005-0000-0000-00000C770000}"/>
    <cellStyle name="Обычный 22 3 2 2 3" xfId="29634" xr:uid="{00000000-0005-0000-0000-00000D770000}"/>
    <cellStyle name="Обычный 22 3 2 3" xfId="29635" xr:uid="{00000000-0005-0000-0000-00000E770000}"/>
    <cellStyle name="Обычный 22 3 2 3 2" xfId="29636" xr:uid="{00000000-0005-0000-0000-00000F770000}"/>
    <cellStyle name="Обычный 22 3 2 4" xfId="29637" xr:uid="{00000000-0005-0000-0000-000010770000}"/>
    <cellStyle name="Обычный 22 3 3" xfId="29638" xr:uid="{00000000-0005-0000-0000-000011770000}"/>
    <cellStyle name="Обычный 22 3 3 2" xfId="29639" xr:uid="{00000000-0005-0000-0000-000012770000}"/>
    <cellStyle name="Обычный 22 3 3 2 2" xfId="29640" xr:uid="{00000000-0005-0000-0000-000013770000}"/>
    <cellStyle name="Обычный 22 3 3 2 2 2" xfId="29641" xr:uid="{00000000-0005-0000-0000-000014770000}"/>
    <cellStyle name="Обычный 22 3 3 2 3" xfId="29642" xr:uid="{00000000-0005-0000-0000-000015770000}"/>
    <cellStyle name="Обычный 22 3 3 3" xfId="29643" xr:uid="{00000000-0005-0000-0000-000016770000}"/>
    <cellStyle name="Обычный 22 3 3 3 2" xfId="29644" xr:uid="{00000000-0005-0000-0000-000017770000}"/>
    <cellStyle name="Обычный 22 3 3 4" xfId="29645" xr:uid="{00000000-0005-0000-0000-000018770000}"/>
    <cellStyle name="Обычный 22 3 4" xfId="29646" xr:uid="{00000000-0005-0000-0000-000019770000}"/>
    <cellStyle name="Обычный 22 3 4 2" xfId="29647" xr:uid="{00000000-0005-0000-0000-00001A770000}"/>
    <cellStyle name="Обычный 22 3 4 2 2" xfId="29648" xr:uid="{00000000-0005-0000-0000-00001B770000}"/>
    <cellStyle name="Обычный 22 3 4 3" xfId="29649" xr:uid="{00000000-0005-0000-0000-00001C770000}"/>
    <cellStyle name="Обычный 22 3 5" xfId="29650" xr:uid="{00000000-0005-0000-0000-00001D770000}"/>
    <cellStyle name="Обычный 22 3 5 2" xfId="29651" xr:uid="{00000000-0005-0000-0000-00001E770000}"/>
    <cellStyle name="Обычный 22 3 6" xfId="29652" xr:uid="{00000000-0005-0000-0000-00001F770000}"/>
    <cellStyle name="Обычный 22 4" xfId="29653" xr:uid="{00000000-0005-0000-0000-000020770000}"/>
    <cellStyle name="Обычный 22 4 2" xfId="29654" xr:uid="{00000000-0005-0000-0000-000021770000}"/>
    <cellStyle name="Обычный 22 4 2 2" xfId="29655" xr:uid="{00000000-0005-0000-0000-000022770000}"/>
    <cellStyle name="Обычный 22 4 2 2 2" xfId="29656" xr:uid="{00000000-0005-0000-0000-000023770000}"/>
    <cellStyle name="Обычный 22 4 2 3" xfId="29657" xr:uid="{00000000-0005-0000-0000-000024770000}"/>
    <cellStyle name="Обычный 22 4 3" xfId="29658" xr:uid="{00000000-0005-0000-0000-000025770000}"/>
    <cellStyle name="Обычный 22 4 3 2" xfId="29659" xr:uid="{00000000-0005-0000-0000-000026770000}"/>
    <cellStyle name="Обычный 22 4 4" xfId="29660" xr:uid="{00000000-0005-0000-0000-000027770000}"/>
    <cellStyle name="Обычный 22 5" xfId="29661" xr:uid="{00000000-0005-0000-0000-000028770000}"/>
    <cellStyle name="Обычный 22 5 2" xfId="29662" xr:uid="{00000000-0005-0000-0000-000029770000}"/>
    <cellStyle name="Обычный 22 5 2 2" xfId="29663" xr:uid="{00000000-0005-0000-0000-00002A770000}"/>
    <cellStyle name="Обычный 22 5 2 2 2" xfId="29664" xr:uid="{00000000-0005-0000-0000-00002B770000}"/>
    <cellStyle name="Обычный 22 5 2 3" xfId="29665" xr:uid="{00000000-0005-0000-0000-00002C770000}"/>
    <cellStyle name="Обычный 22 5 3" xfId="29666" xr:uid="{00000000-0005-0000-0000-00002D770000}"/>
    <cellStyle name="Обычный 22 5 3 2" xfId="29667" xr:uid="{00000000-0005-0000-0000-00002E770000}"/>
    <cellStyle name="Обычный 22 5 4" xfId="29668" xr:uid="{00000000-0005-0000-0000-00002F770000}"/>
    <cellStyle name="Обычный 22 6" xfId="29669" xr:uid="{00000000-0005-0000-0000-000030770000}"/>
    <cellStyle name="Обычный 22 6 2" xfId="29670" xr:uid="{00000000-0005-0000-0000-000031770000}"/>
    <cellStyle name="Обычный 22 6 2 2" xfId="29671" xr:uid="{00000000-0005-0000-0000-000032770000}"/>
    <cellStyle name="Обычный 22 6 2 2 2" xfId="29672" xr:uid="{00000000-0005-0000-0000-000033770000}"/>
    <cellStyle name="Обычный 22 6 2 3" xfId="29673" xr:uid="{00000000-0005-0000-0000-000034770000}"/>
    <cellStyle name="Обычный 22 6 3" xfId="29674" xr:uid="{00000000-0005-0000-0000-000035770000}"/>
    <cellStyle name="Обычный 22 6 3 2" xfId="29675" xr:uid="{00000000-0005-0000-0000-000036770000}"/>
    <cellStyle name="Обычный 22 6 4" xfId="29676" xr:uid="{00000000-0005-0000-0000-000037770000}"/>
    <cellStyle name="Обычный 22 7" xfId="29677" xr:uid="{00000000-0005-0000-0000-000038770000}"/>
    <cellStyle name="Обычный 22 7 2" xfId="29678" xr:uid="{00000000-0005-0000-0000-000039770000}"/>
    <cellStyle name="Обычный 22 7 2 2" xfId="29679" xr:uid="{00000000-0005-0000-0000-00003A770000}"/>
    <cellStyle name="Обычный 22 7 2 2 2" xfId="29680" xr:uid="{00000000-0005-0000-0000-00003B770000}"/>
    <cellStyle name="Обычный 22 7 2 3" xfId="29681" xr:uid="{00000000-0005-0000-0000-00003C770000}"/>
    <cellStyle name="Обычный 22 7 3" xfId="29682" xr:uid="{00000000-0005-0000-0000-00003D770000}"/>
    <cellStyle name="Обычный 22 7 3 2" xfId="29683" xr:uid="{00000000-0005-0000-0000-00003E770000}"/>
    <cellStyle name="Обычный 22 7 4" xfId="29684" xr:uid="{00000000-0005-0000-0000-00003F770000}"/>
    <cellStyle name="Обычный 22 8" xfId="29685" xr:uid="{00000000-0005-0000-0000-000040770000}"/>
    <cellStyle name="Обычный 22 8 2" xfId="29686" xr:uid="{00000000-0005-0000-0000-000041770000}"/>
    <cellStyle name="Обычный 22 8 2 2" xfId="29687" xr:uid="{00000000-0005-0000-0000-000042770000}"/>
    <cellStyle name="Обычный 22 8 2 2 2" xfId="29688" xr:uid="{00000000-0005-0000-0000-000043770000}"/>
    <cellStyle name="Обычный 22 8 2 3" xfId="29689" xr:uid="{00000000-0005-0000-0000-000044770000}"/>
    <cellStyle name="Обычный 22 8 3" xfId="29690" xr:uid="{00000000-0005-0000-0000-000045770000}"/>
    <cellStyle name="Обычный 22 8 3 2" xfId="29691" xr:uid="{00000000-0005-0000-0000-000046770000}"/>
    <cellStyle name="Обычный 22 8 4" xfId="29692" xr:uid="{00000000-0005-0000-0000-000047770000}"/>
    <cellStyle name="Обычный 22 9" xfId="29693" xr:uid="{00000000-0005-0000-0000-000048770000}"/>
    <cellStyle name="Обычный 22 9 2" xfId="29694" xr:uid="{00000000-0005-0000-0000-000049770000}"/>
    <cellStyle name="Обычный 22 9 2 2" xfId="29695" xr:uid="{00000000-0005-0000-0000-00004A770000}"/>
    <cellStyle name="Обычный 22 9 2 2 2" xfId="29696" xr:uid="{00000000-0005-0000-0000-00004B770000}"/>
    <cellStyle name="Обычный 22 9 2 3" xfId="29697" xr:uid="{00000000-0005-0000-0000-00004C770000}"/>
    <cellStyle name="Обычный 22 9 3" xfId="29698" xr:uid="{00000000-0005-0000-0000-00004D770000}"/>
    <cellStyle name="Обычный 22 9 3 2" xfId="29699" xr:uid="{00000000-0005-0000-0000-00004E770000}"/>
    <cellStyle name="Обычный 22 9 4" xfId="29700" xr:uid="{00000000-0005-0000-0000-00004F770000}"/>
    <cellStyle name="Обычный 220" xfId="29701" xr:uid="{00000000-0005-0000-0000-000050770000}"/>
    <cellStyle name="Обычный 220 2" xfId="29702" xr:uid="{00000000-0005-0000-0000-000051770000}"/>
    <cellStyle name="Обычный 221" xfId="29703" xr:uid="{00000000-0005-0000-0000-000052770000}"/>
    <cellStyle name="Обычный 221 2" xfId="29704" xr:uid="{00000000-0005-0000-0000-000053770000}"/>
    <cellStyle name="Обычный 222" xfId="29705" xr:uid="{00000000-0005-0000-0000-000054770000}"/>
    <cellStyle name="Обычный 222 2" xfId="29706" xr:uid="{00000000-0005-0000-0000-000055770000}"/>
    <cellStyle name="Обычный 223" xfId="29707" xr:uid="{00000000-0005-0000-0000-000056770000}"/>
    <cellStyle name="Обычный 223 2" xfId="29708" xr:uid="{00000000-0005-0000-0000-000057770000}"/>
    <cellStyle name="Обычный 224" xfId="29709" xr:uid="{00000000-0005-0000-0000-000058770000}"/>
    <cellStyle name="Обычный 224 2" xfId="29710" xr:uid="{00000000-0005-0000-0000-000059770000}"/>
    <cellStyle name="Обычный 225" xfId="29711" xr:uid="{00000000-0005-0000-0000-00005A770000}"/>
    <cellStyle name="Обычный 225 2" xfId="29712" xr:uid="{00000000-0005-0000-0000-00005B770000}"/>
    <cellStyle name="Обычный 225 2 2" xfId="29713" xr:uid="{00000000-0005-0000-0000-00005C770000}"/>
    <cellStyle name="Обычный 225 2 2 2" xfId="39473" xr:uid="{00000000-0005-0000-0000-00005D770000}"/>
    <cellStyle name="Обычный 225 2 3" xfId="29714" xr:uid="{00000000-0005-0000-0000-00005E770000}"/>
    <cellStyle name="Обычный 225 3" xfId="29715" xr:uid="{00000000-0005-0000-0000-00005F770000}"/>
    <cellStyle name="Обычный 226" xfId="29716" xr:uid="{00000000-0005-0000-0000-000060770000}"/>
    <cellStyle name="Обычный 226 2" xfId="29717" xr:uid="{00000000-0005-0000-0000-000061770000}"/>
    <cellStyle name="Обычный 227" xfId="29718" xr:uid="{00000000-0005-0000-0000-000062770000}"/>
    <cellStyle name="Обычный 227 2" xfId="29719" xr:uid="{00000000-0005-0000-0000-000063770000}"/>
    <cellStyle name="Обычный 228" xfId="29720" xr:uid="{00000000-0005-0000-0000-000064770000}"/>
    <cellStyle name="Обычный 228 2" xfId="29721" xr:uid="{00000000-0005-0000-0000-000065770000}"/>
    <cellStyle name="Обычный 228 2 2" xfId="29722" xr:uid="{00000000-0005-0000-0000-000066770000}"/>
    <cellStyle name="Обычный 228 3" xfId="29723" xr:uid="{00000000-0005-0000-0000-000067770000}"/>
    <cellStyle name="Обычный 229" xfId="29724" xr:uid="{00000000-0005-0000-0000-000068770000}"/>
    <cellStyle name="Обычный 229 2" xfId="29725" xr:uid="{00000000-0005-0000-0000-000069770000}"/>
    <cellStyle name="Обычный 23" xfId="375" xr:uid="{00000000-0005-0000-0000-00006A770000}"/>
    <cellStyle name="Обычный 23 2" xfId="488" xr:uid="{00000000-0005-0000-0000-00006B770000}"/>
    <cellStyle name="Обычный 23 2 2" xfId="29726" xr:uid="{00000000-0005-0000-0000-00006C770000}"/>
    <cellStyle name="Обычный 23 2 2 2" xfId="29727" xr:uid="{00000000-0005-0000-0000-00006D770000}"/>
    <cellStyle name="Обычный 23 2 2 2 2" xfId="29728" xr:uid="{00000000-0005-0000-0000-00006E770000}"/>
    <cellStyle name="Обычный 23 2 2 3" xfId="29729" xr:uid="{00000000-0005-0000-0000-00006F770000}"/>
    <cellStyle name="Обычный 23 2 3" xfId="29730" xr:uid="{00000000-0005-0000-0000-000070770000}"/>
    <cellStyle name="Обычный 23 2 3 2" xfId="29731" xr:uid="{00000000-0005-0000-0000-000071770000}"/>
    <cellStyle name="Обычный 23 2 4" xfId="29732" xr:uid="{00000000-0005-0000-0000-000072770000}"/>
    <cellStyle name="Обычный 23 2 4 2" xfId="29733" xr:uid="{00000000-0005-0000-0000-000073770000}"/>
    <cellStyle name="Обычный 23 2 4 2 2" xfId="29734" xr:uid="{00000000-0005-0000-0000-000074770000}"/>
    <cellStyle name="Обычный 23 2 4 3" xfId="29735" xr:uid="{00000000-0005-0000-0000-000075770000}"/>
    <cellStyle name="Обычный 23 2 5" xfId="29736" xr:uid="{00000000-0005-0000-0000-000076770000}"/>
    <cellStyle name="Обычный 23 2 6" xfId="29737" xr:uid="{00000000-0005-0000-0000-000077770000}"/>
    <cellStyle name="Обычный 23 2 7" xfId="751" xr:uid="{00000000-0005-0000-0000-000078770000}"/>
    <cellStyle name="Обычный 23 2 7 2" xfId="39474" xr:uid="{00000000-0005-0000-0000-000079770000}"/>
    <cellStyle name="Обычный 23 2 7 3" xfId="41516" xr:uid="{00000000-0005-0000-0000-00007A770000}"/>
    <cellStyle name="Обычный 23 3" xfId="29738" xr:uid="{00000000-0005-0000-0000-00007B770000}"/>
    <cellStyle name="Обычный 23 3 2" xfId="29739" xr:uid="{00000000-0005-0000-0000-00007C770000}"/>
    <cellStyle name="Обычный 23 3 2 2" xfId="29740" xr:uid="{00000000-0005-0000-0000-00007D770000}"/>
    <cellStyle name="Обычный 23 3 2 2 2" xfId="29741" xr:uid="{00000000-0005-0000-0000-00007E770000}"/>
    <cellStyle name="Обычный 23 3 2 3" xfId="29742" xr:uid="{00000000-0005-0000-0000-00007F770000}"/>
    <cellStyle name="Обычный 23 3 3" xfId="29743" xr:uid="{00000000-0005-0000-0000-000080770000}"/>
    <cellStyle name="Обычный 23 3 3 2" xfId="29744" xr:uid="{00000000-0005-0000-0000-000081770000}"/>
    <cellStyle name="Обычный 23 3 4" xfId="29745" xr:uid="{00000000-0005-0000-0000-000082770000}"/>
    <cellStyle name="Обычный 23 4" xfId="29746" xr:uid="{00000000-0005-0000-0000-000083770000}"/>
    <cellStyle name="Обычный 23 4 2" xfId="29747" xr:uid="{00000000-0005-0000-0000-000084770000}"/>
    <cellStyle name="Обычный 23 4 2 2" xfId="29748" xr:uid="{00000000-0005-0000-0000-000085770000}"/>
    <cellStyle name="Обычный 23 4 3" xfId="29749" xr:uid="{00000000-0005-0000-0000-000086770000}"/>
    <cellStyle name="Обычный 23 5" xfId="29750" xr:uid="{00000000-0005-0000-0000-000087770000}"/>
    <cellStyle name="Обычный 23 5 2" xfId="29751" xr:uid="{00000000-0005-0000-0000-000088770000}"/>
    <cellStyle name="Обычный 23 6" xfId="29752" xr:uid="{00000000-0005-0000-0000-000089770000}"/>
    <cellStyle name="Обычный 23 7" xfId="29753" xr:uid="{00000000-0005-0000-0000-00008A770000}"/>
    <cellStyle name="Обычный 230" xfId="29754" xr:uid="{00000000-0005-0000-0000-00008B770000}"/>
    <cellStyle name="Обычный 230 2" xfId="29755" xr:uid="{00000000-0005-0000-0000-00008C770000}"/>
    <cellStyle name="Обычный 230 2 2" xfId="29756" xr:uid="{00000000-0005-0000-0000-00008D770000}"/>
    <cellStyle name="Обычный 230 3" xfId="29757" xr:uid="{00000000-0005-0000-0000-00008E770000}"/>
    <cellStyle name="Обычный 231" xfId="29758" xr:uid="{00000000-0005-0000-0000-00008F770000}"/>
    <cellStyle name="Обычный 231 2" xfId="29759" xr:uid="{00000000-0005-0000-0000-000090770000}"/>
    <cellStyle name="Обычный 231 2 2" xfId="29760" xr:uid="{00000000-0005-0000-0000-000091770000}"/>
    <cellStyle name="Обычный 231 3" xfId="29761" xr:uid="{00000000-0005-0000-0000-000092770000}"/>
    <cellStyle name="Обычный 232" xfId="29762" xr:uid="{00000000-0005-0000-0000-000093770000}"/>
    <cellStyle name="Обычный 232 2" xfId="29763" xr:uid="{00000000-0005-0000-0000-000094770000}"/>
    <cellStyle name="Обычный 232 2 2" xfId="29764" xr:uid="{00000000-0005-0000-0000-000095770000}"/>
    <cellStyle name="Обычный 232 3" xfId="29765" xr:uid="{00000000-0005-0000-0000-000096770000}"/>
    <cellStyle name="Обычный 233" xfId="29766" xr:uid="{00000000-0005-0000-0000-000097770000}"/>
    <cellStyle name="Обычный 233 2" xfId="29767" xr:uid="{00000000-0005-0000-0000-000098770000}"/>
    <cellStyle name="Обычный 234" xfId="29768" xr:uid="{00000000-0005-0000-0000-000099770000}"/>
    <cellStyle name="Обычный 234 2" xfId="29769" xr:uid="{00000000-0005-0000-0000-00009A770000}"/>
    <cellStyle name="Обычный 234 2 2" xfId="29770" xr:uid="{00000000-0005-0000-0000-00009B770000}"/>
    <cellStyle name="Обычный 234 3" xfId="29771" xr:uid="{00000000-0005-0000-0000-00009C770000}"/>
    <cellStyle name="Обычный 235" xfId="29772" xr:uid="{00000000-0005-0000-0000-00009D770000}"/>
    <cellStyle name="Обычный 235 2" xfId="29773" xr:uid="{00000000-0005-0000-0000-00009E770000}"/>
    <cellStyle name="Обычный 235 2 2" xfId="29774" xr:uid="{00000000-0005-0000-0000-00009F770000}"/>
    <cellStyle name="Обычный 235 3" xfId="29775" xr:uid="{00000000-0005-0000-0000-0000A0770000}"/>
    <cellStyle name="Обычный 236" xfId="29776" xr:uid="{00000000-0005-0000-0000-0000A1770000}"/>
    <cellStyle name="Обычный 236 2" xfId="29777" xr:uid="{00000000-0005-0000-0000-0000A2770000}"/>
    <cellStyle name="Обычный 236 2 2" xfId="29778" xr:uid="{00000000-0005-0000-0000-0000A3770000}"/>
    <cellStyle name="Обычный 236 3" xfId="29779" xr:uid="{00000000-0005-0000-0000-0000A4770000}"/>
    <cellStyle name="Обычный 237" xfId="29780" xr:uid="{00000000-0005-0000-0000-0000A5770000}"/>
    <cellStyle name="Обычный 237 2" xfId="29781" xr:uid="{00000000-0005-0000-0000-0000A6770000}"/>
    <cellStyle name="Обычный 237 2 2" xfId="29782" xr:uid="{00000000-0005-0000-0000-0000A7770000}"/>
    <cellStyle name="Обычный 237 3" xfId="29783" xr:uid="{00000000-0005-0000-0000-0000A8770000}"/>
    <cellStyle name="Обычный 238" xfId="29784" xr:uid="{00000000-0005-0000-0000-0000A9770000}"/>
    <cellStyle name="Обычный 238 2" xfId="29785" xr:uid="{00000000-0005-0000-0000-0000AA770000}"/>
    <cellStyle name="Обычный 239" xfId="29786" xr:uid="{00000000-0005-0000-0000-0000AB770000}"/>
    <cellStyle name="Обычный 239 2" xfId="29787" xr:uid="{00000000-0005-0000-0000-0000AC770000}"/>
    <cellStyle name="Обычный 24" xfId="376" xr:uid="{00000000-0005-0000-0000-0000AD770000}"/>
    <cellStyle name="Обычный 24 2" xfId="29788" xr:uid="{00000000-0005-0000-0000-0000AE770000}"/>
    <cellStyle name="Обычный 24 2 2" xfId="29789" xr:uid="{00000000-0005-0000-0000-0000AF770000}"/>
    <cellStyle name="Обычный 24 2 2 2" xfId="29790" xr:uid="{00000000-0005-0000-0000-0000B0770000}"/>
    <cellStyle name="Обычный 24 2 2 2 2" xfId="29791" xr:uid="{00000000-0005-0000-0000-0000B1770000}"/>
    <cellStyle name="Обычный 24 2 2 3" xfId="29792" xr:uid="{00000000-0005-0000-0000-0000B2770000}"/>
    <cellStyle name="Обычный 24 2 3" xfId="29793" xr:uid="{00000000-0005-0000-0000-0000B3770000}"/>
    <cellStyle name="Обычный 24 2 3 2" xfId="29794" xr:uid="{00000000-0005-0000-0000-0000B4770000}"/>
    <cellStyle name="Обычный 24 2 4" xfId="29795" xr:uid="{00000000-0005-0000-0000-0000B5770000}"/>
    <cellStyle name="Обычный 24 3" xfId="29796" xr:uid="{00000000-0005-0000-0000-0000B6770000}"/>
    <cellStyle name="Обычный 24 3 2" xfId="29797" xr:uid="{00000000-0005-0000-0000-0000B7770000}"/>
    <cellStyle name="Обычный 24 3 2 2" xfId="29798" xr:uid="{00000000-0005-0000-0000-0000B8770000}"/>
    <cellStyle name="Обычный 24 3 3" xfId="29799" xr:uid="{00000000-0005-0000-0000-0000B9770000}"/>
    <cellStyle name="Обычный 24 4" xfId="29800" xr:uid="{00000000-0005-0000-0000-0000BA770000}"/>
    <cellStyle name="Обычный 24 4 2" xfId="29801" xr:uid="{00000000-0005-0000-0000-0000BB770000}"/>
    <cellStyle name="Обычный 24 5" xfId="29802" xr:uid="{00000000-0005-0000-0000-0000BC770000}"/>
    <cellStyle name="Обычный 240" xfId="29803" xr:uid="{00000000-0005-0000-0000-0000BD770000}"/>
    <cellStyle name="Обычный 240 2" xfId="29804" xr:uid="{00000000-0005-0000-0000-0000BE770000}"/>
    <cellStyle name="Обычный 241" xfId="29805" xr:uid="{00000000-0005-0000-0000-0000BF770000}"/>
    <cellStyle name="Обычный 241 2" xfId="29806" xr:uid="{00000000-0005-0000-0000-0000C0770000}"/>
    <cellStyle name="Обычный 242" xfId="29807" xr:uid="{00000000-0005-0000-0000-0000C1770000}"/>
    <cellStyle name="Обычный 242 2" xfId="29808" xr:uid="{00000000-0005-0000-0000-0000C2770000}"/>
    <cellStyle name="Обычный 243" xfId="29809" xr:uid="{00000000-0005-0000-0000-0000C3770000}"/>
    <cellStyle name="Обычный 243 2" xfId="29810" xr:uid="{00000000-0005-0000-0000-0000C4770000}"/>
    <cellStyle name="Обычный 244" xfId="29811" xr:uid="{00000000-0005-0000-0000-0000C5770000}"/>
    <cellStyle name="Обычный 244 2" xfId="29812" xr:uid="{00000000-0005-0000-0000-0000C6770000}"/>
    <cellStyle name="Обычный 245" xfId="29813" xr:uid="{00000000-0005-0000-0000-0000C7770000}"/>
    <cellStyle name="Обычный 245 2" xfId="29814" xr:uid="{00000000-0005-0000-0000-0000C8770000}"/>
    <cellStyle name="Обычный 246" xfId="29815" xr:uid="{00000000-0005-0000-0000-0000C9770000}"/>
    <cellStyle name="Обычный 246 2" xfId="29816" xr:uid="{00000000-0005-0000-0000-0000CA770000}"/>
    <cellStyle name="Обычный 247" xfId="29817" xr:uid="{00000000-0005-0000-0000-0000CB770000}"/>
    <cellStyle name="Обычный 247 2" xfId="29818" xr:uid="{00000000-0005-0000-0000-0000CC770000}"/>
    <cellStyle name="Обычный 248" xfId="29819" xr:uid="{00000000-0005-0000-0000-0000CD770000}"/>
    <cellStyle name="Обычный 248 2" xfId="29820" xr:uid="{00000000-0005-0000-0000-0000CE770000}"/>
    <cellStyle name="Обычный 249" xfId="29821" xr:uid="{00000000-0005-0000-0000-0000CF770000}"/>
    <cellStyle name="Обычный 249 2" xfId="29822" xr:uid="{00000000-0005-0000-0000-0000D0770000}"/>
    <cellStyle name="Обычный 249 2 2" xfId="29823" xr:uid="{00000000-0005-0000-0000-0000D1770000}"/>
    <cellStyle name="Обычный 25" xfId="377" xr:uid="{00000000-0005-0000-0000-0000D2770000}"/>
    <cellStyle name="Обычный 25 2" xfId="29824" xr:uid="{00000000-0005-0000-0000-0000D3770000}"/>
    <cellStyle name="Обычный 25 2 2" xfId="29825" xr:uid="{00000000-0005-0000-0000-0000D4770000}"/>
    <cellStyle name="Обычный 25 2 2 2" xfId="29826" xr:uid="{00000000-0005-0000-0000-0000D5770000}"/>
    <cellStyle name="Обычный 25 2 2 2 2" xfId="29827" xr:uid="{00000000-0005-0000-0000-0000D6770000}"/>
    <cellStyle name="Обычный 25 2 2 2 2 2" xfId="29828" xr:uid="{00000000-0005-0000-0000-0000D7770000}"/>
    <cellStyle name="Обычный 25 2 2 2 3" xfId="29829" xr:uid="{00000000-0005-0000-0000-0000D8770000}"/>
    <cellStyle name="Обычный 25 2 2 3" xfId="29830" xr:uid="{00000000-0005-0000-0000-0000D9770000}"/>
    <cellStyle name="Обычный 25 2 2 3 2" xfId="29831" xr:uid="{00000000-0005-0000-0000-0000DA770000}"/>
    <cellStyle name="Обычный 25 2 2 4" xfId="29832" xr:uid="{00000000-0005-0000-0000-0000DB770000}"/>
    <cellStyle name="Обычный 25 2 3" xfId="29833" xr:uid="{00000000-0005-0000-0000-0000DC770000}"/>
    <cellStyle name="Обычный 25 2 3 2" xfId="29834" xr:uid="{00000000-0005-0000-0000-0000DD770000}"/>
    <cellStyle name="Обычный 25 2 3 2 2" xfId="29835" xr:uid="{00000000-0005-0000-0000-0000DE770000}"/>
    <cellStyle name="Обычный 25 2 3 3" xfId="29836" xr:uid="{00000000-0005-0000-0000-0000DF770000}"/>
    <cellStyle name="Обычный 25 2 4" xfId="29837" xr:uid="{00000000-0005-0000-0000-0000E0770000}"/>
    <cellStyle name="Обычный 25 2 4 2" xfId="29838" xr:uid="{00000000-0005-0000-0000-0000E1770000}"/>
    <cellStyle name="Обычный 25 2 5" xfId="29839" xr:uid="{00000000-0005-0000-0000-0000E2770000}"/>
    <cellStyle name="Обычный 25 3" xfId="29840" xr:uid="{00000000-0005-0000-0000-0000E3770000}"/>
    <cellStyle name="Обычный 25 3 2" xfId="29841" xr:uid="{00000000-0005-0000-0000-0000E4770000}"/>
    <cellStyle name="Обычный 25 3 2 2" xfId="29842" xr:uid="{00000000-0005-0000-0000-0000E5770000}"/>
    <cellStyle name="Обычный 25 3 3" xfId="29843" xr:uid="{00000000-0005-0000-0000-0000E6770000}"/>
    <cellStyle name="Обычный 25 4" xfId="29844" xr:uid="{00000000-0005-0000-0000-0000E7770000}"/>
    <cellStyle name="Обычный 25 4 2" xfId="29845" xr:uid="{00000000-0005-0000-0000-0000E8770000}"/>
    <cellStyle name="Обычный 25 5" xfId="29846" xr:uid="{00000000-0005-0000-0000-0000E9770000}"/>
    <cellStyle name="Обычный 250" xfId="29847" xr:uid="{00000000-0005-0000-0000-0000EA770000}"/>
    <cellStyle name="Обычный 250 2" xfId="29848" xr:uid="{00000000-0005-0000-0000-0000EB770000}"/>
    <cellStyle name="Обычный 250 3" xfId="39475" xr:uid="{00000000-0005-0000-0000-0000EC770000}"/>
    <cellStyle name="Обычный 251" xfId="29849" xr:uid="{00000000-0005-0000-0000-0000ED770000}"/>
    <cellStyle name="Обычный 251 2" xfId="29850" xr:uid="{00000000-0005-0000-0000-0000EE770000}"/>
    <cellStyle name="Обычный 252" xfId="29851" xr:uid="{00000000-0005-0000-0000-0000EF770000}"/>
    <cellStyle name="Обычный 252 2" xfId="29852" xr:uid="{00000000-0005-0000-0000-0000F0770000}"/>
    <cellStyle name="Обычный 253" xfId="29853" xr:uid="{00000000-0005-0000-0000-0000F1770000}"/>
    <cellStyle name="Обычный 253 2" xfId="29854" xr:uid="{00000000-0005-0000-0000-0000F2770000}"/>
    <cellStyle name="Обычный 254" xfId="29855" xr:uid="{00000000-0005-0000-0000-0000F3770000}"/>
    <cellStyle name="Обычный 254 2" xfId="29856" xr:uid="{00000000-0005-0000-0000-0000F4770000}"/>
    <cellStyle name="Обычный 255" xfId="29857" xr:uid="{00000000-0005-0000-0000-0000F5770000}"/>
    <cellStyle name="Обычный 255 2" xfId="29858" xr:uid="{00000000-0005-0000-0000-0000F6770000}"/>
    <cellStyle name="Обычный 256" xfId="29859" xr:uid="{00000000-0005-0000-0000-0000F7770000}"/>
    <cellStyle name="Обычный 256 2" xfId="29860" xr:uid="{00000000-0005-0000-0000-0000F8770000}"/>
    <cellStyle name="Обычный 257" xfId="29861" xr:uid="{00000000-0005-0000-0000-0000F9770000}"/>
    <cellStyle name="Обычный 257 2" xfId="40618" xr:uid="{00000000-0005-0000-0000-0000FA770000}"/>
    <cellStyle name="Обычный 258" xfId="29862" xr:uid="{00000000-0005-0000-0000-0000FB770000}"/>
    <cellStyle name="Обычный 258 2" xfId="40619" xr:uid="{00000000-0005-0000-0000-0000FC770000}"/>
    <cellStyle name="Обычный 259" xfId="29863" xr:uid="{00000000-0005-0000-0000-0000FD770000}"/>
    <cellStyle name="Обычный 259 2" xfId="40620" xr:uid="{00000000-0005-0000-0000-0000FE770000}"/>
    <cellStyle name="Обычный 26" xfId="625" xr:uid="{00000000-0005-0000-0000-0000FF770000}"/>
    <cellStyle name="Обычный 26 2" xfId="626" xr:uid="{00000000-0005-0000-0000-000000780000}"/>
    <cellStyle name="Обычный 26 2 2" xfId="29864" xr:uid="{00000000-0005-0000-0000-000001780000}"/>
    <cellStyle name="Обычный 26 2 2 2" xfId="29865" xr:uid="{00000000-0005-0000-0000-000002780000}"/>
    <cellStyle name="Обычный 26 2 2 2 2" xfId="29866" xr:uid="{00000000-0005-0000-0000-000003780000}"/>
    <cellStyle name="Обычный 26 2 2 3" xfId="29867" xr:uid="{00000000-0005-0000-0000-000004780000}"/>
    <cellStyle name="Обычный 26 2 3" xfId="29868" xr:uid="{00000000-0005-0000-0000-000005780000}"/>
    <cellStyle name="Обычный 26 2 3 2" xfId="29869" xr:uid="{00000000-0005-0000-0000-000006780000}"/>
    <cellStyle name="Обычный 26 2 4" xfId="29870" xr:uid="{00000000-0005-0000-0000-000007780000}"/>
    <cellStyle name="Обычный 26 3" xfId="29871" xr:uid="{00000000-0005-0000-0000-000008780000}"/>
    <cellStyle name="Обычный 26 3 2" xfId="29872" xr:uid="{00000000-0005-0000-0000-000009780000}"/>
    <cellStyle name="Обычный 26 3 2 2" xfId="29873" xr:uid="{00000000-0005-0000-0000-00000A780000}"/>
    <cellStyle name="Обычный 26 3 3" xfId="29874" xr:uid="{00000000-0005-0000-0000-00000B780000}"/>
    <cellStyle name="Обычный 26 4" xfId="29875" xr:uid="{00000000-0005-0000-0000-00000C780000}"/>
    <cellStyle name="Обычный 26 4 2" xfId="29876" xr:uid="{00000000-0005-0000-0000-00000D780000}"/>
    <cellStyle name="Обычный 26 5" xfId="29877" xr:uid="{00000000-0005-0000-0000-00000E780000}"/>
    <cellStyle name="Обычный 260" xfId="29878" xr:uid="{00000000-0005-0000-0000-00000F780000}"/>
    <cellStyle name="Обычный 260 2" xfId="40621" xr:uid="{00000000-0005-0000-0000-000010780000}"/>
    <cellStyle name="Обычный 261" xfId="29879" xr:uid="{00000000-0005-0000-0000-000011780000}"/>
    <cellStyle name="Обычный 261 2" xfId="40622" xr:uid="{00000000-0005-0000-0000-000012780000}"/>
    <cellStyle name="Обычный 262" xfId="29880" xr:uid="{00000000-0005-0000-0000-000013780000}"/>
    <cellStyle name="Обычный 262 2" xfId="40623" xr:uid="{00000000-0005-0000-0000-000014780000}"/>
    <cellStyle name="Обычный 263" xfId="29881" xr:uid="{00000000-0005-0000-0000-000015780000}"/>
    <cellStyle name="Обычный 263 2" xfId="40624" xr:uid="{00000000-0005-0000-0000-000016780000}"/>
    <cellStyle name="Обычный 264" xfId="29882" xr:uid="{00000000-0005-0000-0000-000017780000}"/>
    <cellStyle name="Обычный 264 2" xfId="40625" xr:uid="{00000000-0005-0000-0000-000018780000}"/>
    <cellStyle name="Обычный 265" xfId="29883" xr:uid="{00000000-0005-0000-0000-000019780000}"/>
    <cellStyle name="Обычный 265 2" xfId="40626" xr:uid="{00000000-0005-0000-0000-00001A780000}"/>
    <cellStyle name="Обычный 266" xfId="29884" xr:uid="{00000000-0005-0000-0000-00001B780000}"/>
    <cellStyle name="Обычный 266 2" xfId="40627" xr:uid="{00000000-0005-0000-0000-00001C780000}"/>
    <cellStyle name="Обычный 267" xfId="29885" xr:uid="{00000000-0005-0000-0000-00001D780000}"/>
    <cellStyle name="Обычный 267 2" xfId="40628" xr:uid="{00000000-0005-0000-0000-00001E780000}"/>
    <cellStyle name="Обычный 268" xfId="29886" xr:uid="{00000000-0005-0000-0000-00001F780000}"/>
    <cellStyle name="Обычный 268 2" xfId="40629" xr:uid="{00000000-0005-0000-0000-000020780000}"/>
    <cellStyle name="Обычный 269" xfId="29887" xr:uid="{00000000-0005-0000-0000-000021780000}"/>
    <cellStyle name="Обычный 269 2" xfId="40630" xr:uid="{00000000-0005-0000-0000-000022780000}"/>
    <cellStyle name="Обычный 27" xfId="627" xr:uid="{00000000-0005-0000-0000-000023780000}"/>
    <cellStyle name="Обычный 27 2" xfId="29888" xr:uid="{00000000-0005-0000-0000-000024780000}"/>
    <cellStyle name="Обычный 27 2 2" xfId="29889" xr:uid="{00000000-0005-0000-0000-000025780000}"/>
    <cellStyle name="Обычный 27 2 3" xfId="29890" xr:uid="{00000000-0005-0000-0000-000026780000}"/>
    <cellStyle name="Обычный 27 2 3 2" xfId="29891" xr:uid="{00000000-0005-0000-0000-000027780000}"/>
    <cellStyle name="Обычный 27 2 3 2 2" xfId="29892" xr:uid="{00000000-0005-0000-0000-000028780000}"/>
    <cellStyle name="Обычный 27 2 3 3" xfId="29893" xr:uid="{00000000-0005-0000-0000-000029780000}"/>
    <cellStyle name="Обычный 27 2 4" xfId="29894" xr:uid="{00000000-0005-0000-0000-00002A780000}"/>
    <cellStyle name="Обычный 27 2 4 2" xfId="29895" xr:uid="{00000000-0005-0000-0000-00002B780000}"/>
    <cellStyle name="Обычный 27 2 5" xfId="29896" xr:uid="{00000000-0005-0000-0000-00002C780000}"/>
    <cellStyle name="Обычный 27 3" xfId="29897" xr:uid="{00000000-0005-0000-0000-00002D780000}"/>
    <cellStyle name="Обычный 27 3 2" xfId="29898" xr:uid="{00000000-0005-0000-0000-00002E780000}"/>
    <cellStyle name="Обычный 27 3 2 2" xfId="29899" xr:uid="{00000000-0005-0000-0000-00002F780000}"/>
    <cellStyle name="Обычный 27 3 3" xfId="29900" xr:uid="{00000000-0005-0000-0000-000030780000}"/>
    <cellStyle name="Обычный 27 4" xfId="29901" xr:uid="{00000000-0005-0000-0000-000031780000}"/>
    <cellStyle name="Обычный 27 4 2" xfId="29902" xr:uid="{00000000-0005-0000-0000-000032780000}"/>
    <cellStyle name="Обычный 27 5" xfId="29903" xr:uid="{00000000-0005-0000-0000-000033780000}"/>
    <cellStyle name="Обычный 270" xfId="29904" xr:uid="{00000000-0005-0000-0000-000034780000}"/>
    <cellStyle name="Обычный 270 2" xfId="40631" xr:uid="{00000000-0005-0000-0000-000035780000}"/>
    <cellStyle name="Обычный 271" xfId="29905" xr:uid="{00000000-0005-0000-0000-000036780000}"/>
    <cellStyle name="Обычный 271 2" xfId="40632" xr:uid="{00000000-0005-0000-0000-000037780000}"/>
    <cellStyle name="Обычный 272" xfId="29906" xr:uid="{00000000-0005-0000-0000-000038780000}"/>
    <cellStyle name="Обычный 272 2" xfId="40633" xr:uid="{00000000-0005-0000-0000-000039780000}"/>
    <cellStyle name="Обычный 273" xfId="29907" xr:uid="{00000000-0005-0000-0000-00003A780000}"/>
    <cellStyle name="Обычный 273 2" xfId="40634" xr:uid="{00000000-0005-0000-0000-00003B780000}"/>
    <cellStyle name="Обычный 274" xfId="29908" xr:uid="{00000000-0005-0000-0000-00003C780000}"/>
    <cellStyle name="Обычный 274 2" xfId="40635" xr:uid="{00000000-0005-0000-0000-00003D780000}"/>
    <cellStyle name="Обычный 275" xfId="29909" xr:uid="{00000000-0005-0000-0000-00003E780000}"/>
    <cellStyle name="Обычный 275 2" xfId="40636" xr:uid="{00000000-0005-0000-0000-00003F780000}"/>
    <cellStyle name="Обычный 276" xfId="29910" xr:uid="{00000000-0005-0000-0000-000040780000}"/>
    <cellStyle name="Обычный 276 2" xfId="40637" xr:uid="{00000000-0005-0000-0000-000041780000}"/>
    <cellStyle name="Обычный 277" xfId="29911" xr:uid="{00000000-0005-0000-0000-000042780000}"/>
    <cellStyle name="Обычный 277 2" xfId="40638" xr:uid="{00000000-0005-0000-0000-000043780000}"/>
    <cellStyle name="Обычный 278" xfId="29912" xr:uid="{00000000-0005-0000-0000-000044780000}"/>
    <cellStyle name="Обычный 278 2" xfId="40639" xr:uid="{00000000-0005-0000-0000-000045780000}"/>
    <cellStyle name="Обычный 279" xfId="29913" xr:uid="{00000000-0005-0000-0000-000046780000}"/>
    <cellStyle name="Обычный 279 2" xfId="40640" xr:uid="{00000000-0005-0000-0000-000047780000}"/>
    <cellStyle name="Обычный 28" xfId="628" xr:uid="{00000000-0005-0000-0000-000048780000}"/>
    <cellStyle name="Обычный 28 2" xfId="29914" xr:uid="{00000000-0005-0000-0000-000049780000}"/>
    <cellStyle name="Обычный 28 2 2" xfId="496" xr:uid="{00000000-0005-0000-0000-00004A780000}"/>
    <cellStyle name="Обычный 28 2 2 2" xfId="29915" xr:uid="{00000000-0005-0000-0000-00004B780000}"/>
    <cellStyle name="Обычный 28 2 2 2 2" xfId="29916" xr:uid="{00000000-0005-0000-0000-00004C780000}"/>
    <cellStyle name="Обычный 28 2 2 2 2 2" xfId="29917" xr:uid="{00000000-0005-0000-0000-00004D780000}"/>
    <cellStyle name="Обычный 28 2 2 2 3" xfId="29918" xr:uid="{00000000-0005-0000-0000-00004E780000}"/>
    <cellStyle name="Обычный 28 2 2 3" xfId="29919" xr:uid="{00000000-0005-0000-0000-00004F780000}"/>
    <cellStyle name="Обычный 28 2 2 3 2" xfId="29920" xr:uid="{00000000-0005-0000-0000-000050780000}"/>
    <cellStyle name="Обычный 28 2 2 4" xfId="29921" xr:uid="{00000000-0005-0000-0000-000051780000}"/>
    <cellStyle name="Обычный 28 2 3" xfId="29922" xr:uid="{00000000-0005-0000-0000-000052780000}"/>
    <cellStyle name="Обычный 28 2 3 2" xfId="29923" xr:uid="{00000000-0005-0000-0000-000053780000}"/>
    <cellStyle name="Обычный 28 2 3 2 2" xfId="29924" xr:uid="{00000000-0005-0000-0000-000054780000}"/>
    <cellStyle name="Обычный 28 2 3 3" xfId="29925" xr:uid="{00000000-0005-0000-0000-000055780000}"/>
    <cellStyle name="Обычный 28 2 4" xfId="29926" xr:uid="{00000000-0005-0000-0000-000056780000}"/>
    <cellStyle name="Обычный 28 2 4 2" xfId="29927" xr:uid="{00000000-0005-0000-0000-000057780000}"/>
    <cellStyle name="Обычный 28 2 5" xfId="29928" xr:uid="{00000000-0005-0000-0000-000058780000}"/>
    <cellStyle name="Обычный 28 3" xfId="29929" xr:uid="{00000000-0005-0000-0000-000059780000}"/>
    <cellStyle name="Обычный 28 3 2" xfId="29930" xr:uid="{00000000-0005-0000-0000-00005A780000}"/>
    <cellStyle name="Обычный 28 3 2 2" xfId="29931" xr:uid="{00000000-0005-0000-0000-00005B780000}"/>
    <cellStyle name="Обычный 28 3 3" xfId="29932" xr:uid="{00000000-0005-0000-0000-00005C780000}"/>
    <cellStyle name="Обычный 28 4" xfId="29933" xr:uid="{00000000-0005-0000-0000-00005D780000}"/>
    <cellStyle name="Обычный 28 4 2" xfId="29934" xr:uid="{00000000-0005-0000-0000-00005E780000}"/>
    <cellStyle name="Обычный 28 5" xfId="29935" xr:uid="{00000000-0005-0000-0000-00005F780000}"/>
    <cellStyle name="Обычный 280" xfId="29936" xr:uid="{00000000-0005-0000-0000-000060780000}"/>
    <cellStyle name="Обычный 280 2" xfId="40641" xr:uid="{00000000-0005-0000-0000-000061780000}"/>
    <cellStyle name="Обычный 281" xfId="29937" xr:uid="{00000000-0005-0000-0000-000062780000}"/>
    <cellStyle name="Обычный 281 2" xfId="40642" xr:uid="{00000000-0005-0000-0000-000063780000}"/>
    <cellStyle name="Обычный 282" xfId="29938" xr:uid="{00000000-0005-0000-0000-000064780000}"/>
    <cellStyle name="Обычный 282 2" xfId="40643" xr:uid="{00000000-0005-0000-0000-000065780000}"/>
    <cellStyle name="Обычный 283" xfId="29939" xr:uid="{00000000-0005-0000-0000-000066780000}"/>
    <cellStyle name="Обычный 283 2" xfId="40644" xr:uid="{00000000-0005-0000-0000-000067780000}"/>
    <cellStyle name="Обычный 284" xfId="29940" xr:uid="{00000000-0005-0000-0000-000068780000}"/>
    <cellStyle name="Обычный 284 2" xfId="40645" xr:uid="{00000000-0005-0000-0000-000069780000}"/>
    <cellStyle name="Обычный 285" xfId="29941" xr:uid="{00000000-0005-0000-0000-00006A780000}"/>
    <cellStyle name="Обычный 285 2" xfId="40646" xr:uid="{00000000-0005-0000-0000-00006B780000}"/>
    <cellStyle name="Обычный 286" xfId="29942" xr:uid="{00000000-0005-0000-0000-00006C780000}"/>
    <cellStyle name="Обычный 286 2" xfId="40647" xr:uid="{00000000-0005-0000-0000-00006D780000}"/>
    <cellStyle name="Обычный 287" xfId="29943" xr:uid="{00000000-0005-0000-0000-00006E780000}"/>
    <cellStyle name="Обычный 287 2" xfId="40648" xr:uid="{00000000-0005-0000-0000-00006F780000}"/>
    <cellStyle name="Обычный 288" xfId="29944" xr:uid="{00000000-0005-0000-0000-000070780000}"/>
    <cellStyle name="Обычный 288 2" xfId="40649" xr:uid="{00000000-0005-0000-0000-000071780000}"/>
    <cellStyle name="Обычный 289" xfId="29945" xr:uid="{00000000-0005-0000-0000-000072780000}"/>
    <cellStyle name="Обычный 289 2" xfId="40650" xr:uid="{00000000-0005-0000-0000-000073780000}"/>
    <cellStyle name="Обычный 29" xfId="629" xr:uid="{00000000-0005-0000-0000-000074780000}"/>
    <cellStyle name="Обычный 29 2" xfId="29946" xr:uid="{00000000-0005-0000-0000-000075780000}"/>
    <cellStyle name="Обычный 29 2 2" xfId="29947" xr:uid="{00000000-0005-0000-0000-000076780000}"/>
    <cellStyle name="Обычный 29 2 2 2" xfId="29948" xr:uid="{00000000-0005-0000-0000-000077780000}"/>
    <cellStyle name="Обычный 29 2 2 2 2" xfId="29949" xr:uid="{00000000-0005-0000-0000-000078780000}"/>
    <cellStyle name="Обычный 29 2 2 3" xfId="29950" xr:uid="{00000000-0005-0000-0000-000079780000}"/>
    <cellStyle name="Обычный 29 2 3" xfId="29951" xr:uid="{00000000-0005-0000-0000-00007A780000}"/>
    <cellStyle name="Обычный 29 2 3 2" xfId="29952" xr:uid="{00000000-0005-0000-0000-00007B780000}"/>
    <cellStyle name="Обычный 29 2 4" xfId="29953" xr:uid="{00000000-0005-0000-0000-00007C780000}"/>
    <cellStyle name="Обычный 29 3" xfId="29954" xr:uid="{00000000-0005-0000-0000-00007D780000}"/>
    <cellStyle name="Обычный 29 3 2" xfId="29955" xr:uid="{00000000-0005-0000-0000-00007E780000}"/>
    <cellStyle name="Обычный 29 3 2 2" xfId="29956" xr:uid="{00000000-0005-0000-0000-00007F780000}"/>
    <cellStyle name="Обычный 29 3 3" xfId="29957" xr:uid="{00000000-0005-0000-0000-000080780000}"/>
    <cellStyle name="Обычный 29 4" xfId="29958" xr:uid="{00000000-0005-0000-0000-000081780000}"/>
    <cellStyle name="Обычный 29 4 2" xfId="29959" xr:uid="{00000000-0005-0000-0000-000082780000}"/>
    <cellStyle name="Обычный 29 5" xfId="29960" xr:uid="{00000000-0005-0000-0000-000083780000}"/>
    <cellStyle name="Обычный 290" xfId="39476" xr:uid="{00000000-0005-0000-0000-000084780000}"/>
    <cellStyle name="Обычный 290 2" xfId="40651" xr:uid="{00000000-0005-0000-0000-000085780000}"/>
    <cellStyle name="Обычный 291" xfId="39477" xr:uid="{00000000-0005-0000-0000-000086780000}"/>
    <cellStyle name="Обычный 291 2" xfId="40652" xr:uid="{00000000-0005-0000-0000-000087780000}"/>
    <cellStyle name="Обычный 292" xfId="39478" xr:uid="{00000000-0005-0000-0000-000088780000}"/>
    <cellStyle name="Обычный 292 2" xfId="40653" xr:uid="{00000000-0005-0000-0000-000089780000}"/>
    <cellStyle name="Обычный 293" xfId="39479" xr:uid="{00000000-0005-0000-0000-00008A780000}"/>
    <cellStyle name="Обычный 293 2" xfId="40654" xr:uid="{00000000-0005-0000-0000-00008B780000}"/>
    <cellStyle name="Обычный 294" xfId="39480" xr:uid="{00000000-0005-0000-0000-00008C780000}"/>
    <cellStyle name="Обычный 294 2" xfId="40655" xr:uid="{00000000-0005-0000-0000-00008D780000}"/>
    <cellStyle name="Обычный 295" xfId="29961" xr:uid="{00000000-0005-0000-0000-00008E780000}"/>
    <cellStyle name="Обычный 295 2" xfId="40656" xr:uid="{00000000-0005-0000-0000-00008F780000}"/>
    <cellStyle name="Обычный 296" xfId="29962" xr:uid="{00000000-0005-0000-0000-000090780000}"/>
    <cellStyle name="Обычный 296 2" xfId="40657" xr:uid="{00000000-0005-0000-0000-000091780000}"/>
    <cellStyle name="Обычный 297" xfId="29963" xr:uid="{00000000-0005-0000-0000-000092780000}"/>
    <cellStyle name="Обычный 297 2" xfId="40658" xr:uid="{00000000-0005-0000-0000-000093780000}"/>
    <cellStyle name="Обычный 298" xfId="29964" xr:uid="{00000000-0005-0000-0000-000094780000}"/>
    <cellStyle name="Обычный 298 2" xfId="40659" xr:uid="{00000000-0005-0000-0000-000095780000}"/>
    <cellStyle name="Обычный 299" xfId="29965" xr:uid="{00000000-0005-0000-0000-000096780000}"/>
    <cellStyle name="Обычный 299 2" xfId="40660" xr:uid="{00000000-0005-0000-0000-000097780000}"/>
    <cellStyle name="Обычный 3" xfId="378" xr:uid="{00000000-0005-0000-0000-000098780000}"/>
    <cellStyle name="Обычный 3 10" xfId="29966" xr:uid="{00000000-0005-0000-0000-000099780000}"/>
    <cellStyle name="Обычный 3 10 2" xfId="29967" xr:uid="{00000000-0005-0000-0000-00009A780000}"/>
    <cellStyle name="Обычный 3 10 2 2" xfId="29968" xr:uid="{00000000-0005-0000-0000-00009B780000}"/>
    <cellStyle name="Обычный 3 10 3" xfId="29969" xr:uid="{00000000-0005-0000-0000-00009C780000}"/>
    <cellStyle name="Обычный 3 11" xfId="29970" xr:uid="{00000000-0005-0000-0000-00009D780000}"/>
    <cellStyle name="Обычный 3 11 2" xfId="29971" xr:uid="{00000000-0005-0000-0000-00009E780000}"/>
    <cellStyle name="Обычный 3 12" xfId="29972" xr:uid="{00000000-0005-0000-0000-00009F780000}"/>
    <cellStyle name="Обычный 3 12 2" xfId="29973" xr:uid="{00000000-0005-0000-0000-0000A0780000}"/>
    <cellStyle name="Обычный 3 13" xfId="29974" xr:uid="{00000000-0005-0000-0000-0000A1780000}"/>
    <cellStyle name="Обычный 3 2" xfId="379" xr:uid="{00000000-0005-0000-0000-0000A2780000}"/>
    <cellStyle name="Обычный 3 2 2" xfId="380" xr:uid="{00000000-0005-0000-0000-0000A3780000}"/>
    <cellStyle name="Обычный 3 2 2 2" xfId="381" xr:uid="{00000000-0005-0000-0000-0000A4780000}"/>
    <cellStyle name="Обычный 3 2 2 2 2" xfId="39481" xr:uid="{00000000-0005-0000-0000-0000A5780000}"/>
    <cellStyle name="Обычный 3 2 2 3" xfId="497" xr:uid="{00000000-0005-0000-0000-0000A6780000}"/>
    <cellStyle name="Обычный 3 2 2 4" xfId="29975" xr:uid="{00000000-0005-0000-0000-0000A7780000}"/>
    <cellStyle name="Обычный 3 2 3" xfId="487" xr:uid="{00000000-0005-0000-0000-0000A8780000}"/>
    <cellStyle name="Обычный 3 2 3 2" xfId="716" xr:uid="{00000000-0005-0000-0000-0000A9780000}"/>
    <cellStyle name="Обычный 3 2 3 2 2" xfId="29976" xr:uid="{00000000-0005-0000-0000-0000AA780000}"/>
    <cellStyle name="Обычный 3 2 3 2 2 2" xfId="29977" xr:uid="{00000000-0005-0000-0000-0000AB780000}"/>
    <cellStyle name="Обычный 3 2 3 2 3" xfId="29978" xr:uid="{00000000-0005-0000-0000-0000AC780000}"/>
    <cellStyle name="Обычный 3 2 3 3" xfId="29979" xr:uid="{00000000-0005-0000-0000-0000AD780000}"/>
    <cellStyle name="Обычный 3 2 3 3 2" xfId="29980" xr:uid="{00000000-0005-0000-0000-0000AE780000}"/>
    <cellStyle name="Обычный 3 2 3 4" xfId="29981" xr:uid="{00000000-0005-0000-0000-0000AF780000}"/>
    <cellStyle name="Обычный 3 2 3 5" xfId="29982" xr:uid="{00000000-0005-0000-0000-0000B0780000}"/>
    <cellStyle name="Обычный 3 2 4" xfId="29983" xr:uid="{00000000-0005-0000-0000-0000B1780000}"/>
    <cellStyle name="Обычный 3 2 4 2" xfId="29984" xr:uid="{00000000-0005-0000-0000-0000B2780000}"/>
    <cellStyle name="Обычный 3 2 4 2 2" xfId="29985" xr:uid="{00000000-0005-0000-0000-0000B3780000}"/>
    <cellStyle name="Обычный 3 2 4 2 2 2" xfId="29986" xr:uid="{00000000-0005-0000-0000-0000B4780000}"/>
    <cellStyle name="Обычный 3 2 4 2 2 2 2" xfId="29987" xr:uid="{00000000-0005-0000-0000-0000B5780000}"/>
    <cellStyle name="Обычный 3 2 4 2 2 3" xfId="29988" xr:uid="{00000000-0005-0000-0000-0000B6780000}"/>
    <cellStyle name="Обычный 3 2 4 2 3" xfId="29989" xr:uid="{00000000-0005-0000-0000-0000B7780000}"/>
    <cellStyle name="Обычный 3 2 4 2 3 2" xfId="29990" xr:uid="{00000000-0005-0000-0000-0000B8780000}"/>
    <cellStyle name="Обычный 3 2 4 2 4" xfId="29991" xr:uid="{00000000-0005-0000-0000-0000B9780000}"/>
    <cellStyle name="Обычный 3 2 4 3" xfId="29992" xr:uid="{00000000-0005-0000-0000-0000BA780000}"/>
    <cellStyle name="Обычный 3 2 4 3 2" xfId="29993" xr:uid="{00000000-0005-0000-0000-0000BB780000}"/>
    <cellStyle name="Обычный 3 2 4 3 2 2" xfId="29994" xr:uid="{00000000-0005-0000-0000-0000BC780000}"/>
    <cellStyle name="Обычный 3 2 4 3 3" xfId="29995" xr:uid="{00000000-0005-0000-0000-0000BD780000}"/>
    <cellStyle name="Обычный 3 2 4 4" xfId="29996" xr:uid="{00000000-0005-0000-0000-0000BE780000}"/>
    <cellStyle name="Обычный 3 2 4 4 2" xfId="29997" xr:uid="{00000000-0005-0000-0000-0000BF780000}"/>
    <cellStyle name="Обычный 3 2 4 5" xfId="29998" xr:uid="{00000000-0005-0000-0000-0000C0780000}"/>
    <cellStyle name="Обычный 3 2 5" xfId="498" xr:uid="{00000000-0005-0000-0000-0000C1780000}"/>
    <cellStyle name="Обычный 3 2 6" xfId="29999" xr:uid="{00000000-0005-0000-0000-0000C2780000}"/>
    <cellStyle name="Обычный 3 2 6 2" xfId="30000" xr:uid="{00000000-0005-0000-0000-0000C3780000}"/>
    <cellStyle name="Обычный 3 2 6 2 2" xfId="30001" xr:uid="{00000000-0005-0000-0000-0000C4780000}"/>
    <cellStyle name="Обычный 3 2 6 3" xfId="30002" xr:uid="{00000000-0005-0000-0000-0000C5780000}"/>
    <cellStyle name="Обычный 3 2 7" xfId="499" xr:uid="{00000000-0005-0000-0000-0000C6780000}"/>
    <cellStyle name="Обычный 3 2 7 2" xfId="30003" xr:uid="{00000000-0005-0000-0000-0000C7780000}"/>
    <cellStyle name="Обычный 3 2 8" xfId="30004" xr:uid="{00000000-0005-0000-0000-0000C8780000}"/>
    <cellStyle name="Обычный 3 3" xfId="382" xr:uid="{00000000-0005-0000-0000-0000C9780000}"/>
    <cellStyle name="Обычный 3 3 2" xfId="383" xr:uid="{00000000-0005-0000-0000-0000CA780000}"/>
    <cellStyle name="Обычный 3 3 3" xfId="630" xr:uid="{00000000-0005-0000-0000-0000CB780000}"/>
    <cellStyle name="Обычный 3 4" xfId="384" xr:uid="{00000000-0005-0000-0000-0000CC780000}"/>
    <cellStyle name="Обычный 3 4 2" xfId="486" xr:uid="{00000000-0005-0000-0000-0000CD780000}"/>
    <cellStyle name="Обычный 3 4 2 2" xfId="30005" xr:uid="{00000000-0005-0000-0000-0000CE780000}"/>
    <cellStyle name="Обычный 3 4 2 2 2" xfId="30006" xr:uid="{00000000-0005-0000-0000-0000CF780000}"/>
    <cellStyle name="Обычный 3 4 2 2 2 2" xfId="30007" xr:uid="{00000000-0005-0000-0000-0000D0780000}"/>
    <cellStyle name="Обычный 3 4 2 2 3" xfId="30008" xr:uid="{00000000-0005-0000-0000-0000D1780000}"/>
    <cellStyle name="Обычный 3 4 2 3" xfId="30009" xr:uid="{00000000-0005-0000-0000-0000D2780000}"/>
    <cellStyle name="Обычный 3 4 2 3 2" xfId="30010" xr:uid="{00000000-0005-0000-0000-0000D3780000}"/>
    <cellStyle name="Обычный 3 4 2 4" xfId="30011" xr:uid="{00000000-0005-0000-0000-0000D4780000}"/>
    <cellStyle name="Обычный 3 4 3" xfId="30012" xr:uid="{00000000-0005-0000-0000-0000D5780000}"/>
    <cellStyle name="Обычный 3 4 3 2" xfId="30013" xr:uid="{00000000-0005-0000-0000-0000D6780000}"/>
    <cellStyle name="Обычный 3 4 3 2 2" xfId="30014" xr:uid="{00000000-0005-0000-0000-0000D7780000}"/>
    <cellStyle name="Обычный 3 4 3 2 2 2" xfId="30015" xr:uid="{00000000-0005-0000-0000-0000D8780000}"/>
    <cellStyle name="Обычный 3 4 3 2 3" xfId="30016" xr:uid="{00000000-0005-0000-0000-0000D9780000}"/>
    <cellStyle name="Обычный 3 4 3 3" xfId="30017" xr:uid="{00000000-0005-0000-0000-0000DA780000}"/>
    <cellStyle name="Обычный 3 4 3 3 2" xfId="30018" xr:uid="{00000000-0005-0000-0000-0000DB780000}"/>
    <cellStyle name="Обычный 3 4 3 4" xfId="30019" xr:uid="{00000000-0005-0000-0000-0000DC780000}"/>
    <cellStyle name="Обычный 3 4 4" xfId="39482" xr:uid="{00000000-0005-0000-0000-0000DD780000}"/>
    <cellStyle name="Обычный 3 5" xfId="385" xr:uid="{00000000-0005-0000-0000-0000DE780000}"/>
    <cellStyle name="Обычный 3 5 2" xfId="484" xr:uid="{00000000-0005-0000-0000-0000DF780000}"/>
    <cellStyle name="Обычный 3 5 2 2" xfId="631" xr:uid="{00000000-0005-0000-0000-0000E0780000}"/>
    <cellStyle name="Обычный 3 5 2 2 2" xfId="632" xr:uid="{00000000-0005-0000-0000-0000E1780000}"/>
    <cellStyle name="Обычный 3 5 2 2 2 2" xfId="633" xr:uid="{00000000-0005-0000-0000-0000E2780000}"/>
    <cellStyle name="Обычный 3 5 2 2 2 2 2" xfId="634" xr:uid="{00000000-0005-0000-0000-0000E3780000}"/>
    <cellStyle name="Обычный 3 5 2 2 2 2 2 2" xfId="741" xr:uid="{00000000-0005-0000-0000-0000E4780000}"/>
    <cellStyle name="Обычный 3 5 2 2 2 2 3" xfId="40661" xr:uid="{00000000-0005-0000-0000-0000E5780000}"/>
    <cellStyle name="Обычный 3 5 2 2 2 3" xfId="727" xr:uid="{00000000-0005-0000-0000-0000E6780000}"/>
    <cellStyle name="Обычный 3 5 2 2 2 3 2" xfId="40662" xr:uid="{00000000-0005-0000-0000-0000E7780000}"/>
    <cellStyle name="Обычный 3 5 2 2 2 4" xfId="40663" xr:uid="{00000000-0005-0000-0000-0000E8780000}"/>
    <cellStyle name="Обычный 3 5 2 2 3" xfId="635" xr:uid="{00000000-0005-0000-0000-0000E9780000}"/>
    <cellStyle name="Обычный 3 5 2 2 3 2" xfId="30020" xr:uid="{00000000-0005-0000-0000-0000EA780000}"/>
    <cellStyle name="Обычный 3 5 2 2 4" xfId="30021" xr:uid="{00000000-0005-0000-0000-0000EB780000}"/>
    <cellStyle name="Обычный 3 5 2 3" xfId="30022" xr:uid="{00000000-0005-0000-0000-0000EC780000}"/>
    <cellStyle name="Обычный 3 5 2 3 2" xfId="30023" xr:uid="{00000000-0005-0000-0000-0000ED780000}"/>
    <cellStyle name="Обычный 3 5 2 4" xfId="30024" xr:uid="{00000000-0005-0000-0000-0000EE780000}"/>
    <cellStyle name="Обычный 3 5 2 4 2" xfId="30025" xr:uid="{00000000-0005-0000-0000-0000EF780000}"/>
    <cellStyle name="Обычный 3 5 2 5" xfId="30026" xr:uid="{00000000-0005-0000-0000-0000F0780000}"/>
    <cellStyle name="Обычный 3 5 2 6" xfId="41517" xr:uid="{00000000-0005-0000-0000-0000F1780000}"/>
    <cellStyle name="Обычный 3 5 3" xfId="30027" xr:uid="{00000000-0005-0000-0000-0000F2780000}"/>
    <cellStyle name="Обычный 3 5 3 2" xfId="30028" xr:uid="{00000000-0005-0000-0000-0000F3780000}"/>
    <cellStyle name="Обычный 3 5 3 2 2" xfId="30029" xr:uid="{00000000-0005-0000-0000-0000F4780000}"/>
    <cellStyle name="Обычный 3 5 3 2 2 2" xfId="30030" xr:uid="{00000000-0005-0000-0000-0000F5780000}"/>
    <cellStyle name="Обычный 3 5 3 2 3" xfId="30031" xr:uid="{00000000-0005-0000-0000-0000F6780000}"/>
    <cellStyle name="Обычный 3 5 3 3" xfId="30032" xr:uid="{00000000-0005-0000-0000-0000F7780000}"/>
    <cellStyle name="Обычный 3 5 3 3 2" xfId="30033" xr:uid="{00000000-0005-0000-0000-0000F8780000}"/>
    <cellStyle name="Обычный 3 5 3 4" xfId="30034" xr:uid="{00000000-0005-0000-0000-0000F9780000}"/>
    <cellStyle name="Обычный 3 5 4" xfId="30035" xr:uid="{00000000-0005-0000-0000-0000FA780000}"/>
    <cellStyle name="Обычный 3 5 4 2" xfId="30036" xr:uid="{00000000-0005-0000-0000-0000FB780000}"/>
    <cellStyle name="Обычный 3 5 4 2 2" xfId="30037" xr:uid="{00000000-0005-0000-0000-0000FC780000}"/>
    <cellStyle name="Обычный 3 5 4 3" xfId="30038" xr:uid="{00000000-0005-0000-0000-0000FD780000}"/>
    <cellStyle name="Обычный 3 5 5" xfId="30039" xr:uid="{00000000-0005-0000-0000-0000FE780000}"/>
    <cellStyle name="Обычный 3 5 5 2" xfId="30040" xr:uid="{00000000-0005-0000-0000-0000FF780000}"/>
    <cellStyle name="Обычный 3 5 6" xfId="30041" xr:uid="{00000000-0005-0000-0000-000000790000}"/>
    <cellStyle name="Обычный 3 6" xfId="386" xr:uid="{00000000-0005-0000-0000-000001790000}"/>
    <cellStyle name="Обычный 3 6 2" xfId="30042" xr:uid="{00000000-0005-0000-0000-000002790000}"/>
    <cellStyle name="Обычный 3 6 2 2" xfId="30043" xr:uid="{00000000-0005-0000-0000-000003790000}"/>
    <cellStyle name="Обычный 3 6 2 2 2" xfId="30044" xr:uid="{00000000-0005-0000-0000-000004790000}"/>
    <cellStyle name="Обычный 3 6 2 3" xfId="30045" xr:uid="{00000000-0005-0000-0000-000005790000}"/>
    <cellStyle name="Обычный 3 6 3" xfId="30046" xr:uid="{00000000-0005-0000-0000-000006790000}"/>
    <cellStyle name="Обычный 3 6 3 2" xfId="30047" xr:uid="{00000000-0005-0000-0000-000007790000}"/>
    <cellStyle name="Обычный 3 6 4" xfId="30048" xr:uid="{00000000-0005-0000-0000-000008790000}"/>
    <cellStyle name="Обычный 3 7" xfId="387" xr:uid="{00000000-0005-0000-0000-000009790000}"/>
    <cellStyle name="Обычный 3 7 2" xfId="30049" xr:uid="{00000000-0005-0000-0000-00000A790000}"/>
    <cellStyle name="Обычный 3 7 2 2" xfId="30050" xr:uid="{00000000-0005-0000-0000-00000B790000}"/>
    <cellStyle name="Обычный 3 7 2 2 2" xfId="30051" xr:uid="{00000000-0005-0000-0000-00000C790000}"/>
    <cellStyle name="Обычный 3 7 2 3" xfId="30052" xr:uid="{00000000-0005-0000-0000-00000D790000}"/>
    <cellStyle name="Обычный 3 7 3" xfId="30053" xr:uid="{00000000-0005-0000-0000-00000E790000}"/>
    <cellStyle name="Обычный 3 7 3 2" xfId="30054" xr:uid="{00000000-0005-0000-0000-00000F790000}"/>
    <cellStyle name="Обычный 3 7 4" xfId="30055" xr:uid="{00000000-0005-0000-0000-000010790000}"/>
    <cellStyle name="Обычный 3 8" xfId="30056" xr:uid="{00000000-0005-0000-0000-000011790000}"/>
    <cellStyle name="Обычный 3 8 2" xfId="30057" xr:uid="{00000000-0005-0000-0000-000012790000}"/>
    <cellStyle name="Обычный 3 8 2 2" xfId="30058" xr:uid="{00000000-0005-0000-0000-000013790000}"/>
    <cellStyle name="Обычный 3 8 2 2 2" xfId="30059" xr:uid="{00000000-0005-0000-0000-000014790000}"/>
    <cellStyle name="Обычный 3 8 2 3" xfId="30060" xr:uid="{00000000-0005-0000-0000-000015790000}"/>
    <cellStyle name="Обычный 3 8 3" xfId="30061" xr:uid="{00000000-0005-0000-0000-000016790000}"/>
    <cellStyle name="Обычный 3 8 3 2" xfId="30062" xr:uid="{00000000-0005-0000-0000-000017790000}"/>
    <cellStyle name="Обычный 3 8 4" xfId="30063" xr:uid="{00000000-0005-0000-0000-000018790000}"/>
    <cellStyle name="Обычный 3 9" xfId="30064" xr:uid="{00000000-0005-0000-0000-000019790000}"/>
    <cellStyle name="Обычный 3 9 2" xfId="30065" xr:uid="{00000000-0005-0000-0000-00001A790000}"/>
    <cellStyle name="Обычный 3 9 2 2" xfId="30066" xr:uid="{00000000-0005-0000-0000-00001B790000}"/>
    <cellStyle name="Обычный 3 9 2 2 2" xfId="30067" xr:uid="{00000000-0005-0000-0000-00001C790000}"/>
    <cellStyle name="Обычный 3 9 2 3" xfId="30068" xr:uid="{00000000-0005-0000-0000-00001D790000}"/>
    <cellStyle name="Обычный 3 9 3" xfId="30069" xr:uid="{00000000-0005-0000-0000-00001E790000}"/>
    <cellStyle name="Обычный 3 9 3 2" xfId="30070" xr:uid="{00000000-0005-0000-0000-00001F790000}"/>
    <cellStyle name="Обычный 3 9 4" xfId="30071" xr:uid="{00000000-0005-0000-0000-000020790000}"/>
    <cellStyle name="Обычный 3_!Спецификация РП СЭС" xfId="388" xr:uid="{00000000-0005-0000-0000-000021790000}"/>
    <cellStyle name="Обычный 30" xfId="389" xr:uid="{00000000-0005-0000-0000-000022790000}"/>
    <cellStyle name="Обычный 30 2" xfId="30072" xr:uid="{00000000-0005-0000-0000-000023790000}"/>
    <cellStyle name="Обычный 30 2 2" xfId="39483" xr:uid="{00000000-0005-0000-0000-000024790000}"/>
    <cellStyle name="Обычный 30 3" xfId="39484" xr:uid="{00000000-0005-0000-0000-000025790000}"/>
    <cellStyle name="Обычный 30 3 2" xfId="39485" xr:uid="{00000000-0005-0000-0000-000026790000}"/>
    <cellStyle name="Обычный 30 3 2 2" xfId="40664" xr:uid="{00000000-0005-0000-0000-000027790000}"/>
    <cellStyle name="Обычный 30 3 2 2 3" xfId="41518" xr:uid="{00000000-0005-0000-0000-000028790000}"/>
    <cellStyle name="Обычный 30 4" xfId="40665" xr:uid="{00000000-0005-0000-0000-000029790000}"/>
    <cellStyle name="Обычный 300" xfId="39486" xr:uid="{00000000-0005-0000-0000-00002A790000}"/>
    <cellStyle name="Обычный 300 2" xfId="40666" xr:uid="{00000000-0005-0000-0000-00002B790000}"/>
    <cellStyle name="Обычный 301" xfId="30073" xr:uid="{00000000-0005-0000-0000-00002C790000}"/>
    <cellStyle name="Обычный 301 2" xfId="40667" xr:uid="{00000000-0005-0000-0000-00002D790000}"/>
    <cellStyle name="Обычный 302" xfId="30074" xr:uid="{00000000-0005-0000-0000-00002E790000}"/>
    <cellStyle name="Обычный 302 2" xfId="40668" xr:uid="{00000000-0005-0000-0000-00002F790000}"/>
    <cellStyle name="Обычный 303" xfId="39487" xr:uid="{00000000-0005-0000-0000-000030790000}"/>
    <cellStyle name="Обычный 303 2" xfId="40669" xr:uid="{00000000-0005-0000-0000-000031790000}"/>
    <cellStyle name="Обычный 304" xfId="39488" xr:uid="{00000000-0005-0000-0000-000032790000}"/>
    <cellStyle name="Обычный 304 2" xfId="40670" xr:uid="{00000000-0005-0000-0000-000033790000}"/>
    <cellStyle name="Обычный 305" xfId="39489" xr:uid="{00000000-0005-0000-0000-000034790000}"/>
    <cellStyle name="Обычный 305 2" xfId="40671" xr:uid="{00000000-0005-0000-0000-000035790000}"/>
    <cellStyle name="Обычный 306" xfId="39490" xr:uid="{00000000-0005-0000-0000-000036790000}"/>
    <cellStyle name="Обычный 306 2" xfId="40672" xr:uid="{00000000-0005-0000-0000-000037790000}"/>
    <cellStyle name="Обычный 307" xfId="39491" xr:uid="{00000000-0005-0000-0000-000038790000}"/>
    <cellStyle name="Обычный 307 2" xfId="40673" xr:uid="{00000000-0005-0000-0000-000039790000}"/>
    <cellStyle name="Обычный 308" xfId="39492" xr:uid="{00000000-0005-0000-0000-00003A790000}"/>
    <cellStyle name="Обычный 308 2" xfId="40674" xr:uid="{00000000-0005-0000-0000-00003B790000}"/>
    <cellStyle name="Обычный 309" xfId="39493" xr:uid="{00000000-0005-0000-0000-00003C790000}"/>
    <cellStyle name="Обычный 309 2" xfId="40675" xr:uid="{00000000-0005-0000-0000-00003D790000}"/>
    <cellStyle name="Обычный 31" xfId="636" xr:uid="{00000000-0005-0000-0000-00003E790000}"/>
    <cellStyle name="Обычный 31 2" xfId="30075" xr:uid="{00000000-0005-0000-0000-00003F790000}"/>
    <cellStyle name="Обычный 31 2 2" xfId="30076" xr:uid="{00000000-0005-0000-0000-000040790000}"/>
    <cellStyle name="Обычный 31 2 2 2" xfId="30077" xr:uid="{00000000-0005-0000-0000-000041790000}"/>
    <cellStyle name="Обычный 31 2 2 2 2" xfId="30078" xr:uid="{00000000-0005-0000-0000-000042790000}"/>
    <cellStyle name="Обычный 31 2 2 3" xfId="30079" xr:uid="{00000000-0005-0000-0000-000043790000}"/>
    <cellStyle name="Обычный 31 2 3" xfId="30080" xr:uid="{00000000-0005-0000-0000-000044790000}"/>
    <cellStyle name="Обычный 31 2 3 2" xfId="30081" xr:uid="{00000000-0005-0000-0000-000045790000}"/>
    <cellStyle name="Обычный 31 2 4" xfId="30082" xr:uid="{00000000-0005-0000-0000-000046790000}"/>
    <cellStyle name="Обычный 31 3" xfId="30083" xr:uid="{00000000-0005-0000-0000-000047790000}"/>
    <cellStyle name="Обычный 31 3 2" xfId="30084" xr:uid="{00000000-0005-0000-0000-000048790000}"/>
    <cellStyle name="Обычный 31 3 2 2" xfId="30085" xr:uid="{00000000-0005-0000-0000-000049790000}"/>
    <cellStyle name="Обычный 31 3 3" xfId="30086" xr:uid="{00000000-0005-0000-0000-00004A790000}"/>
    <cellStyle name="Обычный 31 4" xfId="30087" xr:uid="{00000000-0005-0000-0000-00004B790000}"/>
    <cellStyle name="Обычный 31 4 2" xfId="30088" xr:uid="{00000000-0005-0000-0000-00004C790000}"/>
    <cellStyle name="Обычный 31 5" xfId="30089" xr:uid="{00000000-0005-0000-0000-00004D790000}"/>
    <cellStyle name="Обычный 310" xfId="39494" xr:uid="{00000000-0005-0000-0000-00004E790000}"/>
    <cellStyle name="Обычный 310 2" xfId="40676" xr:uid="{00000000-0005-0000-0000-00004F790000}"/>
    <cellStyle name="Обычный 311" xfId="39495" xr:uid="{00000000-0005-0000-0000-000050790000}"/>
    <cellStyle name="Обычный 311 2" xfId="40677" xr:uid="{00000000-0005-0000-0000-000051790000}"/>
    <cellStyle name="Обычный 312" xfId="39496" xr:uid="{00000000-0005-0000-0000-000052790000}"/>
    <cellStyle name="Обычный 312 2" xfId="40678" xr:uid="{00000000-0005-0000-0000-000053790000}"/>
    <cellStyle name="Обычный 313" xfId="39497" xr:uid="{00000000-0005-0000-0000-000054790000}"/>
    <cellStyle name="Обычный 313 2" xfId="40679" xr:uid="{00000000-0005-0000-0000-000055790000}"/>
    <cellStyle name="Обычный 314" xfId="39498" xr:uid="{00000000-0005-0000-0000-000056790000}"/>
    <cellStyle name="Обычный 314 2" xfId="40680" xr:uid="{00000000-0005-0000-0000-000057790000}"/>
    <cellStyle name="Обычный 315" xfId="39499" xr:uid="{00000000-0005-0000-0000-000058790000}"/>
    <cellStyle name="Обычный 315 2" xfId="40681" xr:uid="{00000000-0005-0000-0000-000059790000}"/>
    <cellStyle name="Обычный 316" xfId="39500" xr:uid="{00000000-0005-0000-0000-00005A790000}"/>
    <cellStyle name="Обычный 316 2" xfId="40682" xr:uid="{00000000-0005-0000-0000-00005B790000}"/>
    <cellStyle name="Обычный 317" xfId="39501" xr:uid="{00000000-0005-0000-0000-00005C790000}"/>
    <cellStyle name="Обычный 317 2" xfId="40683" xr:uid="{00000000-0005-0000-0000-00005D790000}"/>
    <cellStyle name="Обычный 318" xfId="39502" xr:uid="{00000000-0005-0000-0000-00005E790000}"/>
    <cellStyle name="Обычный 318 2" xfId="40684" xr:uid="{00000000-0005-0000-0000-00005F790000}"/>
    <cellStyle name="Обычный 319" xfId="39503" xr:uid="{00000000-0005-0000-0000-000060790000}"/>
    <cellStyle name="Обычный 319 2" xfId="40685" xr:uid="{00000000-0005-0000-0000-000061790000}"/>
    <cellStyle name="Обычный 32" xfId="637" xr:uid="{00000000-0005-0000-0000-000062790000}"/>
    <cellStyle name="Обычный 32 2" xfId="30090" xr:uid="{00000000-0005-0000-0000-000063790000}"/>
    <cellStyle name="Обычный 32 2 2" xfId="30091" xr:uid="{00000000-0005-0000-0000-000064790000}"/>
    <cellStyle name="Обычный 32 2 2 2" xfId="30092" xr:uid="{00000000-0005-0000-0000-000065790000}"/>
    <cellStyle name="Обычный 32 2 2 2 2" xfId="30093" xr:uid="{00000000-0005-0000-0000-000066790000}"/>
    <cellStyle name="Обычный 32 2 2 3" xfId="30094" xr:uid="{00000000-0005-0000-0000-000067790000}"/>
    <cellStyle name="Обычный 32 2 3" xfId="30095" xr:uid="{00000000-0005-0000-0000-000068790000}"/>
    <cellStyle name="Обычный 32 2 3 2" xfId="30096" xr:uid="{00000000-0005-0000-0000-000069790000}"/>
    <cellStyle name="Обычный 32 2 4" xfId="30097" xr:uid="{00000000-0005-0000-0000-00006A790000}"/>
    <cellStyle name="Обычный 32 3" xfId="30098" xr:uid="{00000000-0005-0000-0000-00006B790000}"/>
    <cellStyle name="Обычный 32 3 2" xfId="30099" xr:uid="{00000000-0005-0000-0000-00006C790000}"/>
    <cellStyle name="Обычный 32 3 2 2" xfId="30100" xr:uid="{00000000-0005-0000-0000-00006D790000}"/>
    <cellStyle name="Обычный 32 3 3" xfId="30101" xr:uid="{00000000-0005-0000-0000-00006E790000}"/>
    <cellStyle name="Обычный 32 4" xfId="30102" xr:uid="{00000000-0005-0000-0000-00006F790000}"/>
    <cellStyle name="Обычный 32 4 2" xfId="30103" xr:uid="{00000000-0005-0000-0000-000070790000}"/>
    <cellStyle name="Обычный 32 5" xfId="30104" xr:uid="{00000000-0005-0000-0000-000071790000}"/>
    <cellStyle name="Обычный 320" xfId="39504" xr:uid="{00000000-0005-0000-0000-000072790000}"/>
    <cellStyle name="Обычный 320 2" xfId="40686" xr:uid="{00000000-0005-0000-0000-000073790000}"/>
    <cellStyle name="Обычный 321" xfId="39505" xr:uid="{00000000-0005-0000-0000-000074790000}"/>
    <cellStyle name="Обычный 321 2" xfId="40687" xr:uid="{00000000-0005-0000-0000-000075790000}"/>
    <cellStyle name="Обычный 322" xfId="39506" xr:uid="{00000000-0005-0000-0000-000076790000}"/>
    <cellStyle name="Обычный 322 2" xfId="40688" xr:uid="{00000000-0005-0000-0000-000077790000}"/>
    <cellStyle name="Обычный 323" xfId="39507" xr:uid="{00000000-0005-0000-0000-000078790000}"/>
    <cellStyle name="Обычный 323 2" xfId="40689" xr:uid="{00000000-0005-0000-0000-000079790000}"/>
    <cellStyle name="Обычный 324" xfId="39508" xr:uid="{00000000-0005-0000-0000-00007A790000}"/>
    <cellStyle name="Обычный 324 2" xfId="40690" xr:uid="{00000000-0005-0000-0000-00007B790000}"/>
    <cellStyle name="Обычный 325" xfId="39509" xr:uid="{00000000-0005-0000-0000-00007C790000}"/>
    <cellStyle name="Обычный 325 2" xfId="40691" xr:uid="{00000000-0005-0000-0000-00007D790000}"/>
    <cellStyle name="Обычный 326" xfId="39510" xr:uid="{00000000-0005-0000-0000-00007E790000}"/>
    <cellStyle name="Обычный 326 2" xfId="40692" xr:uid="{00000000-0005-0000-0000-00007F790000}"/>
    <cellStyle name="Обычный 327" xfId="39511" xr:uid="{00000000-0005-0000-0000-000080790000}"/>
    <cellStyle name="Обычный 327 2" xfId="40693" xr:uid="{00000000-0005-0000-0000-000081790000}"/>
    <cellStyle name="Обычный 328" xfId="39512" xr:uid="{00000000-0005-0000-0000-000082790000}"/>
    <cellStyle name="Обычный 328 2" xfId="40694" xr:uid="{00000000-0005-0000-0000-000083790000}"/>
    <cellStyle name="Обычный 329" xfId="39513" xr:uid="{00000000-0005-0000-0000-000084790000}"/>
    <cellStyle name="Обычный 329 2" xfId="40695" xr:uid="{00000000-0005-0000-0000-000085790000}"/>
    <cellStyle name="Обычный 33" xfId="638" xr:uid="{00000000-0005-0000-0000-000086790000}"/>
    <cellStyle name="Обычный 33 2" xfId="30105" xr:uid="{00000000-0005-0000-0000-000087790000}"/>
    <cellStyle name="Обычный 33 2 2" xfId="30106" xr:uid="{00000000-0005-0000-0000-000088790000}"/>
    <cellStyle name="Обычный 33 2 2 2" xfId="30107" xr:uid="{00000000-0005-0000-0000-000089790000}"/>
    <cellStyle name="Обычный 33 2 2 2 2" xfId="30108" xr:uid="{00000000-0005-0000-0000-00008A790000}"/>
    <cellStyle name="Обычный 33 2 2 3" xfId="30109" xr:uid="{00000000-0005-0000-0000-00008B790000}"/>
    <cellStyle name="Обычный 33 2 3" xfId="30110" xr:uid="{00000000-0005-0000-0000-00008C790000}"/>
    <cellStyle name="Обычный 33 2 3 2" xfId="30111" xr:uid="{00000000-0005-0000-0000-00008D790000}"/>
    <cellStyle name="Обычный 33 2 4" xfId="30112" xr:uid="{00000000-0005-0000-0000-00008E790000}"/>
    <cellStyle name="Обычный 33 3" xfId="30113" xr:uid="{00000000-0005-0000-0000-00008F790000}"/>
    <cellStyle name="Обычный 33 3 2" xfId="30114" xr:uid="{00000000-0005-0000-0000-000090790000}"/>
    <cellStyle name="Обычный 33 3 2 2" xfId="30115" xr:uid="{00000000-0005-0000-0000-000091790000}"/>
    <cellStyle name="Обычный 33 3 3" xfId="30116" xr:uid="{00000000-0005-0000-0000-000092790000}"/>
    <cellStyle name="Обычный 33 4" xfId="30117" xr:uid="{00000000-0005-0000-0000-000093790000}"/>
    <cellStyle name="Обычный 33 4 2" xfId="30118" xr:uid="{00000000-0005-0000-0000-000094790000}"/>
    <cellStyle name="Обычный 33 5" xfId="30119" xr:uid="{00000000-0005-0000-0000-000095790000}"/>
    <cellStyle name="Обычный 330" xfId="39514" xr:uid="{00000000-0005-0000-0000-000096790000}"/>
    <cellStyle name="Обычный 330 2" xfId="40696" xr:uid="{00000000-0005-0000-0000-000097790000}"/>
    <cellStyle name="Обычный 331" xfId="39515" xr:uid="{00000000-0005-0000-0000-000098790000}"/>
    <cellStyle name="Обычный 331 2" xfId="40697" xr:uid="{00000000-0005-0000-0000-000099790000}"/>
    <cellStyle name="Обычный 332" xfId="39516" xr:uid="{00000000-0005-0000-0000-00009A790000}"/>
    <cellStyle name="Обычный 333" xfId="39517" xr:uid="{00000000-0005-0000-0000-00009B790000}"/>
    <cellStyle name="Обычный 334" xfId="39518" xr:uid="{00000000-0005-0000-0000-00009C790000}"/>
    <cellStyle name="Обычный 335" xfId="39519" xr:uid="{00000000-0005-0000-0000-00009D790000}"/>
    <cellStyle name="Обычный 336" xfId="39520" xr:uid="{00000000-0005-0000-0000-00009E790000}"/>
    <cellStyle name="Обычный 337" xfId="39521" xr:uid="{00000000-0005-0000-0000-00009F790000}"/>
    <cellStyle name="Обычный 338" xfId="39522" xr:uid="{00000000-0005-0000-0000-0000A0790000}"/>
    <cellStyle name="Обычный 339" xfId="39523" xr:uid="{00000000-0005-0000-0000-0000A1790000}"/>
    <cellStyle name="Обычный 34" xfId="639" xr:uid="{00000000-0005-0000-0000-0000A2790000}"/>
    <cellStyle name="Обычный 34 2" xfId="30120" xr:uid="{00000000-0005-0000-0000-0000A3790000}"/>
    <cellStyle name="Обычный 34 2 2" xfId="30121" xr:uid="{00000000-0005-0000-0000-0000A4790000}"/>
    <cellStyle name="Обычный 34 2 2 2" xfId="30122" xr:uid="{00000000-0005-0000-0000-0000A5790000}"/>
    <cellStyle name="Обычный 34 2 2 2 2" xfId="30123" xr:uid="{00000000-0005-0000-0000-0000A6790000}"/>
    <cellStyle name="Обычный 34 2 2 3" xfId="30124" xr:uid="{00000000-0005-0000-0000-0000A7790000}"/>
    <cellStyle name="Обычный 34 2 3" xfId="30125" xr:uid="{00000000-0005-0000-0000-0000A8790000}"/>
    <cellStyle name="Обычный 34 2 3 2" xfId="30126" xr:uid="{00000000-0005-0000-0000-0000A9790000}"/>
    <cellStyle name="Обычный 34 2 4" xfId="30127" xr:uid="{00000000-0005-0000-0000-0000AA790000}"/>
    <cellStyle name="Обычный 34 3" xfId="30128" xr:uid="{00000000-0005-0000-0000-0000AB790000}"/>
    <cellStyle name="Обычный 34 3 2" xfId="30129" xr:uid="{00000000-0005-0000-0000-0000AC790000}"/>
    <cellStyle name="Обычный 34 3 2 2" xfId="30130" xr:uid="{00000000-0005-0000-0000-0000AD790000}"/>
    <cellStyle name="Обычный 34 3 3" xfId="30131" xr:uid="{00000000-0005-0000-0000-0000AE790000}"/>
    <cellStyle name="Обычный 34 4" xfId="30132" xr:uid="{00000000-0005-0000-0000-0000AF790000}"/>
    <cellStyle name="Обычный 34 4 2" xfId="30133" xr:uid="{00000000-0005-0000-0000-0000B0790000}"/>
    <cellStyle name="Обычный 34 5" xfId="30134" xr:uid="{00000000-0005-0000-0000-0000B1790000}"/>
    <cellStyle name="Обычный 340" xfId="39524" xr:uid="{00000000-0005-0000-0000-0000B2790000}"/>
    <cellStyle name="Обычный 341" xfId="39525" xr:uid="{00000000-0005-0000-0000-0000B3790000}"/>
    <cellStyle name="Обычный 342" xfId="39526" xr:uid="{00000000-0005-0000-0000-0000B4790000}"/>
    <cellStyle name="Обычный 343" xfId="39527" xr:uid="{00000000-0005-0000-0000-0000B5790000}"/>
    <cellStyle name="Обычный 344" xfId="39528" xr:uid="{00000000-0005-0000-0000-0000B6790000}"/>
    <cellStyle name="Обычный 345" xfId="39529" xr:uid="{00000000-0005-0000-0000-0000B7790000}"/>
    <cellStyle name="Обычный 346" xfId="39530" xr:uid="{00000000-0005-0000-0000-0000B8790000}"/>
    <cellStyle name="Обычный 347" xfId="39531" xr:uid="{00000000-0005-0000-0000-0000B9790000}"/>
    <cellStyle name="Обычный 348" xfId="39532" xr:uid="{00000000-0005-0000-0000-0000BA790000}"/>
    <cellStyle name="Обычный 349" xfId="39533" xr:uid="{00000000-0005-0000-0000-0000BB790000}"/>
    <cellStyle name="Обычный 35" xfId="640" xr:uid="{00000000-0005-0000-0000-0000BC790000}"/>
    <cellStyle name="Обычный 35 2" xfId="30135" xr:uid="{00000000-0005-0000-0000-0000BD790000}"/>
    <cellStyle name="Обычный 35 2 2" xfId="30136" xr:uid="{00000000-0005-0000-0000-0000BE790000}"/>
    <cellStyle name="Обычный 35 2 2 2" xfId="30137" xr:uid="{00000000-0005-0000-0000-0000BF790000}"/>
    <cellStyle name="Обычный 35 2 2 2 2" xfId="30138" xr:uid="{00000000-0005-0000-0000-0000C0790000}"/>
    <cellStyle name="Обычный 35 2 2 3" xfId="30139" xr:uid="{00000000-0005-0000-0000-0000C1790000}"/>
    <cellStyle name="Обычный 35 2 3" xfId="30140" xr:uid="{00000000-0005-0000-0000-0000C2790000}"/>
    <cellStyle name="Обычный 35 2 3 2" xfId="30141" xr:uid="{00000000-0005-0000-0000-0000C3790000}"/>
    <cellStyle name="Обычный 35 2 4" xfId="30142" xr:uid="{00000000-0005-0000-0000-0000C4790000}"/>
    <cellStyle name="Обычный 35 3" xfId="30143" xr:uid="{00000000-0005-0000-0000-0000C5790000}"/>
    <cellStyle name="Обычный 35 3 2" xfId="30144" xr:uid="{00000000-0005-0000-0000-0000C6790000}"/>
    <cellStyle name="Обычный 35 3 2 2" xfId="30145" xr:uid="{00000000-0005-0000-0000-0000C7790000}"/>
    <cellStyle name="Обычный 35 3 3" xfId="30146" xr:uid="{00000000-0005-0000-0000-0000C8790000}"/>
    <cellStyle name="Обычный 35 4" xfId="30147" xr:uid="{00000000-0005-0000-0000-0000C9790000}"/>
    <cellStyle name="Обычный 35 4 2" xfId="30148" xr:uid="{00000000-0005-0000-0000-0000CA790000}"/>
    <cellStyle name="Обычный 35 5" xfId="30149" xr:uid="{00000000-0005-0000-0000-0000CB790000}"/>
    <cellStyle name="Обычный 350" xfId="39534" xr:uid="{00000000-0005-0000-0000-0000CC790000}"/>
    <cellStyle name="Обычный 351" xfId="39535" xr:uid="{00000000-0005-0000-0000-0000CD790000}"/>
    <cellStyle name="Обычный 352" xfId="39536" xr:uid="{00000000-0005-0000-0000-0000CE790000}"/>
    <cellStyle name="Обычный 353" xfId="39537" xr:uid="{00000000-0005-0000-0000-0000CF790000}"/>
    <cellStyle name="Обычный 354" xfId="39538" xr:uid="{00000000-0005-0000-0000-0000D0790000}"/>
    <cellStyle name="Обычный 355" xfId="39539" xr:uid="{00000000-0005-0000-0000-0000D1790000}"/>
    <cellStyle name="Обычный 356" xfId="39540" xr:uid="{00000000-0005-0000-0000-0000D2790000}"/>
    <cellStyle name="Обычный 357" xfId="39541" xr:uid="{00000000-0005-0000-0000-0000D3790000}"/>
    <cellStyle name="Обычный 358" xfId="39542" xr:uid="{00000000-0005-0000-0000-0000D4790000}"/>
    <cellStyle name="Обычный 359" xfId="39543" xr:uid="{00000000-0005-0000-0000-0000D5790000}"/>
    <cellStyle name="Обычный 36" xfId="641" xr:uid="{00000000-0005-0000-0000-0000D6790000}"/>
    <cellStyle name="Обычный 36 2" xfId="30150" xr:uid="{00000000-0005-0000-0000-0000D7790000}"/>
    <cellStyle name="Обычный 36 2 2" xfId="30151" xr:uid="{00000000-0005-0000-0000-0000D8790000}"/>
    <cellStyle name="Обычный 36 2 2 2" xfId="30152" xr:uid="{00000000-0005-0000-0000-0000D9790000}"/>
    <cellStyle name="Обычный 36 2 2 2 2" xfId="30153" xr:uid="{00000000-0005-0000-0000-0000DA790000}"/>
    <cellStyle name="Обычный 36 2 2 3" xfId="30154" xr:uid="{00000000-0005-0000-0000-0000DB790000}"/>
    <cellStyle name="Обычный 36 2 3" xfId="30155" xr:uid="{00000000-0005-0000-0000-0000DC790000}"/>
    <cellStyle name="Обычный 36 2 3 2" xfId="30156" xr:uid="{00000000-0005-0000-0000-0000DD790000}"/>
    <cellStyle name="Обычный 36 2 4" xfId="30157" xr:uid="{00000000-0005-0000-0000-0000DE790000}"/>
    <cellStyle name="Обычный 36 3" xfId="30158" xr:uid="{00000000-0005-0000-0000-0000DF790000}"/>
    <cellStyle name="Обычный 36 3 2" xfId="30159" xr:uid="{00000000-0005-0000-0000-0000E0790000}"/>
    <cellStyle name="Обычный 36 3 2 2" xfId="30160" xr:uid="{00000000-0005-0000-0000-0000E1790000}"/>
    <cellStyle name="Обычный 36 3 3" xfId="30161" xr:uid="{00000000-0005-0000-0000-0000E2790000}"/>
    <cellStyle name="Обычный 36 4" xfId="30162" xr:uid="{00000000-0005-0000-0000-0000E3790000}"/>
    <cellStyle name="Обычный 36 4 2" xfId="30163" xr:uid="{00000000-0005-0000-0000-0000E4790000}"/>
    <cellStyle name="Обычный 36 5" xfId="30164" xr:uid="{00000000-0005-0000-0000-0000E5790000}"/>
    <cellStyle name="Обычный 360" xfId="39544" xr:uid="{00000000-0005-0000-0000-0000E6790000}"/>
    <cellStyle name="Обычный 361" xfId="39545" xr:uid="{00000000-0005-0000-0000-0000E7790000}"/>
    <cellStyle name="Обычный 362" xfId="39546" xr:uid="{00000000-0005-0000-0000-0000E8790000}"/>
    <cellStyle name="Обычный 363" xfId="39547" xr:uid="{00000000-0005-0000-0000-0000E9790000}"/>
    <cellStyle name="Обычный 364" xfId="39548" xr:uid="{00000000-0005-0000-0000-0000EA790000}"/>
    <cellStyle name="Обычный 365" xfId="39549" xr:uid="{00000000-0005-0000-0000-0000EB790000}"/>
    <cellStyle name="Обычный 366" xfId="39550" xr:uid="{00000000-0005-0000-0000-0000EC790000}"/>
    <cellStyle name="Обычный 367" xfId="39551" xr:uid="{00000000-0005-0000-0000-0000ED790000}"/>
    <cellStyle name="Обычный 368" xfId="39552" xr:uid="{00000000-0005-0000-0000-0000EE790000}"/>
    <cellStyle name="Обычный 369" xfId="39553" xr:uid="{00000000-0005-0000-0000-0000EF790000}"/>
    <cellStyle name="Обычный 37" xfId="642" xr:uid="{00000000-0005-0000-0000-0000F0790000}"/>
    <cellStyle name="Обычный 37 2" xfId="30165" xr:uid="{00000000-0005-0000-0000-0000F1790000}"/>
    <cellStyle name="Обычный 37 2 2" xfId="30166" xr:uid="{00000000-0005-0000-0000-0000F2790000}"/>
    <cellStyle name="Обычный 37 2 2 2" xfId="30167" xr:uid="{00000000-0005-0000-0000-0000F3790000}"/>
    <cellStyle name="Обычный 37 2 2 2 2" xfId="30168" xr:uid="{00000000-0005-0000-0000-0000F4790000}"/>
    <cellStyle name="Обычный 37 2 2 3" xfId="30169" xr:uid="{00000000-0005-0000-0000-0000F5790000}"/>
    <cellStyle name="Обычный 37 2 3" xfId="30170" xr:uid="{00000000-0005-0000-0000-0000F6790000}"/>
    <cellStyle name="Обычный 37 2 3 2" xfId="30171" xr:uid="{00000000-0005-0000-0000-0000F7790000}"/>
    <cellStyle name="Обычный 37 2 4" xfId="30172" xr:uid="{00000000-0005-0000-0000-0000F8790000}"/>
    <cellStyle name="Обычный 37 3" xfId="30173" xr:uid="{00000000-0005-0000-0000-0000F9790000}"/>
    <cellStyle name="Обычный 37 3 2" xfId="30174" xr:uid="{00000000-0005-0000-0000-0000FA790000}"/>
    <cellStyle name="Обычный 37 3 2 2" xfId="30175" xr:uid="{00000000-0005-0000-0000-0000FB790000}"/>
    <cellStyle name="Обычный 37 3 3" xfId="30176" xr:uid="{00000000-0005-0000-0000-0000FC790000}"/>
    <cellStyle name="Обычный 37 4" xfId="30177" xr:uid="{00000000-0005-0000-0000-0000FD790000}"/>
    <cellStyle name="Обычный 37 4 2" xfId="30178" xr:uid="{00000000-0005-0000-0000-0000FE790000}"/>
    <cellStyle name="Обычный 37 5" xfId="30179" xr:uid="{00000000-0005-0000-0000-0000FF790000}"/>
    <cellStyle name="Обычный 370" xfId="39554" xr:uid="{00000000-0005-0000-0000-0000007A0000}"/>
    <cellStyle name="Обычный 371" xfId="39555" xr:uid="{00000000-0005-0000-0000-0000017A0000}"/>
    <cellStyle name="Обычный 372" xfId="39556" xr:uid="{00000000-0005-0000-0000-0000027A0000}"/>
    <cellStyle name="Обычный 373" xfId="39557" xr:uid="{00000000-0005-0000-0000-0000037A0000}"/>
    <cellStyle name="Обычный 374" xfId="39558" xr:uid="{00000000-0005-0000-0000-0000047A0000}"/>
    <cellStyle name="Обычный 375" xfId="39559" xr:uid="{00000000-0005-0000-0000-0000057A0000}"/>
    <cellStyle name="Обычный 376" xfId="39560" xr:uid="{00000000-0005-0000-0000-0000067A0000}"/>
    <cellStyle name="Обычный 377" xfId="39561" xr:uid="{00000000-0005-0000-0000-0000077A0000}"/>
    <cellStyle name="Обычный 378" xfId="39562" xr:uid="{00000000-0005-0000-0000-0000087A0000}"/>
    <cellStyle name="Обычный 379" xfId="39563" xr:uid="{00000000-0005-0000-0000-0000097A0000}"/>
    <cellStyle name="Обычный 38" xfId="500" xr:uid="{00000000-0005-0000-0000-00000A7A0000}"/>
    <cellStyle name="Обычный 38 2" xfId="30180" xr:uid="{00000000-0005-0000-0000-00000B7A0000}"/>
    <cellStyle name="Обычный 38 2 2" xfId="30181" xr:uid="{00000000-0005-0000-0000-00000C7A0000}"/>
    <cellStyle name="Обычный 38 2 2 2" xfId="30182" xr:uid="{00000000-0005-0000-0000-00000D7A0000}"/>
    <cellStyle name="Обычный 38 2 2 2 2" xfId="30183" xr:uid="{00000000-0005-0000-0000-00000E7A0000}"/>
    <cellStyle name="Обычный 38 2 2 3" xfId="30184" xr:uid="{00000000-0005-0000-0000-00000F7A0000}"/>
    <cellStyle name="Обычный 38 2 3" xfId="30185" xr:uid="{00000000-0005-0000-0000-0000107A0000}"/>
    <cellStyle name="Обычный 38 2 3 2" xfId="30186" xr:uid="{00000000-0005-0000-0000-0000117A0000}"/>
    <cellStyle name="Обычный 38 2 4" xfId="30187" xr:uid="{00000000-0005-0000-0000-0000127A0000}"/>
    <cellStyle name="Обычный 38 3" xfId="30188" xr:uid="{00000000-0005-0000-0000-0000137A0000}"/>
    <cellStyle name="Обычный 38 3 2" xfId="30189" xr:uid="{00000000-0005-0000-0000-0000147A0000}"/>
    <cellStyle name="Обычный 38 3 2 2" xfId="30190" xr:uid="{00000000-0005-0000-0000-0000157A0000}"/>
    <cellStyle name="Обычный 38 3 3" xfId="30191" xr:uid="{00000000-0005-0000-0000-0000167A0000}"/>
    <cellStyle name="Обычный 38 4" xfId="30192" xr:uid="{00000000-0005-0000-0000-0000177A0000}"/>
    <cellStyle name="Обычный 38 4 2" xfId="30193" xr:uid="{00000000-0005-0000-0000-0000187A0000}"/>
    <cellStyle name="Обычный 38 5" xfId="30194" xr:uid="{00000000-0005-0000-0000-0000197A0000}"/>
    <cellStyle name="Обычный 380" xfId="39564" xr:uid="{00000000-0005-0000-0000-00001A7A0000}"/>
    <cellStyle name="Обычный 381" xfId="39565" xr:uid="{00000000-0005-0000-0000-00001B7A0000}"/>
    <cellStyle name="Обычный 382" xfId="39566" xr:uid="{00000000-0005-0000-0000-00001C7A0000}"/>
    <cellStyle name="Обычный 383" xfId="39567" xr:uid="{00000000-0005-0000-0000-00001D7A0000}"/>
    <cellStyle name="Обычный 384" xfId="39568" xr:uid="{00000000-0005-0000-0000-00001E7A0000}"/>
    <cellStyle name="Обычный 385" xfId="39569" xr:uid="{00000000-0005-0000-0000-00001F7A0000}"/>
    <cellStyle name="Обычный 386" xfId="39570" xr:uid="{00000000-0005-0000-0000-0000207A0000}"/>
    <cellStyle name="Обычный 387" xfId="39571" xr:uid="{00000000-0005-0000-0000-0000217A0000}"/>
    <cellStyle name="Обычный 388" xfId="39572" xr:uid="{00000000-0005-0000-0000-0000227A0000}"/>
    <cellStyle name="Обычный 389" xfId="39573" xr:uid="{00000000-0005-0000-0000-0000237A0000}"/>
    <cellStyle name="Обычный 39" xfId="643" xr:uid="{00000000-0005-0000-0000-0000247A0000}"/>
    <cellStyle name="Обычный 39 2" xfId="30195" xr:uid="{00000000-0005-0000-0000-0000257A0000}"/>
    <cellStyle name="Обычный 39 2 2" xfId="30196" xr:uid="{00000000-0005-0000-0000-0000267A0000}"/>
    <cellStyle name="Обычный 39 2 2 2" xfId="30197" xr:uid="{00000000-0005-0000-0000-0000277A0000}"/>
    <cellStyle name="Обычный 39 2 2 2 2" xfId="30198" xr:uid="{00000000-0005-0000-0000-0000287A0000}"/>
    <cellStyle name="Обычный 39 2 2 3" xfId="30199" xr:uid="{00000000-0005-0000-0000-0000297A0000}"/>
    <cellStyle name="Обычный 39 2 3" xfId="30200" xr:uid="{00000000-0005-0000-0000-00002A7A0000}"/>
    <cellStyle name="Обычный 39 2 3 2" xfId="30201" xr:uid="{00000000-0005-0000-0000-00002B7A0000}"/>
    <cellStyle name="Обычный 39 2 4" xfId="30202" xr:uid="{00000000-0005-0000-0000-00002C7A0000}"/>
    <cellStyle name="Обычный 39 3" xfId="30203" xr:uid="{00000000-0005-0000-0000-00002D7A0000}"/>
    <cellStyle name="Обычный 39 3 2" xfId="30204" xr:uid="{00000000-0005-0000-0000-00002E7A0000}"/>
    <cellStyle name="Обычный 39 3 2 2" xfId="30205" xr:uid="{00000000-0005-0000-0000-00002F7A0000}"/>
    <cellStyle name="Обычный 39 3 3" xfId="30206" xr:uid="{00000000-0005-0000-0000-0000307A0000}"/>
    <cellStyle name="Обычный 39 4" xfId="30207" xr:uid="{00000000-0005-0000-0000-0000317A0000}"/>
    <cellStyle name="Обычный 39 4 2" xfId="30208" xr:uid="{00000000-0005-0000-0000-0000327A0000}"/>
    <cellStyle name="Обычный 39 5" xfId="30209" xr:uid="{00000000-0005-0000-0000-0000337A0000}"/>
    <cellStyle name="Обычный 390" xfId="39574" xr:uid="{00000000-0005-0000-0000-0000347A0000}"/>
    <cellStyle name="Обычный 391" xfId="39575" xr:uid="{00000000-0005-0000-0000-0000357A0000}"/>
    <cellStyle name="Обычный 392" xfId="39586" xr:uid="{00000000-0005-0000-0000-0000367A0000}"/>
    <cellStyle name="Обычный 393" xfId="39587" xr:uid="{00000000-0005-0000-0000-0000377A0000}"/>
    <cellStyle name="Обычный 393 2" xfId="41494" xr:uid="{00000000-0005-0000-0000-0000387A0000}"/>
    <cellStyle name="Обычный 394" xfId="39588" xr:uid="{00000000-0005-0000-0000-0000397A0000}"/>
    <cellStyle name="Обычный 395" xfId="39589" xr:uid="{00000000-0005-0000-0000-00003A7A0000}"/>
    <cellStyle name="Обычный 396" xfId="41463" xr:uid="{00000000-0005-0000-0000-00003B7A0000}"/>
    <cellStyle name="Обычный 397" xfId="41464" xr:uid="{00000000-0005-0000-0000-00003C7A0000}"/>
    <cellStyle name="Обычный 398" xfId="41465" xr:uid="{00000000-0005-0000-0000-00003D7A0000}"/>
    <cellStyle name="Обычный 399" xfId="41466" xr:uid="{00000000-0005-0000-0000-00003E7A0000}"/>
    <cellStyle name="Обычный 4" xfId="390" xr:uid="{00000000-0005-0000-0000-00003F7A0000}"/>
    <cellStyle name="Обычный 4 2" xfId="391" xr:uid="{00000000-0005-0000-0000-0000407A0000}"/>
    <cellStyle name="Обычный 4 2 2" xfId="392" xr:uid="{00000000-0005-0000-0000-0000417A0000}"/>
    <cellStyle name="Обычный 4 2 2 2" xfId="30210" xr:uid="{00000000-0005-0000-0000-0000427A0000}"/>
    <cellStyle name="Обычный 4 2 2 2 2" xfId="30211" xr:uid="{00000000-0005-0000-0000-0000437A0000}"/>
    <cellStyle name="Обычный 4 2 2 2 2 2" xfId="30212" xr:uid="{00000000-0005-0000-0000-0000447A0000}"/>
    <cellStyle name="Обычный 4 2 2 2 3" xfId="30213" xr:uid="{00000000-0005-0000-0000-0000457A0000}"/>
    <cellStyle name="Обычный 4 2 2 3" xfId="30214" xr:uid="{00000000-0005-0000-0000-0000467A0000}"/>
    <cellStyle name="Обычный 4 2 2 3 2" xfId="30215" xr:uid="{00000000-0005-0000-0000-0000477A0000}"/>
    <cellStyle name="Обычный 4 2 2 4" xfId="30216" xr:uid="{00000000-0005-0000-0000-0000487A0000}"/>
    <cellStyle name="Обычный 4 2 3" xfId="30217" xr:uid="{00000000-0005-0000-0000-0000497A0000}"/>
    <cellStyle name="Обычный 4 2 3 2" xfId="30218" xr:uid="{00000000-0005-0000-0000-00004A7A0000}"/>
    <cellStyle name="Обычный 4 2 3 2 2" xfId="30219" xr:uid="{00000000-0005-0000-0000-00004B7A0000}"/>
    <cellStyle name="Обычный 4 2 3 3" xfId="30220" xr:uid="{00000000-0005-0000-0000-00004C7A0000}"/>
    <cellStyle name="Обычный 4 2 4" xfId="30221" xr:uid="{00000000-0005-0000-0000-00004D7A0000}"/>
    <cellStyle name="Обычный 4 2 4 2" xfId="30222" xr:uid="{00000000-0005-0000-0000-00004E7A0000}"/>
    <cellStyle name="Обычный 4 2 5" xfId="30223" xr:uid="{00000000-0005-0000-0000-00004F7A0000}"/>
    <cellStyle name="Обычный 4 2 6" xfId="30224" xr:uid="{00000000-0005-0000-0000-0000507A0000}"/>
    <cellStyle name="Обычный 4 3" xfId="393" xr:uid="{00000000-0005-0000-0000-0000517A0000}"/>
    <cellStyle name="Обычный 4 3 2" xfId="30225" xr:uid="{00000000-0005-0000-0000-0000527A0000}"/>
    <cellStyle name="Обычный 4 3 3" xfId="30226" xr:uid="{00000000-0005-0000-0000-0000537A0000}"/>
    <cellStyle name="Обычный 4 4" xfId="394" xr:uid="{00000000-0005-0000-0000-0000547A0000}"/>
    <cellStyle name="Обычный 4 4 2" xfId="30227" xr:uid="{00000000-0005-0000-0000-0000557A0000}"/>
    <cellStyle name="Обычный 4 4 2 2" xfId="30228" xr:uid="{00000000-0005-0000-0000-0000567A0000}"/>
    <cellStyle name="Обычный 4 4 2 2 2" xfId="30229" xr:uid="{00000000-0005-0000-0000-0000577A0000}"/>
    <cellStyle name="Обычный 4 4 2 2 2 2" xfId="30230" xr:uid="{00000000-0005-0000-0000-0000587A0000}"/>
    <cellStyle name="Обычный 4 4 2 2 3" xfId="30231" xr:uid="{00000000-0005-0000-0000-0000597A0000}"/>
    <cellStyle name="Обычный 4 4 2 3" xfId="30232" xr:uid="{00000000-0005-0000-0000-00005A7A0000}"/>
    <cellStyle name="Обычный 4 4 2 3 2" xfId="30233" xr:uid="{00000000-0005-0000-0000-00005B7A0000}"/>
    <cellStyle name="Обычный 4 4 2 4" xfId="30234" xr:uid="{00000000-0005-0000-0000-00005C7A0000}"/>
    <cellStyle name="Обычный 4 4 3" xfId="30235" xr:uid="{00000000-0005-0000-0000-00005D7A0000}"/>
    <cellStyle name="Обычный 4 4 3 2" xfId="30236" xr:uid="{00000000-0005-0000-0000-00005E7A0000}"/>
    <cellStyle name="Обычный 4 4 3 2 2" xfId="30237" xr:uid="{00000000-0005-0000-0000-00005F7A0000}"/>
    <cellStyle name="Обычный 4 4 3 2 2 2" xfId="30238" xr:uid="{00000000-0005-0000-0000-0000607A0000}"/>
    <cellStyle name="Обычный 4 4 3 2 3" xfId="30239" xr:uid="{00000000-0005-0000-0000-0000617A0000}"/>
    <cellStyle name="Обычный 4 4 3 3" xfId="30240" xr:uid="{00000000-0005-0000-0000-0000627A0000}"/>
    <cellStyle name="Обычный 4 4 3 3 2" xfId="30241" xr:uid="{00000000-0005-0000-0000-0000637A0000}"/>
    <cellStyle name="Обычный 4 4 3 4" xfId="30242" xr:uid="{00000000-0005-0000-0000-0000647A0000}"/>
    <cellStyle name="Обычный 4 4 4" xfId="30243" xr:uid="{00000000-0005-0000-0000-0000657A0000}"/>
    <cellStyle name="Обычный 4 4 4 2" xfId="30244" xr:uid="{00000000-0005-0000-0000-0000667A0000}"/>
    <cellStyle name="Обычный 4 4 4 2 2" xfId="30245" xr:uid="{00000000-0005-0000-0000-0000677A0000}"/>
    <cellStyle name="Обычный 4 4 4 3" xfId="30246" xr:uid="{00000000-0005-0000-0000-0000687A0000}"/>
    <cellStyle name="Обычный 4 4 5" xfId="30247" xr:uid="{00000000-0005-0000-0000-0000697A0000}"/>
    <cellStyle name="Обычный 4 4 5 2" xfId="30248" xr:uid="{00000000-0005-0000-0000-00006A7A0000}"/>
    <cellStyle name="Обычный 4 4 6" xfId="30249" xr:uid="{00000000-0005-0000-0000-00006B7A0000}"/>
    <cellStyle name="Обычный 4 4 7" xfId="30250" xr:uid="{00000000-0005-0000-0000-00006C7A0000}"/>
    <cellStyle name="Обычный 4 5" xfId="30251" xr:uid="{00000000-0005-0000-0000-00006D7A0000}"/>
    <cellStyle name="Обычный 4 5 2" xfId="30252" xr:uid="{00000000-0005-0000-0000-00006E7A0000}"/>
    <cellStyle name="Обычный 4 5 2 2" xfId="30253" xr:uid="{00000000-0005-0000-0000-00006F7A0000}"/>
    <cellStyle name="Обычный 4 5 3" xfId="30254" xr:uid="{00000000-0005-0000-0000-0000707A0000}"/>
    <cellStyle name="Обычный 4 6" xfId="30255" xr:uid="{00000000-0005-0000-0000-0000717A0000}"/>
    <cellStyle name="Обычный 4 6 2" xfId="30256" xr:uid="{00000000-0005-0000-0000-0000727A0000}"/>
    <cellStyle name="Обычный 4 7" xfId="30257" xr:uid="{00000000-0005-0000-0000-0000737A0000}"/>
    <cellStyle name="Обычный 4 8" xfId="30258" xr:uid="{00000000-0005-0000-0000-0000747A0000}"/>
    <cellStyle name="Обычный 40" xfId="644" xr:uid="{00000000-0005-0000-0000-0000757A0000}"/>
    <cellStyle name="Обычный 40 2" xfId="30259" xr:uid="{00000000-0005-0000-0000-0000767A0000}"/>
    <cellStyle name="Обычный 40 2 2" xfId="30260" xr:uid="{00000000-0005-0000-0000-0000777A0000}"/>
    <cellStyle name="Обычный 40 2 2 2" xfId="30261" xr:uid="{00000000-0005-0000-0000-0000787A0000}"/>
    <cellStyle name="Обычный 40 2 2 2 2" xfId="30262" xr:uid="{00000000-0005-0000-0000-0000797A0000}"/>
    <cellStyle name="Обычный 40 2 2 3" xfId="30263" xr:uid="{00000000-0005-0000-0000-00007A7A0000}"/>
    <cellStyle name="Обычный 40 2 3" xfId="30264" xr:uid="{00000000-0005-0000-0000-00007B7A0000}"/>
    <cellStyle name="Обычный 40 2 3 2" xfId="30265" xr:uid="{00000000-0005-0000-0000-00007C7A0000}"/>
    <cellStyle name="Обычный 40 2 4" xfId="30266" xr:uid="{00000000-0005-0000-0000-00007D7A0000}"/>
    <cellStyle name="Обычный 40 3" xfId="30267" xr:uid="{00000000-0005-0000-0000-00007E7A0000}"/>
    <cellStyle name="Обычный 40 3 2" xfId="30268" xr:uid="{00000000-0005-0000-0000-00007F7A0000}"/>
    <cellStyle name="Обычный 40 3 2 2" xfId="30269" xr:uid="{00000000-0005-0000-0000-0000807A0000}"/>
    <cellStyle name="Обычный 40 3 3" xfId="30270" xr:uid="{00000000-0005-0000-0000-0000817A0000}"/>
    <cellStyle name="Обычный 40 4" xfId="30271" xr:uid="{00000000-0005-0000-0000-0000827A0000}"/>
    <cellStyle name="Обычный 40 4 2" xfId="30272" xr:uid="{00000000-0005-0000-0000-0000837A0000}"/>
    <cellStyle name="Обычный 40 5" xfId="30273" xr:uid="{00000000-0005-0000-0000-0000847A0000}"/>
    <cellStyle name="Обычный 400" xfId="41467" xr:uid="{00000000-0005-0000-0000-0000857A0000}"/>
    <cellStyle name="Обычный 401" xfId="41468" xr:uid="{00000000-0005-0000-0000-0000867A0000}"/>
    <cellStyle name="Обычный 402" xfId="41469" xr:uid="{00000000-0005-0000-0000-0000877A0000}"/>
    <cellStyle name="Обычный 403" xfId="41470" xr:uid="{00000000-0005-0000-0000-0000887A0000}"/>
    <cellStyle name="Обычный 404" xfId="41471" xr:uid="{00000000-0005-0000-0000-0000897A0000}"/>
    <cellStyle name="Обычный 405" xfId="41472" xr:uid="{00000000-0005-0000-0000-00008A7A0000}"/>
    <cellStyle name="Обычный 406" xfId="41474" xr:uid="{00000000-0005-0000-0000-00008B7A0000}"/>
    <cellStyle name="Обычный 407" xfId="41475" xr:uid="{00000000-0005-0000-0000-00008C7A0000}"/>
    <cellStyle name="Обычный 408" xfId="41476" xr:uid="{00000000-0005-0000-0000-00008D7A0000}"/>
    <cellStyle name="Обычный 409" xfId="41477" xr:uid="{00000000-0005-0000-0000-00008E7A0000}"/>
    <cellStyle name="Обычный 41" xfId="645" xr:uid="{00000000-0005-0000-0000-00008F7A0000}"/>
    <cellStyle name="Обычный 41 2" xfId="30274" xr:uid="{00000000-0005-0000-0000-0000907A0000}"/>
    <cellStyle name="Обычный 41 2 2" xfId="30275" xr:uid="{00000000-0005-0000-0000-0000917A0000}"/>
    <cellStyle name="Обычный 41 2 2 2" xfId="30276" xr:uid="{00000000-0005-0000-0000-0000927A0000}"/>
    <cellStyle name="Обычный 41 2 2 2 2" xfId="30277" xr:uid="{00000000-0005-0000-0000-0000937A0000}"/>
    <cellStyle name="Обычный 41 2 2 3" xfId="30278" xr:uid="{00000000-0005-0000-0000-0000947A0000}"/>
    <cellStyle name="Обычный 41 2 3" xfId="30279" xr:uid="{00000000-0005-0000-0000-0000957A0000}"/>
    <cellStyle name="Обычный 41 2 3 2" xfId="30280" xr:uid="{00000000-0005-0000-0000-0000967A0000}"/>
    <cellStyle name="Обычный 41 2 4" xfId="30281" xr:uid="{00000000-0005-0000-0000-0000977A0000}"/>
    <cellStyle name="Обычный 41 3" xfId="30282" xr:uid="{00000000-0005-0000-0000-0000987A0000}"/>
    <cellStyle name="Обычный 41 3 2" xfId="30283" xr:uid="{00000000-0005-0000-0000-0000997A0000}"/>
    <cellStyle name="Обычный 41 3 2 2" xfId="30284" xr:uid="{00000000-0005-0000-0000-00009A7A0000}"/>
    <cellStyle name="Обычный 41 3 3" xfId="30285" xr:uid="{00000000-0005-0000-0000-00009B7A0000}"/>
    <cellStyle name="Обычный 41 4" xfId="30286" xr:uid="{00000000-0005-0000-0000-00009C7A0000}"/>
    <cellStyle name="Обычный 41 4 2" xfId="30287" xr:uid="{00000000-0005-0000-0000-00009D7A0000}"/>
    <cellStyle name="Обычный 41 5" xfId="30288" xr:uid="{00000000-0005-0000-0000-00009E7A0000}"/>
    <cellStyle name="Обычный 410" xfId="41478" xr:uid="{00000000-0005-0000-0000-00009F7A0000}"/>
    <cellStyle name="Обычный 411" xfId="41479" xr:uid="{00000000-0005-0000-0000-0000A07A0000}"/>
    <cellStyle name="Обычный 412" xfId="41480" xr:uid="{00000000-0005-0000-0000-0000A17A0000}"/>
    <cellStyle name="Обычный 413" xfId="41481" xr:uid="{00000000-0005-0000-0000-0000A27A0000}"/>
    <cellStyle name="Обычный 414" xfId="41482" xr:uid="{00000000-0005-0000-0000-0000A37A0000}"/>
    <cellStyle name="Обычный 415" xfId="41483" xr:uid="{00000000-0005-0000-0000-0000A47A0000}"/>
    <cellStyle name="Обычный 416" xfId="41484" xr:uid="{00000000-0005-0000-0000-0000A57A0000}"/>
    <cellStyle name="Обычный 417" xfId="41485" xr:uid="{00000000-0005-0000-0000-0000A67A0000}"/>
    <cellStyle name="Обычный 418" xfId="41486" xr:uid="{00000000-0005-0000-0000-0000A77A0000}"/>
    <cellStyle name="Обычный 419" xfId="41487" xr:uid="{00000000-0005-0000-0000-0000A87A0000}"/>
    <cellStyle name="Обычный 42" xfId="646" xr:uid="{00000000-0005-0000-0000-0000A97A0000}"/>
    <cellStyle name="Обычный 42 2" xfId="30289" xr:uid="{00000000-0005-0000-0000-0000AA7A0000}"/>
    <cellStyle name="Обычный 42 2 2" xfId="30290" xr:uid="{00000000-0005-0000-0000-0000AB7A0000}"/>
    <cellStyle name="Обычный 42 2 2 2" xfId="30291" xr:uid="{00000000-0005-0000-0000-0000AC7A0000}"/>
    <cellStyle name="Обычный 42 2 2 2 2" xfId="30292" xr:uid="{00000000-0005-0000-0000-0000AD7A0000}"/>
    <cellStyle name="Обычный 42 2 2 3" xfId="30293" xr:uid="{00000000-0005-0000-0000-0000AE7A0000}"/>
    <cellStyle name="Обычный 42 2 3" xfId="30294" xr:uid="{00000000-0005-0000-0000-0000AF7A0000}"/>
    <cellStyle name="Обычный 42 2 3 2" xfId="30295" xr:uid="{00000000-0005-0000-0000-0000B07A0000}"/>
    <cellStyle name="Обычный 42 2 4" xfId="30296" xr:uid="{00000000-0005-0000-0000-0000B17A0000}"/>
    <cellStyle name="Обычный 42 3" xfId="30297" xr:uid="{00000000-0005-0000-0000-0000B27A0000}"/>
    <cellStyle name="Обычный 42 3 2" xfId="30298" xr:uid="{00000000-0005-0000-0000-0000B37A0000}"/>
    <cellStyle name="Обычный 42 3 2 2" xfId="30299" xr:uid="{00000000-0005-0000-0000-0000B47A0000}"/>
    <cellStyle name="Обычный 42 3 3" xfId="30300" xr:uid="{00000000-0005-0000-0000-0000B57A0000}"/>
    <cellStyle name="Обычный 42 4" xfId="30301" xr:uid="{00000000-0005-0000-0000-0000B67A0000}"/>
    <cellStyle name="Обычный 42 4 2" xfId="30302" xr:uid="{00000000-0005-0000-0000-0000B77A0000}"/>
    <cellStyle name="Обычный 42 5" xfId="30303" xr:uid="{00000000-0005-0000-0000-0000B87A0000}"/>
    <cellStyle name="Обычный 420" xfId="41489" xr:uid="{00000000-0005-0000-0000-0000B97A0000}"/>
    <cellStyle name="Обычный 421" xfId="41490" xr:uid="{00000000-0005-0000-0000-0000BA7A0000}"/>
    <cellStyle name="Обычный 422" xfId="41491" xr:uid="{00000000-0005-0000-0000-0000BB7A0000}"/>
    <cellStyle name="Обычный 423" xfId="41492" xr:uid="{00000000-0005-0000-0000-0000BC7A0000}"/>
    <cellStyle name="Обычный 424" xfId="41493" xr:uid="{00000000-0005-0000-0000-0000BD7A0000}"/>
    <cellStyle name="Обычный 425" xfId="41496" xr:uid="{00000000-0005-0000-0000-0000BE7A0000}"/>
    <cellStyle name="Обычный 426" xfId="41495" xr:uid="{00000000-0005-0000-0000-0000BF7A0000}"/>
    <cellStyle name="Обычный 427" xfId="41497" xr:uid="{00000000-0005-0000-0000-0000C07A0000}"/>
    <cellStyle name="Обычный 428" xfId="41529" xr:uid="{E10F4C96-5327-4ABD-9950-83716D31A2FC}"/>
    <cellStyle name="Обычный 429" xfId="41530" xr:uid="{CDB87401-03CE-4753-A402-DE9EDE8E31C5}"/>
    <cellStyle name="Обычный 43" xfId="647" xr:uid="{00000000-0005-0000-0000-0000C17A0000}"/>
    <cellStyle name="Обычный 43 2" xfId="30304" xr:uid="{00000000-0005-0000-0000-0000C27A0000}"/>
    <cellStyle name="Обычный 43 2 2" xfId="30305" xr:uid="{00000000-0005-0000-0000-0000C37A0000}"/>
    <cellStyle name="Обычный 43 2 2 2" xfId="30306" xr:uid="{00000000-0005-0000-0000-0000C47A0000}"/>
    <cellStyle name="Обычный 43 2 2 2 2" xfId="30307" xr:uid="{00000000-0005-0000-0000-0000C57A0000}"/>
    <cellStyle name="Обычный 43 2 2 3" xfId="30308" xr:uid="{00000000-0005-0000-0000-0000C67A0000}"/>
    <cellStyle name="Обычный 43 2 3" xfId="30309" xr:uid="{00000000-0005-0000-0000-0000C77A0000}"/>
    <cellStyle name="Обычный 43 2 3 2" xfId="30310" xr:uid="{00000000-0005-0000-0000-0000C87A0000}"/>
    <cellStyle name="Обычный 43 2 4" xfId="30311" xr:uid="{00000000-0005-0000-0000-0000C97A0000}"/>
    <cellStyle name="Обычный 43 3" xfId="30312" xr:uid="{00000000-0005-0000-0000-0000CA7A0000}"/>
    <cellStyle name="Обычный 43 3 2" xfId="30313" xr:uid="{00000000-0005-0000-0000-0000CB7A0000}"/>
    <cellStyle name="Обычный 43 3 2 2" xfId="30314" xr:uid="{00000000-0005-0000-0000-0000CC7A0000}"/>
    <cellStyle name="Обычный 43 3 3" xfId="30315" xr:uid="{00000000-0005-0000-0000-0000CD7A0000}"/>
    <cellStyle name="Обычный 43 4" xfId="30316" xr:uid="{00000000-0005-0000-0000-0000CE7A0000}"/>
    <cellStyle name="Обычный 43 4 2" xfId="30317" xr:uid="{00000000-0005-0000-0000-0000CF7A0000}"/>
    <cellStyle name="Обычный 43 5" xfId="30318" xr:uid="{00000000-0005-0000-0000-0000D07A0000}"/>
    <cellStyle name="Обычный 430" xfId="41531" xr:uid="{02037EDC-4DB0-4D8E-819B-50CD11943F03}"/>
    <cellStyle name="Обычный 431" xfId="41532" xr:uid="{78CFAAB6-DDC9-4254-B23C-5174DB6A2D04}"/>
    <cellStyle name="Обычный 432" xfId="41533" xr:uid="{BEFA9A30-DBB4-4FB9-9FC3-667F420B3FD4}"/>
    <cellStyle name="Обычный 44" xfId="648" xr:uid="{00000000-0005-0000-0000-0000D17A0000}"/>
    <cellStyle name="Обычный 44 2" xfId="30319" xr:uid="{00000000-0005-0000-0000-0000D27A0000}"/>
    <cellStyle name="Обычный 44 2 2" xfId="30320" xr:uid="{00000000-0005-0000-0000-0000D37A0000}"/>
    <cellStyle name="Обычный 44 2 2 2" xfId="30321" xr:uid="{00000000-0005-0000-0000-0000D47A0000}"/>
    <cellStyle name="Обычный 44 2 2 2 2" xfId="30322" xr:uid="{00000000-0005-0000-0000-0000D57A0000}"/>
    <cellStyle name="Обычный 44 2 2 3" xfId="30323" xr:uid="{00000000-0005-0000-0000-0000D67A0000}"/>
    <cellStyle name="Обычный 44 2 3" xfId="30324" xr:uid="{00000000-0005-0000-0000-0000D77A0000}"/>
    <cellStyle name="Обычный 44 2 3 2" xfId="30325" xr:uid="{00000000-0005-0000-0000-0000D87A0000}"/>
    <cellStyle name="Обычный 44 2 4" xfId="30326" xr:uid="{00000000-0005-0000-0000-0000D97A0000}"/>
    <cellStyle name="Обычный 44 3" xfId="30327" xr:uid="{00000000-0005-0000-0000-0000DA7A0000}"/>
    <cellStyle name="Обычный 44 3 2" xfId="30328" xr:uid="{00000000-0005-0000-0000-0000DB7A0000}"/>
    <cellStyle name="Обычный 44 3 2 2" xfId="30329" xr:uid="{00000000-0005-0000-0000-0000DC7A0000}"/>
    <cellStyle name="Обычный 44 3 3" xfId="30330" xr:uid="{00000000-0005-0000-0000-0000DD7A0000}"/>
    <cellStyle name="Обычный 44 4" xfId="30331" xr:uid="{00000000-0005-0000-0000-0000DE7A0000}"/>
    <cellStyle name="Обычный 44 4 2" xfId="30332" xr:uid="{00000000-0005-0000-0000-0000DF7A0000}"/>
    <cellStyle name="Обычный 44 5" xfId="30333" xr:uid="{00000000-0005-0000-0000-0000E07A0000}"/>
    <cellStyle name="Обычный 45" xfId="649" xr:uid="{00000000-0005-0000-0000-0000E17A0000}"/>
    <cellStyle name="Обычный 45 2" xfId="30334" xr:uid="{00000000-0005-0000-0000-0000E27A0000}"/>
    <cellStyle name="Обычный 45 2 2" xfId="30335" xr:uid="{00000000-0005-0000-0000-0000E37A0000}"/>
    <cellStyle name="Обычный 45 2 2 2" xfId="30336" xr:uid="{00000000-0005-0000-0000-0000E47A0000}"/>
    <cellStyle name="Обычный 45 2 2 2 2" xfId="30337" xr:uid="{00000000-0005-0000-0000-0000E57A0000}"/>
    <cellStyle name="Обычный 45 2 2 3" xfId="30338" xr:uid="{00000000-0005-0000-0000-0000E67A0000}"/>
    <cellStyle name="Обычный 45 2 3" xfId="30339" xr:uid="{00000000-0005-0000-0000-0000E77A0000}"/>
    <cellStyle name="Обычный 45 2 3 2" xfId="30340" xr:uid="{00000000-0005-0000-0000-0000E87A0000}"/>
    <cellStyle name="Обычный 45 2 4" xfId="30341" xr:uid="{00000000-0005-0000-0000-0000E97A0000}"/>
    <cellStyle name="Обычный 45 3" xfId="30342" xr:uid="{00000000-0005-0000-0000-0000EA7A0000}"/>
    <cellStyle name="Обычный 45 3 2" xfId="30343" xr:uid="{00000000-0005-0000-0000-0000EB7A0000}"/>
    <cellStyle name="Обычный 45 3 2 2" xfId="30344" xr:uid="{00000000-0005-0000-0000-0000EC7A0000}"/>
    <cellStyle name="Обычный 45 3 3" xfId="30345" xr:uid="{00000000-0005-0000-0000-0000ED7A0000}"/>
    <cellStyle name="Обычный 45 4" xfId="30346" xr:uid="{00000000-0005-0000-0000-0000EE7A0000}"/>
    <cellStyle name="Обычный 45 4 2" xfId="30347" xr:uid="{00000000-0005-0000-0000-0000EF7A0000}"/>
    <cellStyle name="Обычный 45 5" xfId="30348" xr:uid="{00000000-0005-0000-0000-0000F07A0000}"/>
    <cellStyle name="Обычный 46" xfId="650" xr:uid="{00000000-0005-0000-0000-0000F17A0000}"/>
    <cellStyle name="Обычный 46 2" xfId="30349" xr:uid="{00000000-0005-0000-0000-0000F27A0000}"/>
    <cellStyle name="Обычный 46 2 2" xfId="30350" xr:uid="{00000000-0005-0000-0000-0000F37A0000}"/>
    <cellStyle name="Обычный 46 2 2 2" xfId="30351" xr:uid="{00000000-0005-0000-0000-0000F47A0000}"/>
    <cellStyle name="Обычный 46 2 2 2 2" xfId="30352" xr:uid="{00000000-0005-0000-0000-0000F57A0000}"/>
    <cellStyle name="Обычный 46 2 2 3" xfId="30353" xr:uid="{00000000-0005-0000-0000-0000F67A0000}"/>
    <cellStyle name="Обычный 46 2 3" xfId="30354" xr:uid="{00000000-0005-0000-0000-0000F77A0000}"/>
    <cellStyle name="Обычный 46 2 3 2" xfId="30355" xr:uid="{00000000-0005-0000-0000-0000F87A0000}"/>
    <cellStyle name="Обычный 46 2 4" xfId="30356" xr:uid="{00000000-0005-0000-0000-0000F97A0000}"/>
    <cellStyle name="Обычный 46 3" xfId="30357" xr:uid="{00000000-0005-0000-0000-0000FA7A0000}"/>
    <cellStyle name="Обычный 46 3 2" xfId="30358" xr:uid="{00000000-0005-0000-0000-0000FB7A0000}"/>
    <cellStyle name="Обычный 46 3 2 2" xfId="30359" xr:uid="{00000000-0005-0000-0000-0000FC7A0000}"/>
    <cellStyle name="Обычный 46 3 3" xfId="30360" xr:uid="{00000000-0005-0000-0000-0000FD7A0000}"/>
    <cellStyle name="Обычный 46 4" xfId="30361" xr:uid="{00000000-0005-0000-0000-0000FE7A0000}"/>
    <cellStyle name="Обычный 46 4 2" xfId="30362" xr:uid="{00000000-0005-0000-0000-0000FF7A0000}"/>
    <cellStyle name="Обычный 46 5" xfId="30363" xr:uid="{00000000-0005-0000-0000-0000007B0000}"/>
    <cellStyle name="Обычный 47" xfId="651" xr:uid="{00000000-0005-0000-0000-0000017B0000}"/>
    <cellStyle name="Обычный 47 2" xfId="30364" xr:uid="{00000000-0005-0000-0000-0000027B0000}"/>
    <cellStyle name="Обычный 47 2 2" xfId="30365" xr:uid="{00000000-0005-0000-0000-0000037B0000}"/>
    <cellStyle name="Обычный 47 2 2 2" xfId="30366" xr:uid="{00000000-0005-0000-0000-0000047B0000}"/>
    <cellStyle name="Обычный 47 2 2 2 2" xfId="30367" xr:uid="{00000000-0005-0000-0000-0000057B0000}"/>
    <cellStyle name="Обычный 47 2 2 3" xfId="30368" xr:uid="{00000000-0005-0000-0000-0000067B0000}"/>
    <cellStyle name="Обычный 47 2 3" xfId="30369" xr:uid="{00000000-0005-0000-0000-0000077B0000}"/>
    <cellStyle name="Обычный 47 2 3 2" xfId="30370" xr:uid="{00000000-0005-0000-0000-0000087B0000}"/>
    <cellStyle name="Обычный 47 2 4" xfId="30371" xr:uid="{00000000-0005-0000-0000-0000097B0000}"/>
    <cellStyle name="Обычный 47 3" xfId="30372" xr:uid="{00000000-0005-0000-0000-00000A7B0000}"/>
    <cellStyle name="Обычный 47 3 2" xfId="30373" xr:uid="{00000000-0005-0000-0000-00000B7B0000}"/>
    <cellStyle name="Обычный 47 3 2 2" xfId="30374" xr:uid="{00000000-0005-0000-0000-00000C7B0000}"/>
    <cellStyle name="Обычный 47 3 3" xfId="30375" xr:uid="{00000000-0005-0000-0000-00000D7B0000}"/>
    <cellStyle name="Обычный 47 4" xfId="30376" xr:uid="{00000000-0005-0000-0000-00000E7B0000}"/>
    <cellStyle name="Обычный 47 4 2" xfId="30377" xr:uid="{00000000-0005-0000-0000-00000F7B0000}"/>
    <cellStyle name="Обычный 47 5" xfId="30378" xr:uid="{00000000-0005-0000-0000-0000107B0000}"/>
    <cellStyle name="Обычный 48" xfId="652" xr:uid="{00000000-0005-0000-0000-0000117B0000}"/>
    <cellStyle name="Обычный 48 2" xfId="30379" xr:uid="{00000000-0005-0000-0000-0000127B0000}"/>
    <cellStyle name="Обычный 48 2 2" xfId="30380" xr:uid="{00000000-0005-0000-0000-0000137B0000}"/>
    <cellStyle name="Обычный 48 2 2 2" xfId="30381" xr:uid="{00000000-0005-0000-0000-0000147B0000}"/>
    <cellStyle name="Обычный 48 2 2 2 2" xfId="30382" xr:uid="{00000000-0005-0000-0000-0000157B0000}"/>
    <cellStyle name="Обычный 48 2 2 3" xfId="30383" xr:uid="{00000000-0005-0000-0000-0000167B0000}"/>
    <cellStyle name="Обычный 48 2 3" xfId="30384" xr:uid="{00000000-0005-0000-0000-0000177B0000}"/>
    <cellStyle name="Обычный 48 2 3 2" xfId="30385" xr:uid="{00000000-0005-0000-0000-0000187B0000}"/>
    <cellStyle name="Обычный 48 2 4" xfId="30386" xr:uid="{00000000-0005-0000-0000-0000197B0000}"/>
    <cellStyle name="Обычный 48 3" xfId="30387" xr:uid="{00000000-0005-0000-0000-00001A7B0000}"/>
    <cellStyle name="Обычный 48 3 2" xfId="30388" xr:uid="{00000000-0005-0000-0000-00001B7B0000}"/>
    <cellStyle name="Обычный 48 3 2 2" xfId="30389" xr:uid="{00000000-0005-0000-0000-00001C7B0000}"/>
    <cellStyle name="Обычный 48 3 3" xfId="30390" xr:uid="{00000000-0005-0000-0000-00001D7B0000}"/>
    <cellStyle name="Обычный 48 4" xfId="30391" xr:uid="{00000000-0005-0000-0000-00001E7B0000}"/>
    <cellStyle name="Обычный 48 4 2" xfId="30392" xr:uid="{00000000-0005-0000-0000-00001F7B0000}"/>
    <cellStyle name="Обычный 48 5" xfId="30393" xr:uid="{00000000-0005-0000-0000-0000207B0000}"/>
    <cellStyle name="Обычный 49" xfId="395" xr:uid="{00000000-0005-0000-0000-0000217B0000}"/>
    <cellStyle name="Обычный 49 10" xfId="30394" xr:uid="{00000000-0005-0000-0000-0000227B0000}"/>
    <cellStyle name="Обычный 49 10 2" xfId="30395" xr:uid="{00000000-0005-0000-0000-0000237B0000}"/>
    <cellStyle name="Обычный 49 11" xfId="30396" xr:uid="{00000000-0005-0000-0000-0000247B0000}"/>
    <cellStyle name="Обычный 49 11 2" xfId="40698" xr:uid="{00000000-0005-0000-0000-0000257B0000}"/>
    <cellStyle name="Обычный 49 12" xfId="40699" xr:uid="{00000000-0005-0000-0000-0000267B0000}"/>
    <cellStyle name="Обычный 49 2" xfId="653" xr:uid="{00000000-0005-0000-0000-0000277B0000}"/>
    <cellStyle name="Обычный 49 2 2" xfId="654" xr:uid="{00000000-0005-0000-0000-0000287B0000}"/>
    <cellStyle name="Обычный 49 2 2 2" xfId="655" xr:uid="{00000000-0005-0000-0000-0000297B0000}"/>
    <cellStyle name="Обычный 49 2 2 2 2" xfId="742" xr:uid="{00000000-0005-0000-0000-00002A7B0000}"/>
    <cellStyle name="Обычный 49 2 2 3" xfId="30397" xr:uid="{00000000-0005-0000-0000-00002B7B0000}"/>
    <cellStyle name="Обычный 49 2 3" xfId="656" xr:uid="{00000000-0005-0000-0000-00002C7B0000}"/>
    <cellStyle name="Обычный 49 2 3 2" xfId="30398" xr:uid="{00000000-0005-0000-0000-00002D7B0000}"/>
    <cellStyle name="Обычный 49 2 4" xfId="30399" xr:uid="{00000000-0005-0000-0000-00002E7B0000}"/>
    <cellStyle name="Обычный 49 3" xfId="501" xr:uid="{00000000-0005-0000-0000-00002F7B0000}"/>
    <cellStyle name="Обычный 49 3 2" xfId="30400" xr:uid="{00000000-0005-0000-0000-0000307B0000}"/>
    <cellStyle name="Обычный 49 3 2 2" xfId="30401" xr:uid="{00000000-0005-0000-0000-0000317B0000}"/>
    <cellStyle name="Обычный 49 3 2 2 2" xfId="30402" xr:uid="{00000000-0005-0000-0000-0000327B0000}"/>
    <cellStyle name="Обычный 49 3 2 3" xfId="30403" xr:uid="{00000000-0005-0000-0000-0000337B0000}"/>
    <cellStyle name="Обычный 49 3 3" xfId="30404" xr:uid="{00000000-0005-0000-0000-0000347B0000}"/>
    <cellStyle name="Обычный 49 3 3 2" xfId="30405" xr:uid="{00000000-0005-0000-0000-0000357B0000}"/>
    <cellStyle name="Обычный 49 3 4" xfId="30406" xr:uid="{00000000-0005-0000-0000-0000367B0000}"/>
    <cellStyle name="Обычный 49 3 4 2" xfId="40700" xr:uid="{00000000-0005-0000-0000-0000377B0000}"/>
    <cellStyle name="Обычный 49 3 5" xfId="40701" xr:uid="{00000000-0005-0000-0000-0000387B0000}"/>
    <cellStyle name="Обычный 49 4" xfId="502" xr:uid="{00000000-0005-0000-0000-0000397B0000}"/>
    <cellStyle name="Обычный 49 4 2" xfId="728" xr:uid="{00000000-0005-0000-0000-00003A7B0000}"/>
    <cellStyle name="Обычный 49 4 2 2" xfId="715" xr:uid="{00000000-0005-0000-0000-00003B7B0000}"/>
    <cellStyle name="Обычный 49 4 2 2 2" xfId="30407" xr:uid="{00000000-0005-0000-0000-00003C7B0000}"/>
    <cellStyle name="Обычный 49 4 2 2 2 2" xfId="30408" xr:uid="{00000000-0005-0000-0000-00003D7B0000}"/>
    <cellStyle name="Обычный 49 4 2 2 3" xfId="30409" xr:uid="{00000000-0005-0000-0000-00003E7B0000}"/>
    <cellStyle name="Обычный 49 4 2 2 4" xfId="30410" xr:uid="{00000000-0005-0000-0000-00003F7B0000}"/>
    <cellStyle name="Обычный 49 4 2 3" xfId="750" xr:uid="{00000000-0005-0000-0000-0000407B0000}"/>
    <cellStyle name="Обычный 49 4 2 3 2" xfId="30411" xr:uid="{00000000-0005-0000-0000-0000417B0000}"/>
    <cellStyle name="Обычный 49 4 2 3 2 2" xfId="39576" xr:uid="{00000000-0005-0000-0000-0000427B0000}"/>
    <cellStyle name="Обычный 49 4 2 3 2 2 2" xfId="41519" xr:uid="{00000000-0005-0000-0000-0000437B0000}"/>
    <cellStyle name="Обычный 49 4 2 3 2 3" xfId="40702" xr:uid="{00000000-0005-0000-0000-0000447B0000}"/>
    <cellStyle name="Обычный 49 4 2 3 2 4" xfId="41520" xr:uid="{00000000-0005-0000-0000-0000457B0000}"/>
    <cellStyle name="Обычный 49 4 2 3 3" xfId="39577" xr:uid="{00000000-0005-0000-0000-0000467B0000}"/>
    <cellStyle name="Обычный 49 4 2 3 3 2" xfId="39590" xr:uid="{00000000-0005-0000-0000-0000477B0000}"/>
    <cellStyle name="Обычный 49 4 2 3 4" xfId="40703" xr:uid="{00000000-0005-0000-0000-0000487B0000}"/>
    <cellStyle name="Обычный 49 4 2 4" xfId="30412" xr:uid="{00000000-0005-0000-0000-0000497B0000}"/>
    <cellStyle name="Обычный 49 4 2 4 2" xfId="30413" xr:uid="{00000000-0005-0000-0000-00004A7B0000}"/>
    <cellStyle name="Обычный 49 4 2 4 3" xfId="40704" xr:uid="{00000000-0005-0000-0000-00004B7B0000}"/>
    <cellStyle name="Обычный 49 4 2 5" xfId="30414" xr:uid="{00000000-0005-0000-0000-00004C7B0000}"/>
    <cellStyle name="Обычный 49 4 2 6" xfId="30415" xr:uid="{00000000-0005-0000-0000-00004D7B0000}"/>
    <cellStyle name="Обычный 49 4 2 7" xfId="39578" xr:uid="{00000000-0005-0000-0000-00004E7B0000}"/>
    <cellStyle name="Обычный 49 4 3" xfId="30416" xr:uid="{00000000-0005-0000-0000-00004F7B0000}"/>
    <cellStyle name="Обычный 49 4 3 2" xfId="30417" xr:uid="{00000000-0005-0000-0000-0000507B0000}"/>
    <cellStyle name="Обычный 49 4 3 2 2" xfId="30418" xr:uid="{00000000-0005-0000-0000-0000517B0000}"/>
    <cellStyle name="Обычный 49 4 3 3" xfId="30419" xr:uid="{00000000-0005-0000-0000-0000527B0000}"/>
    <cellStyle name="Обычный 49 4 4" xfId="30420" xr:uid="{00000000-0005-0000-0000-0000537B0000}"/>
    <cellStyle name="Обычный 49 4 4 2" xfId="30421" xr:uid="{00000000-0005-0000-0000-0000547B0000}"/>
    <cellStyle name="Обычный 49 4 4 2 2" xfId="30422" xr:uid="{00000000-0005-0000-0000-0000557B0000}"/>
    <cellStyle name="Обычный 49 4 5" xfId="30423" xr:uid="{00000000-0005-0000-0000-0000567B0000}"/>
    <cellStyle name="Обычный 49 4 5 2" xfId="30424" xr:uid="{00000000-0005-0000-0000-0000577B0000}"/>
    <cellStyle name="Обычный 49 4 5 2 2" xfId="39579" xr:uid="{00000000-0005-0000-0000-0000587B0000}"/>
    <cellStyle name="Обычный 49 4 5 3" xfId="30425" xr:uid="{00000000-0005-0000-0000-0000597B0000}"/>
    <cellStyle name="Обычный 49 4 6" xfId="30426" xr:uid="{00000000-0005-0000-0000-00005A7B0000}"/>
    <cellStyle name="Обычный 49 5" xfId="503" xr:uid="{00000000-0005-0000-0000-00005B7B0000}"/>
    <cellStyle name="Обычный 49 5 2" xfId="30427" xr:uid="{00000000-0005-0000-0000-00005C7B0000}"/>
    <cellStyle name="Обычный 49 5 2 2" xfId="30428" xr:uid="{00000000-0005-0000-0000-00005D7B0000}"/>
    <cellStyle name="Обычный 49 5 2 2 2" xfId="30429" xr:uid="{00000000-0005-0000-0000-00005E7B0000}"/>
    <cellStyle name="Обычный 49 5 2 2 2 2" xfId="41521" xr:uid="{00000000-0005-0000-0000-00005F7B0000}"/>
    <cellStyle name="Обычный 49 5 2 2 2 3" xfId="41522" xr:uid="{00000000-0005-0000-0000-0000607B0000}"/>
    <cellStyle name="Обычный 49 5 2 2 3" xfId="40705" xr:uid="{00000000-0005-0000-0000-0000617B0000}"/>
    <cellStyle name="Обычный 49 5 2 3" xfId="30430" xr:uid="{00000000-0005-0000-0000-0000627B0000}"/>
    <cellStyle name="Обычный 49 5 3" xfId="30431" xr:uid="{00000000-0005-0000-0000-0000637B0000}"/>
    <cellStyle name="Обычный 49 5 3 2" xfId="30432" xr:uid="{00000000-0005-0000-0000-0000647B0000}"/>
    <cellStyle name="Обычный 49 5 4" xfId="30433" xr:uid="{00000000-0005-0000-0000-0000657B0000}"/>
    <cellStyle name="Обычный 49 5 4 2" xfId="30434" xr:uid="{00000000-0005-0000-0000-0000667B0000}"/>
    <cellStyle name="Обычный 49 5 5" xfId="30435" xr:uid="{00000000-0005-0000-0000-0000677B0000}"/>
    <cellStyle name="Обычный 49 6" xfId="30436" xr:uid="{00000000-0005-0000-0000-0000687B0000}"/>
    <cellStyle name="Обычный 49 6 2" xfId="30437" xr:uid="{00000000-0005-0000-0000-0000697B0000}"/>
    <cellStyle name="Обычный 49 6 2 2" xfId="30438" xr:uid="{00000000-0005-0000-0000-00006A7B0000}"/>
    <cellStyle name="Обычный 49 6 2 2 2" xfId="30439" xr:uid="{00000000-0005-0000-0000-00006B7B0000}"/>
    <cellStyle name="Обычный 49 6 2 3" xfId="30440" xr:uid="{00000000-0005-0000-0000-00006C7B0000}"/>
    <cellStyle name="Обычный 49 6 3" xfId="30441" xr:uid="{00000000-0005-0000-0000-00006D7B0000}"/>
    <cellStyle name="Обычный 49 6 3 2" xfId="30442" xr:uid="{00000000-0005-0000-0000-00006E7B0000}"/>
    <cellStyle name="Обычный 49 6 4" xfId="30443" xr:uid="{00000000-0005-0000-0000-00006F7B0000}"/>
    <cellStyle name="Обычный 49 7" xfId="30444" xr:uid="{00000000-0005-0000-0000-0000707B0000}"/>
    <cellStyle name="Обычный 49 7 2" xfId="30445" xr:uid="{00000000-0005-0000-0000-0000717B0000}"/>
    <cellStyle name="Обычный 49 7 2 2" xfId="30446" xr:uid="{00000000-0005-0000-0000-0000727B0000}"/>
    <cellStyle name="Обычный 49 7 2 2 2" xfId="30447" xr:uid="{00000000-0005-0000-0000-0000737B0000}"/>
    <cellStyle name="Обычный 49 7 2 3" xfId="30448" xr:uid="{00000000-0005-0000-0000-0000747B0000}"/>
    <cellStyle name="Обычный 49 7 3" xfId="30449" xr:uid="{00000000-0005-0000-0000-0000757B0000}"/>
    <cellStyle name="Обычный 49 7 3 2" xfId="30450" xr:uid="{00000000-0005-0000-0000-0000767B0000}"/>
    <cellStyle name="Обычный 49 7 4" xfId="30451" xr:uid="{00000000-0005-0000-0000-0000777B0000}"/>
    <cellStyle name="Обычный 49 8" xfId="504" xr:uid="{00000000-0005-0000-0000-0000787B0000}"/>
    <cellStyle name="Обычный 49 8 2" xfId="30452" xr:uid="{00000000-0005-0000-0000-0000797B0000}"/>
    <cellStyle name="Обычный 49 8 2 2" xfId="30453" xr:uid="{00000000-0005-0000-0000-00007A7B0000}"/>
    <cellStyle name="Обычный 49 8 2 2 2" xfId="30454" xr:uid="{00000000-0005-0000-0000-00007B7B0000}"/>
    <cellStyle name="Обычный 49 8 2 3" xfId="30455" xr:uid="{00000000-0005-0000-0000-00007C7B0000}"/>
    <cellStyle name="Обычный 49 8 3" xfId="30456" xr:uid="{00000000-0005-0000-0000-00007D7B0000}"/>
    <cellStyle name="Обычный 49 8 3 2" xfId="30457" xr:uid="{00000000-0005-0000-0000-00007E7B0000}"/>
    <cellStyle name="Обычный 49 8 4" xfId="30458" xr:uid="{00000000-0005-0000-0000-00007F7B0000}"/>
    <cellStyle name="Обычный 49 9" xfId="30459" xr:uid="{00000000-0005-0000-0000-0000807B0000}"/>
    <cellStyle name="Обычный 49 9 2" xfId="30460" xr:uid="{00000000-0005-0000-0000-0000817B0000}"/>
    <cellStyle name="Обычный 49 9 2 2" xfId="30461" xr:uid="{00000000-0005-0000-0000-0000827B0000}"/>
    <cellStyle name="Обычный 49 9 3" xfId="30462" xr:uid="{00000000-0005-0000-0000-0000837B0000}"/>
    <cellStyle name="Обычный 5" xfId="396" xr:uid="{00000000-0005-0000-0000-0000847B0000}"/>
    <cellStyle name="Обычный 5 2" xfId="397" xr:uid="{00000000-0005-0000-0000-0000857B0000}"/>
    <cellStyle name="Обычный 5 2 2" xfId="505" xr:uid="{00000000-0005-0000-0000-0000867B0000}"/>
    <cellStyle name="Обычный 5 2 3" xfId="30463" xr:uid="{00000000-0005-0000-0000-0000877B0000}"/>
    <cellStyle name="Обычный 5 2 3 2" xfId="30464" xr:uid="{00000000-0005-0000-0000-0000887B0000}"/>
    <cellStyle name="Обычный 5 2 3 2 2" xfId="30465" xr:uid="{00000000-0005-0000-0000-0000897B0000}"/>
    <cellStyle name="Обычный 5 2 3 3" xfId="30466" xr:uid="{00000000-0005-0000-0000-00008A7B0000}"/>
    <cellStyle name="Обычный 5 2 4" xfId="30467" xr:uid="{00000000-0005-0000-0000-00008B7B0000}"/>
    <cellStyle name="Обычный 5 2 4 2" xfId="30468" xr:uid="{00000000-0005-0000-0000-00008C7B0000}"/>
    <cellStyle name="Обычный 5 2 5" xfId="30469" xr:uid="{00000000-0005-0000-0000-00008D7B0000}"/>
    <cellStyle name="Обычный 5 3" xfId="657" xr:uid="{00000000-0005-0000-0000-00008E7B0000}"/>
    <cellStyle name="Обычный 5 3 2" xfId="30470" xr:uid="{00000000-0005-0000-0000-00008F7B0000}"/>
    <cellStyle name="Обычный 5 3 2 2" xfId="30471" xr:uid="{00000000-0005-0000-0000-0000907B0000}"/>
    <cellStyle name="Обычный 5 3 3" xfId="30472" xr:uid="{00000000-0005-0000-0000-0000917B0000}"/>
    <cellStyle name="Обычный 5 4" xfId="30473" xr:uid="{00000000-0005-0000-0000-0000927B0000}"/>
    <cellStyle name="Обычный 5 4 2" xfId="30474" xr:uid="{00000000-0005-0000-0000-0000937B0000}"/>
    <cellStyle name="Обычный 5 5" xfId="30475" xr:uid="{00000000-0005-0000-0000-0000947B0000}"/>
    <cellStyle name="Обычный 5 6" xfId="30476" xr:uid="{00000000-0005-0000-0000-0000957B0000}"/>
    <cellStyle name="Обычный 50" xfId="658" xr:uid="{00000000-0005-0000-0000-0000967B0000}"/>
    <cellStyle name="Обычный 50 2" xfId="30477" xr:uid="{00000000-0005-0000-0000-0000977B0000}"/>
    <cellStyle name="Обычный 50 2 2" xfId="30478" xr:uid="{00000000-0005-0000-0000-0000987B0000}"/>
    <cellStyle name="Обычный 50 2 2 2" xfId="30479" xr:uid="{00000000-0005-0000-0000-0000997B0000}"/>
    <cellStyle name="Обычный 50 2 2 2 2" xfId="30480" xr:uid="{00000000-0005-0000-0000-00009A7B0000}"/>
    <cellStyle name="Обычный 50 2 2 3" xfId="30481" xr:uid="{00000000-0005-0000-0000-00009B7B0000}"/>
    <cellStyle name="Обычный 50 2 3" xfId="30482" xr:uid="{00000000-0005-0000-0000-00009C7B0000}"/>
    <cellStyle name="Обычный 50 2 3 2" xfId="30483" xr:uid="{00000000-0005-0000-0000-00009D7B0000}"/>
    <cellStyle name="Обычный 50 2 4" xfId="30484" xr:uid="{00000000-0005-0000-0000-00009E7B0000}"/>
    <cellStyle name="Обычный 50 3" xfId="30485" xr:uid="{00000000-0005-0000-0000-00009F7B0000}"/>
    <cellStyle name="Обычный 50 3 2" xfId="30486" xr:uid="{00000000-0005-0000-0000-0000A07B0000}"/>
    <cellStyle name="Обычный 50 3 2 2" xfId="30487" xr:uid="{00000000-0005-0000-0000-0000A17B0000}"/>
    <cellStyle name="Обычный 50 3 2 2 2" xfId="30488" xr:uid="{00000000-0005-0000-0000-0000A27B0000}"/>
    <cellStyle name="Обычный 50 3 2 3" xfId="30489" xr:uid="{00000000-0005-0000-0000-0000A37B0000}"/>
    <cellStyle name="Обычный 50 3 3" xfId="30490" xr:uid="{00000000-0005-0000-0000-0000A47B0000}"/>
    <cellStyle name="Обычный 50 3 3 2" xfId="30491" xr:uid="{00000000-0005-0000-0000-0000A57B0000}"/>
    <cellStyle name="Обычный 50 3 4" xfId="30492" xr:uid="{00000000-0005-0000-0000-0000A67B0000}"/>
    <cellStyle name="Обычный 50 4" xfId="729" xr:uid="{00000000-0005-0000-0000-0000A77B0000}"/>
    <cellStyle name="Обычный 50 4 2" xfId="30493" xr:uid="{00000000-0005-0000-0000-0000A87B0000}"/>
    <cellStyle name="Обычный 50 4 2 2" xfId="30494" xr:uid="{00000000-0005-0000-0000-0000A97B0000}"/>
    <cellStyle name="Обычный 50 4 2 2 2" xfId="30495" xr:uid="{00000000-0005-0000-0000-0000AA7B0000}"/>
    <cellStyle name="Обычный 50 4 2 3" xfId="30496" xr:uid="{00000000-0005-0000-0000-0000AB7B0000}"/>
    <cellStyle name="Обычный 50 4 3" xfId="30497" xr:uid="{00000000-0005-0000-0000-0000AC7B0000}"/>
    <cellStyle name="Обычный 50 4 3 2" xfId="30498" xr:uid="{00000000-0005-0000-0000-0000AD7B0000}"/>
    <cellStyle name="Обычный 50 4 4" xfId="30499" xr:uid="{00000000-0005-0000-0000-0000AE7B0000}"/>
    <cellStyle name="Обычный 50 4 4 2" xfId="30500" xr:uid="{00000000-0005-0000-0000-0000AF7B0000}"/>
    <cellStyle name="Обычный 50 4 5" xfId="30501" xr:uid="{00000000-0005-0000-0000-0000B07B0000}"/>
    <cellStyle name="Обычный 50 5" xfId="730" xr:uid="{00000000-0005-0000-0000-0000B17B0000}"/>
    <cellStyle name="Обычный 50 5 2" xfId="30502" xr:uid="{00000000-0005-0000-0000-0000B27B0000}"/>
    <cellStyle name="Обычный 50 5 2 2" xfId="30503" xr:uid="{00000000-0005-0000-0000-0000B37B0000}"/>
    <cellStyle name="Обычный 50 5 2 2 2" xfId="30504" xr:uid="{00000000-0005-0000-0000-0000B47B0000}"/>
    <cellStyle name="Обычный 50 5 2 3" xfId="30505" xr:uid="{00000000-0005-0000-0000-0000B57B0000}"/>
    <cellStyle name="Обычный 50 5 3" xfId="30506" xr:uid="{00000000-0005-0000-0000-0000B67B0000}"/>
    <cellStyle name="Обычный 50 5 3 2" xfId="30507" xr:uid="{00000000-0005-0000-0000-0000B77B0000}"/>
    <cellStyle name="Обычный 50 5 4" xfId="30508" xr:uid="{00000000-0005-0000-0000-0000B87B0000}"/>
    <cellStyle name="Обычный 50 6" xfId="30509" xr:uid="{00000000-0005-0000-0000-0000B97B0000}"/>
    <cellStyle name="Обычный 50 6 2" xfId="30510" xr:uid="{00000000-0005-0000-0000-0000BA7B0000}"/>
    <cellStyle name="Обычный 50 6 2 2" xfId="30511" xr:uid="{00000000-0005-0000-0000-0000BB7B0000}"/>
    <cellStyle name="Обычный 50 6 3" xfId="30512" xr:uid="{00000000-0005-0000-0000-0000BC7B0000}"/>
    <cellStyle name="Обычный 50 7" xfId="30513" xr:uid="{00000000-0005-0000-0000-0000BD7B0000}"/>
    <cellStyle name="Обычный 50 7 2" xfId="30514" xr:uid="{00000000-0005-0000-0000-0000BE7B0000}"/>
    <cellStyle name="Обычный 50 8" xfId="30515" xr:uid="{00000000-0005-0000-0000-0000BF7B0000}"/>
    <cellStyle name="Обычный 51" xfId="483" xr:uid="{00000000-0005-0000-0000-0000C07B0000}"/>
    <cellStyle name="Обычный 51 2" xfId="30516" xr:uid="{00000000-0005-0000-0000-0000C17B0000}"/>
    <cellStyle name="Обычный 51 2 2" xfId="30517" xr:uid="{00000000-0005-0000-0000-0000C27B0000}"/>
    <cellStyle name="Обычный 51 2 2 2" xfId="30518" xr:uid="{00000000-0005-0000-0000-0000C37B0000}"/>
    <cellStyle name="Обычный 51 2 2 2 2" xfId="30519" xr:uid="{00000000-0005-0000-0000-0000C47B0000}"/>
    <cellStyle name="Обычный 51 2 2 3" xfId="30520" xr:uid="{00000000-0005-0000-0000-0000C57B0000}"/>
    <cellStyle name="Обычный 51 2 3" xfId="30521" xr:uid="{00000000-0005-0000-0000-0000C67B0000}"/>
    <cellStyle name="Обычный 51 2 3 2" xfId="30522" xr:uid="{00000000-0005-0000-0000-0000C77B0000}"/>
    <cellStyle name="Обычный 51 2 4" xfId="30523" xr:uid="{00000000-0005-0000-0000-0000C87B0000}"/>
    <cellStyle name="Обычный 51 3" xfId="30524" xr:uid="{00000000-0005-0000-0000-0000C97B0000}"/>
    <cellStyle name="Обычный 51 3 2" xfId="30525" xr:uid="{00000000-0005-0000-0000-0000CA7B0000}"/>
    <cellStyle name="Обычный 51 3 2 2" xfId="30526" xr:uid="{00000000-0005-0000-0000-0000CB7B0000}"/>
    <cellStyle name="Обычный 51 3 2 2 2" xfId="30527" xr:uid="{00000000-0005-0000-0000-0000CC7B0000}"/>
    <cellStyle name="Обычный 51 3 2 3" xfId="30528" xr:uid="{00000000-0005-0000-0000-0000CD7B0000}"/>
    <cellStyle name="Обычный 51 3 3" xfId="30529" xr:uid="{00000000-0005-0000-0000-0000CE7B0000}"/>
    <cellStyle name="Обычный 51 3 3 2" xfId="30530" xr:uid="{00000000-0005-0000-0000-0000CF7B0000}"/>
    <cellStyle name="Обычный 51 3 4" xfId="30531" xr:uid="{00000000-0005-0000-0000-0000D07B0000}"/>
    <cellStyle name="Обычный 51 4" xfId="30532" xr:uid="{00000000-0005-0000-0000-0000D17B0000}"/>
    <cellStyle name="Обычный 51 4 2" xfId="30533" xr:uid="{00000000-0005-0000-0000-0000D27B0000}"/>
    <cellStyle name="Обычный 51 4 2 2" xfId="30534" xr:uid="{00000000-0005-0000-0000-0000D37B0000}"/>
    <cellStyle name="Обычный 51 4 2 2 2" xfId="30535" xr:uid="{00000000-0005-0000-0000-0000D47B0000}"/>
    <cellStyle name="Обычный 51 4 2 3" xfId="30536" xr:uid="{00000000-0005-0000-0000-0000D57B0000}"/>
    <cellStyle name="Обычный 51 4 3" xfId="30537" xr:uid="{00000000-0005-0000-0000-0000D67B0000}"/>
    <cellStyle name="Обычный 51 4 3 2" xfId="30538" xr:uid="{00000000-0005-0000-0000-0000D77B0000}"/>
    <cellStyle name="Обычный 51 4 4" xfId="30539" xr:uid="{00000000-0005-0000-0000-0000D87B0000}"/>
    <cellStyle name="Обычный 51 5" xfId="30540" xr:uid="{00000000-0005-0000-0000-0000D97B0000}"/>
    <cellStyle name="Обычный 51 5 2" xfId="30541" xr:uid="{00000000-0005-0000-0000-0000DA7B0000}"/>
    <cellStyle name="Обычный 51 5 2 2" xfId="30542" xr:uid="{00000000-0005-0000-0000-0000DB7B0000}"/>
    <cellStyle name="Обычный 51 5 3" xfId="30543" xr:uid="{00000000-0005-0000-0000-0000DC7B0000}"/>
    <cellStyle name="Обычный 51 6" xfId="30544" xr:uid="{00000000-0005-0000-0000-0000DD7B0000}"/>
    <cellStyle name="Обычный 51 6 2" xfId="30545" xr:uid="{00000000-0005-0000-0000-0000DE7B0000}"/>
    <cellStyle name="Обычный 51 7" xfId="30546" xr:uid="{00000000-0005-0000-0000-0000DF7B0000}"/>
    <cellStyle name="Обычный 51 8" xfId="30547" xr:uid="{00000000-0005-0000-0000-0000E07B0000}"/>
    <cellStyle name="Обычный 52" xfId="659" xr:uid="{00000000-0005-0000-0000-0000E17B0000}"/>
    <cellStyle name="Обычный 52 2" xfId="30548" xr:uid="{00000000-0005-0000-0000-0000E27B0000}"/>
    <cellStyle name="Обычный 52 2 2" xfId="30549" xr:uid="{00000000-0005-0000-0000-0000E37B0000}"/>
    <cellStyle name="Обычный 52 2 2 2" xfId="30550" xr:uid="{00000000-0005-0000-0000-0000E47B0000}"/>
    <cellStyle name="Обычный 52 2 2 2 2" xfId="30551" xr:uid="{00000000-0005-0000-0000-0000E57B0000}"/>
    <cellStyle name="Обычный 52 2 2 3" xfId="30552" xr:uid="{00000000-0005-0000-0000-0000E67B0000}"/>
    <cellStyle name="Обычный 52 2 3" xfId="30553" xr:uid="{00000000-0005-0000-0000-0000E77B0000}"/>
    <cellStyle name="Обычный 52 2 3 2" xfId="30554" xr:uid="{00000000-0005-0000-0000-0000E87B0000}"/>
    <cellStyle name="Обычный 52 2 4" xfId="30555" xr:uid="{00000000-0005-0000-0000-0000E97B0000}"/>
    <cellStyle name="Обычный 52 3" xfId="30556" xr:uid="{00000000-0005-0000-0000-0000EA7B0000}"/>
    <cellStyle name="Обычный 52 3 2" xfId="30557" xr:uid="{00000000-0005-0000-0000-0000EB7B0000}"/>
    <cellStyle name="Обычный 52 3 2 2" xfId="30558" xr:uid="{00000000-0005-0000-0000-0000EC7B0000}"/>
    <cellStyle name="Обычный 52 3 3" xfId="30559" xr:uid="{00000000-0005-0000-0000-0000ED7B0000}"/>
    <cellStyle name="Обычный 52 4" xfId="30560" xr:uid="{00000000-0005-0000-0000-0000EE7B0000}"/>
    <cellStyle name="Обычный 52 4 2" xfId="30561" xr:uid="{00000000-0005-0000-0000-0000EF7B0000}"/>
    <cellStyle name="Обычный 52 5" xfId="30562" xr:uid="{00000000-0005-0000-0000-0000F07B0000}"/>
    <cellStyle name="Обычный 53" xfId="660" xr:uid="{00000000-0005-0000-0000-0000F17B0000}"/>
    <cellStyle name="Обычный 53 2" xfId="30563" xr:uid="{00000000-0005-0000-0000-0000F27B0000}"/>
    <cellStyle name="Обычный 53 2 2" xfId="30564" xr:uid="{00000000-0005-0000-0000-0000F37B0000}"/>
    <cellStyle name="Обычный 53 2 2 2" xfId="30565" xr:uid="{00000000-0005-0000-0000-0000F47B0000}"/>
    <cellStyle name="Обычный 53 2 2 2 2" xfId="30566" xr:uid="{00000000-0005-0000-0000-0000F57B0000}"/>
    <cellStyle name="Обычный 53 2 2 2 2 2" xfId="39580" xr:uid="{00000000-0005-0000-0000-0000F67B0000}"/>
    <cellStyle name="Обычный 53 2 2 3" xfId="30567" xr:uid="{00000000-0005-0000-0000-0000F77B0000}"/>
    <cellStyle name="Обычный 53 2 3" xfId="30568" xr:uid="{00000000-0005-0000-0000-0000F87B0000}"/>
    <cellStyle name="Обычный 53 2 3 2" xfId="30569" xr:uid="{00000000-0005-0000-0000-0000F97B0000}"/>
    <cellStyle name="Обычный 53 2 4" xfId="30570" xr:uid="{00000000-0005-0000-0000-0000FA7B0000}"/>
    <cellStyle name="Обычный 53 3" xfId="30571" xr:uid="{00000000-0005-0000-0000-0000FB7B0000}"/>
    <cellStyle name="Обычный 53 3 2" xfId="30572" xr:uid="{00000000-0005-0000-0000-0000FC7B0000}"/>
    <cellStyle name="Обычный 53 3 2 2" xfId="30573" xr:uid="{00000000-0005-0000-0000-0000FD7B0000}"/>
    <cellStyle name="Обычный 53 3 3" xfId="30574" xr:uid="{00000000-0005-0000-0000-0000FE7B0000}"/>
    <cellStyle name="Обычный 53 4" xfId="30575" xr:uid="{00000000-0005-0000-0000-0000FF7B0000}"/>
    <cellStyle name="Обычный 53 4 2" xfId="30576" xr:uid="{00000000-0005-0000-0000-0000007C0000}"/>
    <cellStyle name="Обычный 53 5" xfId="30577" xr:uid="{00000000-0005-0000-0000-0000017C0000}"/>
    <cellStyle name="Обычный 54" xfId="661" xr:uid="{00000000-0005-0000-0000-0000027C0000}"/>
    <cellStyle name="Обычный 54 2" xfId="30578" xr:uid="{00000000-0005-0000-0000-0000037C0000}"/>
    <cellStyle name="Обычный 54 2 2" xfId="30579" xr:uid="{00000000-0005-0000-0000-0000047C0000}"/>
    <cellStyle name="Обычный 54 2 2 2" xfId="30580" xr:uid="{00000000-0005-0000-0000-0000057C0000}"/>
    <cellStyle name="Обычный 54 2 2 2 2" xfId="30581" xr:uid="{00000000-0005-0000-0000-0000067C0000}"/>
    <cellStyle name="Обычный 54 2 2 3" xfId="30582" xr:uid="{00000000-0005-0000-0000-0000077C0000}"/>
    <cellStyle name="Обычный 54 2 3" xfId="30583" xr:uid="{00000000-0005-0000-0000-0000087C0000}"/>
    <cellStyle name="Обычный 54 2 3 2" xfId="30584" xr:uid="{00000000-0005-0000-0000-0000097C0000}"/>
    <cellStyle name="Обычный 54 2 4" xfId="30585" xr:uid="{00000000-0005-0000-0000-00000A7C0000}"/>
    <cellStyle name="Обычный 54 3" xfId="30586" xr:uid="{00000000-0005-0000-0000-00000B7C0000}"/>
    <cellStyle name="Обычный 54 3 2" xfId="30587" xr:uid="{00000000-0005-0000-0000-00000C7C0000}"/>
    <cellStyle name="Обычный 54 3 2 2" xfId="30588" xr:uid="{00000000-0005-0000-0000-00000D7C0000}"/>
    <cellStyle name="Обычный 54 3 3" xfId="30589" xr:uid="{00000000-0005-0000-0000-00000E7C0000}"/>
    <cellStyle name="Обычный 54 4" xfId="30590" xr:uid="{00000000-0005-0000-0000-00000F7C0000}"/>
    <cellStyle name="Обычный 54 4 2" xfId="30591" xr:uid="{00000000-0005-0000-0000-0000107C0000}"/>
    <cellStyle name="Обычный 54 5" xfId="30592" xr:uid="{00000000-0005-0000-0000-0000117C0000}"/>
    <cellStyle name="Обычный 55" xfId="662" xr:uid="{00000000-0005-0000-0000-0000127C0000}"/>
    <cellStyle name="Обычный 55 2" xfId="30593" xr:uid="{00000000-0005-0000-0000-0000137C0000}"/>
    <cellStyle name="Обычный 55 2 2" xfId="30594" xr:uid="{00000000-0005-0000-0000-0000147C0000}"/>
    <cellStyle name="Обычный 55 2 2 2" xfId="30595" xr:uid="{00000000-0005-0000-0000-0000157C0000}"/>
    <cellStyle name="Обычный 55 2 2 2 2" xfId="30596" xr:uid="{00000000-0005-0000-0000-0000167C0000}"/>
    <cellStyle name="Обычный 55 2 2 3" xfId="30597" xr:uid="{00000000-0005-0000-0000-0000177C0000}"/>
    <cellStyle name="Обычный 55 2 3" xfId="30598" xr:uid="{00000000-0005-0000-0000-0000187C0000}"/>
    <cellStyle name="Обычный 55 2 3 2" xfId="30599" xr:uid="{00000000-0005-0000-0000-0000197C0000}"/>
    <cellStyle name="Обычный 55 2 4" xfId="30600" xr:uid="{00000000-0005-0000-0000-00001A7C0000}"/>
    <cellStyle name="Обычный 55 3" xfId="30601" xr:uid="{00000000-0005-0000-0000-00001B7C0000}"/>
    <cellStyle name="Обычный 55 3 2" xfId="30602" xr:uid="{00000000-0005-0000-0000-00001C7C0000}"/>
    <cellStyle name="Обычный 55 3 2 2" xfId="30603" xr:uid="{00000000-0005-0000-0000-00001D7C0000}"/>
    <cellStyle name="Обычный 55 3 3" xfId="30604" xr:uid="{00000000-0005-0000-0000-00001E7C0000}"/>
    <cellStyle name="Обычный 55 4" xfId="30605" xr:uid="{00000000-0005-0000-0000-00001F7C0000}"/>
    <cellStyle name="Обычный 55 4 2" xfId="30606" xr:uid="{00000000-0005-0000-0000-0000207C0000}"/>
    <cellStyle name="Обычный 55 5" xfId="30607" xr:uid="{00000000-0005-0000-0000-0000217C0000}"/>
    <cellStyle name="Обычный 56" xfId="663" xr:uid="{00000000-0005-0000-0000-0000227C0000}"/>
    <cellStyle name="Обычный 56 2" xfId="30608" xr:uid="{00000000-0005-0000-0000-0000237C0000}"/>
    <cellStyle name="Обычный 56 2 2" xfId="30609" xr:uid="{00000000-0005-0000-0000-0000247C0000}"/>
    <cellStyle name="Обычный 56 2 2 2" xfId="30610" xr:uid="{00000000-0005-0000-0000-0000257C0000}"/>
    <cellStyle name="Обычный 56 2 2 2 2" xfId="30611" xr:uid="{00000000-0005-0000-0000-0000267C0000}"/>
    <cellStyle name="Обычный 56 2 2 3" xfId="30612" xr:uid="{00000000-0005-0000-0000-0000277C0000}"/>
    <cellStyle name="Обычный 56 2 3" xfId="30613" xr:uid="{00000000-0005-0000-0000-0000287C0000}"/>
    <cellStyle name="Обычный 56 2 3 2" xfId="30614" xr:uid="{00000000-0005-0000-0000-0000297C0000}"/>
    <cellStyle name="Обычный 56 2 4" xfId="30615" xr:uid="{00000000-0005-0000-0000-00002A7C0000}"/>
    <cellStyle name="Обычный 56 3" xfId="30616" xr:uid="{00000000-0005-0000-0000-00002B7C0000}"/>
    <cellStyle name="Обычный 56 3 2" xfId="30617" xr:uid="{00000000-0005-0000-0000-00002C7C0000}"/>
    <cellStyle name="Обычный 56 3 2 2" xfId="30618" xr:uid="{00000000-0005-0000-0000-00002D7C0000}"/>
    <cellStyle name="Обычный 56 3 3" xfId="30619" xr:uid="{00000000-0005-0000-0000-00002E7C0000}"/>
    <cellStyle name="Обычный 56 4" xfId="30620" xr:uid="{00000000-0005-0000-0000-00002F7C0000}"/>
    <cellStyle name="Обычный 56 4 2" xfId="30621" xr:uid="{00000000-0005-0000-0000-0000307C0000}"/>
    <cellStyle name="Обычный 56 5" xfId="30622" xr:uid="{00000000-0005-0000-0000-0000317C0000}"/>
    <cellStyle name="Обычный 57" xfId="664" xr:uid="{00000000-0005-0000-0000-0000327C0000}"/>
    <cellStyle name="Обычный 57 2" xfId="731" xr:uid="{00000000-0005-0000-0000-0000337C0000}"/>
    <cellStyle name="Обычный 57 2 2" xfId="30623" xr:uid="{00000000-0005-0000-0000-0000347C0000}"/>
    <cellStyle name="Обычный 57 2 2 2" xfId="30624" xr:uid="{00000000-0005-0000-0000-0000357C0000}"/>
    <cellStyle name="Обычный 57 2 2 2 2" xfId="30625" xr:uid="{00000000-0005-0000-0000-0000367C0000}"/>
    <cellStyle name="Обычный 57 2 2 3" xfId="30626" xr:uid="{00000000-0005-0000-0000-0000377C0000}"/>
    <cellStyle name="Обычный 57 2 3" xfId="30627" xr:uid="{00000000-0005-0000-0000-0000387C0000}"/>
    <cellStyle name="Обычный 57 2 3 2" xfId="30628" xr:uid="{00000000-0005-0000-0000-0000397C0000}"/>
    <cellStyle name="Обычный 57 2 4" xfId="30629" xr:uid="{00000000-0005-0000-0000-00003A7C0000}"/>
    <cellStyle name="Обычный 57 2 5" xfId="30630" xr:uid="{00000000-0005-0000-0000-00003B7C0000}"/>
    <cellStyle name="Обычный 57 3" xfId="30631" xr:uid="{00000000-0005-0000-0000-00003C7C0000}"/>
    <cellStyle name="Обычный 57 3 2" xfId="30632" xr:uid="{00000000-0005-0000-0000-00003D7C0000}"/>
    <cellStyle name="Обычный 57 3 2 2" xfId="30633" xr:uid="{00000000-0005-0000-0000-00003E7C0000}"/>
    <cellStyle name="Обычный 57 3 2 2 2" xfId="39581" xr:uid="{00000000-0005-0000-0000-00003F7C0000}"/>
    <cellStyle name="Обычный 57 3 2 2 2 2" xfId="41523" xr:uid="{00000000-0005-0000-0000-0000407C0000}"/>
    <cellStyle name="Обычный 57 3 2 2 3" xfId="40706" xr:uid="{00000000-0005-0000-0000-0000417C0000}"/>
    <cellStyle name="Обычный 57 3 2 2 4" xfId="41524" xr:uid="{00000000-0005-0000-0000-0000427C0000}"/>
    <cellStyle name="Обычный 57 3 2 3" xfId="39582" xr:uid="{00000000-0005-0000-0000-0000437C0000}"/>
    <cellStyle name="Обычный 57 3 2 3 2" xfId="40707" xr:uid="{00000000-0005-0000-0000-0000447C0000}"/>
    <cellStyle name="Обычный 57 3 2 4" xfId="40708" xr:uid="{00000000-0005-0000-0000-0000457C0000}"/>
    <cellStyle name="Обычный 57 3 3" xfId="30634" xr:uid="{00000000-0005-0000-0000-0000467C0000}"/>
    <cellStyle name="Обычный 57 3 3 2" xfId="40709" xr:uid="{00000000-0005-0000-0000-0000477C0000}"/>
    <cellStyle name="Обычный 57 3 4" xfId="39583" xr:uid="{00000000-0005-0000-0000-0000487C0000}"/>
    <cellStyle name="Обычный 57 3 5" xfId="41488" xr:uid="{00000000-0005-0000-0000-0000497C0000}"/>
    <cellStyle name="Обычный 57 4" xfId="30635" xr:uid="{00000000-0005-0000-0000-00004A7C0000}"/>
    <cellStyle name="Обычный 57 4 2" xfId="30636" xr:uid="{00000000-0005-0000-0000-00004B7C0000}"/>
    <cellStyle name="Обычный 57 5" xfId="30637" xr:uid="{00000000-0005-0000-0000-00004C7C0000}"/>
    <cellStyle name="Обычный 57 6" xfId="39584" xr:uid="{00000000-0005-0000-0000-00004D7C0000}"/>
    <cellStyle name="Обычный 58" xfId="665" xr:uid="{00000000-0005-0000-0000-00004E7C0000}"/>
    <cellStyle name="Обычный 58 2" xfId="30638" xr:uid="{00000000-0005-0000-0000-00004F7C0000}"/>
    <cellStyle name="Обычный 58 2 2" xfId="30639" xr:uid="{00000000-0005-0000-0000-0000507C0000}"/>
    <cellStyle name="Обычный 58 2 2 2" xfId="30640" xr:uid="{00000000-0005-0000-0000-0000517C0000}"/>
    <cellStyle name="Обычный 58 2 2 2 2" xfId="30641" xr:uid="{00000000-0005-0000-0000-0000527C0000}"/>
    <cellStyle name="Обычный 58 2 2 3" xfId="30642" xr:uid="{00000000-0005-0000-0000-0000537C0000}"/>
    <cellStyle name="Обычный 58 2 3" xfId="30643" xr:uid="{00000000-0005-0000-0000-0000547C0000}"/>
    <cellStyle name="Обычный 58 2 3 2" xfId="30644" xr:uid="{00000000-0005-0000-0000-0000557C0000}"/>
    <cellStyle name="Обычный 58 2 4" xfId="30645" xr:uid="{00000000-0005-0000-0000-0000567C0000}"/>
    <cellStyle name="Обычный 58 3" xfId="30646" xr:uid="{00000000-0005-0000-0000-0000577C0000}"/>
    <cellStyle name="Обычный 58 3 2" xfId="30647" xr:uid="{00000000-0005-0000-0000-0000587C0000}"/>
    <cellStyle name="Обычный 58 3 2 2" xfId="30648" xr:uid="{00000000-0005-0000-0000-0000597C0000}"/>
    <cellStyle name="Обычный 58 3 3" xfId="30649" xr:uid="{00000000-0005-0000-0000-00005A7C0000}"/>
    <cellStyle name="Обычный 58 4" xfId="30650" xr:uid="{00000000-0005-0000-0000-00005B7C0000}"/>
    <cellStyle name="Обычный 58 4 2" xfId="30651" xr:uid="{00000000-0005-0000-0000-00005C7C0000}"/>
    <cellStyle name="Обычный 58 5" xfId="30652" xr:uid="{00000000-0005-0000-0000-00005D7C0000}"/>
    <cellStyle name="Обычный 59" xfId="666" xr:uid="{00000000-0005-0000-0000-00005E7C0000}"/>
    <cellStyle name="Обычный 59 2" xfId="30653" xr:uid="{00000000-0005-0000-0000-00005F7C0000}"/>
    <cellStyle name="Обычный 59 2 2" xfId="30654" xr:uid="{00000000-0005-0000-0000-0000607C0000}"/>
    <cellStyle name="Обычный 59 2 2 2" xfId="30655" xr:uid="{00000000-0005-0000-0000-0000617C0000}"/>
    <cellStyle name="Обычный 59 2 2 2 2" xfId="30656" xr:uid="{00000000-0005-0000-0000-0000627C0000}"/>
    <cellStyle name="Обычный 59 2 2 3" xfId="30657" xr:uid="{00000000-0005-0000-0000-0000637C0000}"/>
    <cellStyle name="Обычный 59 2 3" xfId="30658" xr:uid="{00000000-0005-0000-0000-0000647C0000}"/>
    <cellStyle name="Обычный 59 2 3 2" xfId="30659" xr:uid="{00000000-0005-0000-0000-0000657C0000}"/>
    <cellStyle name="Обычный 59 2 4" xfId="30660" xr:uid="{00000000-0005-0000-0000-0000667C0000}"/>
    <cellStyle name="Обычный 59 3" xfId="30661" xr:uid="{00000000-0005-0000-0000-0000677C0000}"/>
    <cellStyle name="Обычный 59 3 2" xfId="30662" xr:uid="{00000000-0005-0000-0000-0000687C0000}"/>
    <cellStyle name="Обычный 59 3 2 2" xfId="30663" xr:uid="{00000000-0005-0000-0000-0000697C0000}"/>
    <cellStyle name="Обычный 59 3 3" xfId="30664" xr:uid="{00000000-0005-0000-0000-00006A7C0000}"/>
    <cellStyle name="Обычный 59 4" xfId="30665" xr:uid="{00000000-0005-0000-0000-00006B7C0000}"/>
    <cellStyle name="Обычный 59 4 2" xfId="30666" xr:uid="{00000000-0005-0000-0000-00006C7C0000}"/>
    <cellStyle name="Обычный 59 5" xfId="30667" xr:uid="{00000000-0005-0000-0000-00006D7C0000}"/>
    <cellStyle name="Обычный 6" xfId="398" xr:uid="{00000000-0005-0000-0000-00006E7C0000}"/>
    <cellStyle name="Обычный 6 2" xfId="30668" xr:uid="{00000000-0005-0000-0000-00006F7C0000}"/>
    <cellStyle name="Обычный 6 2 2" xfId="30669" xr:uid="{00000000-0005-0000-0000-0000707C0000}"/>
    <cellStyle name="Обычный 6 2 2 2" xfId="30670" xr:uid="{00000000-0005-0000-0000-0000717C0000}"/>
    <cellStyle name="Обычный 6 2 2 2 2" xfId="30671" xr:uid="{00000000-0005-0000-0000-0000727C0000}"/>
    <cellStyle name="Обычный 6 2 2 3" xfId="30672" xr:uid="{00000000-0005-0000-0000-0000737C0000}"/>
    <cellStyle name="Обычный 6 2 3" xfId="30673" xr:uid="{00000000-0005-0000-0000-0000747C0000}"/>
    <cellStyle name="Обычный 6 2 3 2" xfId="30674" xr:uid="{00000000-0005-0000-0000-0000757C0000}"/>
    <cellStyle name="Обычный 6 2 4" xfId="30675" xr:uid="{00000000-0005-0000-0000-0000767C0000}"/>
    <cellStyle name="Обычный 6 3" xfId="30676" xr:uid="{00000000-0005-0000-0000-0000777C0000}"/>
    <cellStyle name="Обычный 6 3 2" xfId="30677" xr:uid="{00000000-0005-0000-0000-0000787C0000}"/>
    <cellStyle name="Обычный 6 3 2 2" xfId="30678" xr:uid="{00000000-0005-0000-0000-0000797C0000}"/>
    <cellStyle name="Обычный 6 3 3" xfId="30679" xr:uid="{00000000-0005-0000-0000-00007A7C0000}"/>
    <cellStyle name="Обычный 6 4" xfId="30680" xr:uid="{00000000-0005-0000-0000-00007B7C0000}"/>
    <cellStyle name="Обычный 6 4 2" xfId="30681" xr:uid="{00000000-0005-0000-0000-00007C7C0000}"/>
    <cellStyle name="Обычный 6 5" xfId="30682" xr:uid="{00000000-0005-0000-0000-00007D7C0000}"/>
    <cellStyle name="Обычный 6 6" xfId="30683" xr:uid="{00000000-0005-0000-0000-00007E7C0000}"/>
    <cellStyle name="Обычный 60" xfId="667" xr:uid="{00000000-0005-0000-0000-00007F7C0000}"/>
    <cellStyle name="Обычный 60 2" xfId="30684" xr:uid="{00000000-0005-0000-0000-0000807C0000}"/>
    <cellStyle name="Обычный 60 2 2" xfId="30685" xr:uid="{00000000-0005-0000-0000-0000817C0000}"/>
    <cellStyle name="Обычный 60 2 2 2" xfId="30686" xr:uid="{00000000-0005-0000-0000-0000827C0000}"/>
    <cellStyle name="Обычный 60 2 2 2 2" xfId="30687" xr:uid="{00000000-0005-0000-0000-0000837C0000}"/>
    <cellStyle name="Обычный 60 2 2 3" xfId="30688" xr:uid="{00000000-0005-0000-0000-0000847C0000}"/>
    <cellStyle name="Обычный 60 2 3" xfId="30689" xr:uid="{00000000-0005-0000-0000-0000857C0000}"/>
    <cellStyle name="Обычный 60 2 3 2" xfId="30690" xr:uid="{00000000-0005-0000-0000-0000867C0000}"/>
    <cellStyle name="Обычный 60 2 4" xfId="30691" xr:uid="{00000000-0005-0000-0000-0000877C0000}"/>
    <cellStyle name="Обычный 60 3" xfId="30692" xr:uid="{00000000-0005-0000-0000-0000887C0000}"/>
    <cellStyle name="Обычный 60 3 2" xfId="30693" xr:uid="{00000000-0005-0000-0000-0000897C0000}"/>
    <cellStyle name="Обычный 60 3 2 2" xfId="30694" xr:uid="{00000000-0005-0000-0000-00008A7C0000}"/>
    <cellStyle name="Обычный 60 3 3" xfId="30695" xr:uid="{00000000-0005-0000-0000-00008B7C0000}"/>
    <cellStyle name="Обычный 60 4" xfId="30696" xr:uid="{00000000-0005-0000-0000-00008C7C0000}"/>
    <cellStyle name="Обычный 60 4 2" xfId="30697" xr:uid="{00000000-0005-0000-0000-00008D7C0000}"/>
    <cellStyle name="Обычный 60 5" xfId="30698" xr:uid="{00000000-0005-0000-0000-00008E7C0000}"/>
    <cellStyle name="Обычный 61" xfId="668" xr:uid="{00000000-0005-0000-0000-00008F7C0000}"/>
    <cellStyle name="Обычный 61 2" xfId="30699" xr:uid="{00000000-0005-0000-0000-0000907C0000}"/>
    <cellStyle name="Обычный 61 2 2" xfId="30700" xr:uid="{00000000-0005-0000-0000-0000917C0000}"/>
    <cellStyle name="Обычный 61 2 2 2" xfId="30701" xr:uid="{00000000-0005-0000-0000-0000927C0000}"/>
    <cellStyle name="Обычный 61 2 2 2 2" xfId="30702" xr:uid="{00000000-0005-0000-0000-0000937C0000}"/>
    <cellStyle name="Обычный 61 2 2 3" xfId="30703" xr:uid="{00000000-0005-0000-0000-0000947C0000}"/>
    <cellStyle name="Обычный 61 2 3" xfId="30704" xr:uid="{00000000-0005-0000-0000-0000957C0000}"/>
    <cellStyle name="Обычный 61 2 3 2" xfId="30705" xr:uid="{00000000-0005-0000-0000-0000967C0000}"/>
    <cellStyle name="Обычный 61 2 4" xfId="30706" xr:uid="{00000000-0005-0000-0000-0000977C0000}"/>
    <cellStyle name="Обычный 61 3" xfId="30707" xr:uid="{00000000-0005-0000-0000-0000987C0000}"/>
    <cellStyle name="Обычный 61 3 2" xfId="30708" xr:uid="{00000000-0005-0000-0000-0000997C0000}"/>
    <cellStyle name="Обычный 61 3 2 2" xfId="30709" xr:uid="{00000000-0005-0000-0000-00009A7C0000}"/>
    <cellStyle name="Обычный 61 3 3" xfId="30710" xr:uid="{00000000-0005-0000-0000-00009B7C0000}"/>
    <cellStyle name="Обычный 61 4" xfId="30711" xr:uid="{00000000-0005-0000-0000-00009C7C0000}"/>
    <cellStyle name="Обычный 61 4 2" xfId="30712" xr:uid="{00000000-0005-0000-0000-00009D7C0000}"/>
    <cellStyle name="Обычный 61 5" xfId="30713" xr:uid="{00000000-0005-0000-0000-00009E7C0000}"/>
    <cellStyle name="Обычный 62" xfId="669" xr:uid="{00000000-0005-0000-0000-00009F7C0000}"/>
    <cellStyle name="Обычный 62 2" xfId="30714" xr:uid="{00000000-0005-0000-0000-0000A07C0000}"/>
    <cellStyle name="Обычный 62 2 2" xfId="30715" xr:uid="{00000000-0005-0000-0000-0000A17C0000}"/>
    <cellStyle name="Обычный 62 2 2 2" xfId="30716" xr:uid="{00000000-0005-0000-0000-0000A27C0000}"/>
    <cellStyle name="Обычный 62 2 2 2 2" xfId="30717" xr:uid="{00000000-0005-0000-0000-0000A37C0000}"/>
    <cellStyle name="Обычный 62 2 2 3" xfId="30718" xr:uid="{00000000-0005-0000-0000-0000A47C0000}"/>
    <cellStyle name="Обычный 62 2 3" xfId="30719" xr:uid="{00000000-0005-0000-0000-0000A57C0000}"/>
    <cellStyle name="Обычный 62 2 3 2" xfId="30720" xr:uid="{00000000-0005-0000-0000-0000A67C0000}"/>
    <cellStyle name="Обычный 62 2 4" xfId="30721" xr:uid="{00000000-0005-0000-0000-0000A77C0000}"/>
    <cellStyle name="Обычный 62 3" xfId="30722" xr:uid="{00000000-0005-0000-0000-0000A87C0000}"/>
    <cellStyle name="Обычный 62 3 2" xfId="30723" xr:uid="{00000000-0005-0000-0000-0000A97C0000}"/>
    <cellStyle name="Обычный 62 3 2 2" xfId="30724" xr:uid="{00000000-0005-0000-0000-0000AA7C0000}"/>
    <cellStyle name="Обычный 62 3 3" xfId="30725" xr:uid="{00000000-0005-0000-0000-0000AB7C0000}"/>
    <cellStyle name="Обычный 62 4" xfId="30726" xr:uid="{00000000-0005-0000-0000-0000AC7C0000}"/>
    <cellStyle name="Обычный 62 4 2" xfId="30727" xr:uid="{00000000-0005-0000-0000-0000AD7C0000}"/>
    <cellStyle name="Обычный 62 5" xfId="30728" xr:uid="{00000000-0005-0000-0000-0000AE7C0000}"/>
    <cellStyle name="Обычный 63" xfId="670" xr:uid="{00000000-0005-0000-0000-0000AF7C0000}"/>
    <cellStyle name="Обычный 63 2" xfId="30729" xr:uid="{00000000-0005-0000-0000-0000B07C0000}"/>
    <cellStyle name="Обычный 63 2 2" xfId="30730" xr:uid="{00000000-0005-0000-0000-0000B17C0000}"/>
    <cellStyle name="Обычный 63 2 2 2" xfId="30731" xr:uid="{00000000-0005-0000-0000-0000B27C0000}"/>
    <cellStyle name="Обычный 63 2 2 2 2" xfId="30732" xr:uid="{00000000-0005-0000-0000-0000B37C0000}"/>
    <cellStyle name="Обычный 63 2 2 3" xfId="30733" xr:uid="{00000000-0005-0000-0000-0000B47C0000}"/>
    <cellStyle name="Обычный 63 2 3" xfId="30734" xr:uid="{00000000-0005-0000-0000-0000B57C0000}"/>
    <cellStyle name="Обычный 63 2 3 2" xfId="30735" xr:uid="{00000000-0005-0000-0000-0000B67C0000}"/>
    <cellStyle name="Обычный 63 2 4" xfId="30736" xr:uid="{00000000-0005-0000-0000-0000B77C0000}"/>
    <cellStyle name="Обычный 63 3" xfId="30737" xr:uid="{00000000-0005-0000-0000-0000B87C0000}"/>
    <cellStyle name="Обычный 63 3 2" xfId="30738" xr:uid="{00000000-0005-0000-0000-0000B97C0000}"/>
    <cellStyle name="Обычный 63 3 2 2" xfId="30739" xr:uid="{00000000-0005-0000-0000-0000BA7C0000}"/>
    <cellStyle name="Обычный 63 3 3" xfId="30740" xr:uid="{00000000-0005-0000-0000-0000BB7C0000}"/>
    <cellStyle name="Обычный 63 4" xfId="30741" xr:uid="{00000000-0005-0000-0000-0000BC7C0000}"/>
    <cellStyle name="Обычный 63 4 2" xfId="30742" xr:uid="{00000000-0005-0000-0000-0000BD7C0000}"/>
    <cellStyle name="Обычный 63 5" xfId="30743" xr:uid="{00000000-0005-0000-0000-0000BE7C0000}"/>
    <cellStyle name="Обычный 64" xfId="671" xr:uid="{00000000-0005-0000-0000-0000BF7C0000}"/>
    <cellStyle name="Обычный 64 2" xfId="30744" xr:uid="{00000000-0005-0000-0000-0000C07C0000}"/>
    <cellStyle name="Обычный 64 2 2" xfId="30745" xr:uid="{00000000-0005-0000-0000-0000C17C0000}"/>
    <cellStyle name="Обычный 64 2 2 2" xfId="30746" xr:uid="{00000000-0005-0000-0000-0000C27C0000}"/>
    <cellStyle name="Обычный 64 2 2 2 2" xfId="30747" xr:uid="{00000000-0005-0000-0000-0000C37C0000}"/>
    <cellStyle name="Обычный 64 2 2 3" xfId="30748" xr:uid="{00000000-0005-0000-0000-0000C47C0000}"/>
    <cellStyle name="Обычный 64 2 3" xfId="30749" xr:uid="{00000000-0005-0000-0000-0000C57C0000}"/>
    <cellStyle name="Обычный 64 2 3 2" xfId="30750" xr:uid="{00000000-0005-0000-0000-0000C67C0000}"/>
    <cellStyle name="Обычный 64 2 4" xfId="30751" xr:uid="{00000000-0005-0000-0000-0000C77C0000}"/>
    <cellStyle name="Обычный 64 3" xfId="30752" xr:uid="{00000000-0005-0000-0000-0000C87C0000}"/>
    <cellStyle name="Обычный 64 3 2" xfId="30753" xr:uid="{00000000-0005-0000-0000-0000C97C0000}"/>
    <cellStyle name="Обычный 64 3 2 2" xfId="30754" xr:uid="{00000000-0005-0000-0000-0000CA7C0000}"/>
    <cellStyle name="Обычный 64 3 3" xfId="30755" xr:uid="{00000000-0005-0000-0000-0000CB7C0000}"/>
    <cellStyle name="Обычный 64 4" xfId="30756" xr:uid="{00000000-0005-0000-0000-0000CC7C0000}"/>
    <cellStyle name="Обычный 64 4 2" xfId="30757" xr:uid="{00000000-0005-0000-0000-0000CD7C0000}"/>
    <cellStyle name="Обычный 64 5" xfId="30758" xr:uid="{00000000-0005-0000-0000-0000CE7C0000}"/>
    <cellStyle name="Обычный 65" xfId="672" xr:uid="{00000000-0005-0000-0000-0000CF7C0000}"/>
    <cellStyle name="Обычный 65 2" xfId="30759" xr:uid="{00000000-0005-0000-0000-0000D07C0000}"/>
    <cellStyle name="Обычный 65 2 2" xfId="30760" xr:uid="{00000000-0005-0000-0000-0000D17C0000}"/>
    <cellStyle name="Обычный 65 2 2 2" xfId="30761" xr:uid="{00000000-0005-0000-0000-0000D27C0000}"/>
    <cellStyle name="Обычный 65 2 2 2 2" xfId="30762" xr:uid="{00000000-0005-0000-0000-0000D37C0000}"/>
    <cellStyle name="Обычный 65 2 2 3" xfId="30763" xr:uid="{00000000-0005-0000-0000-0000D47C0000}"/>
    <cellStyle name="Обычный 65 2 3" xfId="30764" xr:uid="{00000000-0005-0000-0000-0000D57C0000}"/>
    <cellStyle name="Обычный 65 2 3 2" xfId="30765" xr:uid="{00000000-0005-0000-0000-0000D67C0000}"/>
    <cellStyle name="Обычный 65 2 4" xfId="30766" xr:uid="{00000000-0005-0000-0000-0000D77C0000}"/>
    <cellStyle name="Обычный 65 3" xfId="30767" xr:uid="{00000000-0005-0000-0000-0000D87C0000}"/>
    <cellStyle name="Обычный 65 3 2" xfId="30768" xr:uid="{00000000-0005-0000-0000-0000D97C0000}"/>
    <cellStyle name="Обычный 65 3 2 2" xfId="30769" xr:uid="{00000000-0005-0000-0000-0000DA7C0000}"/>
    <cellStyle name="Обычный 65 3 3" xfId="30770" xr:uid="{00000000-0005-0000-0000-0000DB7C0000}"/>
    <cellStyle name="Обычный 65 4" xfId="30771" xr:uid="{00000000-0005-0000-0000-0000DC7C0000}"/>
    <cellStyle name="Обычный 65 4 2" xfId="30772" xr:uid="{00000000-0005-0000-0000-0000DD7C0000}"/>
    <cellStyle name="Обычный 65 5" xfId="30773" xr:uid="{00000000-0005-0000-0000-0000DE7C0000}"/>
    <cellStyle name="Обычный 66" xfId="673" xr:uid="{00000000-0005-0000-0000-0000DF7C0000}"/>
    <cellStyle name="Обычный 66 2" xfId="674" xr:uid="{00000000-0005-0000-0000-0000E07C0000}"/>
    <cellStyle name="Обычный 66 2 2" xfId="675" xr:uid="{00000000-0005-0000-0000-0000E17C0000}"/>
    <cellStyle name="Обычный 66 2 2 2" xfId="30774" xr:uid="{00000000-0005-0000-0000-0000E27C0000}"/>
    <cellStyle name="Обычный 66 2 2 2 2" xfId="30775" xr:uid="{00000000-0005-0000-0000-0000E37C0000}"/>
    <cellStyle name="Обычный 66 2 2 3" xfId="30776" xr:uid="{00000000-0005-0000-0000-0000E47C0000}"/>
    <cellStyle name="Обычный 66 2 3" xfId="30777" xr:uid="{00000000-0005-0000-0000-0000E57C0000}"/>
    <cellStyle name="Обычный 66 2 3 2" xfId="30778" xr:uid="{00000000-0005-0000-0000-0000E67C0000}"/>
    <cellStyle name="Обычный 66 2 4" xfId="30779" xr:uid="{00000000-0005-0000-0000-0000E77C0000}"/>
    <cellStyle name="Обычный 66 3" xfId="30780" xr:uid="{00000000-0005-0000-0000-0000E87C0000}"/>
    <cellStyle name="Обычный 66 3 2" xfId="30781" xr:uid="{00000000-0005-0000-0000-0000E97C0000}"/>
    <cellStyle name="Обычный 66 3 2 2" xfId="30782" xr:uid="{00000000-0005-0000-0000-0000EA7C0000}"/>
    <cellStyle name="Обычный 66 3 3" xfId="30783" xr:uid="{00000000-0005-0000-0000-0000EB7C0000}"/>
    <cellStyle name="Обычный 66 4" xfId="30784" xr:uid="{00000000-0005-0000-0000-0000EC7C0000}"/>
    <cellStyle name="Обычный 66 4 2" xfId="30785" xr:uid="{00000000-0005-0000-0000-0000ED7C0000}"/>
    <cellStyle name="Обычный 66 5" xfId="30786" xr:uid="{00000000-0005-0000-0000-0000EE7C0000}"/>
    <cellStyle name="Обычный 67" xfId="676" xr:uid="{00000000-0005-0000-0000-0000EF7C0000}"/>
    <cellStyle name="Обычный 67 2" xfId="30787" xr:uid="{00000000-0005-0000-0000-0000F07C0000}"/>
    <cellStyle name="Обычный 67 2 2" xfId="30788" xr:uid="{00000000-0005-0000-0000-0000F17C0000}"/>
    <cellStyle name="Обычный 67 2 2 2" xfId="30789" xr:uid="{00000000-0005-0000-0000-0000F27C0000}"/>
    <cellStyle name="Обычный 67 2 2 2 2" xfId="30790" xr:uid="{00000000-0005-0000-0000-0000F37C0000}"/>
    <cellStyle name="Обычный 67 2 2 3" xfId="30791" xr:uid="{00000000-0005-0000-0000-0000F47C0000}"/>
    <cellStyle name="Обычный 67 2 3" xfId="30792" xr:uid="{00000000-0005-0000-0000-0000F57C0000}"/>
    <cellStyle name="Обычный 67 2 3 2" xfId="30793" xr:uid="{00000000-0005-0000-0000-0000F67C0000}"/>
    <cellStyle name="Обычный 67 2 4" xfId="30794" xr:uid="{00000000-0005-0000-0000-0000F77C0000}"/>
    <cellStyle name="Обычный 67 3" xfId="30795" xr:uid="{00000000-0005-0000-0000-0000F87C0000}"/>
    <cellStyle name="Обычный 67 3 2" xfId="30796" xr:uid="{00000000-0005-0000-0000-0000F97C0000}"/>
    <cellStyle name="Обычный 67 3 2 2" xfId="30797" xr:uid="{00000000-0005-0000-0000-0000FA7C0000}"/>
    <cellStyle name="Обычный 67 3 3" xfId="30798" xr:uid="{00000000-0005-0000-0000-0000FB7C0000}"/>
    <cellStyle name="Обычный 67 4" xfId="30799" xr:uid="{00000000-0005-0000-0000-0000FC7C0000}"/>
    <cellStyle name="Обычный 67 4 2" xfId="30800" xr:uid="{00000000-0005-0000-0000-0000FD7C0000}"/>
    <cellStyle name="Обычный 67 5" xfId="30801" xr:uid="{00000000-0005-0000-0000-0000FE7C0000}"/>
    <cellStyle name="Обычный 68" xfId="677" xr:uid="{00000000-0005-0000-0000-0000FF7C0000}"/>
    <cellStyle name="Обычный 68 2" xfId="30802" xr:uid="{00000000-0005-0000-0000-0000007D0000}"/>
    <cellStyle name="Обычный 68 2 2" xfId="30803" xr:uid="{00000000-0005-0000-0000-0000017D0000}"/>
    <cellStyle name="Обычный 68 2 2 2" xfId="30804" xr:uid="{00000000-0005-0000-0000-0000027D0000}"/>
    <cellStyle name="Обычный 68 2 2 2 2" xfId="30805" xr:uid="{00000000-0005-0000-0000-0000037D0000}"/>
    <cellStyle name="Обычный 68 2 2 3" xfId="30806" xr:uid="{00000000-0005-0000-0000-0000047D0000}"/>
    <cellStyle name="Обычный 68 2 3" xfId="30807" xr:uid="{00000000-0005-0000-0000-0000057D0000}"/>
    <cellStyle name="Обычный 68 2 3 2" xfId="30808" xr:uid="{00000000-0005-0000-0000-0000067D0000}"/>
    <cellStyle name="Обычный 68 2 4" xfId="30809" xr:uid="{00000000-0005-0000-0000-0000077D0000}"/>
    <cellStyle name="Обычный 68 3" xfId="30810" xr:uid="{00000000-0005-0000-0000-0000087D0000}"/>
    <cellStyle name="Обычный 68 3 2" xfId="30811" xr:uid="{00000000-0005-0000-0000-0000097D0000}"/>
    <cellStyle name="Обычный 68 3 2 2" xfId="30812" xr:uid="{00000000-0005-0000-0000-00000A7D0000}"/>
    <cellStyle name="Обычный 68 3 3" xfId="30813" xr:uid="{00000000-0005-0000-0000-00000B7D0000}"/>
    <cellStyle name="Обычный 68 4" xfId="30814" xr:uid="{00000000-0005-0000-0000-00000C7D0000}"/>
    <cellStyle name="Обычный 68 4 2" xfId="30815" xr:uid="{00000000-0005-0000-0000-00000D7D0000}"/>
    <cellStyle name="Обычный 68 5" xfId="30816" xr:uid="{00000000-0005-0000-0000-00000E7D0000}"/>
    <cellStyle name="Обычный 69" xfId="678" xr:uid="{00000000-0005-0000-0000-00000F7D0000}"/>
    <cellStyle name="Обычный 69 2" xfId="679" xr:uid="{00000000-0005-0000-0000-0000107D0000}"/>
    <cellStyle name="Обычный 69 2 2" xfId="680" xr:uid="{00000000-0005-0000-0000-0000117D0000}"/>
    <cellStyle name="Обычный 69 2 2 2" xfId="30817" xr:uid="{00000000-0005-0000-0000-0000127D0000}"/>
    <cellStyle name="Обычный 69 2 2 2 2" xfId="30818" xr:uid="{00000000-0005-0000-0000-0000137D0000}"/>
    <cellStyle name="Обычный 69 2 2 3" xfId="30819" xr:uid="{00000000-0005-0000-0000-0000147D0000}"/>
    <cellStyle name="Обычный 69 2 3" xfId="30820" xr:uid="{00000000-0005-0000-0000-0000157D0000}"/>
    <cellStyle name="Обычный 69 2 3 2" xfId="30821" xr:uid="{00000000-0005-0000-0000-0000167D0000}"/>
    <cellStyle name="Обычный 69 2 4" xfId="30822" xr:uid="{00000000-0005-0000-0000-0000177D0000}"/>
    <cellStyle name="Обычный 69 3" xfId="30823" xr:uid="{00000000-0005-0000-0000-0000187D0000}"/>
    <cellStyle name="Обычный 69 3 2" xfId="30824" xr:uid="{00000000-0005-0000-0000-0000197D0000}"/>
    <cellStyle name="Обычный 69 3 2 2" xfId="30825" xr:uid="{00000000-0005-0000-0000-00001A7D0000}"/>
    <cellStyle name="Обычный 69 3 3" xfId="30826" xr:uid="{00000000-0005-0000-0000-00001B7D0000}"/>
    <cellStyle name="Обычный 69 4" xfId="30827" xr:uid="{00000000-0005-0000-0000-00001C7D0000}"/>
    <cellStyle name="Обычный 69 4 2" xfId="30828" xr:uid="{00000000-0005-0000-0000-00001D7D0000}"/>
    <cellStyle name="Обычный 69 5" xfId="30829" xr:uid="{00000000-0005-0000-0000-00001E7D0000}"/>
    <cellStyle name="Обычный 7" xfId="399" xr:uid="{00000000-0005-0000-0000-00001F7D0000}"/>
    <cellStyle name="Обычный 7 2" xfId="400" xr:uid="{00000000-0005-0000-0000-0000207D0000}"/>
    <cellStyle name="Обычный 7 3" xfId="401" xr:uid="{00000000-0005-0000-0000-0000217D0000}"/>
    <cellStyle name="Обычный 7 4" xfId="30830" xr:uid="{00000000-0005-0000-0000-0000227D0000}"/>
    <cellStyle name="Обычный 7 4 2" xfId="30831" xr:uid="{00000000-0005-0000-0000-0000237D0000}"/>
    <cellStyle name="Обычный 7 4 2 2" xfId="30832" xr:uid="{00000000-0005-0000-0000-0000247D0000}"/>
    <cellStyle name="Обычный 7 4 2 2 2" xfId="30833" xr:uid="{00000000-0005-0000-0000-0000257D0000}"/>
    <cellStyle name="Обычный 7 4 2 3" xfId="30834" xr:uid="{00000000-0005-0000-0000-0000267D0000}"/>
    <cellStyle name="Обычный 7 4 3" xfId="30835" xr:uid="{00000000-0005-0000-0000-0000277D0000}"/>
    <cellStyle name="Обычный 7 4 3 2" xfId="30836" xr:uid="{00000000-0005-0000-0000-0000287D0000}"/>
    <cellStyle name="Обычный 7 4 4" xfId="30837" xr:uid="{00000000-0005-0000-0000-0000297D0000}"/>
    <cellStyle name="Обычный 7 5" xfId="30838" xr:uid="{00000000-0005-0000-0000-00002A7D0000}"/>
    <cellStyle name="Обычный 7 5 2" xfId="30839" xr:uid="{00000000-0005-0000-0000-00002B7D0000}"/>
    <cellStyle name="Обычный 7 5 2 2" xfId="30840" xr:uid="{00000000-0005-0000-0000-00002C7D0000}"/>
    <cellStyle name="Обычный 7 5 3" xfId="30841" xr:uid="{00000000-0005-0000-0000-00002D7D0000}"/>
    <cellStyle name="Обычный 7 6" xfId="30842" xr:uid="{00000000-0005-0000-0000-00002E7D0000}"/>
    <cellStyle name="Обычный 7 6 2" xfId="30843" xr:uid="{00000000-0005-0000-0000-00002F7D0000}"/>
    <cellStyle name="Обычный 7 7" xfId="30844" xr:uid="{00000000-0005-0000-0000-0000307D0000}"/>
    <cellStyle name="Обычный 70" xfId="681" xr:uid="{00000000-0005-0000-0000-0000317D0000}"/>
    <cellStyle name="Обычный 70 2" xfId="30845" xr:uid="{00000000-0005-0000-0000-0000327D0000}"/>
    <cellStyle name="Обычный 70 2 2" xfId="30846" xr:uid="{00000000-0005-0000-0000-0000337D0000}"/>
    <cellStyle name="Обычный 70 2 2 2" xfId="30847" xr:uid="{00000000-0005-0000-0000-0000347D0000}"/>
    <cellStyle name="Обычный 70 2 2 2 2" xfId="30848" xr:uid="{00000000-0005-0000-0000-0000357D0000}"/>
    <cellStyle name="Обычный 70 2 2 3" xfId="30849" xr:uid="{00000000-0005-0000-0000-0000367D0000}"/>
    <cellStyle name="Обычный 70 2 3" xfId="30850" xr:uid="{00000000-0005-0000-0000-0000377D0000}"/>
    <cellStyle name="Обычный 70 2 3 2" xfId="30851" xr:uid="{00000000-0005-0000-0000-0000387D0000}"/>
    <cellStyle name="Обычный 70 2 4" xfId="30852" xr:uid="{00000000-0005-0000-0000-0000397D0000}"/>
    <cellStyle name="Обычный 70 3" xfId="30853" xr:uid="{00000000-0005-0000-0000-00003A7D0000}"/>
    <cellStyle name="Обычный 70 3 2" xfId="30854" xr:uid="{00000000-0005-0000-0000-00003B7D0000}"/>
    <cellStyle name="Обычный 70 3 2 2" xfId="30855" xr:uid="{00000000-0005-0000-0000-00003C7D0000}"/>
    <cellStyle name="Обычный 70 3 3" xfId="30856" xr:uid="{00000000-0005-0000-0000-00003D7D0000}"/>
    <cellStyle name="Обычный 70 4" xfId="30857" xr:uid="{00000000-0005-0000-0000-00003E7D0000}"/>
    <cellStyle name="Обычный 70 4 2" xfId="30858" xr:uid="{00000000-0005-0000-0000-00003F7D0000}"/>
    <cellStyle name="Обычный 70 5" xfId="30859" xr:uid="{00000000-0005-0000-0000-0000407D0000}"/>
    <cellStyle name="Обычный 71" xfId="682" xr:uid="{00000000-0005-0000-0000-0000417D0000}"/>
    <cellStyle name="Обычный 71 2" xfId="30860" xr:uid="{00000000-0005-0000-0000-0000427D0000}"/>
    <cellStyle name="Обычный 71 2 2" xfId="30861" xr:uid="{00000000-0005-0000-0000-0000437D0000}"/>
    <cellStyle name="Обычный 71 2 2 2" xfId="30862" xr:uid="{00000000-0005-0000-0000-0000447D0000}"/>
    <cellStyle name="Обычный 71 2 2 2 2" xfId="30863" xr:uid="{00000000-0005-0000-0000-0000457D0000}"/>
    <cellStyle name="Обычный 71 2 2 3" xfId="30864" xr:uid="{00000000-0005-0000-0000-0000467D0000}"/>
    <cellStyle name="Обычный 71 2 3" xfId="30865" xr:uid="{00000000-0005-0000-0000-0000477D0000}"/>
    <cellStyle name="Обычный 71 2 3 2" xfId="30866" xr:uid="{00000000-0005-0000-0000-0000487D0000}"/>
    <cellStyle name="Обычный 71 2 4" xfId="30867" xr:uid="{00000000-0005-0000-0000-0000497D0000}"/>
    <cellStyle name="Обычный 71 3" xfId="30868" xr:uid="{00000000-0005-0000-0000-00004A7D0000}"/>
    <cellStyle name="Обычный 71 3 2" xfId="30869" xr:uid="{00000000-0005-0000-0000-00004B7D0000}"/>
    <cellStyle name="Обычный 71 3 2 2" xfId="30870" xr:uid="{00000000-0005-0000-0000-00004C7D0000}"/>
    <cellStyle name="Обычный 71 3 3" xfId="30871" xr:uid="{00000000-0005-0000-0000-00004D7D0000}"/>
    <cellStyle name="Обычный 71 4" xfId="30872" xr:uid="{00000000-0005-0000-0000-00004E7D0000}"/>
    <cellStyle name="Обычный 71 4 2" xfId="30873" xr:uid="{00000000-0005-0000-0000-00004F7D0000}"/>
    <cellStyle name="Обычный 71 5" xfId="30874" xr:uid="{00000000-0005-0000-0000-0000507D0000}"/>
    <cellStyle name="Обычный 72" xfId="683" xr:uid="{00000000-0005-0000-0000-0000517D0000}"/>
    <cellStyle name="Обычный 72 2" xfId="30875" xr:uid="{00000000-0005-0000-0000-0000527D0000}"/>
    <cellStyle name="Обычный 72 2 2" xfId="30876" xr:uid="{00000000-0005-0000-0000-0000537D0000}"/>
    <cellStyle name="Обычный 72 2 2 2" xfId="30877" xr:uid="{00000000-0005-0000-0000-0000547D0000}"/>
    <cellStyle name="Обычный 72 2 2 2 2" xfId="30878" xr:uid="{00000000-0005-0000-0000-0000557D0000}"/>
    <cellStyle name="Обычный 72 2 2 3" xfId="30879" xr:uid="{00000000-0005-0000-0000-0000567D0000}"/>
    <cellStyle name="Обычный 72 2 3" xfId="30880" xr:uid="{00000000-0005-0000-0000-0000577D0000}"/>
    <cellStyle name="Обычный 72 2 3 2" xfId="30881" xr:uid="{00000000-0005-0000-0000-0000587D0000}"/>
    <cellStyle name="Обычный 72 2 4" xfId="30882" xr:uid="{00000000-0005-0000-0000-0000597D0000}"/>
    <cellStyle name="Обычный 72 3" xfId="30883" xr:uid="{00000000-0005-0000-0000-00005A7D0000}"/>
    <cellStyle name="Обычный 72 3 2" xfId="30884" xr:uid="{00000000-0005-0000-0000-00005B7D0000}"/>
    <cellStyle name="Обычный 72 3 2 2" xfId="30885" xr:uid="{00000000-0005-0000-0000-00005C7D0000}"/>
    <cellStyle name="Обычный 72 3 3" xfId="30886" xr:uid="{00000000-0005-0000-0000-00005D7D0000}"/>
    <cellStyle name="Обычный 72 4" xfId="30887" xr:uid="{00000000-0005-0000-0000-00005E7D0000}"/>
    <cellStyle name="Обычный 72 4 2" xfId="30888" xr:uid="{00000000-0005-0000-0000-00005F7D0000}"/>
    <cellStyle name="Обычный 72 5" xfId="30889" xr:uid="{00000000-0005-0000-0000-0000607D0000}"/>
    <cellStyle name="Обычный 73" xfId="684" xr:uid="{00000000-0005-0000-0000-0000617D0000}"/>
    <cellStyle name="Обычный 73 2" xfId="30890" xr:uid="{00000000-0005-0000-0000-0000627D0000}"/>
    <cellStyle name="Обычный 73 2 2" xfId="30891" xr:uid="{00000000-0005-0000-0000-0000637D0000}"/>
    <cellStyle name="Обычный 73 2 2 2" xfId="30892" xr:uid="{00000000-0005-0000-0000-0000647D0000}"/>
    <cellStyle name="Обычный 73 2 2 2 2" xfId="30893" xr:uid="{00000000-0005-0000-0000-0000657D0000}"/>
    <cellStyle name="Обычный 73 2 2 3" xfId="30894" xr:uid="{00000000-0005-0000-0000-0000667D0000}"/>
    <cellStyle name="Обычный 73 2 3" xfId="30895" xr:uid="{00000000-0005-0000-0000-0000677D0000}"/>
    <cellStyle name="Обычный 73 2 3 2" xfId="30896" xr:uid="{00000000-0005-0000-0000-0000687D0000}"/>
    <cellStyle name="Обычный 73 2 4" xfId="30897" xr:uid="{00000000-0005-0000-0000-0000697D0000}"/>
    <cellStyle name="Обычный 73 3" xfId="30898" xr:uid="{00000000-0005-0000-0000-00006A7D0000}"/>
    <cellStyle name="Обычный 73 3 2" xfId="30899" xr:uid="{00000000-0005-0000-0000-00006B7D0000}"/>
    <cellStyle name="Обычный 73 3 2 2" xfId="30900" xr:uid="{00000000-0005-0000-0000-00006C7D0000}"/>
    <cellStyle name="Обычный 73 3 3" xfId="30901" xr:uid="{00000000-0005-0000-0000-00006D7D0000}"/>
    <cellStyle name="Обычный 73 4" xfId="30902" xr:uid="{00000000-0005-0000-0000-00006E7D0000}"/>
    <cellStyle name="Обычный 73 4 2" xfId="30903" xr:uid="{00000000-0005-0000-0000-00006F7D0000}"/>
    <cellStyle name="Обычный 73 5" xfId="30904" xr:uid="{00000000-0005-0000-0000-0000707D0000}"/>
    <cellStyle name="Обычный 74" xfId="685" xr:uid="{00000000-0005-0000-0000-0000717D0000}"/>
    <cellStyle name="Обычный 74 2" xfId="686" xr:uid="{00000000-0005-0000-0000-0000727D0000}"/>
    <cellStyle name="Обычный 74 2 2" xfId="30905" xr:uid="{00000000-0005-0000-0000-0000737D0000}"/>
    <cellStyle name="Обычный 74 2 2 2" xfId="30906" xr:uid="{00000000-0005-0000-0000-0000747D0000}"/>
    <cellStyle name="Обычный 74 2 2 2 2" xfId="30907" xr:uid="{00000000-0005-0000-0000-0000757D0000}"/>
    <cellStyle name="Обычный 74 2 2 3" xfId="30908" xr:uid="{00000000-0005-0000-0000-0000767D0000}"/>
    <cellStyle name="Обычный 74 2 3" xfId="30909" xr:uid="{00000000-0005-0000-0000-0000777D0000}"/>
    <cellStyle name="Обычный 74 2 3 2" xfId="30910" xr:uid="{00000000-0005-0000-0000-0000787D0000}"/>
    <cellStyle name="Обычный 74 2 4" xfId="30911" xr:uid="{00000000-0005-0000-0000-0000797D0000}"/>
    <cellStyle name="Обычный 74 3" xfId="30912" xr:uid="{00000000-0005-0000-0000-00007A7D0000}"/>
    <cellStyle name="Обычный 74 3 2" xfId="30913" xr:uid="{00000000-0005-0000-0000-00007B7D0000}"/>
    <cellStyle name="Обычный 74 3 2 2" xfId="30914" xr:uid="{00000000-0005-0000-0000-00007C7D0000}"/>
    <cellStyle name="Обычный 74 3 3" xfId="30915" xr:uid="{00000000-0005-0000-0000-00007D7D0000}"/>
    <cellStyle name="Обычный 74 4" xfId="30916" xr:uid="{00000000-0005-0000-0000-00007E7D0000}"/>
    <cellStyle name="Обычный 74 4 2" xfId="30917" xr:uid="{00000000-0005-0000-0000-00007F7D0000}"/>
    <cellStyle name="Обычный 74 5" xfId="30918" xr:uid="{00000000-0005-0000-0000-0000807D0000}"/>
    <cellStyle name="Обычный 75" xfId="687" xr:uid="{00000000-0005-0000-0000-0000817D0000}"/>
    <cellStyle name="Обычный 75 2" xfId="30919" xr:uid="{00000000-0005-0000-0000-0000827D0000}"/>
    <cellStyle name="Обычный 75 2 2" xfId="30920" xr:uid="{00000000-0005-0000-0000-0000837D0000}"/>
    <cellStyle name="Обычный 75 2 2 2" xfId="30921" xr:uid="{00000000-0005-0000-0000-0000847D0000}"/>
    <cellStyle name="Обычный 75 2 2 2 2" xfId="30922" xr:uid="{00000000-0005-0000-0000-0000857D0000}"/>
    <cellStyle name="Обычный 75 2 2 3" xfId="30923" xr:uid="{00000000-0005-0000-0000-0000867D0000}"/>
    <cellStyle name="Обычный 75 2 3" xfId="30924" xr:uid="{00000000-0005-0000-0000-0000877D0000}"/>
    <cellStyle name="Обычный 75 2 3 2" xfId="30925" xr:uid="{00000000-0005-0000-0000-0000887D0000}"/>
    <cellStyle name="Обычный 75 2 4" xfId="30926" xr:uid="{00000000-0005-0000-0000-0000897D0000}"/>
    <cellStyle name="Обычный 75 3" xfId="30927" xr:uid="{00000000-0005-0000-0000-00008A7D0000}"/>
    <cellStyle name="Обычный 75 3 2" xfId="30928" xr:uid="{00000000-0005-0000-0000-00008B7D0000}"/>
    <cellStyle name="Обычный 75 3 2 2" xfId="30929" xr:uid="{00000000-0005-0000-0000-00008C7D0000}"/>
    <cellStyle name="Обычный 75 3 3" xfId="30930" xr:uid="{00000000-0005-0000-0000-00008D7D0000}"/>
    <cellStyle name="Обычный 75 4" xfId="30931" xr:uid="{00000000-0005-0000-0000-00008E7D0000}"/>
    <cellStyle name="Обычный 75 4 2" xfId="30932" xr:uid="{00000000-0005-0000-0000-00008F7D0000}"/>
    <cellStyle name="Обычный 75 5" xfId="30933" xr:uid="{00000000-0005-0000-0000-0000907D0000}"/>
    <cellStyle name="Обычный 76" xfId="688" xr:uid="{00000000-0005-0000-0000-0000917D0000}"/>
    <cellStyle name="Обычный 76 2" xfId="689" xr:uid="{00000000-0005-0000-0000-0000927D0000}"/>
    <cellStyle name="Обычный 76 2 2" xfId="30934" xr:uid="{00000000-0005-0000-0000-0000937D0000}"/>
    <cellStyle name="Обычный 76 2 2 2" xfId="30935" xr:uid="{00000000-0005-0000-0000-0000947D0000}"/>
    <cellStyle name="Обычный 76 2 2 2 2" xfId="30936" xr:uid="{00000000-0005-0000-0000-0000957D0000}"/>
    <cellStyle name="Обычный 76 2 2 3" xfId="30937" xr:uid="{00000000-0005-0000-0000-0000967D0000}"/>
    <cellStyle name="Обычный 76 2 3" xfId="30938" xr:uid="{00000000-0005-0000-0000-0000977D0000}"/>
    <cellStyle name="Обычный 76 2 3 2" xfId="30939" xr:uid="{00000000-0005-0000-0000-0000987D0000}"/>
    <cellStyle name="Обычный 76 2 4" xfId="30940" xr:uid="{00000000-0005-0000-0000-0000997D0000}"/>
    <cellStyle name="Обычный 76 3" xfId="30941" xr:uid="{00000000-0005-0000-0000-00009A7D0000}"/>
    <cellStyle name="Обычный 76 3 2" xfId="30942" xr:uid="{00000000-0005-0000-0000-00009B7D0000}"/>
    <cellStyle name="Обычный 76 3 2 2" xfId="30943" xr:uid="{00000000-0005-0000-0000-00009C7D0000}"/>
    <cellStyle name="Обычный 76 3 3" xfId="30944" xr:uid="{00000000-0005-0000-0000-00009D7D0000}"/>
    <cellStyle name="Обычный 76 4" xfId="30945" xr:uid="{00000000-0005-0000-0000-00009E7D0000}"/>
    <cellStyle name="Обычный 76 4 2" xfId="30946" xr:uid="{00000000-0005-0000-0000-00009F7D0000}"/>
    <cellStyle name="Обычный 76 5" xfId="30947" xr:uid="{00000000-0005-0000-0000-0000A07D0000}"/>
    <cellStyle name="Обычный 77" xfId="690" xr:uid="{00000000-0005-0000-0000-0000A17D0000}"/>
    <cellStyle name="Обычный 77 2" xfId="30948" xr:uid="{00000000-0005-0000-0000-0000A27D0000}"/>
    <cellStyle name="Обычный 77 2 2" xfId="30949" xr:uid="{00000000-0005-0000-0000-0000A37D0000}"/>
    <cellStyle name="Обычный 77 2 2 2" xfId="30950" xr:uid="{00000000-0005-0000-0000-0000A47D0000}"/>
    <cellStyle name="Обычный 77 2 2 2 2" xfId="30951" xr:uid="{00000000-0005-0000-0000-0000A57D0000}"/>
    <cellStyle name="Обычный 77 2 2 3" xfId="30952" xr:uid="{00000000-0005-0000-0000-0000A67D0000}"/>
    <cellStyle name="Обычный 77 2 3" xfId="30953" xr:uid="{00000000-0005-0000-0000-0000A77D0000}"/>
    <cellStyle name="Обычный 77 2 3 2" xfId="30954" xr:uid="{00000000-0005-0000-0000-0000A87D0000}"/>
    <cellStyle name="Обычный 77 2 4" xfId="30955" xr:uid="{00000000-0005-0000-0000-0000A97D0000}"/>
    <cellStyle name="Обычный 77 3" xfId="30956" xr:uid="{00000000-0005-0000-0000-0000AA7D0000}"/>
    <cellStyle name="Обычный 77 3 2" xfId="30957" xr:uid="{00000000-0005-0000-0000-0000AB7D0000}"/>
    <cellStyle name="Обычный 77 3 2 2" xfId="30958" xr:uid="{00000000-0005-0000-0000-0000AC7D0000}"/>
    <cellStyle name="Обычный 77 3 3" xfId="30959" xr:uid="{00000000-0005-0000-0000-0000AD7D0000}"/>
    <cellStyle name="Обычный 77 4" xfId="30960" xr:uid="{00000000-0005-0000-0000-0000AE7D0000}"/>
    <cellStyle name="Обычный 77 4 2" xfId="30961" xr:uid="{00000000-0005-0000-0000-0000AF7D0000}"/>
    <cellStyle name="Обычный 77 5" xfId="30962" xr:uid="{00000000-0005-0000-0000-0000B07D0000}"/>
    <cellStyle name="Обычный 78" xfId="691" xr:uid="{00000000-0005-0000-0000-0000B17D0000}"/>
    <cellStyle name="Обычный 78 2" xfId="30963" xr:uid="{00000000-0005-0000-0000-0000B27D0000}"/>
    <cellStyle name="Обычный 78 2 2" xfId="30964" xr:uid="{00000000-0005-0000-0000-0000B37D0000}"/>
    <cellStyle name="Обычный 78 2 2 2" xfId="30965" xr:uid="{00000000-0005-0000-0000-0000B47D0000}"/>
    <cellStyle name="Обычный 78 2 2 2 2" xfId="30966" xr:uid="{00000000-0005-0000-0000-0000B57D0000}"/>
    <cellStyle name="Обычный 78 2 2 3" xfId="30967" xr:uid="{00000000-0005-0000-0000-0000B67D0000}"/>
    <cellStyle name="Обычный 78 2 3" xfId="30968" xr:uid="{00000000-0005-0000-0000-0000B77D0000}"/>
    <cellStyle name="Обычный 78 2 3 2" xfId="30969" xr:uid="{00000000-0005-0000-0000-0000B87D0000}"/>
    <cellStyle name="Обычный 78 2 4" xfId="30970" xr:uid="{00000000-0005-0000-0000-0000B97D0000}"/>
    <cellStyle name="Обычный 78 3" xfId="30971" xr:uid="{00000000-0005-0000-0000-0000BA7D0000}"/>
    <cellStyle name="Обычный 78 3 2" xfId="30972" xr:uid="{00000000-0005-0000-0000-0000BB7D0000}"/>
    <cellStyle name="Обычный 78 3 2 2" xfId="30973" xr:uid="{00000000-0005-0000-0000-0000BC7D0000}"/>
    <cellStyle name="Обычный 78 3 3" xfId="30974" xr:uid="{00000000-0005-0000-0000-0000BD7D0000}"/>
    <cellStyle name="Обычный 78 4" xfId="30975" xr:uid="{00000000-0005-0000-0000-0000BE7D0000}"/>
    <cellStyle name="Обычный 78 4 2" xfId="30976" xr:uid="{00000000-0005-0000-0000-0000BF7D0000}"/>
    <cellStyle name="Обычный 78 5" xfId="30977" xr:uid="{00000000-0005-0000-0000-0000C07D0000}"/>
    <cellStyle name="Обычный 79" xfId="692" xr:uid="{00000000-0005-0000-0000-0000C17D0000}"/>
    <cellStyle name="Обычный 79 2" xfId="30978" xr:uid="{00000000-0005-0000-0000-0000C27D0000}"/>
    <cellStyle name="Обычный 79 2 2" xfId="30979" xr:uid="{00000000-0005-0000-0000-0000C37D0000}"/>
    <cellStyle name="Обычный 79 2 2 2" xfId="30980" xr:uid="{00000000-0005-0000-0000-0000C47D0000}"/>
    <cellStyle name="Обычный 79 2 2 2 2" xfId="30981" xr:uid="{00000000-0005-0000-0000-0000C57D0000}"/>
    <cellStyle name="Обычный 79 2 2 3" xfId="30982" xr:uid="{00000000-0005-0000-0000-0000C67D0000}"/>
    <cellStyle name="Обычный 79 2 3" xfId="30983" xr:uid="{00000000-0005-0000-0000-0000C77D0000}"/>
    <cellStyle name="Обычный 79 2 3 2" xfId="30984" xr:uid="{00000000-0005-0000-0000-0000C87D0000}"/>
    <cellStyle name="Обычный 79 2 4" xfId="30985" xr:uid="{00000000-0005-0000-0000-0000C97D0000}"/>
    <cellStyle name="Обычный 79 3" xfId="30986" xr:uid="{00000000-0005-0000-0000-0000CA7D0000}"/>
    <cellStyle name="Обычный 79 3 2" xfId="30987" xr:uid="{00000000-0005-0000-0000-0000CB7D0000}"/>
    <cellStyle name="Обычный 79 3 2 2" xfId="30988" xr:uid="{00000000-0005-0000-0000-0000CC7D0000}"/>
    <cellStyle name="Обычный 79 3 3" xfId="30989" xr:uid="{00000000-0005-0000-0000-0000CD7D0000}"/>
    <cellStyle name="Обычный 79 4" xfId="30990" xr:uid="{00000000-0005-0000-0000-0000CE7D0000}"/>
    <cellStyle name="Обычный 79 4 2" xfId="30991" xr:uid="{00000000-0005-0000-0000-0000CF7D0000}"/>
    <cellStyle name="Обычный 79 5" xfId="30992" xr:uid="{00000000-0005-0000-0000-0000D07D0000}"/>
    <cellStyle name="Обычный 8" xfId="402" xr:uid="{00000000-0005-0000-0000-0000D17D0000}"/>
    <cellStyle name="Обычный 8 2" xfId="403" xr:uid="{00000000-0005-0000-0000-0000D27D0000}"/>
    <cellStyle name="Обычный 8 3" xfId="404" xr:uid="{00000000-0005-0000-0000-0000D37D0000}"/>
    <cellStyle name="Обычный 8 4" xfId="30993" xr:uid="{00000000-0005-0000-0000-0000D47D0000}"/>
    <cellStyle name="Обычный 8 4 2" xfId="30994" xr:uid="{00000000-0005-0000-0000-0000D57D0000}"/>
    <cellStyle name="Обычный 8 4 2 2" xfId="30995" xr:uid="{00000000-0005-0000-0000-0000D67D0000}"/>
    <cellStyle name="Обычный 8 4 2 2 2" xfId="30996" xr:uid="{00000000-0005-0000-0000-0000D77D0000}"/>
    <cellStyle name="Обычный 8 4 2 3" xfId="30997" xr:uid="{00000000-0005-0000-0000-0000D87D0000}"/>
    <cellStyle name="Обычный 8 4 3" xfId="30998" xr:uid="{00000000-0005-0000-0000-0000D97D0000}"/>
    <cellStyle name="Обычный 8 4 3 2" xfId="30999" xr:uid="{00000000-0005-0000-0000-0000DA7D0000}"/>
    <cellStyle name="Обычный 8 4 4" xfId="31000" xr:uid="{00000000-0005-0000-0000-0000DB7D0000}"/>
    <cellStyle name="Обычный 8 5" xfId="31001" xr:uid="{00000000-0005-0000-0000-0000DC7D0000}"/>
    <cellStyle name="Обычный 8 5 2" xfId="31002" xr:uid="{00000000-0005-0000-0000-0000DD7D0000}"/>
    <cellStyle name="Обычный 8 5 2 2" xfId="31003" xr:uid="{00000000-0005-0000-0000-0000DE7D0000}"/>
    <cellStyle name="Обычный 8 5 3" xfId="31004" xr:uid="{00000000-0005-0000-0000-0000DF7D0000}"/>
    <cellStyle name="Обычный 8 6" xfId="31005" xr:uid="{00000000-0005-0000-0000-0000E07D0000}"/>
    <cellStyle name="Обычный 8 6 2" xfId="31006" xr:uid="{00000000-0005-0000-0000-0000E17D0000}"/>
    <cellStyle name="Обычный 8 7" xfId="31007" xr:uid="{00000000-0005-0000-0000-0000E27D0000}"/>
    <cellStyle name="Обычный 80" xfId="693" xr:uid="{00000000-0005-0000-0000-0000E37D0000}"/>
    <cellStyle name="Обычный 80 2" xfId="694" xr:uid="{00000000-0005-0000-0000-0000E47D0000}"/>
    <cellStyle name="Обычный 80 2 2" xfId="31008" xr:uid="{00000000-0005-0000-0000-0000E57D0000}"/>
    <cellStyle name="Обычный 80 2 2 2" xfId="31009" xr:uid="{00000000-0005-0000-0000-0000E67D0000}"/>
    <cellStyle name="Обычный 80 2 2 2 2" xfId="31010" xr:uid="{00000000-0005-0000-0000-0000E77D0000}"/>
    <cellStyle name="Обычный 80 2 2 3" xfId="31011" xr:uid="{00000000-0005-0000-0000-0000E87D0000}"/>
    <cellStyle name="Обычный 80 2 3" xfId="31012" xr:uid="{00000000-0005-0000-0000-0000E97D0000}"/>
    <cellStyle name="Обычный 80 2 3 2" xfId="31013" xr:uid="{00000000-0005-0000-0000-0000EA7D0000}"/>
    <cellStyle name="Обычный 80 2 4" xfId="31014" xr:uid="{00000000-0005-0000-0000-0000EB7D0000}"/>
    <cellStyle name="Обычный 80 3" xfId="31015" xr:uid="{00000000-0005-0000-0000-0000EC7D0000}"/>
    <cellStyle name="Обычный 80 3 2" xfId="31016" xr:uid="{00000000-0005-0000-0000-0000ED7D0000}"/>
    <cellStyle name="Обычный 80 3 2 2" xfId="31017" xr:uid="{00000000-0005-0000-0000-0000EE7D0000}"/>
    <cellStyle name="Обычный 80 3 3" xfId="31018" xr:uid="{00000000-0005-0000-0000-0000EF7D0000}"/>
    <cellStyle name="Обычный 80 4" xfId="31019" xr:uid="{00000000-0005-0000-0000-0000F07D0000}"/>
    <cellStyle name="Обычный 80 4 2" xfId="31020" xr:uid="{00000000-0005-0000-0000-0000F17D0000}"/>
    <cellStyle name="Обычный 80 5" xfId="31021" xr:uid="{00000000-0005-0000-0000-0000F27D0000}"/>
    <cellStyle name="Обычный 81" xfId="695" xr:uid="{00000000-0005-0000-0000-0000F37D0000}"/>
    <cellStyle name="Обычный 81 2" xfId="696" xr:uid="{00000000-0005-0000-0000-0000F47D0000}"/>
    <cellStyle name="Обычный 81 2 2" xfId="31022" xr:uid="{00000000-0005-0000-0000-0000F57D0000}"/>
    <cellStyle name="Обычный 81 2 2 2" xfId="31023" xr:uid="{00000000-0005-0000-0000-0000F67D0000}"/>
    <cellStyle name="Обычный 81 2 2 2 2" xfId="31024" xr:uid="{00000000-0005-0000-0000-0000F77D0000}"/>
    <cellStyle name="Обычный 81 2 2 3" xfId="31025" xr:uid="{00000000-0005-0000-0000-0000F87D0000}"/>
    <cellStyle name="Обычный 81 2 3" xfId="31026" xr:uid="{00000000-0005-0000-0000-0000F97D0000}"/>
    <cellStyle name="Обычный 81 2 3 2" xfId="31027" xr:uid="{00000000-0005-0000-0000-0000FA7D0000}"/>
    <cellStyle name="Обычный 81 2 4" xfId="31028" xr:uid="{00000000-0005-0000-0000-0000FB7D0000}"/>
    <cellStyle name="Обычный 81 3" xfId="31029" xr:uid="{00000000-0005-0000-0000-0000FC7D0000}"/>
    <cellStyle name="Обычный 81 3 2" xfId="31030" xr:uid="{00000000-0005-0000-0000-0000FD7D0000}"/>
    <cellStyle name="Обычный 81 3 2 2" xfId="31031" xr:uid="{00000000-0005-0000-0000-0000FE7D0000}"/>
    <cellStyle name="Обычный 81 3 3" xfId="31032" xr:uid="{00000000-0005-0000-0000-0000FF7D0000}"/>
    <cellStyle name="Обычный 81 4" xfId="31033" xr:uid="{00000000-0005-0000-0000-0000007E0000}"/>
    <cellStyle name="Обычный 81 4 2" xfId="31034" xr:uid="{00000000-0005-0000-0000-0000017E0000}"/>
    <cellStyle name="Обычный 81 5" xfId="31035" xr:uid="{00000000-0005-0000-0000-0000027E0000}"/>
    <cellStyle name="Обычный 82" xfId="697" xr:uid="{00000000-0005-0000-0000-0000037E0000}"/>
    <cellStyle name="Обычный 82 2" xfId="31036" xr:uid="{00000000-0005-0000-0000-0000047E0000}"/>
    <cellStyle name="Обычный 82 2 2" xfId="31037" xr:uid="{00000000-0005-0000-0000-0000057E0000}"/>
    <cellStyle name="Обычный 82 2 2 2" xfId="31038" xr:uid="{00000000-0005-0000-0000-0000067E0000}"/>
    <cellStyle name="Обычный 82 2 2 2 2" xfId="31039" xr:uid="{00000000-0005-0000-0000-0000077E0000}"/>
    <cellStyle name="Обычный 82 2 2 3" xfId="31040" xr:uid="{00000000-0005-0000-0000-0000087E0000}"/>
    <cellStyle name="Обычный 82 2 3" xfId="31041" xr:uid="{00000000-0005-0000-0000-0000097E0000}"/>
    <cellStyle name="Обычный 82 2 3 2" xfId="31042" xr:uid="{00000000-0005-0000-0000-00000A7E0000}"/>
    <cellStyle name="Обычный 82 2 4" xfId="31043" xr:uid="{00000000-0005-0000-0000-00000B7E0000}"/>
    <cellStyle name="Обычный 82 3" xfId="31044" xr:uid="{00000000-0005-0000-0000-00000C7E0000}"/>
    <cellStyle name="Обычный 82 3 2" xfId="31045" xr:uid="{00000000-0005-0000-0000-00000D7E0000}"/>
    <cellStyle name="Обычный 82 3 2 2" xfId="31046" xr:uid="{00000000-0005-0000-0000-00000E7E0000}"/>
    <cellStyle name="Обычный 82 3 3" xfId="31047" xr:uid="{00000000-0005-0000-0000-00000F7E0000}"/>
    <cellStyle name="Обычный 82 4" xfId="31048" xr:uid="{00000000-0005-0000-0000-0000107E0000}"/>
    <cellStyle name="Обычный 82 4 2" xfId="31049" xr:uid="{00000000-0005-0000-0000-0000117E0000}"/>
    <cellStyle name="Обычный 82 5" xfId="31050" xr:uid="{00000000-0005-0000-0000-0000127E0000}"/>
    <cellStyle name="Обычный 83" xfId="698" xr:uid="{00000000-0005-0000-0000-0000137E0000}"/>
    <cellStyle name="Обычный 83 2" xfId="31051" xr:uid="{00000000-0005-0000-0000-0000147E0000}"/>
    <cellStyle name="Обычный 83 2 2" xfId="31052" xr:uid="{00000000-0005-0000-0000-0000157E0000}"/>
    <cellStyle name="Обычный 83 2 2 2" xfId="31053" xr:uid="{00000000-0005-0000-0000-0000167E0000}"/>
    <cellStyle name="Обычный 83 2 2 2 2" xfId="31054" xr:uid="{00000000-0005-0000-0000-0000177E0000}"/>
    <cellStyle name="Обычный 83 2 2 3" xfId="31055" xr:uid="{00000000-0005-0000-0000-0000187E0000}"/>
    <cellStyle name="Обычный 83 2 3" xfId="31056" xr:uid="{00000000-0005-0000-0000-0000197E0000}"/>
    <cellStyle name="Обычный 83 2 3 2" xfId="31057" xr:uid="{00000000-0005-0000-0000-00001A7E0000}"/>
    <cellStyle name="Обычный 83 2 4" xfId="31058" xr:uid="{00000000-0005-0000-0000-00001B7E0000}"/>
    <cellStyle name="Обычный 83 3" xfId="31059" xr:uid="{00000000-0005-0000-0000-00001C7E0000}"/>
    <cellStyle name="Обычный 83 3 2" xfId="31060" xr:uid="{00000000-0005-0000-0000-00001D7E0000}"/>
    <cellStyle name="Обычный 83 3 2 2" xfId="31061" xr:uid="{00000000-0005-0000-0000-00001E7E0000}"/>
    <cellStyle name="Обычный 83 3 3" xfId="31062" xr:uid="{00000000-0005-0000-0000-00001F7E0000}"/>
    <cellStyle name="Обычный 83 4" xfId="31063" xr:uid="{00000000-0005-0000-0000-0000207E0000}"/>
    <cellStyle name="Обычный 83 4 2" xfId="31064" xr:uid="{00000000-0005-0000-0000-0000217E0000}"/>
    <cellStyle name="Обычный 83 5" xfId="31065" xr:uid="{00000000-0005-0000-0000-0000227E0000}"/>
    <cellStyle name="Обычный 84" xfId="699" xr:uid="{00000000-0005-0000-0000-0000237E0000}"/>
    <cellStyle name="Обычный 84 2" xfId="31066" xr:uid="{00000000-0005-0000-0000-0000247E0000}"/>
    <cellStyle name="Обычный 84 2 2" xfId="31067" xr:uid="{00000000-0005-0000-0000-0000257E0000}"/>
    <cellStyle name="Обычный 84 2 2 2" xfId="31068" xr:uid="{00000000-0005-0000-0000-0000267E0000}"/>
    <cellStyle name="Обычный 84 2 2 2 2" xfId="31069" xr:uid="{00000000-0005-0000-0000-0000277E0000}"/>
    <cellStyle name="Обычный 84 2 2 3" xfId="31070" xr:uid="{00000000-0005-0000-0000-0000287E0000}"/>
    <cellStyle name="Обычный 84 2 3" xfId="31071" xr:uid="{00000000-0005-0000-0000-0000297E0000}"/>
    <cellStyle name="Обычный 84 2 3 2" xfId="31072" xr:uid="{00000000-0005-0000-0000-00002A7E0000}"/>
    <cellStyle name="Обычный 84 2 4" xfId="31073" xr:uid="{00000000-0005-0000-0000-00002B7E0000}"/>
    <cellStyle name="Обычный 84 3" xfId="31074" xr:uid="{00000000-0005-0000-0000-00002C7E0000}"/>
    <cellStyle name="Обычный 84 3 2" xfId="31075" xr:uid="{00000000-0005-0000-0000-00002D7E0000}"/>
    <cellStyle name="Обычный 84 3 2 2" xfId="31076" xr:uid="{00000000-0005-0000-0000-00002E7E0000}"/>
    <cellStyle name="Обычный 84 3 3" xfId="31077" xr:uid="{00000000-0005-0000-0000-00002F7E0000}"/>
    <cellStyle name="Обычный 84 4" xfId="31078" xr:uid="{00000000-0005-0000-0000-0000307E0000}"/>
    <cellStyle name="Обычный 84 4 2" xfId="31079" xr:uid="{00000000-0005-0000-0000-0000317E0000}"/>
    <cellStyle name="Обычный 84 5" xfId="31080" xr:uid="{00000000-0005-0000-0000-0000327E0000}"/>
    <cellStyle name="Обычный 85" xfId="700" xr:uid="{00000000-0005-0000-0000-0000337E0000}"/>
    <cellStyle name="Обычный 85 2" xfId="31081" xr:uid="{00000000-0005-0000-0000-0000347E0000}"/>
    <cellStyle name="Обычный 85 2 2" xfId="31082" xr:uid="{00000000-0005-0000-0000-0000357E0000}"/>
    <cellStyle name="Обычный 85 2 2 2" xfId="31083" xr:uid="{00000000-0005-0000-0000-0000367E0000}"/>
    <cellStyle name="Обычный 85 2 2 2 2" xfId="31084" xr:uid="{00000000-0005-0000-0000-0000377E0000}"/>
    <cellStyle name="Обычный 85 2 2 3" xfId="31085" xr:uid="{00000000-0005-0000-0000-0000387E0000}"/>
    <cellStyle name="Обычный 85 2 3" xfId="31086" xr:uid="{00000000-0005-0000-0000-0000397E0000}"/>
    <cellStyle name="Обычный 85 2 3 2" xfId="31087" xr:uid="{00000000-0005-0000-0000-00003A7E0000}"/>
    <cellStyle name="Обычный 85 2 4" xfId="31088" xr:uid="{00000000-0005-0000-0000-00003B7E0000}"/>
    <cellStyle name="Обычный 85 3" xfId="31089" xr:uid="{00000000-0005-0000-0000-00003C7E0000}"/>
    <cellStyle name="Обычный 85 3 2" xfId="31090" xr:uid="{00000000-0005-0000-0000-00003D7E0000}"/>
    <cellStyle name="Обычный 85 3 2 2" xfId="31091" xr:uid="{00000000-0005-0000-0000-00003E7E0000}"/>
    <cellStyle name="Обычный 85 3 3" xfId="31092" xr:uid="{00000000-0005-0000-0000-00003F7E0000}"/>
    <cellStyle name="Обычный 85 4" xfId="31093" xr:uid="{00000000-0005-0000-0000-0000407E0000}"/>
    <cellStyle name="Обычный 85 4 2" xfId="31094" xr:uid="{00000000-0005-0000-0000-0000417E0000}"/>
    <cellStyle name="Обычный 85 5" xfId="31095" xr:uid="{00000000-0005-0000-0000-0000427E0000}"/>
    <cellStyle name="Обычный 86" xfId="701" xr:uid="{00000000-0005-0000-0000-0000437E0000}"/>
    <cellStyle name="Обычный 86 2" xfId="31096" xr:uid="{00000000-0005-0000-0000-0000447E0000}"/>
    <cellStyle name="Обычный 86 2 2" xfId="31097" xr:uid="{00000000-0005-0000-0000-0000457E0000}"/>
    <cellStyle name="Обычный 86 2 2 2" xfId="31098" xr:uid="{00000000-0005-0000-0000-0000467E0000}"/>
    <cellStyle name="Обычный 86 2 2 2 2" xfId="31099" xr:uid="{00000000-0005-0000-0000-0000477E0000}"/>
    <cellStyle name="Обычный 86 2 2 3" xfId="31100" xr:uid="{00000000-0005-0000-0000-0000487E0000}"/>
    <cellStyle name="Обычный 86 2 3" xfId="31101" xr:uid="{00000000-0005-0000-0000-0000497E0000}"/>
    <cellStyle name="Обычный 86 2 3 2" xfId="31102" xr:uid="{00000000-0005-0000-0000-00004A7E0000}"/>
    <cellStyle name="Обычный 86 2 4" xfId="31103" xr:uid="{00000000-0005-0000-0000-00004B7E0000}"/>
    <cellStyle name="Обычный 86 3" xfId="31104" xr:uid="{00000000-0005-0000-0000-00004C7E0000}"/>
    <cellStyle name="Обычный 86 3 2" xfId="31105" xr:uid="{00000000-0005-0000-0000-00004D7E0000}"/>
    <cellStyle name="Обычный 86 3 2 2" xfId="31106" xr:uid="{00000000-0005-0000-0000-00004E7E0000}"/>
    <cellStyle name="Обычный 86 3 3" xfId="31107" xr:uid="{00000000-0005-0000-0000-00004F7E0000}"/>
    <cellStyle name="Обычный 86 4" xfId="31108" xr:uid="{00000000-0005-0000-0000-0000507E0000}"/>
    <cellStyle name="Обычный 86 4 2" xfId="31109" xr:uid="{00000000-0005-0000-0000-0000517E0000}"/>
    <cellStyle name="Обычный 86 5" xfId="31110" xr:uid="{00000000-0005-0000-0000-0000527E0000}"/>
    <cellStyle name="Обычный 87" xfId="702" xr:uid="{00000000-0005-0000-0000-0000537E0000}"/>
    <cellStyle name="Обычный 87 2" xfId="31111" xr:uid="{00000000-0005-0000-0000-0000547E0000}"/>
    <cellStyle name="Обычный 87 2 2" xfId="31112" xr:uid="{00000000-0005-0000-0000-0000557E0000}"/>
    <cellStyle name="Обычный 87 2 2 2" xfId="31113" xr:uid="{00000000-0005-0000-0000-0000567E0000}"/>
    <cellStyle name="Обычный 87 2 2 2 2" xfId="31114" xr:uid="{00000000-0005-0000-0000-0000577E0000}"/>
    <cellStyle name="Обычный 87 2 2 3" xfId="31115" xr:uid="{00000000-0005-0000-0000-0000587E0000}"/>
    <cellStyle name="Обычный 87 2 3" xfId="31116" xr:uid="{00000000-0005-0000-0000-0000597E0000}"/>
    <cellStyle name="Обычный 87 2 3 2" xfId="31117" xr:uid="{00000000-0005-0000-0000-00005A7E0000}"/>
    <cellStyle name="Обычный 87 2 4" xfId="31118" xr:uid="{00000000-0005-0000-0000-00005B7E0000}"/>
    <cellStyle name="Обычный 87 3" xfId="31119" xr:uid="{00000000-0005-0000-0000-00005C7E0000}"/>
    <cellStyle name="Обычный 87 3 2" xfId="31120" xr:uid="{00000000-0005-0000-0000-00005D7E0000}"/>
    <cellStyle name="Обычный 87 3 2 2" xfId="31121" xr:uid="{00000000-0005-0000-0000-00005E7E0000}"/>
    <cellStyle name="Обычный 87 3 3" xfId="31122" xr:uid="{00000000-0005-0000-0000-00005F7E0000}"/>
    <cellStyle name="Обычный 87 4" xfId="31123" xr:uid="{00000000-0005-0000-0000-0000607E0000}"/>
    <cellStyle name="Обычный 87 4 2" xfId="31124" xr:uid="{00000000-0005-0000-0000-0000617E0000}"/>
    <cellStyle name="Обычный 87 5" xfId="31125" xr:uid="{00000000-0005-0000-0000-0000627E0000}"/>
    <cellStyle name="Обычный 88" xfId="703" xr:uid="{00000000-0005-0000-0000-0000637E0000}"/>
    <cellStyle name="Обычный 88 2" xfId="31126" xr:uid="{00000000-0005-0000-0000-0000647E0000}"/>
    <cellStyle name="Обычный 88 2 2" xfId="31127" xr:uid="{00000000-0005-0000-0000-0000657E0000}"/>
    <cellStyle name="Обычный 88 2 2 2" xfId="31128" xr:uid="{00000000-0005-0000-0000-0000667E0000}"/>
    <cellStyle name="Обычный 88 2 2 2 2" xfId="31129" xr:uid="{00000000-0005-0000-0000-0000677E0000}"/>
    <cellStyle name="Обычный 88 2 2 3" xfId="31130" xr:uid="{00000000-0005-0000-0000-0000687E0000}"/>
    <cellStyle name="Обычный 88 2 3" xfId="31131" xr:uid="{00000000-0005-0000-0000-0000697E0000}"/>
    <cellStyle name="Обычный 88 2 3 2" xfId="31132" xr:uid="{00000000-0005-0000-0000-00006A7E0000}"/>
    <cellStyle name="Обычный 88 2 4" xfId="31133" xr:uid="{00000000-0005-0000-0000-00006B7E0000}"/>
    <cellStyle name="Обычный 88 3" xfId="31134" xr:uid="{00000000-0005-0000-0000-00006C7E0000}"/>
    <cellStyle name="Обычный 88 3 2" xfId="31135" xr:uid="{00000000-0005-0000-0000-00006D7E0000}"/>
    <cellStyle name="Обычный 88 3 2 2" xfId="31136" xr:uid="{00000000-0005-0000-0000-00006E7E0000}"/>
    <cellStyle name="Обычный 88 3 3" xfId="31137" xr:uid="{00000000-0005-0000-0000-00006F7E0000}"/>
    <cellStyle name="Обычный 88 4" xfId="31138" xr:uid="{00000000-0005-0000-0000-0000707E0000}"/>
    <cellStyle name="Обычный 88 4 2" xfId="31139" xr:uid="{00000000-0005-0000-0000-0000717E0000}"/>
    <cellStyle name="Обычный 88 5" xfId="31140" xr:uid="{00000000-0005-0000-0000-0000727E0000}"/>
    <cellStyle name="Обычный 89" xfId="704" xr:uid="{00000000-0005-0000-0000-0000737E0000}"/>
    <cellStyle name="Обычный 89 2" xfId="31141" xr:uid="{00000000-0005-0000-0000-0000747E0000}"/>
    <cellStyle name="Обычный 89 2 2" xfId="31142" xr:uid="{00000000-0005-0000-0000-0000757E0000}"/>
    <cellStyle name="Обычный 89 2 2 2" xfId="31143" xr:uid="{00000000-0005-0000-0000-0000767E0000}"/>
    <cellStyle name="Обычный 89 2 2 2 2" xfId="31144" xr:uid="{00000000-0005-0000-0000-0000777E0000}"/>
    <cellStyle name="Обычный 89 2 2 3" xfId="31145" xr:uid="{00000000-0005-0000-0000-0000787E0000}"/>
    <cellStyle name="Обычный 89 2 3" xfId="31146" xr:uid="{00000000-0005-0000-0000-0000797E0000}"/>
    <cellStyle name="Обычный 89 2 3 2" xfId="31147" xr:uid="{00000000-0005-0000-0000-00007A7E0000}"/>
    <cellStyle name="Обычный 89 2 4" xfId="31148" xr:uid="{00000000-0005-0000-0000-00007B7E0000}"/>
    <cellStyle name="Обычный 89 3" xfId="31149" xr:uid="{00000000-0005-0000-0000-00007C7E0000}"/>
    <cellStyle name="Обычный 89 3 2" xfId="31150" xr:uid="{00000000-0005-0000-0000-00007D7E0000}"/>
    <cellStyle name="Обычный 89 3 2 2" xfId="31151" xr:uid="{00000000-0005-0000-0000-00007E7E0000}"/>
    <cellStyle name="Обычный 89 3 3" xfId="31152" xr:uid="{00000000-0005-0000-0000-00007F7E0000}"/>
    <cellStyle name="Обычный 89 4" xfId="31153" xr:uid="{00000000-0005-0000-0000-0000807E0000}"/>
    <cellStyle name="Обычный 89 4 2" xfId="31154" xr:uid="{00000000-0005-0000-0000-0000817E0000}"/>
    <cellStyle name="Обычный 89 5" xfId="31155" xr:uid="{00000000-0005-0000-0000-0000827E0000}"/>
    <cellStyle name="Обычный 9" xfId="405" xr:uid="{00000000-0005-0000-0000-0000837E0000}"/>
    <cellStyle name="Обычный 9 2" xfId="406" xr:uid="{00000000-0005-0000-0000-0000847E0000}"/>
    <cellStyle name="Обычный 9 3" xfId="407" xr:uid="{00000000-0005-0000-0000-0000857E0000}"/>
    <cellStyle name="Обычный 9 4" xfId="31156" xr:uid="{00000000-0005-0000-0000-0000867E0000}"/>
    <cellStyle name="Обычный 9 4 2" xfId="31157" xr:uid="{00000000-0005-0000-0000-0000877E0000}"/>
    <cellStyle name="Обычный 9 4 2 2" xfId="31158" xr:uid="{00000000-0005-0000-0000-0000887E0000}"/>
    <cellStyle name="Обычный 9 4 2 2 2" xfId="31159" xr:uid="{00000000-0005-0000-0000-0000897E0000}"/>
    <cellStyle name="Обычный 9 4 2 3" xfId="31160" xr:uid="{00000000-0005-0000-0000-00008A7E0000}"/>
    <cellStyle name="Обычный 9 4 3" xfId="31161" xr:uid="{00000000-0005-0000-0000-00008B7E0000}"/>
    <cellStyle name="Обычный 9 4 3 2" xfId="31162" xr:uid="{00000000-0005-0000-0000-00008C7E0000}"/>
    <cellStyle name="Обычный 9 4 4" xfId="31163" xr:uid="{00000000-0005-0000-0000-00008D7E0000}"/>
    <cellStyle name="Обычный 9 5" xfId="31164" xr:uid="{00000000-0005-0000-0000-00008E7E0000}"/>
    <cellStyle name="Обычный 9 5 2" xfId="31165" xr:uid="{00000000-0005-0000-0000-00008F7E0000}"/>
    <cellStyle name="Обычный 9 5 2 2" xfId="31166" xr:uid="{00000000-0005-0000-0000-0000907E0000}"/>
    <cellStyle name="Обычный 9 5 3" xfId="31167" xr:uid="{00000000-0005-0000-0000-0000917E0000}"/>
    <cellStyle name="Обычный 9 6" xfId="31168" xr:uid="{00000000-0005-0000-0000-0000927E0000}"/>
    <cellStyle name="Обычный 9 6 2" xfId="31169" xr:uid="{00000000-0005-0000-0000-0000937E0000}"/>
    <cellStyle name="Обычный 9 7" xfId="31170" xr:uid="{00000000-0005-0000-0000-0000947E0000}"/>
    <cellStyle name="Обычный 90" xfId="705" xr:uid="{00000000-0005-0000-0000-0000957E0000}"/>
    <cellStyle name="Обычный 90 2" xfId="31171" xr:uid="{00000000-0005-0000-0000-0000967E0000}"/>
    <cellStyle name="Обычный 90 2 2" xfId="31172" xr:uid="{00000000-0005-0000-0000-0000977E0000}"/>
    <cellStyle name="Обычный 90 2 2 2" xfId="31173" xr:uid="{00000000-0005-0000-0000-0000987E0000}"/>
    <cellStyle name="Обычный 90 2 2 2 2" xfId="31174" xr:uid="{00000000-0005-0000-0000-0000997E0000}"/>
    <cellStyle name="Обычный 90 2 2 3" xfId="31175" xr:uid="{00000000-0005-0000-0000-00009A7E0000}"/>
    <cellStyle name="Обычный 90 2 3" xfId="31176" xr:uid="{00000000-0005-0000-0000-00009B7E0000}"/>
    <cellStyle name="Обычный 90 2 3 2" xfId="31177" xr:uid="{00000000-0005-0000-0000-00009C7E0000}"/>
    <cellStyle name="Обычный 90 2 4" xfId="31178" xr:uid="{00000000-0005-0000-0000-00009D7E0000}"/>
    <cellStyle name="Обычный 90 3" xfId="31179" xr:uid="{00000000-0005-0000-0000-00009E7E0000}"/>
    <cellStyle name="Обычный 90 3 2" xfId="31180" xr:uid="{00000000-0005-0000-0000-00009F7E0000}"/>
    <cellStyle name="Обычный 90 3 2 2" xfId="31181" xr:uid="{00000000-0005-0000-0000-0000A07E0000}"/>
    <cellStyle name="Обычный 90 3 3" xfId="31182" xr:uid="{00000000-0005-0000-0000-0000A17E0000}"/>
    <cellStyle name="Обычный 90 4" xfId="31183" xr:uid="{00000000-0005-0000-0000-0000A27E0000}"/>
    <cellStyle name="Обычный 90 4 2" xfId="31184" xr:uid="{00000000-0005-0000-0000-0000A37E0000}"/>
    <cellStyle name="Обычный 90 5" xfId="31185" xr:uid="{00000000-0005-0000-0000-0000A47E0000}"/>
    <cellStyle name="Обычный 91" xfId="706" xr:uid="{00000000-0005-0000-0000-0000A57E0000}"/>
    <cellStyle name="Обычный 91 2" xfId="31186" xr:uid="{00000000-0005-0000-0000-0000A67E0000}"/>
    <cellStyle name="Обычный 91 2 2" xfId="31187" xr:uid="{00000000-0005-0000-0000-0000A77E0000}"/>
    <cellStyle name="Обычный 91 2 2 2" xfId="31188" xr:uid="{00000000-0005-0000-0000-0000A87E0000}"/>
    <cellStyle name="Обычный 91 2 2 2 2" xfId="31189" xr:uid="{00000000-0005-0000-0000-0000A97E0000}"/>
    <cellStyle name="Обычный 91 2 2 3" xfId="31190" xr:uid="{00000000-0005-0000-0000-0000AA7E0000}"/>
    <cellStyle name="Обычный 91 2 3" xfId="31191" xr:uid="{00000000-0005-0000-0000-0000AB7E0000}"/>
    <cellStyle name="Обычный 91 2 3 2" xfId="31192" xr:uid="{00000000-0005-0000-0000-0000AC7E0000}"/>
    <cellStyle name="Обычный 91 2 4" xfId="31193" xr:uid="{00000000-0005-0000-0000-0000AD7E0000}"/>
    <cellStyle name="Обычный 91 3" xfId="31194" xr:uid="{00000000-0005-0000-0000-0000AE7E0000}"/>
    <cellStyle name="Обычный 91 3 2" xfId="31195" xr:uid="{00000000-0005-0000-0000-0000AF7E0000}"/>
    <cellStyle name="Обычный 91 3 2 2" xfId="31196" xr:uid="{00000000-0005-0000-0000-0000B07E0000}"/>
    <cellStyle name="Обычный 91 3 3" xfId="31197" xr:uid="{00000000-0005-0000-0000-0000B17E0000}"/>
    <cellStyle name="Обычный 91 4" xfId="31198" xr:uid="{00000000-0005-0000-0000-0000B27E0000}"/>
    <cellStyle name="Обычный 91 4 2" xfId="31199" xr:uid="{00000000-0005-0000-0000-0000B37E0000}"/>
    <cellStyle name="Обычный 91 5" xfId="31200" xr:uid="{00000000-0005-0000-0000-0000B47E0000}"/>
    <cellStyle name="Обычный 92" xfId="707" xr:uid="{00000000-0005-0000-0000-0000B57E0000}"/>
    <cellStyle name="Обычный 92 2" xfId="31201" xr:uid="{00000000-0005-0000-0000-0000B67E0000}"/>
    <cellStyle name="Обычный 92 2 2" xfId="31202" xr:uid="{00000000-0005-0000-0000-0000B77E0000}"/>
    <cellStyle name="Обычный 92 2 2 2" xfId="31203" xr:uid="{00000000-0005-0000-0000-0000B87E0000}"/>
    <cellStyle name="Обычный 92 2 2 2 2" xfId="31204" xr:uid="{00000000-0005-0000-0000-0000B97E0000}"/>
    <cellStyle name="Обычный 92 2 2 3" xfId="31205" xr:uid="{00000000-0005-0000-0000-0000BA7E0000}"/>
    <cellStyle name="Обычный 92 2 3" xfId="31206" xr:uid="{00000000-0005-0000-0000-0000BB7E0000}"/>
    <cellStyle name="Обычный 92 2 3 2" xfId="31207" xr:uid="{00000000-0005-0000-0000-0000BC7E0000}"/>
    <cellStyle name="Обычный 92 2 4" xfId="31208" xr:uid="{00000000-0005-0000-0000-0000BD7E0000}"/>
    <cellStyle name="Обычный 92 3" xfId="31209" xr:uid="{00000000-0005-0000-0000-0000BE7E0000}"/>
    <cellStyle name="Обычный 92 3 2" xfId="31210" xr:uid="{00000000-0005-0000-0000-0000BF7E0000}"/>
    <cellStyle name="Обычный 92 3 2 2" xfId="31211" xr:uid="{00000000-0005-0000-0000-0000C07E0000}"/>
    <cellStyle name="Обычный 92 3 3" xfId="31212" xr:uid="{00000000-0005-0000-0000-0000C17E0000}"/>
    <cellStyle name="Обычный 92 4" xfId="31213" xr:uid="{00000000-0005-0000-0000-0000C27E0000}"/>
    <cellStyle name="Обычный 92 4 2" xfId="31214" xr:uid="{00000000-0005-0000-0000-0000C37E0000}"/>
    <cellStyle name="Обычный 92 5" xfId="31215" xr:uid="{00000000-0005-0000-0000-0000C47E0000}"/>
    <cellStyle name="Обычный 93" xfId="708" xr:uid="{00000000-0005-0000-0000-0000C57E0000}"/>
    <cellStyle name="Обычный 93 2" xfId="31216" xr:uid="{00000000-0005-0000-0000-0000C67E0000}"/>
    <cellStyle name="Обычный 93 2 2" xfId="31217" xr:uid="{00000000-0005-0000-0000-0000C77E0000}"/>
    <cellStyle name="Обычный 93 2 2 2" xfId="31218" xr:uid="{00000000-0005-0000-0000-0000C87E0000}"/>
    <cellStyle name="Обычный 93 2 2 2 2" xfId="31219" xr:uid="{00000000-0005-0000-0000-0000C97E0000}"/>
    <cellStyle name="Обычный 93 2 2 3" xfId="31220" xr:uid="{00000000-0005-0000-0000-0000CA7E0000}"/>
    <cellStyle name="Обычный 93 2 3" xfId="31221" xr:uid="{00000000-0005-0000-0000-0000CB7E0000}"/>
    <cellStyle name="Обычный 93 2 3 2" xfId="31222" xr:uid="{00000000-0005-0000-0000-0000CC7E0000}"/>
    <cellStyle name="Обычный 93 2 4" xfId="31223" xr:uid="{00000000-0005-0000-0000-0000CD7E0000}"/>
    <cellStyle name="Обычный 93 3" xfId="31224" xr:uid="{00000000-0005-0000-0000-0000CE7E0000}"/>
    <cellStyle name="Обычный 93 3 2" xfId="31225" xr:uid="{00000000-0005-0000-0000-0000CF7E0000}"/>
    <cellStyle name="Обычный 93 3 2 2" xfId="31226" xr:uid="{00000000-0005-0000-0000-0000D07E0000}"/>
    <cellStyle name="Обычный 93 3 3" xfId="31227" xr:uid="{00000000-0005-0000-0000-0000D17E0000}"/>
    <cellStyle name="Обычный 93 4" xfId="31228" xr:uid="{00000000-0005-0000-0000-0000D27E0000}"/>
    <cellStyle name="Обычный 93 4 2" xfId="31229" xr:uid="{00000000-0005-0000-0000-0000D37E0000}"/>
    <cellStyle name="Обычный 93 5" xfId="31230" xr:uid="{00000000-0005-0000-0000-0000D47E0000}"/>
    <cellStyle name="Обычный 94" xfId="709" xr:uid="{00000000-0005-0000-0000-0000D57E0000}"/>
    <cellStyle name="Обычный 94 2" xfId="31231" xr:uid="{00000000-0005-0000-0000-0000D67E0000}"/>
    <cellStyle name="Обычный 94 2 2" xfId="31232" xr:uid="{00000000-0005-0000-0000-0000D77E0000}"/>
    <cellStyle name="Обычный 94 2 2 2" xfId="31233" xr:uid="{00000000-0005-0000-0000-0000D87E0000}"/>
    <cellStyle name="Обычный 94 2 2 2 2" xfId="31234" xr:uid="{00000000-0005-0000-0000-0000D97E0000}"/>
    <cellStyle name="Обычный 94 2 2 3" xfId="31235" xr:uid="{00000000-0005-0000-0000-0000DA7E0000}"/>
    <cellStyle name="Обычный 94 2 3" xfId="31236" xr:uid="{00000000-0005-0000-0000-0000DB7E0000}"/>
    <cellStyle name="Обычный 94 2 3 2" xfId="31237" xr:uid="{00000000-0005-0000-0000-0000DC7E0000}"/>
    <cellStyle name="Обычный 94 2 4" xfId="31238" xr:uid="{00000000-0005-0000-0000-0000DD7E0000}"/>
    <cellStyle name="Обычный 94 3" xfId="31239" xr:uid="{00000000-0005-0000-0000-0000DE7E0000}"/>
    <cellStyle name="Обычный 94 3 2" xfId="31240" xr:uid="{00000000-0005-0000-0000-0000DF7E0000}"/>
    <cellStyle name="Обычный 94 3 2 2" xfId="31241" xr:uid="{00000000-0005-0000-0000-0000E07E0000}"/>
    <cellStyle name="Обычный 94 3 3" xfId="31242" xr:uid="{00000000-0005-0000-0000-0000E17E0000}"/>
    <cellStyle name="Обычный 94 4" xfId="31243" xr:uid="{00000000-0005-0000-0000-0000E27E0000}"/>
    <cellStyle name="Обычный 94 4 2" xfId="31244" xr:uid="{00000000-0005-0000-0000-0000E37E0000}"/>
    <cellStyle name="Обычный 94 5" xfId="31245" xr:uid="{00000000-0005-0000-0000-0000E47E0000}"/>
    <cellStyle name="Обычный 95" xfId="710" xr:uid="{00000000-0005-0000-0000-0000E57E0000}"/>
    <cellStyle name="Обычный 95 2" xfId="31246" xr:uid="{00000000-0005-0000-0000-0000E67E0000}"/>
    <cellStyle name="Обычный 95 2 2" xfId="31247" xr:uid="{00000000-0005-0000-0000-0000E77E0000}"/>
    <cellStyle name="Обычный 95 2 2 2" xfId="31248" xr:uid="{00000000-0005-0000-0000-0000E87E0000}"/>
    <cellStyle name="Обычный 95 2 2 2 2" xfId="31249" xr:uid="{00000000-0005-0000-0000-0000E97E0000}"/>
    <cellStyle name="Обычный 95 2 2 3" xfId="31250" xr:uid="{00000000-0005-0000-0000-0000EA7E0000}"/>
    <cellStyle name="Обычный 95 2 3" xfId="31251" xr:uid="{00000000-0005-0000-0000-0000EB7E0000}"/>
    <cellStyle name="Обычный 95 2 3 2" xfId="31252" xr:uid="{00000000-0005-0000-0000-0000EC7E0000}"/>
    <cellStyle name="Обычный 95 2 4" xfId="31253" xr:uid="{00000000-0005-0000-0000-0000ED7E0000}"/>
    <cellStyle name="Обычный 95 3" xfId="31254" xr:uid="{00000000-0005-0000-0000-0000EE7E0000}"/>
    <cellStyle name="Обычный 95 3 2" xfId="31255" xr:uid="{00000000-0005-0000-0000-0000EF7E0000}"/>
    <cellStyle name="Обычный 95 3 2 2" xfId="31256" xr:uid="{00000000-0005-0000-0000-0000F07E0000}"/>
    <cellStyle name="Обычный 95 3 3" xfId="31257" xr:uid="{00000000-0005-0000-0000-0000F17E0000}"/>
    <cellStyle name="Обычный 95 4" xfId="31258" xr:uid="{00000000-0005-0000-0000-0000F27E0000}"/>
    <cellStyle name="Обычный 95 4 2" xfId="31259" xr:uid="{00000000-0005-0000-0000-0000F37E0000}"/>
    <cellStyle name="Обычный 95 5" xfId="31260" xr:uid="{00000000-0005-0000-0000-0000F47E0000}"/>
    <cellStyle name="Обычный 96" xfId="711" xr:uid="{00000000-0005-0000-0000-0000F57E0000}"/>
    <cellStyle name="Обычный 96 2" xfId="31261" xr:uid="{00000000-0005-0000-0000-0000F67E0000}"/>
    <cellStyle name="Обычный 96 2 2" xfId="31262" xr:uid="{00000000-0005-0000-0000-0000F77E0000}"/>
    <cellStyle name="Обычный 96 2 2 2" xfId="31263" xr:uid="{00000000-0005-0000-0000-0000F87E0000}"/>
    <cellStyle name="Обычный 96 2 2 2 2" xfId="31264" xr:uid="{00000000-0005-0000-0000-0000F97E0000}"/>
    <cellStyle name="Обычный 96 2 2 3" xfId="31265" xr:uid="{00000000-0005-0000-0000-0000FA7E0000}"/>
    <cellStyle name="Обычный 96 2 3" xfId="31266" xr:uid="{00000000-0005-0000-0000-0000FB7E0000}"/>
    <cellStyle name="Обычный 96 2 3 2" xfId="31267" xr:uid="{00000000-0005-0000-0000-0000FC7E0000}"/>
    <cellStyle name="Обычный 96 2 4" xfId="31268" xr:uid="{00000000-0005-0000-0000-0000FD7E0000}"/>
    <cellStyle name="Обычный 96 3" xfId="31269" xr:uid="{00000000-0005-0000-0000-0000FE7E0000}"/>
    <cellStyle name="Обычный 96 3 2" xfId="31270" xr:uid="{00000000-0005-0000-0000-0000FF7E0000}"/>
    <cellStyle name="Обычный 96 3 2 2" xfId="31271" xr:uid="{00000000-0005-0000-0000-0000007F0000}"/>
    <cellStyle name="Обычный 96 3 3" xfId="31272" xr:uid="{00000000-0005-0000-0000-0000017F0000}"/>
    <cellStyle name="Обычный 96 4" xfId="31273" xr:uid="{00000000-0005-0000-0000-0000027F0000}"/>
    <cellStyle name="Обычный 96 4 2" xfId="31274" xr:uid="{00000000-0005-0000-0000-0000037F0000}"/>
    <cellStyle name="Обычный 96 5" xfId="31275" xr:uid="{00000000-0005-0000-0000-0000047F0000}"/>
    <cellStyle name="Обычный 97" xfId="712" xr:uid="{00000000-0005-0000-0000-0000057F0000}"/>
    <cellStyle name="Обычный 97 2" xfId="31276" xr:uid="{00000000-0005-0000-0000-0000067F0000}"/>
    <cellStyle name="Обычный 97 2 2" xfId="31277" xr:uid="{00000000-0005-0000-0000-0000077F0000}"/>
    <cellStyle name="Обычный 97 2 2 2" xfId="31278" xr:uid="{00000000-0005-0000-0000-0000087F0000}"/>
    <cellStyle name="Обычный 97 2 2 2 2" xfId="31279" xr:uid="{00000000-0005-0000-0000-0000097F0000}"/>
    <cellStyle name="Обычный 97 2 2 3" xfId="31280" xr:uid="{00000000-0005-0000-0000-00000A7F0000}"/>
    <cellStyle name="Обычный 97 2 3" xfId="31281" xr:uid="{00000000-0005-0000-0000-00000B7F0000}"/>
    <cellStyle name="Обычный 97 2 3 2" xfId="31282" xr:uid="{00000000-0005-0000-0000-00000C7F0000}"/>
    <cellStyle name="Обычный 97 2 4" xfId="31283" xr:uid="{00000000-0005-0000-0000-00000D7F0000}"/>
    <cellStyle name="Обычный 97 3" xfId="31284" xr:uid="{00000000-0005-0000-0000-00000E7F0000}"/>
    <cellStyle name="Обычный 97 3 2" xfId="31285" xr:uid="{00000000-0005-0000-0000-00000F7F0000}"/>
    <cellStyle name="Обычный 97 3 2 2" xfId="31286" xr:uid="{00000000-0005-0000-0000-0000107F0000}"/>
    <cellStyle name="Обычный 97 3 3" xfId="31287" xr:uid="{00000000-0005-0000-0000-0000117F0000}"/>
    <cellStyle name="Обычный 97 4" xfId="31288" xr:uid="{00000000-0005-0000-0000-0000127F0000}"/>
    <cellStyle name="Обычный 97 4 2" xfId="31289" xr:uid="{00000000-0005-0000-0000-0000137F0000}"/>
    <cellStyle name="Обычный 97 5" xfId="31290" xr:uid="{00000000-0005-0000-0000-0000147F0000}"/>
    <cellStyle name="Обычный 98" xfId="713" xr:uid="{00000000-0005-0000-0000-0000157F0000}"/>
    <cellStyle name="Обычный 98 2" xfId="31291" xr:uid="{00000000-0005-0000-0000-0000167F0000}"/>
    <cellStyle name="Обычный 98 2 2" xfId="31292" xr:uid="{00000000-0005-0000-0000-0000177F0000}"/>
    <cellStyle name="Обычный 98 2 2 2" xfId="31293" xr:uid="{00000000-0005-0000-0000-0000187F0000}"/>
    <cellStyle name="Обычный 98 2 2 2 2" xfId="31294" xr:uid="{00000000-0005-0000-0000-0000197F0000}"/>
    <cellStyle name="Обычный 98 2 2 3" xfId="31295" xr:uid="{00000000-0005-0000-0000-00001A7F0000}"/>
    <cellStyle name="Обычный 98 2 3" xfId="31296" xr:uid="{00000000-0005-0000-0000-00001B7F0000}"/>
    <cellStyle name="Обычный 98 2 3 2" xfId="31297" xr:uid="{00000000-0005-0000-0000-00001C7F0000}"/>
    <cellStyle name="Обычный 98 2 4" xfId="31298" xr:uid="{00000000-0005-0000-0000-00001D7F0000}"/>
    <cellStyle name="Обычный 98 3" xfId="31299" xr:uid="{00000000-0005-0000-0000-00001E7F0000}"/>
    <cellStyle name="Обычный 98 3 2" xfId="31300" xr:uid="{00000000-0005-0000-0000-00001F7F0000}"/>
    <cellStyle name="Обычный 98 3 2 2" xfId="31301" xr:uid="{00000000-0005-0000-0000-0000207F0000}"/>
    <cellStyle name="Обычный 98 3 3" xfId="31302" xr:uid="{00000000-0005-0000-0000-0000217F0000}"/>
    <cellStyle name="Обычный 98 4" xfId="31303" xr:uid="{00000000-0005-0000-0000-0000227F0000}"/>
    <cellStyle name="Обычный 98 4 2" xfId="31304" xr:uid="{00000000-0005-0000-0000-0000237F0000}"/>
    <cellStyle name="Обычный 98 5" xfId="31305" xr:uid="{00000000-0005-0000-0000-0000247F0000}"/>
    <cellStyle name="Обычный 99" xfId="714" xr:uid="{00000000-0005-0000-0000-0000257F0000}"/>
    <cellStyle name="Обычный 99 2" xfId="31306" xr:uid="{00000000-0005-0000-0000-0000267F0000}"/>
    <cellStyle name="Обычный 99 2 2" xfId="31307" xr:uid="{00000000-0005-0000-0000-0000277F0000}"/>
    <cellStyle name="Обычный 99 2 2 2" xfId="31308" xr:uid="{00000000-0005-0000-0000-0000287F0000}"/>
    <cellStyle name="Обычный 99 2 2 2 2" xfId="31309" xr:uid="{00000000-0005-0000-0000-0000297F0000}"/>
    <cellStyle name="Обычный 99 2 2 3" xfId="31310" xr:uid="{00000000-0005-0000-0000-00002A7F0000}"/>
    <cellStyle name="Обычный 99 2 3" xfId="31311" xr:uid="{00000000-0005-0000-0000-00002B7F0000}"/>
    <cellStyle name="Обычный 99 2 3 2" xfId="31312" xr:uid="{00000000-0005-0000-0000-00002C7F0000}"/>
    <cellStyle name="Обычный 99 2 4" xfId="31313" xr:uid="{00000000-0005-0000-0000-00002D7F0000}"/>
    <cellStyle name="Обычный 99 3" xfId="31314" xr:uid="{00000000-0005-0000-0000-00002E7F0000}"/>
    <cellStyle name="Обычный 99 3 2" xfId="31315" xr:uid="{00000000-0005-0000-0000-00002F7F0000}"/>
    <cellStyle name="Обычный 99 3 2 2" xfId="31316" xr:uid="{00000000-0005-0000-0000-0000307F0000}"/>
    <cellStyle name="Обычный 99 3 3" xfId="31317" xr:uid="{00000000-0005-0000-0000-0000317F0000}"/>
    <cellStyle name="Обычный 99 4" xfId="31318" xr:uid="{00000000-0005-0000-0000-0000327F0000}"/>
    <cellStyle name="Обычный 99 4 2" xfId="31319" xr:uid="{00000000-0005-0000-0000-0000337F0000}"/>
    <cellStyle name="Обычный 99 5" xfId="31320" xr:uid="{00000000-0005-0000-0000-0000347F0000}"/>
    <cellStyle name="Обычный_Реконструкция ВЛ 6 кВ ф-12 Воскресенская БПС Самарской области изм " xfId="41537" xr:uid="{A7BDA973-E88C-4D09-A23C-00FDB5BEDE79}"/>
    <cellStyle name="Параметр" xfId="408" xr:uid="{00000000-0005-0000-0000-0000377F0000}"/>
    <cellStyle name="ПеременныеСметы" xfId="409" xr:uid="{00000000-0005-0000-0000-0000387F0000}"/>
    <cellStyle name="ПеременныеСметы 2" xfId="410" xr:uid="{00000000-0005-0000-0000-0000397F0000}"/>
    <cellStyle name="ПеременныеСметы 2 2" xfId="31321" xr:uid="{00000000-0005-0000-0000-00003A7F0000}"/>
    <cellStyle name="ПеременныеСметы 2 2 2" xfId="31322" xr:uid="{00000000-0005-0000-0000-00003B7F0000}"/>
    <cellStyle name="ПеременныеСметы 2 2 2 2" xfId="31323" xr:uid="{00000000-0005-0000-0000-00003C7F0000}"/>
    <cellStyle name="ПеременныеСметы 2 2 2 2 2" xfId="31324" xr:uid="{00000000-0005-0000-0000-00003D7F0000}"/>
    <cellStyle name="ПеременныеСметы 2 2 2 2 2 2" xfId="31325" xr:uid="{00000000-0005-0000-0000-00003E7F0000}"/>
    <cellStyle name="ПеременныеСметы 2 2 2 2 2 2 2" xfId="31326" xr:uid="{00000000-0005-0000-0000-00003F7F0000}"/>
    <cellStyle name="ПеременныеСметы 2 2 2 2 2 2 2 2" xfId="40710" xr:uid="{00000000-0005-0000-0000-0000407F0000}"/>
    <cellStyle name="ПеременныеСметы 2 2 2 2 2 2 3" xfId="40711" xr:uid="{00000000-0005-0000-0000-0000417F0000}"/>
    <cellStyle name="ПеременныеСметы 2 2 2 2 2 3" xfId="40712" xr:uid="{00000000-0005-0000-0000-0000427F0000}"/>
    <cellStyle name="ПеременныеСметы 2 2 2 2 3" xfId="31327" xr:uid="{00000000-0005-0000-0000-0000437F0000}"/>
    <cellStyle name="ПеременныеСметы 2 2 2 2 3 2" xfId="31328" xr:uid="{00000000-0005-0000-0000-0000447F0000}"/>
    <cellStyle name="ПеременныеСметы 2 2 2 2 3 2 2" xfId="40713" xr:uid="{00000000-0005-0000-0000-0000457F0000}"/>
    <cellStyle name="ПеременныеСметы 2 2 2 2 3 3" xfId="40714" xr:uid="{00000000-0005-0000-0000-0000467F0000}"/>
    <cellStyle name="ПеременныеСметы 2 2 2 2 4" xfId="40715" xr:uid="{00000000-0005-0000-0000-0000477F0000}"/>
    <cellStyle name="ПеременныеСметы 2 2 2 3" xfId="31329" xr:uid="{00000000-0005-0000-0000-0000487F0000}"/>
    <cellStyle name="ПеременныеСметы 2 2 2 3 2" xfId="31330" xr:uid="{00000000-0005-0000-0000-0000497F0000}"/>
    <cellStyle name="ПеременныеСметы 2 2 2 3 2 2" xfId="31331" xr:uid="{00000000-0005-0000-0000-00004A7F0000}"/>
    <cellStyle name="ПеременныеСметы 2 2 2 3 2 2 2" xfId="40716" xr:uid="{00000000-0005-0000-0000-00004B7F0000}"/>
    <cellStyle name="ПеременныеСметы 2 2 2 3 2 3" xfId="40717" xr:uid="{00000000-0005-0000-0000-00004C7F0000}"/>
    <cellStyle name="ПеременныеСметы 2 2 2 3 3" xfId="40718" xr:uid="{00000000-0005-0000-0000-00004D7F0000}"/>
    <cellStyle name="ПеременныеСметы 2 2 2 4" xfId="31332" xr:uid="{00000000-0005-0000-0000-00004E7F0000}"/>
    <cellStyle name="ПеременныеСметы 2 2 2 4 2" xfId="31333" xr:uid="{00000000-0005-0000-0000-00004F7F0000}"/>
    <cellStyle name="ПеременныеСметы 2 2 2 4 2 2" xfId="40719" xr:uid="{00000000-0005-0000-0000-0000507F0000}"/>
    <cellStyle name="ПеременныеСметы 2 2 2 4 3" xfId="40720" xr:uid="{00000000-0005-0000-0000-0000517F0000}"/>
    <cellStyle name="ПеременныеСметы 2 2 2 5" xfId="40721" xr:uid="{00000000-0005-0000-0000-0000527F0000}"/>
    <cellStyle name="ПеременныеСметы 2 2 3" xfId="31334" xr:uid="{00000000-0005-0000-0000-0000537F0000}"/>
    <cellStyle name="ПеременныеСметы 2 2 3 2" xfId="31335" xr:uid="{00000000-0005-0000-0000-0000547F0000}"/>
    <cellStyle name="ПеременныеСметы 2 2 3 2 2" xfId="31336" xr:uid="{00000000-0005-0000-0000-0000557F0000}"/>
    <cellStyle name="ПеременныеСметы 2 2 3 2 2 2" xfId="31337" xr:uid="{00000000-0005-0000-0000-0000567F0000}"/>
    <cellStyle name="ПеременныеСметы 2 2 3 2 2 2 2" xfId="31338" xr:uid="{00000000-0005-0000-0000-0000577F0000}"/>
    <cellStyle name="ПеременныеСметы 2 2 3 2 2 2 2 2" xfId="40722" xr:uid="{00000000-0005-0000-0000-0000587F0000}"/>
    <cellStyle name="ПеременныеСметы 2 2 3 2 2 2 3" xfId="40723" xr:uid="{00000000-0005-0000-0000-0000597F0000}"/>
    <cellStyle name="ПеременныеСметы 2 2 3 2 2 3" xfId="40724" xr:uid="{00000000-0005-0000-0000-00005A7F0000}"/>
    <cellStyle name="ПеременныеСметы 2 2 3 2 3" xfId="31339" xr:uid="{00000000-0005-0000-0000-00005B7F0000}"/>
    <cellStyle name="ПеременныеСметы 2 2 3 2 3 2" xfId="31340" xr:uid="{00000000-0005-0000-0000-00005C7F0000}"/>
    <cellStyle name="ПеременныеСметы 2 2 3 2 3 2 2" xfId="40725" xr:uid="{00000000-0005-0000-0000-00005D7F0000}"/>
    <cellStyle name="ПеременныеСметы 2 2 3 2 3 3" xfId="40726" xr:uid="{00000000-0005-0000-0000-00005E7F0000}"/>
    <cellStyle name="ПеременныеСметы 2 2 3 2 4" xfId="40727" xr:uid="{00000000-0005-0000-0000-00005F7F0000}"/>
    <cellStyle name="ПеременныеСметы 2 2 3 3" xfId="31341" xr:uid="{00000000-0005-0000-0000-0000607F0000}"/>
    <cellStyle name="ПеременныеСметы 2 2 3 3 2" xfId="31342" xr:uid="{00000000-0005-0000-0000-0000617F0000}"/>
    <cellStyle name="ПеременныеСметы 2 2 3 3 2 2" xfId="31343" xr:uid="{00000000-0005-0000-0000-0000627F0000}"/>
    <cellStyle name="ПеременныеСметы 2 2 3 3 2 2 2" xfId="40728" xr:uid="{00000000-0005-0000-0000-0000637F0000}"/>
    <cellStyle name="ПеременныеСметы 2 2 3 3 2 3" xfId="40729" xr:uid="{00000000-0005-0000-0000-0000647F0000}"/>
    <cellStyle name="ПеременныеСметы 2 2 3 3 3" xfId="40730" xr:uid="{00000000-0005-0000-0000-0000657F0000}"/>
    <cellStyle name="ПеременныеСметы 2 2 3 4" xfId="31344" xr:uid="{00000000-0005-0000-0000-0000667F0000}"/>
    <cellStyle name="ПеременныеСметы 2 2 3 4 2" xfId="31345" xr:uid="{00000000-0005-0000-0000-0000677F0000}"/>
    <cellStyle name="ПеременныеСметы 2 2 3 4 2 2" xfId="40731" xr:uid="{00000000-0005-0000-0000-0000687F0000}"/>
    <cellStyle name="ПеременныеСметы 2 2 3 4 3" xfId="40732" xr:uid="{00000000-0005-0000-0000-0000697F0000}"/>
    <cellStyle name="ПеременныеСметы 2 2 3 5" xfId="40733" xr:uid="{00000000-0005-0000-0000-00006A7F0000}"/>
    <cellStyle name="ПеременныеСметы 2 2 4" xfId="31346" xr:uid="{00000000-0005-0000-0000-00006B7F0000}"/>
    <cellStyle name="ПеременныеСметы 2 2 4 2" xfId="31347" xr:uid="{00000000-0005-0000-0000-00006C7F0000}"/>
    <cellStyle name="ПеременныеСметы 2 2 4 2 2" xfId="31348" xr:uid="{00000000-0005-0000-0000-00006D7F0000}"/>
    <cellStyle name="ПеременныеСметы 2 2 4 2 2 2" xfId="31349" xr:uid="{00000000-0005-0000-0000-00006E7F0000}"/>
    <cellStyle name="ПеременныеСметы 2 2 4 2 2 2 2" xfId="31350" xr:uid="{00000000-0005-0000-0000-00006F7F0000}"/>
    <cellStyle name="ПеременныеСметы 2 2 4 2 2 2 2 2" xfId="40734" xr:uid="{00000000-0005-0000-0000-0000707F0000}"/>
    <cellStyle name="ПеременныеСметы 2 2 4 2 2 2 3" xfId="40735" xr:uid="{00000000-0005-0000-0000-0000717F0000}"/>
    <cellStyle name="ПеременныеСметы 2 2 4 2 2 3" xfId="40736" xr:uid="{00000000-0005-0000-0000-0000727F0000}"/>
    <cellStyle name="ПеременныеСметы 2 2 4 2 3" xfId="31351" xr:uid="{00000000-0005-0000-0000-0000737F0000}"/>
    <cellStyle name="ПеременныеСметы 2 2 4 2 3 2" xfId="31352" xr:uid="{00000000-0005-0000-0000-0000747F0000}"/>
    <cellStyle name="ПеременныеСметы 2 2 4 2 3 2 2" xfId="40737" xr:uid="{00000000-0005-0000-0000-0000757F0000}"/>
    <cellStyle name="ПеременныеСметы 2 2 4 2 3 3" xfId="40738" xr:uid="{00000000-0005-0000-0000-0000767F0000}"/>
    <cellStyle name="ПеременныеСметы 2 2 4 2 4" xfId="40739" xr:uid="{00000000-0005-0000-0000-0000777F0000}"/>
    <cellStyle name="ПеременныеСметы 2 2 4 3" xfId="31353" xr:uid="{00000000-0005-0000-0000-0000787F0000}"/>
    <cellStyle name="ПеременныеСметы 2 2 4 3 2" xfId="31354" xr:uid="{00000000-0005-0000-0000-0000797F0000}"/>
    <cellStyle name="ПеременныеСметы 2 2 4 3 2 2" xfId="31355" xr:uid="{00000000-0005-0000-0000-00007A7F0000}"/>
    <cellStyle name="ПеременныеСметы 2 2 4 3 2 2 2" xfId="40740" xr:uid="{00000000-0005-0000-0000-00007B7F0000}"/>
    <cellStyle name="ПеременныеСметы 2 2 4 3 2 3" xfId="40741" xr:uid="{00000000-0005-0000-0000-00007C7F0000}"/>
    <cellStyle name="ПеременныеСметы 2 2 4 3 3" xfId="40742" xr:uid="{00000000-0005-0000-0000-00007D7F0000}"/>
    <cellStyle name="ПеременныеСметы 2 2 4 4" xfId="31356" xr:uid="{00000000-0005-0000-0000-00007E7F0000}"/>
    <cellStyle name="ПеременныеСметы 2 2 4 4 2" xfId="31357" xr:uid="{00000000-0005-0000-0000-00007F7F0000}"/>
    <cellStyle name="ПеременныеСметы 2 2 4 4 2 2" xfId="40743" xr:uid="{00000000-0005-0000-0000-0000807F0000}"/>
    <cellStyle name="ПеременныеСметы 2 2 4 4 3" xfId="40744" xr:uid="{00000000-0005-0000-0000-0000817F0000}"/>
    <cellStyle name="ПеременныеСметы 2 2 4 5" xfId="40745" xr:uid="{00000000-0005-0000-0000-0000827F0000}"/>
    <cellStyle name="ПеременныеСметы 2 2 5" xfId="31358" xr:uid="{00000000-0005-0000-0000-0000837F0000}"/>
    <cellStyle name="ПеременныеСметы 2 2 5 2" xfId="31359" xr:uid="{00000000-0005-0000-0000-0000847F0000}"/>
    <cellStyle name="ПеременныеСметы 2 2 5 2 2" xfId="31360" xr:uid="{00000000-0005-0000-0000-0000857F0000}"/>
    <cellStyle name="ПеременныеСметы 2 2 5 2 2 2" xfId="31361" xr:uid="{00000000-0005-0000-0000-0000867F0000}"/>
    <cellStyle name="ПеременныеСметы 2 2 5 2 2 2 2" xfId="31362" xr:uid="{00000000-0005-0000-0000-0000877F0000}"/>
    <cellStyle name="ПеременныеСметы 2 2 5 2 2 2 2 2" xfId="40746" xr:uid="{00000000-0005-0000-0000-0000887F0000}"/>
    <cellStyle name="ПеременныеСметы 2 2 5 2 2 2 3" xfId="40747" xr:uid="{00000000-0005-0000-0000-0000897F0000}"/>
    <cellStyle name="ПеременныеСметы 2 2 5 2 2 3" xfId="40748" xr:uid="{00000000-0005-0000-0000-00008A7F0000}"/>
    <cellStyle name="ПеременныеСметы 2 2 5 2 3" xfId="31363" xr:uid="{00000000-0005-0000-0000-00008B7F0000}"/>
    <cellStyle name="ПеременныеСметы 2 2 5 2 3 2" xfId="31364" xr:uid="{00000000-0005-0000-0000-00008C7F0000}"/>
    <cellStyle name="ПеременныеСметы 2 2 5 2 3 2 2" xfId="40749" xr:uid="{00000000-0005-0000-0000-00008D7F0000}"/>
    <cellStyle name="ПеременныеСметы 2 2 5 2 3 3" xfId="40750" xr:uid="{00000000-0005-0000-0000-00008E7F0000}"/>
    <cellStyle name="ПеременныеСметы 2 2 5 2 4" xfId="40751" xr:uid="{00000000-0005-0000-0000-00008F7F0000}"/>
    <cellStyle name="ПеременныеСметы 2 2 5 3" xfId="31365" xr:uid="{00000000-0005-0000-0000-0000907F0000}"/>
    <cellStyle name="ПеременныеСметы 2 2 5 3 2" xfId="31366" xr:uid="{00000000-0005-0000-0000-0000917F0000}"/>
    <cellStyle name="ПеременныеСметы 2 2 5 3 2 2" xfId="31367" xr:uid="{00000000-0005-0000-0000-0000927F0000}"/>
    <cellStyle name="ПеременныеСметы 2 2 5 3 2 2 2" xfId="40752" xr:uid="{00000000-0005-0000-0000-0000937F0000}"/>
    <cellStyle name="ПеременныеСметы 2 2 5 3 2 3" xfId="40753" xr:uid="{00000000-0005-0000-0000-0000947F0000}"/>
    <cellStyle name="ПеременныеСметы 2 2 5 3 3" xfId="40754" xr:uid="{00000000-0005-0000-0000-0000957F0000}"/>
    <cellStyle name="ПеременныеСметы 2 2 5 4" xfId="31368" xr:uid="{00000000-0005-0000-0000-0000967F0000}"/>
    <cellStyle name="ПеременныеСметы 2 2 5 4 2" xfId="31369" xr:uid="{00000000-0005-0000-0000-0000977F0000}"/>
    <cellStyle name="ПеременныеСметы 2 2 5 4 2 2" xfId="40755" xr:uid="{00000000-0005-0000-0000-0000987F0000}"/>
    <cellStyle name="ПеременныеСметы 2 2 5 4 3" xfId="40756" xr:uid="{00000000-0005-0000-0000-0000997F0000}"/>
    <cellStyle name="ПеременныеСметы 2 2 5 5" xfId="40757" xr:uid="{00000000-0005-0000-0000-00009A7F0000}"/>
    <cellStyle name="ПеременныеСметы 2 2 6" xfId="31370" xr:uid="{00000000-0005-0000-0000-00009B7F0000}"/>
    <cellStyle name="ПеременныеСметы 2 2 6 2" xfId="31371" xr:uid="{00000000-0005-0000-0000-00009C7F0000}"/>
    <cellStyle name="ПеременныеСметы 2 2 6 2 2" xfId="31372" xr:uid="{00000000-0005-0000-0000-00009D7F0000}"/>
    <cellStyle name="ПеременныеСметы 2 2 6 2 2 2" xfId="31373" xr:uid="{00000000-0005-0000-0000-00009E7F0000}"/>
    <cellStyle name="ПеременныеСметы 2 2 6 2 2 2 2" xfId="40758" xr:uid="{00000000-0005-0000-0000-00009F7F0000}"/>
    <cellStyle name="ПеременныеСметы 2 2 6 2 2 3" xfId="40759" xr:uid="{00000000-0005-0000-0000-0000A07F0000}"/>
    <cellStyle name="ПеременныеСметы 2 2 6 2 3" xfId="40760" xr:uid="{00000000-0005-0000-0000-0000A17F0000}"/>
    <cellStyle name="ПеременныеСметы 2 2 6 3" xfId="31374" xr:uid="{00000000-0005-0000-0000-0000A27F0000}"/>
    <cellStyle name="ПеременныеСметы 2 2 6 3 2" xfId="31375" xr:uid="{00000000-0005-0000-0000-0000A37F0000}"/>
    <cellStyle name="ПеременныеСметы 2 2 6 3 2 2" xfId="40761" xr:uid="{00000000-0005-0000-0000-0000A47F0000}"/>
    <cellStyle name="ПеременныеСметы 2 2 6 3 3" xfId="40762" xr:uid="{00000000-0005-0000-0000-0000A57F0000}"/>
    <cellStyle name="ПеременныеСметы 2 2 6 4" xfId="40763" xr:uid="{00000000-0005-0000-0000-0000A67F0000}"/>
    <cellStyle name="ПеременныеСметы 2 2 7" xfId="31376" xr:uid="{00000000-0005-0000-0000-0000A77F0000}"/>
    <cellStyle name="ПеременныеСметы 2 2 7 2" xfId="31377" xr:uid="{00000000-0005-0000-0000-0000A87F0000}"/>
    <cellStyle name="ПеременныеСметы 2 2 7 2 2" xfId="31378" xr:uid="{00000000-0005-0000-0000-0000A97F0000}"/>
    <cellStyle name="ПеременныеСметы 2 2 7 2 2 2" xfId="40764" xr:uid="{00000000-0005-0000-0000-0000AA7F0000}"/>
    <cellStyle name="ПеременныеСметы 2 2 7 2 3" xfId="40765" xr:uid="{00000000-0005-0000-0000-0000AB7F0000}"/>
    <cellStyle name="ПеременныеСметы 2 2 7 3" xfId="40766" xr:uid="{00000000-0005-0000-0000-0000AC7F0000}"/>
    <cellStyle name="ПеременныеСметы 2 2 8" xfId="31379" xr:uid="{00000000-0005-0000-0000-0000AD7F0000}"/>
    <cellStyle name="ПеременныеСметы 2 2 8 2" xfId="31380" xr:uid="{00000000-0005-0000-0000-0000AE7F0000}"/>
    <cellStyle name="ПеременныеСметы 2 2 8 2 2" xfId="40767" xr:uid="{00000000-0005-0000-0000-0000AF7F0000}"/>
    <cellStyle name="ПеременныеСметы 2 2 8 3" xfId="40768" xr:uid="{00000000-0005-0000-0000-0000B07F0000}"/>
    <cellStyle name="ПеременныеСметы 2 2 9" xfId="40769" xr:uid="{00000000-0005-0000-0000-0000B17F0000}"/>
    <cellStyle name="ПеременныеСметы 2 3" xfId="31381" xr:uid="{00000000-0005-0000-0000-0000B27F0000}"/>
    <cellStyle name="ПеременныеСметы 2 3 2" xfId="31382" xr:uid="{00000000-0005-0000-0000-0000B37F0000}"/>
    <cellStyle name="ПеременныеСметы 2 3 2 2" xfId="31383" xr:uid="{00000000-0005-0000-0000-0000B47F0000}"/>
    <cellStyle name="ПеременныеСметы 2 3 2 2 2" xfId="31384" xr:uid="{00000000-0005-0000-0000-0000B57F0000}"/>
    <cellStyle name="ПеременныеСметы 2 3 2 2 2 2" xfId="31385" xr:uid="{00000000-0005-0000-0000-0000B67F0000}"/>
    <cellStyle name="ПеременныеСметы 2 3 2 2 2 2 2" xfId="31386" xr:uid="{00000000-0005-0000-0000-0000B77F0000}"/>
    <cellStyle name="ПеременныеСметы 2 3 2 2 2 2 2 2" xfId="40770" xr:uid="{00000000-0005-0000-0000-0000B87F0000}"/>
    <cellStyle name="ПеременныеСметы 2 3 2 2 2 2 3" xfId="40771" xr:uid="{00000000-0005-0000-0000-0000B97F0000}"/>
    <cellStyle name="ПеременныеСметы 2 3 2 2 2 3" xfId="40772" xr:uid="{00000000-0005-0000-0000-0000BA7F0000}"/>
    <cellStyle name="ПеременныеСметы 2 3 2 2 3" xfId="31387" xr:uid="{00000000-0005-0000-0000-0000BB7F0000}"/>
    <cellStyle name="ПеременныеСметы 2 3 2 2 3 2" xfId="31388" xr:uid="{00000000-0005-0000-0000-0000BC7F0000}"/>
    <cellStyle name="ПеременныеСметы 2 3 2 2 3 2 2" xfId="40773" xr:uid="{00000000-0005-0000-0000-0000BD7F0000}"/>
    <cellStyle name="ПеременныеСметы 2 3 2 2 3 3" xfId="40774" xr:uid="{00000000-0005-0000-0000-0000BE7F0000}"/>
    <cellStyle name="ПеременныеСметы 2 3 2 2 4" xfId="40775" xr:uid="{00000000-0005-0000-0000-0000BF7F0000}"/>
    <cellStyle name="ПеременныеСметы 2 3 2 3" xfId="31389" xr:uid="{00000000-0005-0000-0000-0000C07F0000}"/>
    <cellStyle name="ПеременныеСметы 2 3 2 3 2" xfId="31390" xr:uid="{00000000-0005-0000-0000-0000C17F0000}"/>
    <cellStyle name="ПеременныеСметы 2 3 2 3 2 2" xfId="31391" xr:uid="{00000000-0005-0000-0000-0000C27F0000}"/>
    <cellStyle name="ПеременныеСметы 2 3 2 3 2 2 2" xfId="40776" xr:uid="{00000000-0005-0000-0000-0000C37F0000}"/>
    <cellStyle name="ПеременныеСметы 2 3 2 3 2 3" xfId="40777" xr:uid="{00000000-0005-0000-0000-0000C47F0000}"/>
    <cellStyle name="ПеременныеСметы 2 3 2 3 3" xfId="40778" xr:uid="{00000000-0005-0000-0000-0000C57F0000}"/>
    <cellStyle name="ПеременныеСметы 2 3 2 4" xfId="31392" xr:uid="{00000000-0005-0000-0000-0000C67F0000}"/>
    <cellStyle name="ПеременныеСметы 2 3 2 4 2" xfId="31393" xr:uid="{00000000-0005-0000-0000-0000C77F0000}"/>
    <cellStyle name="ПеременныеСметы 2 3 2 4 2 2" xfId="40779" xr:uid="{00000000-0005-0000-0000-0000C87F0000}"/>
    <cellStyle name="ПеременныеСметы 2 3 2 4 3" xfId="40780" xr:uid="{00000000-0005-0000-0000-0000C97F0000}"/>
    <cellStyle name="ПеременныеСметы 2 3 2 5" xfId="40781" xr:uid="{00000000-0005-0000-0000-0000CA7F0000}"/>
    <cellStyle name="ПеременныеСметы 2 3 3" xfId="31394" xr:uid="{00000000-0005-0000-0000-0000CB7F0000}"/>
    <cellStyle name="ПеременныеСметы 2 3 3 2" xfId="31395" xr:uid="{00000000-0005-0000-0000-0000CC7F0000}"/>
    <cellStyle name="ПеременныеСметы 2 3 3 2 2" xfId="31396" xr:uid="{00000000-0005-0000-0000-0000CD7F0000}"/>
    <cellStyle name="ПеременныеСметы 2 3 3 2 2 2" xfId="31397" xr:uid="{00000000-0005-0000-0000-0000CE7F0000}"/>
    <cellStyle name="ПеременныеСметы 2 3 3 2 2 2 2" xfId="31398" xr:uid="{00000000-0005-0000-0000-0000CF7F0000}"/>
    <cellStyle name="ПеременныеСметы 2 3 3 2 2 2 2 2" xfId="40782" xr:uid="{00000000-0005-0000-0000-0000D07F0000}"/>
    <cellStyle name="ПеременныеСметы 2 3 3 2 2 2 3" xfId="40783" xr:uid="{00000000-0005-0000-0000-0000D17F0000}"/>
    <cellStyle name="ПеременныеСметы 2 3 3 2 2 3" xfId="40784" xr:uid="{00000000-0005-0000-0000-0000D27F0000}"/>
    <cellStyle name="ПеременныеСметы 2 3 3 2 3" xfId="31399" xr:uid="{00000000-0005-0000-0000-0000D37F0000}"/>
    <cellStyle name="ПеременныеСметы 2 3 3 2 3 2" xfId="31400" xr:uid="{00000000-0005-0000-0000-0000D47F0000}"/>
    <cellStyle name="ПеременныеСметы 2 3 3 2 3 2 2" xfId="40785" xr:uid="{00000000-0005-0000-0000-0000D57F0000}"/>
    <cellStyle name="ПеременныеСметы 2 3 3 2 3 3" xfId="40786" xr:uid="{00000000-0005-0000-0000-0000D67F0000}"/>
    <cellStyle name="ПеременныеСметы 2 3 3 2 4" xfId="40787" xr:uid="{00000000-0005-0000-0000-0000D77F0000}"/>
    <cellStyle name="ПеременныеСметы 2 3 3 3" xfId="31401" xr:uid="{00000000-0005-0000-0000-0000D87F0000}"/>
    <cellStyle name="ПеременныеСметы 2 3 3 3 2" xfId="31402" xr:uid="{00000000-0005-0000-0000-0000D97F0000}"/>
    <cellStyle name="ПеременныеСметы 2 3 3 3 2 2" xfId="31403" xr:uid="{00000000-0005-0000-0000-0000DA7F0000}"/>
    <cellStyle name="ПеременныеСметы 2 3 3 3 2 2 2" xfId="40788" xr:uid="{00000000-0005-0000-0000-0000DB7F0000}"/>
    <cellStyle name="ПеременныеСметы 2 3 3 3 2 3" xfId="40789" xr:uid="{00000000-0005-0000-0000-0000DC7F0000}"/>
    <cellStyle name="ПеременныеСметы 2 3 3 3 3" xfId="40790" xr:uid="{00000000-0005-0000-0000-0000DD7F0000}"/>
    <cellStyle name="ПеременныеСметы 2 3 3 4" xfId="31404" xr:uid="{00000000-0005-0000-0000-0000DE7F0000}"/>
    <cellStyle name="ПеременныеСметы 2 3 3 4 2" xfId="31405" xr:uid="{00000000-0005-0000-0000-0000DF7F0000}"/>
    <cellStyle name="ПеременныеСметы 2 3 3 4 2 2" xfId="40791" xr:uid="{00000000-0005-0000-0000-0000E07F0000}"/>
    <cellStyle name="ПеременныеСметы 2 3 3 4 3" xfId="40792" xr:uid="{00000000-0005-0000-0000-0000E17F0000}"/>
    <cellStyle name="ПеременныеСметы 2 3 3 5" xfId="40793" xr:uid="{00000000-0005-0000-0000-0000E27F0000}"/>
    <cellStyle name="ПеременныеСметы 2 3 4" xfId="31406" xr:uid="{00000000-0005-0000-0000-0000E37F0000}"/>
    <cellStyle name="ПеременныеСметы 2 3 4 2" xfId="31407" xr:uid="{00000000-0005-0000-0000-0000E47F0000}"/>
    <cellStyle name="ПеременныеСметы 2 3 4 2 2" xfId="31408" xr:uid="{00000000-0005-0000-0000-0000E57F0000}"/>
    <cellStyle name="ПеременныеСметы 2 3 4 2 2 2" xfId="31409" xr:uid="{00000000-0005-0000-0000-0000E67F0000}"/>
    <cellStyle name="ПеременныеСметы 2 3 4 2 2 2 2" xfId="31410" xr:uid="{00000000-0005-0000-0000-0000E77F0000}"/>
    <cellStyle name="ПеременныеСметы 2 3 4 2 2 2 2 2" xfId="40794" xr:uid="{00000000-0005-0000-0000-0000E87F0000}"/>
    <cellStyle name="ПеременныеСметы 2 3 4 2 2 2 3" xfId="40795" xr:uid="{00000000-0005-0000-0000-0000E97F0000}"/>
    <cellStyle name="ПеременныеСметы 2 3 4 2 2 3" xfId="40796" xr:uid="{00000000-0005-0000-0000-0000EA7F0000}"/>
    <cellStyle name="ПеременныеСметы 2 3 4 2 3" xfId="31411" xr:uid="{00000000-0005-0000-0000-0000EB7F0000}"/>
    <cellStyle name="ПеременныеСметы 2 3 4 2 3 2" xfId="31412" xr:uid="{00000000-0005-0000-0000-0000EC7F0000}"/>
    <cellStyle name="ПеременныеСметы 2 3 4 2 3 2 2" xfId="40797" xr:uid="{00000000-0005-0000-0000-0000ED7F0000}"/>
    <cellStyle name="ПеременныеСметы 2 3 4 2 3 3" xfId="40798" xr:uid="{00000000-0005-0000-0000-0000EE7F0000}"/>
    <cellStyle name="ПеременныеСметы 2 3 4 2 4" xfId="40799" xr:uid="{00000000-0005-0000-0000-0000EF7F0000}"/>
    <cellStyle name="ПеременныеСметы 2 3 4 3" xfId="31413" xr:uid="{00000000-0005-0000-0000-0000F07F0000}"/>
    <cellStyle name="ПеременныеСметы 2 3 4 3 2" xfId="31414" xr:uid="{00000000-0005-0000-0000-0000F17F0000}"/>
    <cellStyle name="ПеременныеСметы 2 3 4 3 2 2" xfId="31415" xr:uid="{00000000-0005-0000-0000-0000F27F0000}"/>
    <cellStyle name="ПеременныеСметы 2 3 4 3 2 2 2" xfId="40800" xr:uid="{00000000-0005-0000-0000-0000F37F0000}"/>
    <cellStyle name="ПеременныеСметы 2 3 4 3 2 3" xfId="40801" xr:uid="{00000000-0005-0000-0000-0000F47F0000}"/>
    <cellStyle name="ПеременныеСметы 2 3 4 3 3" xfId="40802" xr:uid="{00000000-0005-0000-0000-0000F57F0000}"/>
    <cellStyle name="ПеременныеСметы 2 3 4 4" xfId="31416" xr:uid="{00000000-0005-0000-0000-0000F67F0000}"/>
    <cellStyle name="ПеременныеСметы 2 3 4 4 2" xfId="31417" xr:uid="{00000000-0005-0000-0000-0000F77F0000}"/>
    <cellStyle name="ПеременныеСметы 2 3 4 4 2 2" xfId="40803" xr:uid="{00000000-0005-0000-0000-0000F87F0000}"/>
    <cellStyle name="ПеременныеСметы 2 3 4 4 3" xfId="40804" xr:uid="{00000000-0005-0000-0000-0000F97F0000}"/>
    <cellStyle name="ПеременныеСметы 2 3 4 5" xfId="40805" xr:uid="{00000000-0005-0000-0000-0000FA7F0000}"/>
    <cellStyle name="ПеременныеСметы 2 3 5" xfId="31418" xr:uid="{00000000-0005-0000-0000-0000FB7F0000}"/>
    <cellStyle name="ПеременныеСметы 2 3 5 2" xfId="31419" xr:uid="{00000000-0005-0000-0000-0000FC7F0000}"/>
    <cellStyle name="ПеременныеСметы 2 3 5 2 2" xfId="31420" xr:uid="{00000000-0005-0000-0000-0000FD7F0000}"/>
    <cellStyle name="ПеременныеСметы 2 3 5 2 2 2" xfId="31421" xr:uid="{00000000-0005-0000-0000-0000FE7F0000}"/>
    <cellStyle name="ПеременныеСметы 2 3 5 2 2 2 2" xfId="31422" xr:uid="{00000000-0005-0000-0000-0000FF7F0000}"/>
    <cellStyle name="ПеременныеСметы 2 3 5 2 2 2 2 2" xfId="40806" xr:uid="{00000000-0005-0000-0000-000000800000}"/>
    <cellStyle name="ПеременныеСметы 2 3 5 2 2 2 3" xfId="40807" xr:uid="{00000000-0005-0000-0000-000001800000}"/>
    <cellStyle name="ПеременныеСметы 2 3 5 2 2 3" xfId="40808" xr:uid="{00000000-0005-0000-0000-000002800000}"/>
    <cellStyle name="ПеременныеСметы 2 3 5 2 3" xfId="31423" xr:uid="{00000000-0005-0000-0000-000003800000}"/>
    <cellStyle name="ПеременныеСметы 2 3 5 2 3 2" xfId="31424" xr:uid="{00000000-0005-0000-0000-000004800000}"/>
    <cellStyle name="ПеременныеСметы 2 3 5 2 3 2 2" xfId="40809" xr:uid="{00000000-0005-0000-0000-000005800000}"/>
    <cellStyle name="ПеременныеСметы 2 3 5 2 3 3" xfId="40810" xr:uid="{00000000-0005-0000-0000-000006800000}"/>
    <cellStyle name="ПеременныеСметы 2 3 5 2 4" xfId="40811" xr:uid="{00000000-0005-0000-0000-000007800000}"/>
    <cellStyle name="ПеременныеСметы 2 3 5 3" xfId="31425" xr:uid="{00000000-0005-0000-0000-000008800000}"/>
    <cellStyle name="ПеременныеСметы 2 3 5 3 2" xfId="31426" xr:uid="{00000000-0005-0000-0000-000009800000}"/>
    <cellStyle name="ПеременныеСметы 2 3 5 3 2 2" xfId="31427" xr:uid="{00000000-0005-0000-0000-00000A800000}"/>
    <cellStyle name="ПеременныеСметы 2 3 5 3 2 2 2" xfId="40812" xr:uid="{00000000-0005-0000-0000-00000B800000}"/>
    <cellStyle name="ПеременныеСметы 2 3 5 3 2 3" xfId="40813" xr:uid="{00000000-0005-0000-0000-00000C800000}"/>
    <cellStyle name="ПеременныеСметы 2 3 5 3 3" xfId="40814" xr:uid="{00000000-0005-0000-0000-00000D800000}"/>
    <cellStyle name="ПеременныеСметы 2 3 5 4" xfId="31428" xr:uid="{00000000-0005-0000-0000-00000E800000}"/>
    <cellStyle name="ПеременныеСметы 2 3 5 4 2" xfId="31429" xr:uid="{00000000-0005-0000-0000-00000F800000}"/>
    <cellStyle name="ПеременныеСметы 2 3 5 4 2 2" xfId="40815" xr:uid="{00000000-0005-0000-0000-000010800000}"/>
    <cellStyle name="ПеременныеСметы 2 3 5 4 3" xfId="40816" xr:uid="{00000000-0005-0000-0000-000011800000}"/>
    <cellStyle name="ПеременныеСметы 2 3 5 5" xfId="40817" xr:uid="{00000000-0005-0000-0000-000012800000}"/>
    <cellStyle name="ПеременныеСметы 2 3 6" xfId="31430" xr:uid="{00000000-0005-0000-0000-000013800000}"/>
    <cellStyle name="ПеременныеСметы 2 3 6 2" xfId="31431" xr:uid="{00000000-0005-0000-0000-000014800000}"/>
    <cellStyle name="ПеременныеСметы 2 3 6 2 2" xfId="31432" xr:uid="{00000000-0005-0000-0000-000015800000}"/>
    <cellStyle name="ПеременныеСметы 2 3 6 2 2 2" xfId="31433" xr:uid="{00000000-0005-0000-0000-000016800000}"/>
    <cellStyle name="ПеременныеСметы 2 3 6 2 2 2 2" xfId="40818" xr:uid="{00000000-0005-0000-0000-000017800000}"/>
    <cellStyle name="ПеременныеСметы 2 3 6 2 2 3" xfId="40819" xr:uid="{00000000-0005-0000-0000-000018800000}"/>
    <cellStyle name="ПеременныеСметы 2 3 6 2 3" xfId="40820" xr:uid="{00000000-0005-0000-0000-000019800000}"/>
    <cellStyle name="ПеременныеСметы 2 3 6 3" xfId="31434" xr:uid="{00000000-0005-0000-0000-00001A800000}"/>
    <cellStyle name="ПеременныеСметы 2 3 6 3 2" xfId="31435" xr:uid="{00000000-0005-0000-0000-00001B800000}"/>
    <cellStyle name="ПеременныеСметы 2 3 6 3 2 2" xfId="40821" xr:uid="{00000000-0005-0000-0000-00001C800000}"/>
    <cellStyle name="ПеременныеСметы 2 3 6 3 3" xfId="40822" xr:uid="{00000000-0005-0000-0000-00001D800000}"/>
    <cellStyle name="ПеременныеСметы 2 3 6 4" xfId="40823" xr:uid="{00000000-0005-0000-0000-00001E800000}"/>
    <cellStyle name="ПеременныеСметы 2 3 7" xfId="31436" xr:uid="{00000000-0005-0000-0000-00001F800000}"/>
    <cellStyle name="ПеременныеСметы 2 3 7 2" xfId="31437" xr:uid="{00000000-0005-0000-0000-000020800000}"/>
    <cellStyle name="ПеременныеСметы 2 3 7 2 2" xfId="31438" xr:uid="{00000000-0005-0000-0000-000021800000}"/>
    <cellStyle name="ПеременныеСметы 2 3 7 2 2 2" xfId="40824" xr:uid="{00000000-0005-0000-0000-000022800000}"/>
    <cellStyle name="ПеременныеСметы 2 3 7 2 3" xfId="40825" xr:uid="{00000000-0005-0000-0000-000023800000}"/>
    <cellStyle name="ПеременныеСметы 2 3 7 3" xfId="40826" xr:uid="{00000000-0005-0000-0000-000024800000}"/>
    <cellStyle name="ПеременныеСметы 2 3 8" xfId="31439" xr:uid="{00000000-0005-0000-0000-000025800000}"/>
    <cellStyle name="ПеременныеСметы 2 3 8 2" xfId="31440" xr:uid="{00000000-0005-0000-0000-000026800000}"/>
    <cellStyle name="ПеременныеСметы 2 3 8 2 2" xfId="40827" xr:uid="{00000000-0005-0000-0000-000027800000}"/>
    <cellStyle name="ПеременныеСметы 2 3 8 3" xfId="40828" xr:uid="{00000000-0005-0000-0000-000028800000}"/>
    <cellStyle name="ПеременныеСметы 2 3 9" xfId="40829" xr:uid="{00000000-0005-0000-0000-000029800000}"/>
    <cellStyle name="ПеременныеСметы 2 4" xfId="31441" xr:uid="{00000000-0005-0000-0000-00002A800000}"/>
    <cellStyle name="ПеременныеСметы 2 4 2" xfId="31442" xr:uid="{00000000-0005-0000-0000-00002B800000}"/>
    <cellStyle name="ПеременныеСметы 2 4 2 2" xfId="31443" xr:uid="{00000000-0005-0000-0000-00002C800000}"/>
    <cellStyle name="ПеременныеСметы 2 4 2 2 2" xfId="40830" xr:uid="{00000000-0005-0000-0000-00002D800000}"/>
    <cellStyle name="ПеременныеСметы 2 4 2 3" xfId="40831" xr:uid="{00000000-0005-0000-0000-00002E800000}"/>
    <cellStyle name="ПеременныеСметы 2 4 3" xfId="40832" xr:uid="{00000000-0005-0000-0000-00002F800000}"/>
    <cellStyle name="ПеременныеСметы 2 5" xfId="31444" xr:uid="{00000000-0005-0000-0000-000030800000}"/>
    <cellStyle name="ПеременныеСметы 2 5 2" xfId="31445" xr:uid="{00000000-0005-0000-0000-000031800000}"/>
    <cellStyle name="ПеременныеСметы 2 5 2 2" xfId="40833" xr:uid="{00000000-0005-0000-0000-000032800000}"/>
    <cellStyle name="ПеременныеСметы 2 5 3" xfId="40834" xr:uid="{00000000-0005-0000-0000-000033800000}"/>
    <cellStyle name="ПеременныеСметы 2 6" xfId="40835" xr:uid="{00000000-0005-0000-0000-000034800000}"/>
    <cellStyle name="ПеременныеСметы 3" xfId="31446" xr:uid="{00000000-0005-0000-0000-000035800000}"/>
    <cellStyle name="ПеременныеСметы 3 2" xfId="31447" xr:uid="{00000000-0005-0000-0000-000036800000}"/>
    <cellStyle name="ПеременныеСметы 3 2 2" xfId="31448" xr:uid="{00000000-0005-0000-0000-000037800000}"/>
    <cellStyle name="ПеременныеСметы 3 2 2 2" xfId="31449" xr:uid="{00000000-0005-0000-0000-000038800000}"/>
    <cellStyle name="ПеременныеСметы 3 2 2 2 2" xfId="31450" xr:uid="{00000000-0005-0000-0000-000039800000}"/>
    <cellStyle name="ПеременныеСметы 3 2 2 2 2 2" xfId="31451" xr:uid="{00000000-0005-0000-0000-00003A800000}"/>
    <cellStyle name="ПеременныеСметы 3 2 2 2 2 2 2" xfId="40836" xr:uid="{00000000-0005-0000-0000-00003B800000}"/>
    <cellStyle name="ПеременныеСметы 3 2 2 2 2 3" xfId="40837" xr:uid="{00000000-0005-0000-0000-00003C800000}"/>
    <cellStyle name="ПеременныеСметы 3 2 2 2 3" xfId="40838" xr:uid="{00000000-0005-0000-0000-00003D800000}"/>
    <cellStyle name="ПеременныеСметы 3 2 2 3" xfId="31452" xr:uid="{00000000-0005-0000-0000-00003E800000}"/>
    <cellStyle name="ПеременныеСметы 3 2 2 3 2" xfId="31453" xr:uid="{00000000-0005-0000-0000-00003F800000}"/>
    <cellStyle name="ПеременныеСметы 3 2 2 3 2 2" xfId="40839" xr:uid="{00000000-0005-0000-0000-000040800000}"/>
    <cellStyle name="ПеременныеСметы 3 2 2 3 3" xfId="40840" xr:uid="{00000000-0005-0000-0000-000041800000}"/>
    <cellStyle name="ПеременныеСметы 3 2 2 4" xfId="40841" xr:uid="{00000000-0005-0000-0000-000042800000}"/>
    <cellStyle name="ПеременныеСметы 3 2 3" xfId="31454" xr:uid="{00000000-0005-0000-0000-000043800000}"/>
    <cellStyle name="ПеременныеСметы 3 2 3 2" xfId="31455" xr:uid="{00000000-0005-0000-0000-000044800000}"/>
    <cellStyle name="ПеременныеСметы 3 2 3 2 2" xfId="31456" xr:uid="{00000000-0005-0000-0000-000045800000}"/>
    <cellStyle name="ПеременныеСметы 3 2 3 2 2 2" xfId="40842" xr:uid="{00000000-0005-0000-0000-000046800000}"/>
    <cellStyle name="ПеременныеСметы 3 2 3 2 3" xfId="40843" xr:uid="{00000000-0005-0000-0000-000047800000}"/>
    <cellStyle name="ПеременныеСметы 3 2 3 3" xfId="40844" xr:uid="{00000000-0005-0000-0000-000048800000}"/>
    <cellStyle name="ПеременныеСметы 3 2 4" xfId="31457" xr:uid="{00000000-0005-0000-0000-000049800000}"/>
    <cellStyle name="ПеременныеСметы 3 2 4 2" xfId="31458" xr:uid="{00000000-0005-0000-0000-00004A800000}"/>
    <cellStyle name="ПеременныеСметы 3 2 4 2 2" xfId="40845" xr:uid="{00000000-0005-0000-0000-00004B800000}"/>
    <cellStyle name="ПеременныеСметы 3 2 4 3" xfId="40846" xr:uid="{00000000-0005-0000-0000-00004C800000}"/>
    <cellStyle name="ПеременныеСметы 3 2 5" xfId="40847" xr:uid="{00000000-0005-0000-0000-00004D800000}"/>
    <cellStyle name="ПеременныеСметы 3 3" xfId="31459" xr:uid="{00000000-0005-0000-0000-00004E800000}"/>
    <cellStyle name="ПеременныеСметы 3 3 2" xfId="31460" xr:uid="{00000000-0005-0000-0000-00004F800000}"/>
    <cellStyle name="ПеременныеСметы 3 3 2 2" xfId="31461" xr:uid="{00000000-0005-0000-0000-000050800000}"/>
    <cellStyle name="ПеременныеСметы 3 3 2 2 2" xfId="31462" xr:uid="{00000000-0005-0000-0000-000051800000}"/>
    <cellStyle name="ПеременныеСметы 3 3 2 2 2 2" xfId="31463" xr:uid="{00000000-0005-0000-0000-000052800000}"/>
    <cellStyle name="ПеременныеСметы 3 3 2 2 2 2 2" xfId="40848" xr:uid="{00000000-0005-0000-0000-000053800000}"/>
    <cellStyle name="ПеременныеСметы 3 3 2 2 2 3" xfId="40849" xr:uid="{00000000-0005-0000-0000-000054800000}"/>
    <cellStyle name="ПеременныеСметы 3 3 2 2 3" xfId="40850" xr:uid="{00000000-0005-0000-0000-000055800000}"/>
    <cellStyle name="ПеременныеСметы 3 3 2 3" xfId="31464" xr:uid="{00000000-0005-0000-0000-000056800000}"/>
    <cellStyle name="ПеременныеСметы 3 3 2 3 2" xfId="31465" xr:uid="{00000000-0005-0000-0000-000057800000}"/>
    <cellStyle name="ПеременныеСметы 3 3 2 3 2 2" xfId="40851" xr:uid="{00000000-0005-0000-0000-000058800000}"/>
    <cellStyle name="ПеременныеСметы 3 3 2 3 3" xfId="40852" xr:uid="{00000000-0005-0000-0000-000059800000}"/>
    <cellStyle name="ПеременныеСметы 3 3 2 4" xfId="40853" xr:uid="{00000000-0005-0000-0000-00005A800000}"/>
    <cellStyle name="ПеременныеСметы 3 3 3" xfId="31466" xr:uid="{00000000-0005-0000-0000-00005B800000}"/>
    <cellStyle name="ПеременныеСметы 3 3 3 2" xfId="31467" xr:uid="{00000000-0005-0000-0000-00005C800000}"/>
    <cellStyle name="ПеременныеСметы 3 3 3 2 2" xfId="31468" xr:uid="{00000000-0005-0000-0000-00005D800000}"/>
    <cellStyle name="ПеременныеСметы 3 3 3 2 2 2" xfId="40854" xr:uid="{00000000-0005-0000-0000-00005E800000}"/>
    <cellStyle name="ПеременныеСметы 3 3 3 2 3" xfId="40855" xr:uid="{00000000-0005-0000-0000-00005F800000}"/>
    <cellStyle name="ПеременныеСметы 3 3 3 3" xfId="40856" xr:uid="{00000000-0005-0000-0000-000060800000}"/>
    <cellStyle name="ПеременныеСметы 3 3 4" xfId="31469" xr:uid="{00000000-0005-0000-0000-000061800000}"/>
    <cellStyle name="ПеременныеСметы 3 3 4 2" xfId="31470" xr:uid="{00000000-0005-0000-0000-000062800000}"/>
    <cellStyle name="ПеременныеСметы 3 3 4 2 2" xfId="40857" xr:uid="{00000000-0005-0000-0000-000063800000}"/>
    <cellStyle name="ПеременныеСметы 3 3 4 3" xfId="40858" xr:uid="{00000000-0005-0000-0000-000064800000}"/>
    <cellStyle name="ПеременныеСметы 3 3 5" xfId="40859" xr:uid="{00000000-0005-0000-0000-000065800000}"/>
    <cellStyle name="ПеременныеСметы 3 4" xfId="31471" xr:uid="{00000000-0005-0000-0000-000066800000}"/>
    <cellStyle name="ПеременныеСметы 3 4 2" xfId="31472" xr:uid="{00000000-0005-0000-0000-000067800000}"/>
    <cellStyle name="ПеременныеСметы 3 4 2 2" xfId="31473" xr:uid="{00000000-0005-0000-0000-000068800000}"/>
    <cellStyle name="ПеременныеСметы 3 4 2 2 2" xfId="31474" xr:uid="{00000000-0005-0000-0000-000069800000}"/>
    <cellStyle name="ПеременныеСметы 3 4 2 2 2 2" xfId="31475" xr:uid="{00000000-0005-0000-0000-00006A800000}"/>
    <cellStyle name="ПеременныеСметы 3 4 2 2 2 2 2" xfId="40860" xr:uid="{00000000-0005-0000-0000-00006B800000}"/>
    <cellStyle name="ПеременныеСметы 3 4 2 2 2 3" xfId="40861" xr:uid="{00000000-0005-0000-0000-00006C800000}"/>
    <cellStyle name="ПеременныеСметы 3 4 2 2 3" xfId="40862" xr:uid="{00000000-0005-0000-0000-00006D800000}"/>
    <cellStyle name="ПеременныеСметы 3 4 2 3" xfId="31476" xr:uid="{00000000-0005-0000-0000-00006E800000}"/>
    <cellStyle name="ПеременныеСметы 3 4 2 3 2" xfId="31477" xr:uid="{00000000-0005-0000-0000-00006F800000}"/>
    <cellStyle name="ПеременныеСметы 3 4 2 3 2 2" xfId="40863" xr:uid="{00000000-0005-0000-0000-000070800000}"/>
    <cellStyle name="ПеременныеСметы 3 4 2 3 3" xfId="40864" xr:uid="{00000000-0005-0000-0000-000071800000}"/>
    <cellStyle name="ПеременныеСметы 3 4 2 4" xfId="40865" xr:uid="{00000000-0005-0000-0000-000072800000}"/>
    <cellStyle name="ПеременныеСметы 3 4 3" xfId="31478" xr:uid="{00000000-0005-0000-0000-000073800000}"/>
    <cellStyle name="ПеременныеСметы 3 4 3 2" xfId="31479" xr:uid="{00000000-0005-0000-0000-000074800000}"/>
    <cellStyle name="ПеременныеСметы 3 4 3 2 2" xfId="31480" xr:uid="{00000000-0005-0000-0000-000075800000}"/>
    <cellStyle name="ПеременныеСметы 3 4 3 2 2 2" xfId="40866" xr:uid="{00000000-0005-0000-0000-000076800000}"/>
    <cellStyle name="ПеременныеСметы 3 4 3 2 3" xfId="40867" xr:uid="{00000000-0005-0000-0000-000077800000}"/>
    <cellStyle name="ПеременныеСметы 3 4 3 3" xfId="40868" xr:uid="{00000000-0005-0000-0000-000078800000}"/>
    <cellStyle name="ПеременныеСметы 3 4 4" xfId="31481" xr:uid="{00000000-0005-0000-0000-000079800000}"/>
    <cellStyle name="ПеременныеСметы 3 4 4 2" xfId="31482" xr:uid="{00000000-0005-0000-0000-00007A800000}"/>
    <cellStyle name="ПеременныеСметы 3 4 4 2 2" xfId="40869" xr:uid="{00000000-0005-0000-0000-00007B800000}"/>
    <cellStyle name="ПеременныеСметы 3 4 4 3" xfId="40870" xr:uid="{00000000-0005-0000-0000-00007C800000}"/>
    <cellStyle name="ПеременныеСметы 3 4 5" xfId="40871" xr:uid="{00000000-0005-0000-0000-00007D800000}"/>
    <cellStyle name="ПеременныеСметы 3 5" xfId="31483" xr:uid="{00000000-0005-0000-0000-00007E800000}"/>
    <cellStyle name="ПеременныеСметы 3 5 2" xfId="31484" xr:uid="{00000000-0005-0000-0000-00007F800000}"/>
    <cellStyle name="ПеременныеСметы 3 5 2 2" xfId="31485" xr:uid="{00000000-0005-0000-0000-000080800000}"/>
    <cellStyle name="ПеременныеСметы 3 5 2 2 2" xfId="31486" xr:uid="{00000000-0005-0000-0000-000081800000}"/>
    <cellStyle name="ПеременныеСметы 3 5 2 2 2 2" xfId="31487" xr:uid="{00000000-0005-0000-0000-000082800000}"/>
    <cellStyle name="ПеременныеСметы 3 5 2 2 2 2 2" xfId="40872" xr:uid="{00000000-0005-0000-0000-000083800000}"/>
    <cellStyle name="ПеременныеСметы 3 5 2 2 2 3" xfId="40873" xr:uid="{00000000-0005-0000-0000-000084800000}"/>
    <cellStyle name="ПеременныеСметы 3 5 2 2 3" xfId="40874" xr:uid="{00000000-0005-0000-0000-000085800000}"/>
    <cellStyle name="ПеременныеСметы 3 5 2 3" xfId="31488" xr:uid="{00000000-0005-0000-0000-000086800000}"/>
    <cellStyle name="ПеременныеСметы 3 5 2 3 2" xfId="31489" xr:uid="{00000000-0005-0000-0000-000087800000}"/>
    <cellStyle name="ПеременныеСметы 3 5 2 3 2 2" xfId="40875" xr:uid="{00000000-0005-0000-0000-000088800000}"/>
    <cellStyle name="ПеременныеСметы 3 5 2 3 3" xfId="40876" xr:uid="{00000000-0005-0000-0000-000089800000}"/>
    <cellStyle name="ПеременныеСметы 3 5 2 4" xfId="40877" xr:uid="{00000000-0005-0000-0000-00008A800000}"/>
    <cellStyle name="ПеременныеСметы 3 5 3" xfId="31490" xr:uid="{00000000-0005-0000-0000-00008B800000}"/>
    <cellStyle name="ПеременныеСметы 3 5 3 2" xfId="31491" xr:uid="{00000000-0005-0000-0000-00008C800000}"/>
    <cellStyle name="ПеременныеСметы 3 5 3 2 2" xfId="31492" xr:uid="{00000000-0005-0000-0000-00008D800000}"/>
    <cellStyle name="ПеременныеСметы 3 5 3 2 2 2" xfId="40878" xr:uid="{00000000-0005-0000-0000-00008E800000}"/>
    <cellStyle name="ПеременныеСметы 3 5 3 2 3" xfId="40879" xr:uid="{00000000-0005-0000-0000-00008F800000}"/>
    <cellStyle name="ПеременныеСметы 3 5 3 3" xfId="40880" xr:uid="{00000000-0005-0000-0000-000090800000}"/>
    <cellStyle name="ПеременныеСметы 3 5 4" xfId="31493" xr:uid="{00000000-0005-0000-0000-000091800000}"/>
    <cellStyle name="ПеременныеСметы 3 5 4 2" xfId="31494" xr:uid="{00000000-0005-0000-0000-000092800000}"/>
    <cellStyle name="ПеременныеСметы 3 5 4 2 2" xfId="40881" xr:uid="{00000000-0005-0000-0000-000093800000}"/>
    <cellStyle name="ПеременныеСметы 3 5 4 3" xfId="40882" xr:uid="{00000000-0005-0000-0000-000094800000}"/>
    <cellStyle name="ПеременныеСметы 3 5 5" xfId="40883" xr:uid="{00000000-0005-0000-0000-000095800000}"/>
    <cellStyle name="ПеременныеСметы 3 6" xfId="31495" xr:uid="{00000000-0005-0000-0000-000096800000}"/>
    <cellStyle name="ПеременныеСметы 3 6 2" xfId="31496" xr:uid="{00000000-0005-0000-0000-000097800000}"/>
    <cellStyle name="ПеременныеСметы 3 6 2 2" xfId="31497" xr:uid="{00000000-0005-0000-0000-000098800000}"/>
    <cellStyle name="ПеременныеСметы 3 6 2 2 2" xfId="31498" xr:uid="{00000000-0005-0000-0000-000099800000}"/>
    <cellStyle name="ПеременныеСметы 3 6 2 2 2 2" xfId="40884" xr:uid="{00000000-0005-0000-0000-00009A800000}"/>
    <cellStyle name="ПеременныеСметы 3 6 2 2 3" xfId="40885" xr:uid="{00000000-0005-0000-0000-00009B800000}"/>
    <cellStyle name="ПеременныеСметы 3 6 2 3" xfId="40886" xr:uid="{00000000-0005-0000-0000-00009C800000}"/>
    <cellStyle name="ПеременныеСметы 3 6 3" xfId="31499" xr:uid="{00000000-0005-0000-0000-00009D800000}"/>
    <cellStyle name="ПеременныеСметы 3 6 3 2" xfId="31500" xr:uid="{00000000-0005-0000-0000-00009E800000}"/>
    <cellStyle name="ПеременныеСметы 3 6 3 2 2" xfId="40887" xr:uid="{00000000-0005-0000-0000-00009F800000}"/>
    <cellStyle name="ПеременныеСметы 3 6 3 3" xfId="40888" xr:uid="{00000000-0005-0000-0000-0000A0800000}"/>
    <cellStyle name="ПеременныеСметы 3 6 4" xfId="40889" xr:uid="{00000000-0005-0000-0000-0000A1800000}"/>
    <cellStyle name="ПеременныеСметы 3 7" xfId="31501" xr:uid="{00000000-0005-0000-0000-0000A2800000}"/>
    <cellStyle name="ПеременныеСметы 3 7 2" xfId="31502" xr:uid="{00000000-0005-0000-0000-0000A3800000}"/>
    <cellStyle name="ПеременныеСметы 3 7 2 2" xfId="31503" xr:uid="{00000000-0005-0000-0000-0000A4800000}"/>
    <cellStyle name="ПеременныеСметы 3 7 2 2 2" xfId="40890" xr:uid="{00000000-0005-0000-0000-0000A5800000}"/>
    <cellStyle name="ПеременныеСметы 3 7 2 3" xfId="40891" xr:uid="{00000000-0005-0000-0000-0000A6800000}"/>
    <cellStyle name="ПеременныеСметы 3 7 3" xfId="40892" xr:uid="{00000000-0005-0000-0000-0000A7800000}"/>
    <cellStyle name="ПеременныеСметы 3 8" xfId="31504" xr:uid="{00000000-0005-0000-0000-0000A8800000}"/>
    <cellStyle name="ПеременныеСметы 3 8 2" xfId="31505" xr:uid="{00000000-0005-0000-0000-0000A9800000}"/>
    <cellStyle name="ПеременныеСметы 3 8 2 2" xfId="40893" xr:uid="{00000000-0005-0000-0000-0000AA800000}"/>
    <cellStyle name="ПеременныеСметы 3 8 3" xfId="40894" xr:uid="{00000000-0005-0000-0000-0000AB800000}"/>
    <cellStyle name="ПеременныеСметы 3 9" xfId="40895" xr:uid="{00000000-0005-0000-0000-0000AC800000}"/>
    <cellStyle name="ПеременныеСметы 4" xfId="31506" xr:uid="{00000000-0005-0000-0000-0000AD800000}"/>
    <cellStyle name="ПеременныеСметы 4 2" xfId="31507" xr:uid="{00000000-0005-0000-0000-0000AE800000}"/>
    <cellStyle name="ПеременныеСметы 4 2 2" xfId="31508" xr:uid="{00000000-0005-0000-0000-0000AF800000}"/>
    <cellStyle name="ПеременныеСметы 4 2 2 2" xfId="31509" xr:uid="{00000000-0005-0000-0000-0000B0800000}"/>
    <cellStyle name="ПеременныеСметы 4 2 2 2 2" xfId="31510" xr:uid="{00000000-0005-0000-0000-0000B1800000}"/>
    <cellStyle name="ПеременныеСметы 4 2 2 2 2 2" xfId="31511" xr:uid="{00000000-0005-0000-0000-0000B2800000}"/>
    <cellStyle name="ПеременныеСметы 4 2 2 2 2 2 2" xfId="40896" xr:uid="{00000000-0005-0000-0000-0000B3800000}"/>
    <cellStyle name="ПеременныеСметы 4 2 2 2 2 3" xfId="40897" xr:uid="{00000000-0005-0000-0000-0000B4800000}"/>
    <cellStyle name="ПеременныеСметы 4 2 2 2 3" xfId="40898" xr:uid="{00000000-0005-0000-0000-0000B5800000}"/>
    <cellStyle name="ПеременныеСметы 4 2 2 3" xfId="31512" xr:uid="{00000000-0005-0000-0000-0000B6800000}"/>
    <cellStyle name="ПеременныеСметы 4 2 2 3 2" xfId="31513" xr:uid="{00000000-0005-0000-0000-0000B7800000}"/>
    <cellStyle name="ПеременныеСметы 4 2 2 3 2 2" xfId="40899" xr:uid="{00000000-0005-0000-0000-0000B8800000}"/>
    <cellStyle name="ПеременныеСметы 4 2 2 3 3" xfId="40900" xr:uid="{00000000-0005-0000-0000-0000B9800000}"/>
    <cellStyle name="ПеременныеСметы 4 2 2 4" xfId="40901" xr:uid="{00000000-0005-0000-0000-0000BA800000}"/>
    <cellStyle name="ПеременныеСметы 4 2 3" xfId="31514" xr:uid="{00000000-0005-0000-0000-0000BB800000}"/>
    <cellStyle name="ПеременныеСметы 4 2 3 2" xfId="31515" xr:uid="{00000000-0005-0000-0000-0000BC800000}"/>
    <cellStyle name="ПеременныеСметы 4 2 3 2 2" xfId="31516" xr:uid="{00000000-0005-0000-0000-0000BD800000}"/>
    <cellStyle name="ПеременныеСметы 4 2 3 2 2 2" xfId="40902" xr:uid="{00000000-0005-0000-0000-0000BE800000}"/>
    <cellStyle name="ПеременныеСметы 4 2 3 2 3" xfId="40903" xr:uid="{00000000-0005-0000-0000-0000BF800000}"/>
    <cellStyle name="ПеременныеСметы 4 2 3 3" xfId="40904" xr:uid="{00000000-0005-0000-0000-0000C0800000}"/>
    <cellStyle name="ПеременныеСметы 4 2 4" xfId="31517" xr:uid="{00000000-0005-0000-0000-0000C1800000}"/>
    <cellStyle name="ПеременныеСметы 4 2 4 2" xfId="31518" xr:uid="{00000000-0005-0000-0000-0000C2800000}"/>
    <cellStyle name="ПеременныеСметы 4 2 4 2 2" xfId="40905" xr:uid="{00000000-0005-0000-0000-0000C3800000}"/>
    <cellStyle name="ПеременныеСметы 4 2 4 3" xfId="40906" xr:uid="{00000000-0005-0000-0000-0000C4800000}"/>
    <cellStyle name="ПеременныеСметы 4 2 5" xfId="40907" xr:uid="{00000000-0005-0000-0000-0000C5800000}"/>
    <cellStyle name="ПеременныеСметы 4 3" xfId="31519" xr:uid="{00000000-0005-0000-0000-0000C6800000}"/>
    <cellStyle name="ПеременныеСметы 4 3 2" xfId="31520" xr:uid="{00000000-0005-0000-0000-0000C7800000}"/>
    <cellStyle name="ПеременныеСметы 4 3 2 2" xfId="31521" xr:uid="{00000000-0005-0000-0000-0000C8800000}"/>
    <cellStyle name="ПеременныеСметы 4 3 2 2 2" xfId="31522" xr:uid="{00000000-0005-0000-0000-0000C9800000}"/>
    <cellStyle name="ПеременныеСметы 4 3 2 2 2 2" xfId="31523" xr:uid="{00000000-0005-0000-0000-0000CA800000}"/>
    <cellStyle name="ПеременныеСметы 4 3 2 2 2 2 2" xfId="40908" xr:uid="{00000000-0005-0000-0000-0000CB800000}"/>
    <cellStyle name="ПеременныеСметы 4 3 2 2 2 3" xfId="40909" xr:uid="{00000000-0005-0000-0000-0000CC800000}"/>
    <cellStyle name="ПеременныеСметы 4 3 2 2 3" xfId="40910" xr:uid="{00000000-0005-0000-0000-0000CD800000}"/>
    <cellStyle name="ПеременныеСметы 4 3 2 3" xfId="31524" xr:uid="{00000000-0005-0000-0000-0000CE800000}"/>
    <cellStyle name="ПеременныеСметы 4 3 2 3 2" xfId="31525" xr:uid="{00000000-0005-0000-0000-0000CF800000}"/>
    <cellStyle name="ПеременныеСметы 4 3 2 3 2 2" xfId="40911" xr:uid="{00000000-0005-0000-0000-0000D0800000}"/>
    <cellStyle name="ПеременныеСметы 4 3 2 3 3" xfId="40912" xr:uid="{00000000-0005-0000-0000-0000D1800000}"/>
    <cellStyle name="ПеременныеСметы 4 3 2 4" xfId="40913" xr:uid="{00000000-0005-0000-0000-0000D2800000}"/>
    <cellStyle name="ПеременныеСметы 4 3 3" xfId="31526" xr:uid="{00000000-0005-0000-0000-0000D3800000}"/>
    <cellStyle name="ПеременныеСметы 4 3 3 2" xfId="31527" xr:uid="{00000000-0005-0000-0000-0000D4800000}"/>
    <cellStyle name="ПеременныеСметы 4 3 3 2 2" xfId="31528" xr:uid="{00000000-0005-0000-0000-0000D5800000}"/>
    <cellStyle name="ПеременныеСметы 4 3 3 2 2 2" xfId="40914" xr:uid="{00000000-0005-0000-0000-0000D6800000}"/>
    <cellStyle name="ПеременныеСметы 4 3 3 2 3" xfId="40915" xr:uid="{00000000-0005-0000-0000-0000D7800000}"/>
    <cellStyle name="ПеременныеСметы 4 3 3 3" xfId="40916" xr:uid="{00000000-0005-0000-0000-0000D8800000}"/>
    <cellStyle name="ПеременныеСметы 4 3 4" xfId="31529" xr:uid="{00000000-0005-0000-0000-0000D9800000}"/>
    <cellStyle name="ПеременныеСметы 4 3 4 2" xfId="31530" xr:uid="{00000000-0005-0000-0000-0000DA800000}"/>
    <cellStyle name="ПеременныеСметы 4 3 4 2 2" xfId="40917" xr:uid="{00000000-0005-0000-0000-0000DB800000}"/>
    <cellStyle name="ПеременныеСметы 4 3 4 3" xfId="40918" xr:uid="{00000000-0005-0000-0000-0000DC800000}"/>
    <cellStyle name="ПеременныеСметы 4 3 5" xfId="40919" xr:uid="{00000000-0005-0000-0000-0000DD800000}"/>
    <cellStyle name="ПеременныеСметы 4 4" xfId="31531" xr:uid="{00000000-0005-0000-0000-0000DE800000}"/>
    <cellStyle name="ПеременныеСметы 4 4 2" xfId="31532" xr:uid="{00000000-0005-0000-0000-0000DF800000}"/>
    <cellStyle name="ПеременныеСметы 4 4 2 2" xfId="31533" xr:uid="{00000000-0005-0000-0000-0000E0800000}"/>
    <cellStyle name="ПеременныеСметы 4 4 2 2 2" xfId="31534" xr:uid="{00000000-0005-0000-0000-0000E1800000}"/>
    <cellStyle name="ПеременныеСметы 4 4 2 2 2 2" xfId="31535" xr:uid="{00000000-0005-0000-0000-0000E2800000}"/>
    <cellStyle name="ПеременныеСметы 4 4 2 2 2 2 2" xfId="40920" xr:uid="{00000000-0005-0000-0000-0000E3800000}"/>
    <cellStyle name="ПеременныеСметы 4 4 2 2 2 3" xfId="40921" xr:uid="{00000000-0005-0000-0000-0000E4800000}"/>
    <cellStyle name="ПеременныеСметы 4 4 2 2 3" xfId="40922" xr:uid="{00000000-0005-0000-0000-0000E5800000}"/>
    <cellStyle name="ПеременныеСметы 4 4 2 3" xfId="31536" xr:uid="{00000000-0005-0000-0000-0000E6800000}"/>
    <cellStyle name="ПеременныеСметы 4 4 2 3 2" xfId="31537" xr:uid="{00000000-0005-0000-0000-0000E7800000}"/>
    <cellStyle name="ПеременныеСметы 4 4 2 3 2 2" xfId="40923" xr:uid="{00000000-0005-0000-0000-0000E8800000}"/>
    <cellStyle name="ПеременныеСметы 4 4 2 3 3" xfId="40924" xr:uid="{00000000-0005-0000-0000-0000E9800000}"/>
    <cellStyle name="ПеременныеСметы 4 4 2 4" xfId="40925" xr:uid="{00000000-0005-0000-0000-0000EA800000}"/>
    <cellStyle name="ПеременныеСметы 4 4 3" xfId="31538" xr:uid="{00000000-0005-0000-0000-0000EB800000}"/>
    <cellStyle name="ПеременныеСметы 4 4 3 2" xfId="31539" xr:uid="{00000000-0005-0000-0000-0000EC800000}"/>
    <cellStyle name="ПеременныеСметы 4 4 3 2 2" xfId="31540" xr:uid="{00000000-0005-0000-0000-0000ED800000}"/>
    <cellStyle name="ПеременныеСметы 4 4 3 2 2 2" xfId="40926" xr:uid="{00000000-0005-0000-0000-0000EE800000}"/>
    <cellStyle name="ПеременныеСметы 4 4 3 2 3" xfId="40927" xr:uid="{00000000-0005-0000-0000-0000EF800000}"/>
    <cellStyle name="ПеременныеСметы 4 4 3 3" xfId="40928" xr:uid="{00000000-0005-0000-0000-0000F0800000}"/>
    <cellStyle name="ПеременныеСметы 4 4 4" xfId="31541" xr:uid="{00000000-0005-0000-0000-0000F1800000}"/>
    <cellStyle name="ПеременныеСметы 4 4 4 2" xfId="31542" xr:uid="{00000000-0005-0000-0000-0000F2800000}"/>
    <cellStyle name="ПеременныеСметы 4 4 4 2 2" xfId="40929" xr:uid="{00000000-0005-0000-0000-0000F3800000}"/>
    <cellStyle name="ПеременныеСметы 4 4 4 3" xfId="40930" xr:uid="{00000000-0005-0000-0000-0000F4800000}"/>
    <cellStyle name="ПеременныеСметы 4 4 5" xfId="40931" xr:uid="{00000000-0005-0000-0000-0000F5800000}"/>
    <cellStyle name="ПеременныеСметы 4 5" xfId="31543" xr:uid="{00000000-0005-0000-0000-0000F6800000}"/>
    <cellStyle name="ПеременныеСметы 4 5 2" xfId="31544" xr:uid="{00000000-0005-0000-0000-0000F7800000}"/>
    <cellStyle name="ПеременныеСметы 4 5 2 2" xfId="31545" xr:uid="{00000000-0005-0000-0000-0000F8800000}"/>
    <cellStyle name="ПеременныеСметы 4 5 2 2 2" xfId="31546" xr:uid="{00000000-0005-0000-0000-0000F9800000}"/>
    <cellStyle name="ПеременныеСметы 4 5 2 2 2 2" xfId="31547" xr:uid="{00000000-0005-0000-0000-0000FA800000}"/>
    <cellStyle name="ПеременныеСметы 4 5 2 2 2 2 2" xfId="40932" xr:uid="{00000000-0005-0000-0000-0000FB800000}"/>
    <cellStyle name="ПеременныеСметы 4 5 2 2 2 3" xfId="40933" xr:uid="{00000000-0005-0000-0000-0000FC800000}"/>
    <cellStyle name="ПеременныеСметы 4 5 2 2 3" xfId="40934" xr:uid="{00000000-0005-0000-0000-0000FD800000}"/>
    <cellStyle name="ПеременныеСметы 4 5 2 3" xfId="31548" xr:uid="{00000000-0005-0000-0000-0000FE800000}"/>
    <cellStyle name="ПеременныеСметы 4 5 2 3 2" xfId="31549" xr:uid="{00000000-0005-0000-0000-0000FF800000}"/>
    <cellStyle name="ПеременныеСметы 4 5 2 3 2 2" xfId="40935" xr:uid="{00000000-0005-0000-0000-000000810000}"/>
    <cellStyle name="ПеременныеСметы 4 5 2 3 3" xfId="40936" xr:uid="{00000000-0005-0000-0000-000001810000}"/>
    <cellStyle name="ПеременныеСметы 4 5 2 4" xfId="40937" xr:uid="{00000000-0005-0000-0000-000002810000}"/>
    <cellStyle name="ПеременныеСметы 4 5 3" xfId="31550" xr:uid="{00000000-0005-0000-0000-000003810000}"/>
    <cellStyle name="ПеременныеСметы 4 5 3 2" xfId="31551" xr:uid="{00000000-0005-0000-0000-000004810000}"/>
    <cellStyle name="ПеременныеСметы 4 5 3 2 2" xfId="31552" xr:uid="{00000000-0005-0000-0000-000005810000}"/>
    <cellStyle name="ПеременныеСметы 4 5 3 2 2 2" xfId="40938" xr:uid="{00000000-0005-0000-0000-000006810000}"/>
    <cellStyle name="ПеременныеСметы 4 5 3 2 3" xfId="40939" xr:uid="{00000000-0005-0000-0000-000007810000}"/>
    <cellStyle name="ПеременныеСметы 4 5 3 3" xfId="40940" xr:uid="{00000000-0005-0000-0000-000008810000}"/>
    <cellStyle name="ПеременныеСметы 4 5 4" xfId="31553" xr:uid="{00000000-0005-0000-0000-000009810000}"/>
    <cellStyle name="ПеременныеСметы 4 5 4 2" xfId="31554" xr:uid="{00000000-0005-0000-0000-00000A810000}"/>
    <cellStyle name="ПеременныеСметы 4 5 4 2 2" xfId="40941" xr:uid="{00000000-0005-0000-0000-00000B810000}"/>
    <cellStyle name="ПеременныеСметы 4 5 4 3" xfId="40942" xr:uid="{00000000-0005-0000-0000-00000C810000}"/>
    <cellStyle name="ПеременныеСметы 4 5 5" xfId="40943" xr:uid="{00000000-0005-0000-0000-00000D810000}"/>
    <cellStyle name="ПеременныеСметы 4 6" xfId="31555" xr:uid="{00000000-0005-0000-0000-00000E810000}"/>
    <cellStyle name="ПеременныеСметы 4 6 2" xfId="31556" xr:uid="{00000000-0005-0000-0000-00000F810000}"/>
    <cellStyle name="ПеременныеСметы 4 6 2 2" xfId="31557" xr:uid="{00000000-0005-0000-0000-000010810000}"/>
    <cellStyle name="ПеременныеСметы 4 6 2 2 2" xfId="31558" xr:uid="{00000000-0005-0000-0000-000011810000}"/>
    <cellStyle name="ПеременныеСметы 4 6 2 2 2 2" xfId="40944" xr:uid="{00000000-0005-0000-0000-000012810000}"/>
    <cellStyle name="ПеременныеСметы 4 6 2 2 3" xfId="40945" xr:uid="{00000000-0005-0000-0000-000013810000}"/>
    <cellStyle name="ПеременныеСметы 4 6 2 3" xfId="40946" xr:uid="{00000000-0005-0000-0000-000014810000}"/>
    <cellStyle name="ПеременныеСметы 4 6 3" xfId="31559" xr:uid="{00000000-0005-0000-0000-000015810000}"/>
    <cellStyle name="ПеременныеСметы 4 6 3 2" xfId="31560" xr:uid="{00000000-0005-0000-0000-000016810000}"/>
    <cellStyle name="ПеременныеСметы 4 6 3 2 2" xfId="40947" xr:uid="{00000000-0005-0000-0000-000017810000}"/>
    <cellStyle name="ПеременныеСметы 4 6 3 3" xfId="40948" xr:uid="{00000000-0005-0000-0000-000018810000}"/>
    <cellStyle name="ПеременныеСметы 4 6 4" xfId="40949" xr:uid="{00000000-0005-0000-0000-000019810000}"/>
    <cellStyle name="ПеременныеСметы 4 7" xfId="31561" xr:uid="{00000000-0005-0000-0000-00001A810000}"/>
    <cellStyle name="ПеременныеСметы 4 7 2" xfId="31562" xr:uid="{00000000-0005-0000-0000-00001B810000}"/>
    <cellStyle name="ПеременныеСметы 4 7 2 2" xfId="31563" xr:uid="{00000000-0005-0000-0000-00001C810000}"/>
    <cellStyle name="ПеременныеСметы 4 7 2 2 2" xfId="40950" xr:uid="{00000000-0005-0000-0000-00001D810000}"/>
    <cellStyle name="ПеременныеСметы 4 7 2 3" xfId="40951" xr:uid="{00000000-0005-0000-0000-00001E810000}"/>
    <cellStyle name="ПеременныеСметы 4 7 3" xfId="40952" xr:uid="{00000000-0005-0000-0000-00001F810000}"/>
    <cellStyle name="ПеременныеСметы 4 8" xfId="31564" xr:uid="{00000000-0005-0000-0000-000020810000}"/>
    <cellStyle name="ПеременныеСметы 4 8 2" xfId="31565" xr:uid="{00000000-0005-0000-0000-000021810000}"/>
    <cellStyle name="ПеременныеСметы 4 8 2 2" xfId="40953" xr:uid="{00000000-0005-0000-0000-000022810000}"/>
    <cellStyle name="ПеременныеСметы 4 8 3" xfId="40954" xr:uid="{00000000-0005-0000-0000-000023810000}"/>
    <cellStyle name="ПеременныеСметы 4 9" xfId="40955" xr:uid="{00000000-0005-0000-0000-000024810000}"/>
    <cellStyle name="ПеременныеСметы 5" xfId="31566" xr:uid="{00000000-0005-0000-0000-000025810000}"/>
    <cellStyle name="ПеременныеСметы 5 2" xfId="31567" xr:uid="{00000000-0005-0000-0000-000026810000}"/>
    <cellStyle name="ПеременныеСметы 5 2 2" xfId="31568" xr:uid="{00000000-0005-0000-0000-000027810000}"/>
    <cellStyle name="ПеременныеСметы 5 2 2 2" xfId="40956" xr:uid="{00000000-0005-0000-0000-000028810000}"/>
    <cellStyle name="ПеременныеСметы 5 2 3" xfId="40957" xr:uid="{00000000-0005-0000-0000-000029810000}"/>
    <cellStyle name="ПеременныеСметы 5 3" xfId="40958" xr:uid="{00000000-0005-0000-0000-00002A810000}"/>
    <cellStyle name="ПеременныеСметы 6" xfId="31569" xr:uid="{00000000-0005-0000-0000-00002B810000}"/>
    <cellStyle name="ПеременныеСметы 6 2" xfId="31570" xr:uid="{00000000-0005-0000-0000-00002C810000}"/>
    <cellStyle name="ПеременныеСметы 6 2 2" xfId="40959" xr:uid="{00000000-0005-0000-0000-00002D810000}"/>
    <cellStyle name="ПеременныеСметы 6 3" xfId="40960" xr:uid="{00000000-0005-0000-0000-00002E810000}"/>
    <cellStyle name="ПеременныеСметы 7" xfId="31571" xr:uid="{00000000-0005-0000-0000-00002F810000}"/>
    <cellStyle name="Плохой" xfId="41535" builtinId="27"/>
    <cellStyle name="Плохой 2" xfId="411" xr:uid="{00000000-0005-0000-0000-000031810000}"/>
    <cellStyle name="Плохой 3" xfId="412" xr:uid="{00000000-0005-0000-0000-000032810000}"/>
    <cellStyle name="Плохой 4" xfId="413" xr:uid="{00000000-0005-0000-0000-000033810000}"/>
    <cellStyle name="Плохой 5" xfId="31572" xr:uid="{00000000-0005-0000-0000-000034810000}"/>
    <cellStyle name="Плохой 6" xfId="31573" xr:uid="{00000000-0005-0000-0000-000035810000}"/>
    <cellStyle name="Пояснение 2" xfId="414" xr:uid="{00000000-0005-0000-0000-000036810000}"/>
    <cellStyle name="Пояснение 3" xfId="415" xr:uid="{00000000-0005-0000-0000-000037810000}"/>
    <cellStyle name="Пояснение 4" xfId="416" xr:uid="{00000000-0005-0000-0000-000038810000}"/>
    <cellStyle name="Пояснение 5" xfId="31574" xr:uid="{00000000-0005-0000-0000-000039810000}"/>
    <cellStyle name="Пояснение 6" xfId="31575" xr:uid="{00000000-0005-0000-0000-00003A810000}"/>
    <cellStyle name="Примечание 2" xfId="417" xr:uid="{00000000-0005-0000-0000-00003B810000}"/>
    <cellStyle name="Примечание 2 10" xfId="31576" xr:uid="{00000000-0005-0000-0000-00003C810000}"/>
    <cellStyle name="Примечание 2 10 2" xfId="31577" xr:uid="{00000000-0005-0000-0000-00003D810000}"/>
    <cellStyle name="Примечание 2 11" xfId="31578" xr:uid="{00000000-0005-0000-0000-00003E810000}"/>
    <cellStyle name="Примечание 2 2" xfId="418" xr:uid="{00000000-0005-0000-0000-00003F810000}"/>
    <cellStyle name="Примечание 2 2 2" xfId="31579" xr:uid="{00000000-0005-0000-0000-000040810000}"/>
    <cellStyle name="Примечание 2 2 2 10" xfId="31580" xr:uid="{00000000-0005-0000-0000-000041810000}"/>
    <cellStyle name="Примечание 2 2 2 2" xfId="31581" xr:uid="{00000000-0005-0000-0000-000042810000}"/>
    <cellStyle name="Примечание 2 2 2 2 2" xfId="31582" xr:uid="{00000000-0005-0000-0000-000043810000}"/>
    <cellStyle name="Примечание 2 2 2 2 2 2" xfId="31583" xr:uid="{00000000-0005-0000-0000-000044810000}"/>
    <cellStyle name="Примечание 2 2 2 2 2 2 2" xfId="31584" xr:uid="{00000000-0005-0000-0000-000045810000}"/>
    <cellStyle name="Примечание 2 2 2 2 2 2 2 2" xfId="31585" xr:uid="{00000000-0005-0000-0000-000046810000}"/>
    <cellStyle name="Примечание 2 2 2 2 2 2 3" xfId="31586" xr:uid="{00000000-0005-0000-0000-000047810000}"/>
    <cellStyle name="Примечание 2 2 2 2 2 3" xfId="31587" xr:uid="{00000000-0005-0000-0000-000048810000}"/>
    <cellStyle name="Примечание 2 2 2 2 2 3 2" xfId="31588" xr:uid="{00000000-0005-0000-0000-000049810000}"/>
    <cellStyle name="Примечание 2 2 2 2 2 3 2 2" xfId="31589" xr:uid="{00000000-0005-0000-0000-00004A810000}"/>
    <cellStyle name="Примечание 2 2 2 2 2 3 3" xfId="31590" xr:uid="{00000000-0005-0000-0000-00004B810000}"/>
    <cellStyle name="Примечание 2 2 2 2 2 4" xfId="31591" xr:uid="{00000000-0005-0000-0000-00004C810000}"/>
    <cellStyle name="Примечание 2 2 2 2 2 4 2" xfId="31592" xr:uid="{00000000-0005-0000-0000-00004D810000}"/>
    <cellStyle name="Примечание 2 2 2 2 2 4 2 2" xfId="31593" xr:uid="{00000000-0005-0000-0000-00004E810000}"/>
    <cellStyle name="Примечание 2 2 2 2 2 4 3" xfId="31594" xr:uid="{00000000-0005-0000-0000-00004F810000}"/>
    <cellStyle name="Примечание 2 2 2 2 2 5" xfId="31595" xr:uid="{00000000-0005-0000-0000-000050810000}"/>
    <cellStyle name="Примечание 2 2 2 2 2 5 2" xfId="31596" xr:uid="{00000000-0005-0000-0000-000051810000}"/>
    <cellStyle name="Примечание 2 2 2 2 2 6" xfId="31597" xr:uid="{00000000-0005-0000-0000-000052810000}"/>
    <cellStyle name="Примечание 2 2 2 2 3" xfId="31598" xr:uid="{00000000-0005-0000-0000-000053810000}"/>
    <cellStyle name="Примечание 2 2 2 2 3 2" xfId="31599" xr:uid="{00000000-0005-0000-0000-000054810000}"/>
    <cellStyle name="Примечание 2 2 2 2 3 2 2" xfId="31600" xr:uid="{00000000-0005-0000-0000-000055810000}"/>
    <cellStyle name="Примечание 2 2 2 2 3 2 2 2" xfId="31601" xr:uid="{00000000-0005-0000-0000-000056810000}"/>
    <cellStyle name="Примечание 2 2 2 2 3 2 3" xfId="31602" xr:uid="{00000000-0005-0000-0000-000057810000}"/>
    <cellStyle name="Примечание 2 2 2 2 3 3" xfId="31603" xr:uid="{00000000-0005-0000-0000-000058810000}"/>
    <cellStyle name="Примечание 2 2 2 2 3 3 2" xfId="31604" xr:uid="{00000000-0005-0000-0000-000059810000}"/>
    <cellStyle name="Примечание 2 2 2 2 3 3 2 2" xfId="31605" xr:uid="{00000000-0005-0000-0000-00005A810000}"/>
    <cellStyle name="Примечание 2 2 2 2 3 3 3" xfId="31606" xr:uid="{00000000-0005-0000-0000-00005B810000}"/>
    <cellStyle name="Примечание 2 2 2 2 3 4" xfId="31607" xr:uid="{00000000-0005-0000-0000-00005C810000}"/>
    <cellStyle name="Примечание 2 2 2 2 3 4 2" xfId="31608" xr:uid="{00000000-0005-0000-0000-00005D810000}"/>
    <cellStyle name="Примечание 2 2 2 2 3 4 2 2" xfId="31609" xr:uid="{00000000-0005-0000-0000-00005E810000}"/>
    <cellStyle name="Примечание 2 2 2 2 3 4 3" xfId="31610" xr:uid="{00000000-0005-0000-0000-00005F810000}"/>
    <cellStyle name="Примечание 2 2 2 2 3 5" xfId="31611" xr:uid="{00000000-0005-0000-0000-000060810000}"/>
    <cellStyle name="Примечание 2 2 2 2 3 5 2" xfId="31612" xr:uid="{00000000-0005-0000-0000-000061810000}"/>
    <cellStyle name="Примечание 2 2 2 2 3 6" xfId="31613" xr:uid="{00000000-0005-0000-0000-000062810000}"/>
    <cellStyle name="Примечание 2 2 2 2 4" xfId="31614" xr:uid="{00000000-0005-0000-0000-000063810000}"/>
    <cellStyle name="Примечание 2 2 2 2 4 2" xfId="31615" xr:uid="{00000000-0005-0000-0000-000064810000}"/>
    <cellStyle name="Примечание 2 2 2 2 4 2 2" xfId="31616" xr:uid="{00000000-0005-0000-0000-000065810000}"/>
    <cellStyle name="Примечание 2 2 2 2 4 2 2 2" xfId="31617" xr:uid="{00000000-0005-0000-0000-000066810000}"/>
    <cellStyle name="Примечание 2 2 2 2 4 2 3" xfId="31618" xr:uid="{00000000-0005-0000-0000-000067810000}"/>
    <cellStyle name="Примечание 2 2 2 2 4 3" xfId="31619" xr:uid="{00000000-0005-0000-0000-000068810000}"/>
    <cellStyle name="Примечание 2 2 2 2 4 3 2" xfId="31620" xr:uid="{00000000-0005-0000-0000-000069810000}"/>
    <cellStyle name="Примечание 2 2 2 2 4 3 2 2" xfId="31621" xr:uid="{00000000-0005-0000-0000-00006A810000}"/>
    <cellStyle name="Примечание 2 2 2 2 4 3 3" xfId="31622" xr:uid="{00000000-0005-0000-0000-00006B810000}"/>
    <cellStyle name="Примечание 2 2 2 2 4 4" xfId="31623" xr:uid="{00000000-0005-0000-0000-00006C810000}"/>
    <cellStyle name="Примечание 2 2 2 2 4 4 2" xfId="31624" xr:uid="{00000000-0005-0000-0000-00006D810000}"/>
    <cellStyle name="Примечание 2 2 2 2 4 4 2 2" xfId="31625" xr:uid="{00000000-0005-0000-0000-00006E810000}"/>
    <cellStyle name="Примечание 2 2 2 2 4 4 3" xfId="31626" xr:uid="{00000000-0005-0000-0000-00006F810000}"/>
    <cellStyle name="Примечание 2 2 2 2 4 5" xfId="31627" xr:uid="{00000000-0005-0000-0000-000070810000}"/>
    <cellStyle name="Примечание 2 2 2 2 4 5 2" xfId="31628" xr:uid="{00000000-0005-0000-0000-000071810000}"/>
    <cellStyle name="Примечание 2 2 2 2 4 6" xfId="31629" xr:uid="{00000000-0005-0000-0000-000072810000}"/>
    <cellStyle name="Примечание 2 2 2 2 5" xfId="31630" xr:uid="{00000000-0005-0000-0000-000073810000}"/>
    <cellStyle name="Примечание 2 2 2 2 5 2" xfId="31631" xr:uid="{00000000-0005-0000-0000-000074810000}"/>
    <cellStyle name="Примечание 2 2 2 2 5 2 2" xfId="31632" xr:uid="{00000000-0005-0000-0000-000075810000}"/>
    <cellStyle name="Примечание 2 2 2 2 5 2 2 2" xfId="31633" xr:uid="{00000000-0005-0000-0000-000076810000}"/>
    <cellStyle name="Примечание 2 2 2 2 5 2 3" xfId="31634" xr:uid="{00000000-0005-0000-0000-000077810000}"/>
    <cellStyle name="Примечание 2 2 2 2 5 3" xfId="31635" xr:uid="{00000000-0005-0000-0000-000078810000}"/>
    <cellStyle name="Примечание 2 2 2 2 5 3 2" xfId="31636" xr:uid="{00000000-0005-0000-0000-000079810000}"/>
    <cellStyle name="Примечание 2 2 2 2 5 3 2 2" xfId="31637" xr:uid="{00000000-0005-0000-0000-00007A810000}"/>
    <cellStyle name="Примечание 2 2 2 2 5 3 3" xfId="31638" xr:uid="{00000000-0005-0000-0000-00007B810000}"/>
    <cellStyle name="Примечание 2 2 2 2 5 4" xfId="31639" xr:uid="{00000000-0005-0000-0000-00007C810000}"/>
    <cellStyle name="Примечание 2 2 2 2 5 4 2" xfId="31640" xr:uid="{00000000-0005-0000-0000-00007D810000}"/>
    <cellStyle name="Примечание 2 2 2 2 5 4 2 2" xfId="31641" xr:uid="{00000000-0005-0000-0000-00007E810000}"/>
    <cellStyle name="Примечание 2 2 2 2 5 4 3" xfId="31642" xr:uid="{00000000-0005-0000-0000-00007F810000}"/>
    <cellStyle name="Примечание 2 2 2 2 5 5" xfId="31643" xr:uid="{00000000-0005-0000-0000-000080810000}"/>
    <cellStyle name="Примечание 2 2 2 2 5 5 2" xfId="31644" xr:uid="{00000000-0005-0000-0000-000081810000}"/>
    <cellStyle name="Примечание 2 2 2 2 5 6" xfId="31645" xr:uid="{00000000-0005-0000-0000-000082810000}"/>
    <cellStyle name="Примечание 2 2 2 2 6" xfId="31646" xr:uid="{00000000-0005-0000-0000-000083810000}"/>
    <cellStyle name="Примечание 2 2 2 2 6 2" xfId="31647" xr:uid="{00000000-0005-0000-0000-000084810000}"/>
    <cellStyle name="Примечание 2 2 2 2 6 2 2" xfId="31648" xr:uid="{00000000-0005-0000-0000-000085810000}"/>
    <cellStyle name="Примечание 2 2 2 2 6 3" xfId="31649" xr:uid="{00000000-0005-0000-0000-000086810000}"/>
    <cellStyle name="Примечание 2 2 2 2 7" xfId="31650" xr:uid="{00000000-0005-0000-0000-000087810000}"/>
    <cellStyle name="Примечание 2 2 2 2 7 2" xfId="31651" xr:uid="{00000000-0005-0000-0000-000088810000}"/>
    <cellStyle name="Примечание 2 2 2 2 8" xfId="31652" xr:uid="{00000000-0005-0000-0000-000089810000}"/>
    <cellStyle name="Примечание 2 2 2 3" xfId="31653" xr:uid="{00000000-0005-0000-0000-00008A810000}"/>
    <cellStyle name="Примечание 2 2 2 3 2" xfId="31654" xr:uid="{00000000-0005-0000-0000-00008B810000}"/>
    <cellStyle name="Примечание 2 2 2 3 2 2" xfId="31655" xr:uid="{00000000-0005-0000-0000-00008C810000}"/>
    <cellStyle name="Примечание 2 2 2 3 2 2 2" xfId="31656" xr:uid="{00000000-0005-0000-0000-00008D810000}"/>
    <cellStyle name="Примечание 2 2 2 3 2 2 2 2" xfId="31657" xr:uid="{00000000-0005-0000-0000-00008E810000}"/>
    <cellStyle name="Примечание 2 2 2 3 2 2 3" xfId="31658" xr:uid="{00000000-0005-0000-0000-00008F810000}"/>
    <cellStyle name="Примечание 2 2 2 3 2 3" xfId="31659" xr:uid="{00000000-0005-0000-0000-000090810000}"/>
    <cellStyle name="Примечание 2 2 2 3 2 3 2" xfId="31660" xr:uid="{00000000-0005-0000-0000-000091810000}"/>
    <cellStyle name="Примечание 2 2 2 3 2 3 2 2" xfId="31661" xr:uid="{00000000-0005-0000-0000-000092810000}"/>
    <cellStyle name="Примечание 2 2 2 3 2 3 3" xfId="31662" xr:uid="{00000000-0005-0000-0000-000093810000}"/>
    <cellStyle name="Примечание 2 2 2 3 2 4" xfId="31663" xr:uid="{00000000-0005-0000-0000-000094810000}"/>
    <cellStyle name="Примечание 2 2 2 3 2 4 2" xfId="31664" xr:uid="{00000000-0005-0000-0000-000095810000}"/>
    <cellStyle name="Примечание 2 2 2 3 2 4 2 2" xfId="31665" xr:uid="{00000000-0005-0000-0000-000096810000}"/>
    <cellStyle name="Примечание 2 2 2 3 2 4 3" xfId="31666" xr:uid="{00000000-0005-0000-0000-000097810000}"/>
    <cellStyle name="Примечание 2 2 2 3 2 5" xfId="31667" xr:uid="{00000000-0005-0000-0000-000098810000}"/>
    <cellStyle name="Примечание 2 2 2 3 2 5 2" xfId="31668" xr:uid="{00000000-0005-0000-0000-000099810000}"/>
    <cellStyle name="Примечание 2 2 2 3 2 6" xfId="31669" xr:uid="{00000000-0005-0000-0000-00009A810000}"/>
    <cellStyle name="Примечание 2 2 2 3 3" xfId="31670" xr:uid="{00000000-0005-0000-0000-00009B810000}"/>
    <cellStyle name="Примечание 2 2 2 3 3 2" xfId="31671" xr:uid="{00000000-0005-0000-0000-00009C810000}"/>
    <cellStyle name="Примечание 2 2 2 3 3 2 2" xfId="31672" xr:uid="{00000000-0005-0000-0000-00009D810000}"/>
    <cellStyle name="Примечание 2 2 2 3 3 2 2 2" xfId="31673" xr:uid="{00000000-0005-0000-0000-00009E810000}"/>
    <cellStyle name="Примечание 2 2 2 3 3 2 3" xfId="31674" xr:uid="{00000000-0005-0000-0000-00009F810000}"/>
    <cellStyle name="Примечание 2 2 2 3 3 3" xfId="31675" xr:uid="{00000000-0005-0000-0000-0000A0810000}"/>
    <cellStyle name="Примечание 2 2 2 3 3 3 2" xfId="31676" xr:uid="{00000000-0005-0000-0000-0000A1810000}"/>
    <cellStyle name="Примечание 2 2 2 3 3 3 2 2" xfId="31677" xr:uid="{00000000-0005-0000-0000-0000A2810000}"/>
    <cellStyle name="Примечание 2 2 2 3 3 3 3" xfId="31678" xr:uid="{00000000-0005-0000-0000-0000A3810000}"/>
    <cellStyle name="Примечание 2 2 2 3 3 4" xfId="31679" xr:uid="{00000000-0005-0000-0000-0000A4810000}"/>
    <cellStyle name="Примечание 2 2 2 3 3 4 2" xfId="31680" xr:uid="{00000000-0005-0000-0000-0000A5810000}"/>
    <cellStyle name="Примечание 2 2 2 3 3 4 2 2" xfId="31681" xr:uid="{00000000-0005-0000-0000-0000A6810000}"/>
    <cellStyle name="Примечание 2 2 2 3 3 4 3" xfId="31682" xr:uid="{00000000-0005-0000-0000-0000A7810000}"/>
    <cellStyle name="Примечание 2 2 2 3 3 5" xfId="31683" xr:uid="{00000000-0005-0000-0000-0000A8810000}"/>
    <cellStyle name="Примечание 2 2 2 3 3 5 2" xfId="31684" xr:uid="{00000000-0005-0000-0000-0000A9810000}"/>
    <cellStyle name="Примечание 2 2 2 3 3 6" xfId="31685" xr:uid="{00000000-0005-0000-0000-0000AA810000}"/>
    <cellStyle name="Примечание 2 2 2 3 4" xfId="31686" xr:uid="{00000000-0005-0000-0000-0000AB810000}"/>
    <cellStyle name="Примечание 2 2 2 3 4 2" xfId="31687" xr:uid="{00000000-0005-0000-0000-0000AC810000}"/>
    <cellStyle name="Примечание 2 2 2 3 4 2 2" xfId="31688" xr:uid="{00000000-0005-0000-0000-0000AD810000}"/>
    <cellStyle name="Примечание 2 2 2 3 4 2 2 2" xfId="31689" xr:uid="{00000000-0005-0000-0000-0000AE810000}"/>
    <cellStyle name="Примечание 2 2 2 3 4 2 3" xfId="31690" xr:uid="{00000000-0005-0000-0000-0000AF810000}"/>
    <cellStyle name="Примечание 2 2 2 3 4 3" xfId="31691" xr:uid="{00000000-0005-0000-0000-0000B0810000}"/>
    <cellStyle name="Примечание 2 2 2 3 4 3 2" xfId="31692" xr:uid="{00000000-0005-0000-0000-0000B1810000}"/>
    <cellStyle name="Примечание 2 2 2 3 4 3 2 2" xfId="31693" xr:uid="{00000000-0005-0000-0000-0000B2810000}"/>
    <cellStyle name="Примечание 2 2 2 3 4 3 3" xfId="31694" xr:uid="{00000000-0005-0000-0000-0000B3810000}"/>
    <cellStyle name="Примечание 2 2 2 3 4 4" xfId="31695" xr:uid="{00000000-0005-0000-0000-0000B4810000}"/>
    <cellStyle name="Примечание 2 2 2 3 4 4 2" xfId="31696" xr:uid="{00000000-0005-0000-0000-0000B5810000}"/>
    <cellStyle name="Примечание 2 2 2 3 4 4 2 2" xfId="31697" xr:uid="{00000000-0005-0000-0000-0000B6810000}"/>
    <cellStyle name="Примечание 2 2 2 3 4 4 3" xfId="31698" xr:uid="{00000000-0005-0000-0000-0000B7810000}"/>
    <cellStyle name="Примечание 2 2 2 3 4 5" xfId="31699" xr:uid="{00000000-0005-0000-0000-0000B8810000}"/>
    <cellStyle name="Примечание 2 2 2 3 4 5 2" xfId="31700" xr:uid="{00000000-0005-0000-0000-0000B9810000}"/>
    <cellStyle name="Примечание 2 2 2 3 4 6" xfId="31701" xr:uid="{00000000-0005-0000-0000-0000BA810000}"/>
    <cellStyle name="Примечание 2 2 2 3 5" xfId="31702" xr:uid="{00000000-0005-0000-0000-0000BB810000}"/>
    <cellStyle name="Примечание 2 2 2 3 5 2" xfId="31703" xr:uid="{00000000-0005-0000-0000-0000BC810000}"/>
    <cellStyle name="Примечание 2 2 2 3 5 2 2" xfId="31704" xr:uid="{00000000-0005-0000-0000-0000BD810000}"/>
    <cellStyle name="Примечание 2 2 2 3 5 2 2 2" xfId="31705" xr:uid="{00000000-0005-0000-0000-0000BE810000}"/>
    <cellStyle name="Примечание 2 2 2 3 5 2 3" xfId="31706" xr:uid="{00000000-0005-0000-0000-0000BF810000}"/>
    <cellStyle name="Примечание 2 2 2 3 5 3" xfId="31707" xr:uid="{00000000-0005-0000-0000-0000C0810000}"/>
    <cellStyle name="Примечание 2 2 2 3 5 3 2" xfId="31708" xr:uid="{00000000-0005-0000-0000-0000C1810000}"/>
    <cellStyle name="Примечание 2 2 2 3 5 3 2 2" xfId="31709" xr:uid="{00000000-0005-0000-0000-0000C2810000}"/>
    <cellStyle name="Примечание 2 2 2 3 5 3 3" xfId="31710" xr:uid="{00000000-0005-0000-0000-0000C3810000}"/>
    <cellStyle name="Примечание 2 2 2 3 5 4" xfId="31711" xr:uid="{00000000-0005-0000-0000-0000C4810000}"/>
    <cellStyle name="Примечание 2 2 2 3 5 4 2" xfId="31712" xr:uid="{00000000-0005-0000-0000-0000C5810000}"/>
    <cellStyle name="Примечание 2 2 2 3 5 4 2 2" xfId="31713" xr:uid="{00000000-0005-0000-0000-0000C6810000}"/>
    <cellStyle name="Примечание 2 2 2 3 5 4 3" xfId="31714" xr:uid="{00000000-0005-0000-0000-0000C7810000}"/>
    <cellStyle name="Примечание 2 2 2 3 5 5" xfId="31715" xr:uid="{00000000-0005-0000-0000-0000C8810000}"/>
    <cellStyle name="Примечание 2 2 2 3 5 5 2" xfId="31716" xr:uid="{00000000-0005-0000-0000-0000C9810000}"/>
    <cellStyle name="Примечание 2 2 2 3 5 6" xfId="31717" xr:uid="{00000000-0005-0000-0000-0000CA810000}"/>
    <cellStyle name="Примечание 2 2 2 3 6" xfId="31718" xr:uid="{00000000-0005-0000-0000-0000CB810000}"/>
    <cellStyle name="Примечание 2 2 2 3 6 2" xfId="31719" xr:uid="{00000000-0005-0000-0000-0000CC810000}"/>
    <cellStyle name="Примечание 2 2 2 3 6 2 2" xfId="31720" xr:uid="{00000000-0005-0000-0000-0000CD810000}"/>
    <cellStyle name="Примечание 2 2 2 3 6 2 2 2" xfId="31721" xr:uid="{00000000-0005-0000-0000-0000CE810000}"/>
    <cellStyle name="Примечание 2 2 2 3 6 2 3" xfId="31722" xr:uid="{00000000-0005-0000-0000-0000CF810000}"/>
    <cellStyle name="Примечание 2 2 2 3 6 3" xfId="31723" xr:uid="{00000000-0005-0000-0000-0000D0810000}"/>
    <cellStyle name="Примечание 2 2 2 3 6 3 2" xfId="31724" xr:uid="{00000000-0005-0000-0000-0000D1810000}"/>
    <cellStyle name="Примечание 2 2 2 3 6 3 2 2" xfId="31725" xr:uid="{00000000-0005-0000-0000-0000D2810000}"/>
    <cellStyle name="Примечание 2 2 2 3 6 3 3" xfId="31726" xr:uid="{00000000-0005-0000-0000-0000D3810000}"/>
    <cellStyle name="Примечание 2 2 2 3 6 4" xfId="31727" xr:uid="{00000000-0005-0000-0000-0000D4810000}"/>
    <cellStyle name="Примечание 2 2 2 3 6 4 2" xfId="31728" xr:uid="{00000000-0005-0000-0000-0000D5810000}"/>
    <cellStyle name="Примечание 2 2 2 3 6 4 2 2" xfId="31729" xr:uid="{00000000-0005-0000-0000-0000D6810000}"/>
    <cellStyle name="Примечание 2 2 2 3 6 4 3" xfId="31730" xr:uid="{00000000-0005-0000-0000-0000D7810000}"/>
    <cellStyle name="Примечание 2 2 2 3 6 5" xfId="31731" xr:uid="{00000000-0005-0000-0000-0000D8810000}"/>
    <cellStyle name="Примечание 2 2 2 3 6 5 2" xfId="31732" xr:uid="{00000000-0005-0000-0000-0000D9810000}"/>
    <cellStyle name="Примечание 2 2 2 3 6 6" xfId="31733" xr:uid="{00000000-0005-0000-0000-0000DA810000}"/>
    <cellStyle name="Примечание 2 2 2 3 7" xfId="31734" xr:uid="{00000000-0005-0000-0000-0000DB810000}"/>
    <cellStyle name="Примечание 2 2 2 3 7 2" xfId="31735" xr:uid="{00000000-0005-0000-0000-0000DC810000}"/>
    <cellStyle name="Примечание 2 2 2 3 7 2 2" xfId="31736" xr:uid="{00000000-0005-0000-0000-0000DD810000}"/>
    <cellStyle name="Примечание 2 2 2 3 7 3" xfId="31737" xr:uid="{00000000-0005-0000-0000-0000DE810000}"/>
    <cellStyle name="Примечание 2 2 2 3 8" xfId="31738" xr:uid="{00000000-0005-0000-0000-0000DF810000}"/>
    <cellStyle name="Примечание 2 2 2 3 8 2" xfId="31739" xr:uid="{00000000-0005-0000-0000-0000E0810000}"/>
    <cellStyle name="Примечание 2 2 2 3 9" xfId="31740" xr:uid="{00000000-0005-0000-0000-0000E1810000}"/>
    <cellStyle name="Примечание 2 2 2 4" xfId="31741" xr:uid="{00000000-0005-0000-0000-0000E2810000}"/>
    <cellStyle name="Примечание 2 2 2 4 2" xfId="31742" xr:uid="{00000000-0005-0000-0000-0000E3810000}"/>
    <cellStyle name="Примечание 2 2 2 4 2 2" xfId="31743" xr:uid="{00000000-0005-0000-0000-0000E4810000}"/>
    <cellStyle name="Примечание 2 2 2 4 2 2 2" xfId="31744" xr:uid="{00000000-0005-0000-0000-0000E5810000}"/>
    <cellStyle name="Примечание 2 2 2 4 2 3" xfId="31745" xr:uid="{00000000-0005-0000-0000-0000E6810000}"/>
    <cellStyle name="Примечание 2 2 2 4 3" xfId="31746" xr:uid="{00000000-0005-0000-0000-0000E7810000}"/>
    <cellStyle name="Примечание 2 2 2 4 3 2" xfId="31747" xr:uid="{00000000-0005-0000-0000-0000E8810000}"/>
    <cellStyle name="Примечание 2 2 2 4 3 2 2" xfId="31748" xr:uid="{00000000-0005-0000-0000-0000E9810000}"/>
    <cellStyle name="Примечание 2 2 2 4 3 3" xfId="31749" xr:uid="{00000000-0005-0000-0000-0000EA810000}"/>
    <cellStyle name="Примечание 2 2 2 4 4" xfId="31750" xr:uid="{00000000-0005-0000-0000-0000EB810000}"/>
    <cellStyle name="Примечание 2 2 2 4 4 2" xfId="31751" xr:uid="{00000000-0005-0000-0000-0000EC810000}"/>
    <cellStyle name="Примечание 2 2 2 4 4 2 2" xfId="31752" xr:uid="{00000000-0005-0000-0000-0000ED810000}"/>
    <cellStyle name="Примечание 2 2 2 4 4 3" xfId="31753" xr:uid="{00000000-0005-0000-0000-0000EE810000}"/>
    <cellStyle name="Примечание 2 2 2 4 5" xfId="31754" xr:uid="{00000000-0005-0000-0000-0000EF810000}"/>
    <cellStyle name="Примечание 2 2 2 4 5 2" xfId="31755" xr:uid="{00000000-0005-0000-0000-0000F0810000}"/>
    <cellStyle name="Примечание 2 2 2 4 6" xfId="31756" xr:uid="{00000000-0005-0000-0000-0000F1810000}"/>
    <cellStyle name="Примечание 2 2 2 5" xfId="31757" xr:uid="{00000000-0005-0000-0000-0000F2810000}"/>
    <cellStyle name="Примечание 2 2 2 5 2" xfId="31758" xr:uid="{00000000-0005-0000-0000-0000F3810000}"/>
    <cellStyle name="Примечание 2 2 2 5 2 2" xfId="31759" xr:uid="{00000000-0005-0000-0000-0000F4810000}"/>
    <cellStyle name="Примечание 2 2 2 5 2 2 2" xfId="31760" xr:uid="{00000000-0005-0000-0000-0000F5810000}"/>
    <cellStyle name="Примечание 2 2 2 5 2 3" xfId="31761" xr:uid="{00000000-0005-0000-0000-0000F6810000}"/>
    <cellStyle name="Примечание 2 2 2 5 3" xfId="31762" xr:uid="{00000000-0005-0000-0000-0000F7810000}"/>
    <cellStyle name="Примечание 2 2 2 5 3 2" xfId="31763" xr:uid="{00000000-0005-0000-0000-0000F8810000}"/>
    <cellStyle name="Примечание 2 2 2 5 3 2 2" xfId="31764" xr:uid="{00000000-0005-0000-0000-0000F9810000}"/>
    <cellStyle name="Примечание 2 2 2 5 3 3" xfId="31765" xr:uid="{00000000-0005-0000-0000-0000FA810000}"/>
    <cellStyle name="Примечание 2 2 2 5 4" xfId="31766" xr:uid="{00000000-0005-0000-0000-0000FB810000}"/>
    <cellStyle name="Примечание 2 2 2 5 4 2" xfId="31767" xr:uid="{00000000-0005-0000-0000-0000FC810000}"/>
    <cellStyle name="Примечание 2 2 2 5 4 2 2" xfId="31768" xr:uid="{00000000-0005-0000-0000-0000FD810000}"/>
    <cellStyle name="Примечание 2 2 2 5 4 3" xfId="31769" xr:uid="{00000000-0005-0000-0000-0000FE810000}"/>
    <cellStyle name="Примечание 2 2 2 5 5" xfId="31770" xr:uid="{00000000-0005-0000-0000-0000FF810000}"/>
    <cellStyle name="Примечание 2 2 2 5 5 2" xfId="31771" xr:uid="{00000000-0005-0000-0000-000000820000}"/>
    <cellStyle name="Примечание 2 2 2 5 6" xfId="31772" xr:uid="{00000000-0005-0000-0000-000001820000}"/>
    <cellStyle name="Примечание 2 2 2 6" xfId="31773" xr:uid="{00000000-0005-0000-0000-000002820000}"/>
    <cellStyle name="Примечание 2 2 2 6 2" xfId="31774" xr:uid="{00000000-0005-0000-0000-000003820000}"/>
    <cellStyle name="Примечание 2 2 2 6 2 2" xfId="31775" xr:uid="{00000000-0005-0000-0000-000004820000}"/>
    <cellStyle name="Примечание 2 2 2 6 2 2 2" xfId="31776" xr:uid="{00000000-0005-0000-0000-000005820000}"/>
    <cellStyle name="Примечание 2 2 2 6 2 3" xfId="31777" xr:uid="{00000000-0005-0000-0000-000006820000}"/>
    <cellStyle name="Примечание 2 2 2 6 3" xfId="31778" xr:uid="{00000000-0005-0000-0000-000007820000}"/>
    <cellStyle name="Примечание 2 2 2 6 3 2" xfId="31779" xr:uid="{00000000-0005-0000-0000-000008820000}"/>
    <cellStyle name="Примечание 2 2 2 6 3 2 2" xfId="31780" xr:uid="{00000000-0005-0000-0000-000009820000}"/>
    <cellStyle name="Примечание 2 2 2 6 3 3" xfId="31781" xr:uid="{00000000-0005-0000-0000-00000A820000}"/>
    <cellStyle name="Примечание 2 2 2 6 4" xfId="31782" xr:uid="{00000000-0005-0000-0000-00000B820000}"/>
    <cellStyle name="Примечание 2 2 2 6 4 2" xfId="31783" xr:uid="{00000000-0005-0000-0000-00000C820000}"/>
    <cellStyle name="Примечание 2 2 2 6 4 2 2" xfId="31784" xr:uid="{00000000-0005-0000-0000-00000D820000}"/>
    <cellStyle name="Примечание 2 2 2 6 4 3" xfId="31785" xr:uid="{00000000-0005-0000-0000-00000E820000}"/>
    <cellStyle name="Примечание 2 2 2 6 5" xfId="31786" xr:uid="{00000000-0005-0000-0000-00000F820000}"/>
    <cellStyle name="Примечание 2 2 2 6 5 2" xfId="31787" xr:uid="{00000000-0005-0000-0000-000010820000}"/>
    <cellStyle name="Примечание 2 2 2 6 6" xfId="31788" xr:uid="{00000000-0005-0000-0000-000011820000}"/>
    <cellStyle name="Примечание 2 2 2 7" xfId="31789" xr:uid="{00000000-0005-0000-0000-000012820000}"/>
    <cellStyle name="Примечание 2 2 2 7 2" xfId="31790" xr:uid="{00000000-0005-0000-0000-000013820000}"/>
    <cellStyle name="Примечание 2 2 2 7 2 2" xfId="31791" xr:uid="{00000000-0005-0000-0000-000014820000}"/>
    <cellStyle name="Примечание 2 2 2 7 2 2 2" xfId="31792" xr:uid="{00000000-0005-0000-0000-000015820000}"/>
    <cellStyle name="Примечание 2 2 2 7 2 3" xfId="31793" xr:uid="{00000000-0005-0000-0000-000016820000}"/>
    <cellStyle name="Примечание 2 2 2 7 3" xfId="31794" xr:uid="{00000000-0005-0000-0000-000017820000}"/>
    <cellStyle name="Примечание 2 2 2 7 3 2" xfId="31795" xr:uid="{00000000-0005-0000-0000-000018820000}"/>
    <cellStyle name="Примечание 2 2 2 7 3 2 2" xfId="31796" xr:uid="{00000000-0005-0000-0000-000019820000}"/>
    <cellStyle name="Примечание 2 2 2 7 3 3" xfId="31797" xr:uid="{00000000-0005-0000-0000-00001A820000}"/>
    <cellStyle name="Примечание 2 2 2 7 4" xfId="31798" xr:uid="{00000000-0005-0000-0000-00001B820000}"/>
    <cellStyle name="Примечание 2 2 2 7 4 2" xfId="31799" xr:uid="{00000000-0005-0000-0000-00001C820000}"/>
    <cellStyle name="Примечание 2 2 2 7 4 2 2" xfId="31800" xr:uid="{00000000-0005-0000-0000-00001D820000}"/>
    <cellStyle name="Примечание 2 2 2 7 4 3" xfId="31801" xr:uid="{00000000-0005-0000-0000-00001E820000}"/>
    <cellStyle name="Примечание 2 2 2 7 5" xfId="31802" xr:uid="{00000000-0005-0000-0000-00001F820000}"/>
    <cellStyle name="Примечание 2 2 2 7 5 2" xfId="31803" xr:uid="{00000000-0005-0000-0000-000020820000}"/>
    <cellStyle name="Примечание 2 2 2 7 6" xfId="31804" xr:uid="{00000000-0005-0000-0000-000021820000}"/>
    <cellStyle name="Примечание 2 2 2 8" xfId="31805" xr:uid="{00000000-0005-0000-0000-000022820000}"/>
    <cellStyle name="Примечание 2 2 2 8 2" xfId="31806" xr:uid="{00000000-0005-0000-0000-000023820000}"/>
    <cellStyle name="Примечание 2 2 2 8 2 2" xfId="31807" xr:uid="{00000000-0005-0000-0000-000024820000}"/>
    <cellStyle name="Примечание 2 2 2 8 3" xfId="31808" xr:uid="{00000000-0005-0000-0000-000025820000}"/>
    <cellStyle name="Примечание 2 2 2 9" xfId="31809" xr:uid="{00000000-0005-0000-0000-000026820000}"/>
    <cellStyle name="Примечание 2 2 2 9 2" xfId="31810" xr:uid="{00000000-0005-0000-0000-000027820000}"/>
    <cellStyle name="Примечание 2 2 3" xfId="31811" xr:uid="{00000000-0005-0000-0000-000028820000}"/>
    <cellStyle name="Примечание 2 2 3 2" xfId="31812" xr:uid="{00000000-0005-0000-0000-000029820000}"/>
    <cellStyle name="Примечание 2 2 3 2 2" xfId="31813" xr:uid="{00000000-0005-0000-0000-00002A820000}"/>
    <cellStyle name="Примечание 2 2 3 2 2 2" xfId="31814" xr:uid="{00000000-0005-0000-0000-00002B820000}"/>
    <cellStyle name="Примечание 2 2 3 2 2 2 2" xfId="31815" xr:uid="{00000000-0005-0000-0000-00002C820000}"/>
    <cellStyle name="Примечание 2 2 3 2 2 3" xfId="31816" xr:uid="{00000000-0005-0000-0000-00002D820000}"/>
    <cellStyle name="Примечание 2 2 3 2 3" xfId="31817" xr:uid="{00000000-0005-0000-0000-00002E820000}"/>
    <cellStyle name="Примечание 2 2 3 2 3 2" xfId="31818" xr:uid="{00000000-0005-0000-0000-00002F820000}"/>
    <cellStyle name="Примечание 2 2 3 2 3 2 2" xfId="31819" xr:uid="{00000000-0005-0000-0000-000030820000}"/>
    <cellStyle name="Примечание 2 2 3 2 3 3" xfId="31820" xr:uid="{00000000-0005-0000-0000-000031820000}"/>
    <cellStyle name="Примечание 2 2 3 2 4" xfId="31821" xr:uid="{00000000-0005-0000-0000-000032820000}"/>
    <cellStyle name="Примечание 2 2 3 2 4 2" xfId="31822" xr:uid="{00000000-0005-0000-0000-000033820000}"/>
    <cellStyle name="Примечание 2 2 3 2 4 2 2" xfId="31823" xr:uid="{00000000-0005-0000-0000-000034820000}"/>
    <cellStyle name="Примечание 2 2 3 2 4 3" xfId="31824" xr:uid="{00000000-0005-0000-0000-000035820000}"/>
    <cellStyle name="Примечание 2 2 3 2 5" xfId="31825" xr:uid="{00000000-0005-0000-0000-000036820000}"/>
    <cellStyle name="Примечание 2 2 3 2 5 2" xfId="31826" xr:uid="{00000000-0005-0000-0000-000037820000}"/>
    <cellStyle name="Примечание 2 2 3 2 6" xfId="31827" xr:uid="{00000000-0005-0000-0000-000038820000}"/>
    <cellStyle name="Примечание 2 2 3 3" xfId="31828" xr:uid="{00000000-0005-0000-0000-000039820000}"/>
    <cellStyle name="Примечание 2 2 3 3 2" xfId="31829" xr:uid="{00000000-0005-0000-0000-00003A820000}"/>
    <cellStyle name="Примечание 2 2 3 3 2 2" xfId="31830" xr:uid="{00000000-0005-0000-0000-00003B820000}"/>
    <cellStyle name="Примечание 2 2 3 3 2 2 2" xfId="31831" xr:uid="{00000000-0005-0000-0000-00003C820000}"/>
    <cellStyle name="Примечание 2 2 3 3 2 3" xfId="31832" xr:uid="{00000000-0005-0000-0000-00003D820000}"/>
    <cellStyle name="Примечание 2 2 3 3 3" xfId="31833" xr:uid="{00000000-0005-0000-0000-00003E820000}"/>
    <cellStyle name="Примечание 2 2 3 3 3 2" xfId="31834" xr:uid="{00000000-0005-0000-0000-00003F820000}"/>
    <cellStyle name="Примечание 2 2 3 3 3 2 2" xfId="31835" xr:uid="{00000000-0005-0000-0000-000040820000}"/>
    <cellStyle name="Примечание 2 2 3 3 3 3" xfId="31836" xr:uid="{00000000-0005-0000-0000-000041820000}"/>
    <cellStyle name="Примечание 2 2 3 3 4" xfId="31837" xr:uid="{00000000-0005-0000-0000-000042820000}"/>
    <cellStyle name="Примечание 2 2 3 3 4 2" xfId="31838" xr:uid="{00000000-0005-0000-0000-000043820000}"/>
    <cellStyle name="Примечание 2 2 3 3 4 2 2" xfId="31839" xr:uid="{00000000-0005-0000-0000-000044820000}"/>
    <cellStyle name="Примечание 2 2 3 3 4 3" xfId="31840" xr:uid="{00000000-0005-0000-0000-000045820000}"/>
    <cellStyle name="Примечание 2 2 3 3 5" xfId="31841" xr:uid="{00000000-0005-0000-0000-000046820000}"/>
    <cellStyle name="Примечание 2 2 3 3 5 2" xfId="31842" xr:uid="{00000000-0005-0000-0000-000047820000}"/>
    <cellStyle name="Примечание 2 2 3 3 6" xfId="31843" xr:uid="{00000000-0005-0000-0000-000048820000}"/>
    <cellStyle name="Примечание 2 2 3 4" xfId="31844" xr:uid="{00000000-0005-0000-0000-000049820000}"/>
    <cellStyle name="Примечание 2 2 3 4 2" xfId="31845" xr:uid="{00000000-0005-0000-0000-00004A820000}"/>
    <cellStyle name="Примечание 2 2 3 4 2 2" xfId="31846" xr:uid="{00000000-0005-0000-0000-00004B820000}"/>
    <cellStyle name="Примечание 2 2 3 4 2 2 2" xfId="31847" xr:uid="{00000000-0005-0000-0000-00004C820000}"/>
    <cellStyle name="Примечание 2 2 3 4 2 3" xfId="31848" xr:uid="{00000000-0005-0000-0000-00004D820000}"/>
    <cellStyle name="Примечание 2 2 3 4 3" xfId="31849" xr:uid="{00000000-0005-0000-0000-00004E820000}"/>
    <cellStyle name="Примечание 2 2 3 4 3 2" xfId="31850" xr:uid="{00000000-0005-0000-0000-00004F820000}"/>
    <cellStyle name="Примечание 2 2 3 4 3 2 2" xfId="31851" xr:uid="{00000000-0005-0000-0000-000050820000}"/>
    <cellStyle name="Примечание 2 2 3 4 3 3" xfId="31852" xr:uid="{00000000-0005-0000-0000-000051820000}"/>
    <cellStyle name="Примечание 2 2 3 4 4" xfId="31853" xr:uid="{00000000-0005-0000-0000-000052820000}"/>
    <cellStyle name="Примечание 2 2 3 4 4 2" xfId="31854" xr:uid="{00000000-0005-0000-0000-000053820000}"/>
    <cellStyle name="Примечание 2 2 3 4 4 2 2" xfId="31855" xr:uid="{00000000-0005-0000-0000-000054820000}"/>
    <cellStyle name="Примечание 2 2 3 4 4 3" xfId="31856" xr:uid="{00000000-0005-0000-0000-000055820000}"/>
    <cellStyle name="Примечание 2 2 3 4 5" xfId="31857" xr:uid="{00000000-0005-0000-0000-000056820000}"/>
    <cellStyle name="Примечание 2 2 3 4 5 2" xfId="31858" xr:uid="{00000000-0005-0000-0000-000057820000}"/>
    <cellStyle name="Примечание 2 2 3 4 6" xfId="31859" xr:uid="{00000000-0005-0000-0000-000058820000}"/>
    <cellStyle name="Примечание 2 2 3 5" xfId="31860" xr:uid="{00000000-0005-0000-0000-000059820000}"/>
    <cellStyle name="Примечание 2 2 3 5 2" xfId="31861" xr:uid="{00000000-0005-0000-0000-00005A820000}"/>
    <cellStyle name="Примечание 2 2 3 5 2 2" xfId="31862" xr:uid="{00000000-0005-0000-0000-00005B820000}"/>
    <cellStyle name="Примечание 2 2 3 5 2 2 2" xfId="31863" xr:uid="{00000000-0005-0000-0000-00005C820000}"/>
    <cellStyle name="Примечание 2 2 3 5 2 3" xfId="31864" xr:uid="{00000000-0005-0000-0000-00005D820000}"/>
    <cellStyle name="Примечание 2 2 3 5 3" xfId="31865" xr:uid="{00000000-0005-0000-0000-00005E820000}"/>
    <cellStyle name="Примечание 2 2 3 5 3 2" xfId="31866" xr:uid="{00000000-0005-0000-0000-00005F820000}"/>
    <cellStyle name="Примечание 2 2 3 5 3 2 2" xfId="31867" xr:uid="{00000000-0005-0000-0000-000060820000}"/>
    <cellStyle name="Примечание 2 2 3 5 3 3" xfId="31868" xr:uid="{00000000-0005-0000-0000-000061820000}"/>
    <cellStyle name="Примечание 2 2 3 5 4" xfId="31869" xr:uid="{00000000-0005-0000-0000-000062820000}"/>
    <cellStyle name="Примечание 2 2 3 5 4 2" xfId="31870" xr:uid="{00000000-0005-0000-0000-000063820000}"/>
    <cellStyle name="Примечание 2 2 3 5 4 2 2" xfId="31871" xr:uid="{00000000-0005-0000-0000-000064820000}"/>
    <cellStyle name="Примечание 2 2 3 5 4 3" xfId="31872" xr:uid="{00000000-0005-0000-0000-000065820000}"/>
    <cellStyle name="Примечание 2 2 3 5 5" xfId="31873" xr:uid="{00000000-0005-0000-0000-000066820000}"/>
    <cellStyle name="Примечание 2 2 3 5 5 2" xfId="31874" xr:uid="{00000000-0005-0000-0000-000067820000}"/>
    <cellStyle name="Примечание 2 2 3 5 6" xfId="31875" xr:uid="{00000000-0005-0000-0000-000068820000}"/>
    <cellStyle name="Примечание 2 2 3 6" xfId="31876" xr:uid="{00000000-0005-0000-0000-000069820000}"/>
    <cellStyle name="Примечание 2 2 3 6 2" xfId="31877" xr:uid="{00000000-0005-0000-0000-00006A820000}"/>
    <cellStyle name="Примечание 2 2 3 6 2 2" xfId="31878" xr:uid="{00000000-0005-0000-0000-00006B820000}"/>
    <cellStyle name="Примечание 2 2 3 6 3" xfId="31879" xr:uid="{00000000-0005-0000-0000-00006C820000}"/>
    <cellStyle name="Примечание 2 2 3 7" xfId="31880" xr:uid="{00000000-0005-0000-0000-00006D820000}"/>
    <cellStyle name="Примечание 2 2 3 7 2" xfId="31881" xr:uid="{00000000-0005-0000-0000-00006E820000}"/>
    <cellStyle name="Примечание 2 2 3 8" xfId="31882" xr:uid="{00000000-0005-0000-0000-00006F820000}"/>
    <cellStyle name="Примечание 2 2 4" xfId="31883" xr:uid="{00000000-0005-0000-0000-000070820000}"/>
    <cellStyle name="Примечание 2 2 4 2" xfId="31884" xr:uid="{00000000-0005-0000-0000-000071820000}"/>
    <cellStyle name="Примечание 2 2 4 2 2" xfId="31885" xr:uid="{00000000-0005-0000-0000-000072820000}"/>
    <cellStyle name="Примечание 2 2 4 2 2 2" xfId="31886" xr:uid="{00000000-0005-0000-0000-000073820000}"/>
    <cellStyle name="Примечание 2 2 4 2 2 2 2" xfId="31887" xr:uid="{00000000-0005-0000-0000-000074820000}"/>
    <cellStyle name="Примечание 2 2 4 2 2 3" xfId="31888" xr:uid="{00000000-0005-0000-0000-000075820000}"/>
    <cellStyle name="Примечание 2 2 4 2 3" xfId="31889" xr:uid="{00000000-0005-0000-0000-000076820000}"/>
    <cellStyle name="Примечание 2 2 4 2 3 2" xfId="31890" xr:uid="{00000000-0005-0000-0000-000077820000}"/>
    <cellStyle name="Примечание 2 2 4 2 3 2 2" xfId="31891" xr:uid="{00000000-0005-0000-0000-000078820000}"/>
    <cellStyle name="Примечание 2 2 4 2 3 3" xfId="31892" xr:uid="{00000000-0005-0000-0000-000079820000}"/>
    <cellStyle name="Примечание 2 2 4 2 4" xfId="31893" xr:uid="{00000000-0005-0000-0000-00007A820000}"/>
    <cellStyle name="Примечание 2 2 4 2 4 2" xfId="31894" xr:uid="{00000000-0005-0000-0000-00007B820000}"/>
    <cellStyle name="Примечание 2 2 4 2 4 2 2" xfId="31895" xr:uid="{00000000-0005-0000-0000-00007C820000}"/>
    <cellStyle name="Примечание 2 2 4 2 4 3" xfId="31896" xr:uid="{00000000-0005-0000-0000-00007D820000}"/>
    <cellStyle name="Примечание 2 2 4 2 5" xfId="31897" xr:uid="{00000000-0005-0000-0000-00007E820000}"/>
    <cellStyle name="Примечание 2 2 4 2 5 2" xfId="31898" xr:uid="{00000000-0005-0000-0000-00007F820000}"/>
    <cellStyle name="Примечание 2 2 4 2 6" xfId="31899" xr:uid="{00000000-0005-0000-0000-000080820000}"/>
    <cellStyle name="Примечание 2 2 4 3" xfId="31900" xr:uid="{00000000-0005-0000-0000-000081820000}"/>
    <cellStyle name="Примечание 2 2 4 3 2" xfId="31901" xr:uid="{00000000-0005-0000-0000-000082820000}"/>
    <cellStyle name="Примечание 2 2 4 3 2 2" xfId="31902" xr:uid="{00000000-0005-0000-0000-000083820000}"/>
    <cellStyle name="Примечание 2 2 4 3 2 2 2" xfId="31903" xr:uid="{00000000-0005-0000-0000-000084820000}"/>
    <cellStyle name="Примечание 2 2 4 3 2 3" xfId="31904" xr:uid="{00000000-0005-0000-0000-000085820000}"/>
    <cellStyle name="Примечание 2 2 4 3 3" xfId="31905" xr:uid="{00000000-0005-0000-0000-000086820000}"/>
    <cellStyle name="Примечание 2 2 4 3 3 2" xfId="31906" xr:uid="{00000000-0005-0000-0000-000087820000}"/>
    <cellStyle name="Примечание 2 2 4 3 3 2 2" xfId="31907" xr:uid="{00000000-0005-0000-0000-000088820000}"/>
    <cellStyle name="Примечание 2 2 4 3 3 3" xfId="31908" xr:uid="{00000000-0005-0000-0000-000089820000}"/>
    <cellStyle name="Примечание 2 2 4 3 4" xfId="31909" xr:uid="{00000000-0005-0000-0000-00008A820000}"/>
    <cellStyle name="Примечание 2 2 4 3 4 2" xfId="31910" xr:uid="{00000000-0005-0000-0000-00008B820000}"/>
    <cellStyle name="Примечание 2 2 4 3 4 2 2" xfId="31911" xr:uid="{00000000-0005-0000-0000-00008C820000}"/>
    <cellStyle name="Примечание 2 2 4 3 4 3" xfId="31912" xr:uid="{00000000-0005-0000-0000-00008D820000}"/>
    <cellStyle name="Примечание 2 2 4 3 5" xfId="31913" xr:uid="{00000000-0005-0000-0000-00008E820000}"/>
    <cellStyle name="Примечание 2 2 4 3 5 2" xfId="31914" xr:uid="{00000000-0005-0000-0000-00008F820000}"/>
    <cellStyle name="Примечание 2 2 4 3 6" xfId="31915" xr:uid="{00000000-0005-0000-0000-000090820000}"/>
    <cellStyle name="Примечание 2 2 4 4" xfId="31916" xr:uid="{00000000-0005-0000-0000-000091820000}"/>
    <cellStyle name="Примечание 2 2 4 4 2" xfId="31917" xr:uid="{00000000-0005-0000-0000-000092820000}"/>
    <cellStyle name="Примечание 2 2 4 4 2 2" xfId="31918" xr:uid="{00000000-0005-0000-0000-000093820000}"/>
    <cellStyle name="Примечание 2 2 4 4 2 2 2" xfId="31919" xr:uid="{00000000-0005-0000-0000-000094820000}"/>
    <cellStyle name="Примечание 2 2 4 4 2 3" xfId="31920" xr:uid="{00000000-0005-0000-0000-000095820000}"/>
    <cellStyle name="Примечание 2 2 4 4 3" xfId="31921" xr:uid="{00000000-0005-0000-0000-000096820000}"/>
    <cellStyle name="Примечание 2 2 4 4 3 2" xfId="31922" xr:uid="{00000000-0005-0000-0000-000097820000}"/>
    <cellStyle name="Примечание 2 2 4 4 3 2 2" xfId="31923" xr:uid="{00000000-0005-0000-0000-000098820000}"/>
    <cellStyle name="Примечание 2 2 4 4 3 3" xfId="31924" xr:uid="{00000000-0005-0000-0000-000099820000}"/>
    <cellStyle name="Примечание 2 2 4 4 4" xfId="31925" xr:uid="{00000000-0005-0000-0000-00009A820000}"/>
    <cellStyle name="Примечание 2 2 4 4 4 2" xfId="31926" xr:uid="{00000000-0005-0000-0000-00009B820000}"/>
    <cellStyle name="Примечание 2 2 4 4 4 2 2" xfId="31927" xr:uid="{00000000-0005-0000-0000-00009C820000}"/>
    <cellStyle name="Примечание 2 2 4 4 4 3" xfId="31928" xr:uid="{00000000-0005-0000-0000-00009D820000}"/>
    <cellStyle name="Примечание 2 2 4 4 5" xfId="31929" xr:uid="{00000000-0005-0000-0000-00009E820000}"/>
    <cellStyle name="Примечание 2 2 4 4 5 2" xfId="31930" xr:uid="{00000000-0005-0000-0000-00009F820000}"/>
    <cellStyle name="Примечание 2 2 4 4 6" xfId="31931" xr:uid="{00000000-0005-0000-0000-0000A0820000}"/>
    <cellStyle name="Примечание 2 2 4 5" xfId="31932" xr:uid="{00000000-0005-0000-0000-0000A1820000}"/>
    <cellStyle name="Примечание 2 2 4 5 2" xfId="31933" xr:uid="{00000000-0005-0000-0000-0000A2820000}"/>
    <cellStyle name="Примечание 2 2 4 5 2 2" xfId="31934" xr:uid="{00000000-0005-0000-0000-0000A3820000}"/>
    <cellStyle name="Примечание 2 2 4 5 2 2 2" xfId="31935" xr:uid="{00000000-0005-0000-0000-0000A4820000}"/>
    <cellStyle name="Примечание 2 2 4 5 2 3" xfId="31936" xr:uid="{00000000-0005-0000-0000-0000A5820000}"/>
    <cellStyle name="Примечание 2 2 4 5 3" xfId="31937" xr:uid="{00000000-0005-0000-0000-0000A6820000}"/>
    <cellStyle name="Примечание 2 2 4 5 3 2" xfId="31938" xr:uid="{00000000-0005-0000-0000-0000A7820000}"/>
    <cellStyle name="Примечание 2 2 4 5 3 2 2" xfId="31939" xr:uid="{00000000-0005-0000-0000-0000A8820000}"/>
    <cellStyle name="Примечание 2 2 4 5 3 3" xfId="31940" xr:uid="{00000000-0005-0000-0000-0000A9820000}"/>
    <cellStyle name="Примечание 2 2 4 5 4" xfId="31941" xr:uid="{00000000-0005-0000-0000-0000AA820000}"/>
    <cellStyle name="Примечание 2 2 4 5 4 2" xfId="31942" xr:uid="{00000000-0005-0000-0000-0000AB820000}"/>
    <cellStyle name="Примечание 2 2 4 5 4 2 2" xfId="31943" xr:uid="{00000000-0005-0000-0000-0000AC820000}"/>
    <cellStyle name="Примечание 2 2 4 5 4 3" xfId="31944" xr:uid="{00000000-0005-0000-0000-0000AD820000}"/>
    <cellStyle name="Примечание 2 2 4 5 5" xfId="31945" xr:uid="{00000000-0005-0000-0000-0000AE820000}"/>
    <cellStyle name="Примечание 2 2 4 5 5 2" xfId="31946" xr:uid="{00000000-0005-0000-0000-0000AF820000}"/>
    <cellStyle name="Примечание 2 2 4 5 6" xfId="31947" xr:uid="{00000000-0005-0000-0000-0000B0820000}"/>
    <cellStyle name="Примечание 2 2 4 6" xfId="31948" xr:uid="{00000000-0005-0000-0000-0000B1820000}"/>
    <cellStyle name="Примечание 2 2 4 6 2" xfId="31949" xr:uid="{00000000-0005-0000-0000-0000B2820000}"/>
    <cellStyle name="Примечание 2 2 4 6 2 2" xfId="31950" xr:uid="{00000000-0005-0000-0000-0000B3820000}"/>
    <cellStyle name="Примечание 2 2 4 6 2 2 2" xfId="31951" xr:uid="{00000000-0005-0000-0000-0000B4820000}"/>
    <cellStyle name="Примечание 2 2 4 6 2 3" xfId="31952" xr:uid="{00000000-0005-0000-0000-0000B5820000}"/>
    <cellStyle name="Примечание 2 2 4 6 3" xfId="31953" xr:uid="{00000000-0005-0000-0000-0000B6820000}"/>
    <cellStyle name="Примечание 2 2 4 6 3 2" xfId="31954" xr:uid="{00000000-0005-0000-0000-0000B7820000}"/>
    <cellStyle name="Примечание 2 2 4 6 3 2 2" xfId="31955" xr:uid="{00000000-0005-0000-0000-0000B8820000}"/>
    <cellStyle name="Примечание 2 2 4 6 3 3" xfId="31956" xr:uid="{00000000-0005-0000-0000-0000B9820000}"/>
    <cellStyle name="Примечание 2 2 4 6 4" xfId="31957" xr:uid="{00000000-0005-0000-0000-0000BA820000}"/>
    <cellStyle name="Примечание 2 2 4 6 4 2" xfId="31958" xr:uid="{00000000-0005-0000-0000-0000BB820000}"/>
    <cellStyle name="Примечание 2 2 4 6 4 2 2" xfId="31959" xr:uid="{00000000-0005-0000-0000-0000BC820000}"/>
    <cellStyle name="Примечание 2 2 4 6 4 3" xfId="31960" xr:uid="{00000000-0005-0000-0000-0000BD820000}"/>
    <cellStyle name="Примечание 2 2 4 6 5" xfId="31961" xr:uid="{00000000-0005-0000-0000-0000BE820000}"/>
    <cellStyle name="Примечание 2 2 4 6 5 2" xfId="31962" xr:uid="{00000000-0005-0000-0000-0000BF820000}"/>
    <cellStyle name="Примечание 2 2 4 6 6" xfId="31963" xr:uid="{00000000-0005-0000-0000-0000C0820000}"/>
    <cellStyle name="Примечание 2 2 4 7" xfId="31964" xr:uid="{00000000-0005-0000-0000-0000C1820000}"/>
    <cellStyle name="Примечание 2 2 4 7 2" xfId="31965" xr:uid="{00000000-0005-0000-0000-0000C2820000}"/>
    <cellStyle name="Примечание 2 2 4 7 2 2" xfId="31966" xr:uid="{00000000-0005-0000-0000-0000C3820000}"/>
    <cellStyle name="Примечание 2 2 4 7 3" xfId="31967" xr:uid="{00000000-0005-0000-0000-0000C4820000}"/>
    <cellStyle name="Примечание 2 2 4 8" xfId="31968" xr:uid="{00000000-0005-0000-0000-0000C5820000}"/>
    <cellStyle name="Примечание 2 2 4 8 2" xfId="31969" xr:uid="{00000000-0005-0000-0000-0000C6820000}"/>
    <cellStyle name="Примечание 2 2 4 9" xfId="31970" xr:uid="{00000000-0005-0000-0000-0000C7820000}"/>
    <cellStyle name="Примечание 2 2 5" xfId="31971" xr:uid="{00000000-0005-0000-0000-0000C8820000}"/>
    <cellStyle name="Примечание 2 2 5 2" xfId="31972" xr:uid="{00000000-0005-0000-0000-0000C9820000}"/>
    <cellStyle name="Примечание 2 2 5 2 2" xfId="31973" xr:uid="{00000000-0005-0000-0000-0000CA820000}"/>
    <cellStyle name="Примечание 2 2 5 2 2 2" xfId="31974" xr:uid="{00000000-0005-0000-0000-0000CB820000}"/>
    <cellStyle name="Примечание 2 2 5 2 2 2 2" xfId="31975" xr:uid="{00000000-0005-0000-0000-0000CC820000}"/>
    <cellStyle name="Примечание 2 2 5 2 2 3" xfId="31976" xr:uid="{00000000-0005-0000-0000-0000CD820000}"/>
    <cellStyle name="Примечание 2 2 5 2 3" xfId="31977" xr:uid="{00000000-0005-0000-0000-0000CE820000}"/>
    <cellStyle name="Примечание 2 2 5 2 3 2" xfId="31978" xr:uid="{00000000-0005-0000-0000-0000CF820000}"/>
    <cellStyle name="Примечание 2 2 5 2 3 2 2" xfId="31979" xr:uid="{00000000-0005-0000-0000-0000D0820000}"/>
    <cellStyle name="Примечание 2 2 5 2 3 3" xfId="31980" xr:uid="{00000000-0005-0000-0000-0000D1820000}"/>
    <cellStyle name="Примечание 2 2 5 2 4" xfId="31981" xr:uid="{00000000-0005-0000-0000-0000D2820000}"/>
    <cellStyle name="Примечание 2 2 5 2 4 2" xfId="31982" xr:uid="{00000000-0005-0000-0000-0000D3820000}"/>
    <cellStyle name="Примечание 2 2 5 2 4 2 2" xfId="31983" xr:uid="{00000000-0005-0000-0000-0000D4820000}"/>
    <cellStyle name="Примечание 2 2 5 2 4 3" xfId="31984" xr:uid="{00000000-0005-0000-0000-0000D5820000}"/>
    <cellStyle name="Примечание 2 2 5 2 5" xfId="31985" xr:uid="{00000000-0005-0000-0000-0000D6820000}"/>
    <cellStyle name="Примечание 2 2 5 2 5 2" xfId="31986" xr:uid="{00000000-0005-0000-0000-0000D7820000}"/>
    <cellStyle name="Примечание 2 2 5 2 6" xfId="31987" xr:uid="{00000000-0005-0000-0000-0000D8820000}"/>
    <cellStyle name="Примечание 2 2 5 3" xfId="31988" xr:uid="{00000000-0005-0000-0000-0000D9820000}"/>
    <cellStyle name="Примечание 2 2 5 3 2" xfId="31989" xr:uid="{00000000-0005-0000-0000-0000DA820000}"/>
    <cellStyle name="Примечание 2 2 5 3 2 2" xfId="31990" xr:uid="{00000000-0005-0000-0000-0000DB820000}"/>
    <cellStyle name="Примечание 2 2 5 3 2 2 2" xfId="31991" xr:uid="{00000000-0005-0000-0000-0000DC820000}"/>
    <cellStyle name="Примечание 2 2 5 3 2 3" xfId="31992" xr:uid="{00000000-0005-0000-0000-0000DD820000}"/>
    <cellStyle name="Примечание 2 2 5 3 3" xfId="31993" xr:uid="{00000000-0005-0000-0000-0000DE820000}"/>
    <cellStyle name="Примечание 2 2 5 3 3 2" xfId="31994" xr:uid="{00000000-0005-0000-0000-0000DF820000}"/>
    <cellStyle name="Примечание 2 2 5 3 3 2 2" xfId="31995" xr:uid="{00000000-0005-0000-0000-0000E0820000}"/>
    <cellStyle name="Примечание 2 2 5 3 3 3" xfId="31996" xr:uid="{00000000-0005-0000-0000-0000E1820000}"/>
    <cellStyle name="Примечание 2 2 5 3 4" xfId="31997" xr:uid="{00000000-0005-0000-0000-0000E2820000}"/>
    <cellStyle name="Примечание 2 2 5 3 4 2" xfId="31998" xr:uid="{00000000-0005-0000-0000-0000E3820000}"/>
    <cellStyle name="Примечание 2 2 5 3 4 2 2" xfId="31999" xr:uid="{00000000-0005-0000-0000-0000E4820000}"/>
    <cellStyle name="Примечание 2 2 5 3 4 3" xfId="32000" xr:uid="{00000000-0005-0000-0000-0000E5820000}"/>
    <cellStyle name="Примечание 2 2 5 3 5" xfId="32001" xr:uid="{00000000-0005-0000-0000-0000E6820000}"/>
    <cellStyle name="Примечание 2 2 5 3 5 2" xfId="32002" xr:uid="{00000000-0005-0000-0000-0000E7820000}"/>
    <cellStyle name="Примечание 2 2 5 3 6" xfId="32003" xr:uid="{00000000-0005-0000-0000-0000E8820000}"/>
    <cellStyle name="Примечание 2 2 5 4" xfId="32004" xr:uid="{00000000-0005-0000-0000-0000E9820000}"/>
    <cellStyle name="Примечание 2 2 5 4 2" xfId="32005" xr:uid="{00000000-0005-0000-0000-0000EA820000}"/>
    <cellStyle name="Примечание 2 2 5 4 2 2" xfId="32006" xr:uid="{00000000-0005-0000-0000-0000EB820000}"/>
    <cellStyle name="Примечание 2 2 5 4 2 2 2" xfId="32007" xr:uid="{00000000-0005-0000-0000-0000EC820000}"/>
    <cellStyle name="Примечание 2 2 5 4 2 3" xfId="32008" xr:uid="{00000000-0005-0000-0000-0000ED820000}"/>
    <cellStyle name="Примечание 2 2 5 4 3" xfId="32009" xr:uid="{00000000-0005-0000-0000-0000EE820000}"/>
    <cellStyle name="Примечание 2 2 5 4 3 2" xfId="32010" xr:uid="{00000000-0005-0000-0000-0000EF820000}"/>
    <cellStyle name="Примечание 2 2 5 4 3 2 2" xfId="32011" xr:uid="{00000000-0005-0000-0000-0000F0820000}"/>
    <cellStyle name="Примечание 2 2 5 4 3 3" xfId="32012" xr:uid="{00000000-0005-0000-0000-0000F1820000}"/>
    <cellStyle name="Примечание 2 2 5 4 4" xfId="32013" xr:uid="{00000000-0005-0000-0000-0000F2820000}"/>
    <cellStyle name="Примечание 2 2 5 4 4 2" xfId="32014" xr:uid="{00000000-0005-0000-0000-0000F3820000}"/>
    <cellStyle name="Примечание 2 2 5 4 4 2 2" xfId="32015" xr:uid="{00000000-0005-0000-0000-0000F4820000}"/>
    <cellStyle name="Примечание 2 2 5 4 4 3" xfId="32016" xr:uid="{00000000-0005-0000-0000-0000F5820000}"/>
    <cellStyle name="Примечание 2 2 5 4 5" xfId="32017" xr:uid="{00000000-0005-0000-0000-0000F6820000}"/>
    <cellStyle name="Примечание 2 2 5 4 5 2" xfId="32018" xr:uid="{00000000-0005-0000-0000-0000F7820000}"/>
    <cellStyle name="Примечание 2 2 5 4 6" xfId="32019" xr:uid="{00000000-0005-0000-0000-0000F8820000}"/>
    <cellStyle name="Примечание 2 2 5 5" xfId="32020" xr:uid="{00000000-0005-0000-0000-0000F9820000}"/>
    <cellStyle name="Примечание 2 2 5 5 2" xfId="32021" xr:uid="{00000000-0005-0000-0000-0000FA820000}"/>
    <cellStyle name="Примечание 2 2 5 5 2 2" xfId="32022" xr:uid="{00000000-0005-0000-0000-0000FB820000}"/>
    <cellStyle name="Примечание 2 2 5 5 2 2 2" xfId="32023" xr:uid="{00000000-0005-0000-0000-0000FC820000}"/>
    <cellStyle name="Примечание 2 2 5 5 2 3" xfId="32024" xr:uid="{00000000-0005-0000-0000-0000FD820000}"/>
    <cellStyle name="Примечание 2 2 5 5 3" xfId="32025" xr:uid="{00000000-0005-0000-0000-0000FE820000}"/>
    <cellStyle name="Примечание 2 2 5 5 3 2" xfId="32026" xr:uid="{00000000-0005-0000-0000-0000FF820000}"/>
    <cellStyle name="Примечание 2 2 5 5 3 2 2" xfId="32027" xr:uid="{00000000-0005-0000-0000-000000830000}"/>
    <cellStyle name="Примечание 2 2 5 5 3 3" xfId="32028" xr:uid="{00000000-0005-0000-0000-000001830000}"/>
    <cellStyle name="Примечание 2 2 5 5 4" xfId="32029" xr:uid="{00000000-0005-0000-0000-000002830000}"/>
    <cellStyle name="Примечание 2 2 5 5 4 2" xfId="32030" xr:uid="{00000000-0005-0000-0000-000003830000}"/>
    <cellStyle name="Примечание 2 2 5 5 4 2 2" xfId="32031" xr:uid="{00000000-0005-0000-0000-000004830000}"/>
    <cellStyle name="Примечание 2 2 5 5 4 3" xfId="32032" xr:uid="{00000000-0005-0000-0000-000005830000}"/>
    <cellStyle name="Примечание 2 2 5 5 5" xfId="32033" xr:uid="{00000000-0005-0000-0000-000006830000}"/>
    <cellStyle name="Примечание 2 2 5 5 5 2" xfId="32034" xr:uid="{00000000-0005-0000-0000-000007830000}"/>
    <cellStyle name="Примечание 2 2 5 5 6" xfId="32035" xr:uid="{00000000-0005-0000-0000-000008830000}"/>
    <cellStyle name="Примечание 2 2 5 6" xfId="32036" xr:uid="{00000000-0005-0000-0000-000009830000}"/>
    <cellStyle name="Примечание 2 2 5 6 2" xfId="32037" xr:uid="{00000000-0005-0000-0000-00000A830000}"/>
    <cellStyle name="Примечание 2 2 5 6 2 2" xfId="32038" xr:uid="{00000000-0005-0000-0000-00000B830000}"/>
    <cellStyle name="Примечание 2 2 5 6 2 2 2" xfId="32039" xr:uid="{00000000-0005-0000-0000-00000C830000}"/>
    <cellStyle name="Примечание 2 2 5 6 2 3" xfId="32040" xr:uid="{00000000-0005-0000-0000-00000D830000}"/>
    <cellStyle name="Примечание 2 2 5 6 3" xfId="32041" xr:uid="{00000000-0005-0000-0000-00000E830000}"/>
    <cellStyle name="Примечание 2 2 5 6 3 2" xfId="32042" xr:uid="{00000000-0005-0000-0000-00000F830000}"/>
    <cellStyle name="Примечание 2 2 5 6 3 2 2" xfId="32043" xr:uid="{00000000-0005-0000-0000-000010830000}"/>
    <cellStyle name="Примечание 2 2 5 6 3 3" xfId="32044" xr:uid="{00000000-0005-0000-0000-000011830000}"/>
    <cellStyle name="Примечание 2 2 5 6 4" xfId="32045" xr:uid="{00000000-0005-0000-0000-000012830000}"/>
    <cellStyle name="Примечание 2 2 5 6 4 2" xfId="32046" xr:uid="{00000000-0005-0000-0000-000013830000}"/>
    <cellStyle name="Примечание 2 2 5 6 4 2 2" xfId="32047" xr:uid="{00000000-0005-0000-0000-000014830000}"/>
    <cellStyle name="Примечание 2 2 5 6 4 3" xfId="32048" xr:uid="{00000000-0005-0000-0000-000015830000}"/>
    <cellStyle name="Примечание 2 2 5 6 5" xfId="32049" xr:uid="{00000000-0005-0000-0000-000016830000}"/>
    <cellStyle name="Примечание 2 2 5 6 5 2" xfId="32050" xr:uid="{00000000-0005-0000-0000-000017830000}"/>
    <cellStyle name="Примечание 2 2 5 6 6" xfId="32051" xr:uid="{00000000-0005-0000-0000-000018830000}"/>
    <cellStyle name="Примечание 2 2 5 7" xfId="32052" xr:uid="{00000000-0005-0000-0000-000019830000}"/>
    <cellStyle name="Примечание 2 2 5 7 2" xfId="32053" xr:uid="{00000000-0005-0000-0000-00001A830000}"/>
    <cellStyle name="Примечание 2 2 5 7 2 2" xfId="32054" xr:uid="{00000000-0005-0000-0000-00001B830000}"/>
    <cellStyle name="Примечание 2 2 5 7 3" xfId="32055" xr:uid="{00000000-0005-0000-0000-00001C830000}"/>
    <cellStyle name="Примечание 2 2 5 8" xfId="32056" xr:uid="{00000000-0005-0000-0000-00001D830000}"/>
    <cellStyle name="Примечание 2 2 5 8 2" xfId="32057" xr:uid="{00000000-0005-0000-0000-00001E830000}"/>
    <cellStyle name="Примечание 2 2 5 9" xfId="32058" xr:uid="{00000000-0005-0000-0000-00001F830000}"/>
    <cellStyle name="Примечание 2 2 6" xfId="32059" xr:uid="{00000000-0005-0000-0000-000020830000}"/>
    <cellStyle name="Примечание 2 2 6 2" xfId="32060" xr:uid="{00000000-0005-0000-0000-000021830000}"/>
    <cellStyle name="Примечание 2 2 6 2 2" xfId="32061" xr:uid="{00000000-0005-0000-0000-000022830000}"/>
    <cellStyle name="Примечание 2 2 6 2 2 2" xfId="32062" xr:uid="{00000000-0005-0000-0000-000023830000}"/>
    <cellStyle name="Примечание 2 2 6 2 3" xfId="32063" xr:uid="{00000000-0005-0000-0000-000024830000}"/>
    <cellStyle name="Примечание 2 2 6 3" xfId="32064" xr:uid="{00000000-0005-0000-0000-000025830000}"/>
    <cellStyle name="Примечание 2 2 6 3 2" xfId="32065" xr:uid="{00000000-0005-0000-0000-000026830000}"/>
    <cellStyle name="Примечание 2 2 6 4" xfId="32066" xr:uid="{00000000-0005-0000-0000-000027830000}"/>
    <cellStyle name="Примечание 2 2 7" xfId="32067" xr:uid="{00000000-0005-0000-0000-000028830000}"/>
    <cellStyle name="Примечание 2 2 7 2" xfId="32068" xr:uid="{00000000-0005-0000-0000-000029830000}"/>
    <cellStyle name="Примечание 2 2 7 2 2" xfId="32069" xr:uid="{00000000-0005-0000-0000-00002A830000}"/>
    <cellStyle name="Примечание 2 2 7 3" xfId="32070" xr:uid="{00000000-0005-0000-0000-00002B830000}"/>
    <cellStyle name="Примечание 2 2 8" xfId="32071" xr:uid="{00000000-0005-0000-0000-00002C830000}"/>
    <cellStyle name="Примечание 2 2 8 2" xfId="32072" xr:uid="{00000000-0005-0000-0000-00002D830000}"/>
    <cellStyle name="Примечание 2 2 9" xfId="32073" xr:uid="{00000000-0005-0000-0000-00002E830000}"/>
    <cellStyle name="Примечание 2 3" xfId="419" xr:uid="{00000000-0005-0000-0000-00002F830000}"/>
    <cellStyle name="Примечание 2 3 2" xfId="32074" xr:uid="{00000000-0005-0000-0000-000030830000}"/>
    <cellStyle name="Примечание 2 3 2 10" xfId="32075" xr:uid="{00000000-0005-0000-0000-000031830000}"/>
    <cellStyle name="Примечание 2 3 2 2" xfId="32076" xr:uid="{00000000-0005-0000-0000-000032830000}"/>
    <cellStyle name="Примечание 2 3 2 2 2" xfId="32077" xr:uid="{00000000-0005-0000-0000-000033830000}"/>
    <cellStyle name="Примечание 2 3 2 2 2 2" xfId="32078" xr:uid="{00000000-0005-0000-0000-000034830000}"/>
    <cellStyle name="Примечание 2 3 2 2 2 2 2" xfId="32079" xr:uid="{00000000-0005-0000-0000-000035830000}"/>
    <cellStyle name="Примечание 2 3 2 2 2 2 2 2" xfId="32080" xr:uid="{00000000-0005-0000-0000-000036830000}"/>
    <cellStyle name="Примечание 2 3 2 2 2 2 3" xfId="32081" xr:uid="{00000000-0005-0000-0000-000037830000}"/>
    <cellStyle name="Примечание 2 3 2 2 2 3" xfId="32082" xr:uid="{00000000-0005-0000-0000-000038830000}"/>
    <cellStyle name="Примечание 2 3 2 2 2 3 2" xfId="32083" xr:uid="{00000000-0005-0000-0000-000039830000}"/>
    <cellStyle name="Примечание 2 3 2 2 2 3 2 2" xfId="32084" xr:uid="{00000000-0005-0000-0000-00003A830000}"/>
    <cellStyle name="Примечание 2 3 2 2 2 3 3" xfId="32085" xr:uid="{00000000-0005-0000-0000-00003B830000}"/>
    <cellStyle name="Примечание 2 3 2 2 2 4" xfId="32086" xr:uid="{00000000-0005-0000-0000-00003C830000}"/>
    <cellStyle name="Примечание 2 3 2 2 2 4 2" xfId="32087" xr:uid="{00000000-0005-0000-0000-00003D830000}"/>
    <cellStyle name="Примечание 2 3 2 2 2 4 2 2" xfId="32088" xr:uid="{00000000-0005-0000-0000-00003E830000}"/>
    <cellStyle name="Примечание 2 3 2 2 2 4 3" xfId="32089" xr:uid="{00000000-0005-0000-0000-00003F830000}"/>
    <cellStyle name="Примечание 2 3 2 2 2 5" xfId="32090" xr:uid="{00000000-0005-0000-0000-000040830000}"/>
    <cellStyle name="Примечание 2 3 2 2 2 5 2" xfId="32091" xr:uid="{00000000-0005-0000-0000-000041830000}"/>
    <cellStyle name="Примечание 2 3 2 2 2 6" xfId="32092" xr:uid="{00000000-0005-0000-0000-000042830000}"/>
    <cellStyle name="Примечание 2 3 2 2 3" xfId="32093" xr:uid="{00000000-0005-0000-0000-000043830000}"/>
    <cellStyle name="Примечание 2 3 2 2 3 2" xfId="32094" xr:uid="{00000000-0005-0000-0000-000044830000}"/>
    <cellStyle name="Примечание 2 3 2 2 3 2 2" xfId="32095" xr:uid="{00000000-0005-0000-0000-000045830000}"/>
    <cellStyle name="Примечание 2 3 2 2 3 2 2 2" xfId="32096" xr:uid="{00000000-0005-0000-0000-000046830000}"/>
    <cellStyle name="Примечание 2 3 2 2 3 2 3" xfId="32097" xr:uid="{00000000-0005-0000-0000-000047830000}"/>
    <cellStyle name="Примечание 2 3 2 2 3 3" xfId="32098" xr:uid="{00000000-0005-0000-0000-000048830000}"/>
    <cellStyle name="Примечание 2 3 2 2 3 3 2" xfId="32099" xr:uid="{00000000-0005-0000-0000-000049830000}"/>
    <cellStyle name="Примечание 2 3 2 2 3 3 2 2" xfId="32100" xr:uid="{00000000-0005-0000-0000-00004A830000}"/>
    <cellStyle name="Примечание 2 3 2 2 3 3 3" xfId="32101" xr:uid="{00000000-0005-0000-0000-00004B830000}"/>
    <cellStyle name="Примечание 2 3 2 2 3 4" xfId="32102" xr:uid="{00000000-0005-0000-0000-00004C830000}"/>
    <cellStyle name="Примечание 2 3 2 2 3 4 2" xfId="32103" xr:uid="{00000000-0005-0000-0000-00004D830000}"/>
    <cellStyle name="Примечание 2 3 2 2 3 4 2 2" xfId="32104" xr:uid="{00000000-0005-0000-0000-00004E830000}"/>
    <cellStyle name="Примечание 2 3 2 2 3 4 3" xfId="32105" xr:uid="{00000000-0005-0000-0000-00004F830000}"/>
    <cellStyle name="Примечание 2 3 2 2 3 5" xfId="32106" xr:uid="{00000000-0005-0000-0000-000050830000}"/>
    <cellStyle name="Примечание 2 3 2 2 3 5 2" xfId="32107" xr:uid="{00000000-0005-0000-0000-000051830000}"/>
    <cellStyle name="Примечание 2 3 2 2 3 6" xfId="32108" xr:uid="{00000000-0005-0000-0000-000052830000}"/>
    <cellStyle name="Примечание 2 3 2 2 4" xfId="32109" xr:uid="{00000000-0005-0000-0000-000053830000}"/>
    <cellStyle name="Примечание 2 3 2 2 4 2" xfId="32110" xr:uid="{00000000-0005-0000-0000-000054830000}"/>
    <cellStyle name="Примечание 2 3 2 2 4 2 2" xfId="32111" xr:uid="{00000000-0005-0000-0000-000055830000}"/>
    <cellStyle name="Примечание 2 3 2 2 4 2 2 2" xfId="32112" xr:uid="{00000000-0005-0000-0000-000056830000}"/>
    <cellStyle name="Примечание 2 3 2 2 4 2 3" xfId="32113" xr:uid="{00000000-0005-0000-0000-000057830000}"/>
    <cellStyle name="Примечание 2 3 2 2 4 3" xfId="32114" xr:uid="{00000000-0005-0000-0000-000058830000}"/>
    <cellStyle name="Примечание 2 3 2 2 4 3 2" xfId="32115" xr:uid="{00000000-0005-0000-0000-000059830000}"/>
    <cellStyle name="Примечание 2 3 2 2 4 3 2 2" xfId="32116" xr:uid="{00000000-0005-0000-0000-00005A830000}"/>
    <cellStyle name="Примечание 2 3 2 2 4 3 3" xfId="32117" xr:uid="{00000000-0005-0000-0000-00005B830000}"/>
    <cellStyle name="Примечание 2 3 2 2 4 4" xfId="32118" xr:uid="{00000000-0005-0000-0000-00005C830000}"/>
    <cellStyle name="Примечание 2 3 2 2 4 4 2" xfId="32119" xr:uid="{00000000-0005-0000-0000-00005D830000}"/>
    <cellStyle name="Примечание 2 3 2 2 4 4 2 2" xfId="32120" xr:uid="{00000000-0005-0000-0000-00005E830000}"/>
    <cellStyle name="Примечание 2 3 2 2 4 4 3" xfId="32121" xr:uid="{00000000-0005-0000-0000-00005F830000}"/>
    <cellStyle name="Примечание 2 3 2 2 4 5" xfId="32122" xr:uid="{00000000-0005-0000-0000-000060830000}"/>
    <cellStyle name="Примечание 2 3 2 2 4 5 2" xfId="32123" xr:uid="{00000000-0005-0000-0000-000061830000}"/>
    <cellStyle name="Примечание 2 3 2 2 4 6" xfId="32124" xr:uid="{00000000-0005-0000-0000-000062830000}"/>
    <cellStyle name="Примечание 2 3 2 2 5" xfId="32125" xr:uid="{00000000-0005-0000-0000-000063830000}"/>
    <cellStyle name="Примечание 2 3 2 2 5 2" xfId="32126" xr:uid="{00000000-0005-0000-0000-000064830000}"/>
    <cellStyle name="Примечание 2 3 2 2 5 2 2" xfId="32127" xr:uid="{00000000-0005-0000-0000-000065830000}"/>
    <cellStyle name="Примечание 2 3 2 2 5 2 2 2" xfId="32128" xr:uid="{00000000-0005-0000-0000-000066830000}"/>
    <cellStyle name="Примечание 2 3 2 2 5 2 3" xfId="32129" xr:uid="{00000000-0005-0000-0000-000067830000}"/>
    <cellStyle name="Примечание 2 3 2 2 5 3" xfId="32130" xr:uid="{00000000-0005-0000-0000-000068830000}"/>
    <cellStyle name="Примечание 2 3 2 2 5 3 2" xfId="32131" xr:uid="{00000000-0005-0000-0000-000069830000}"/>
    <cellStyle name="Примечание 2 3 2 2 5 3 2 2" xfId="32132" xr:uid="{00000000-0005-0000-0000-00006A830000}"/>
    <cellStyle name="Примечание 2 3 2 2 5 3 3" xfId="32133" xr:uid="{00000000-0005-0000-0000-00006B830000}"/>
    <cellStyle name="Примечание 2 3 2 2 5 4" xfId="32134" xr:uid="{00000000-0005-0000-0000-00006C830000}"/>
    <cellStyle name="Примечание 2 3 2 2 5 4 2" xfId="32135" xr:uid="{00000000-0005-0000-0000-00006D830000}"/>
    <cellStyle name="Примечание 2 3 2 2 5 4 2 2" xfId="32136" xr:uid="{00000000-0005-0000-0000-00006E830000}"/>
    <cellStyle name="Примечание 2 3 2 2 5 4 3" xfId="32137" xr:uid="{00000000-0005-0000-0000-00006F830000}"/>
    <cellStyle name="Примечание 2 3 2 2 5 5" xfId="32138" xr:uid="{00000000-0005-0000-0000-000070830000}"/>
    <cellStyle name="Примечание 2 3 2 2 5 5 2" xfId="32139" xr:uid="{00000000-0005-0000-0000-000071830000}"/>
    <cellStyle name="Примечание 2 3 2 2 5 6" xfId="32140" xr:uid="{00000000-0005-0000-0000-000072830000}"/>
    <cellStyle name="Примечание 2 3 2 2 6" xfId="32141" xr:uid="{00000000-0005-0000-0000-000073830000}"/>
    <cellStyle name="Примечание 2 3 2 2 6 2" xfId="32142" xr:uid="{00000000-0005-0000-0000-000074830000}"/>
    <cellStyle name="Примечание 2 3 2 2 6 2 2" xfId="32143" xr:uid="{00000000-0005-0000-0000-000075830000}"/>
    <cellStyle name="Примечание 2 3 2 2 6 3" xfId="32144" xr:uid="{00000000-0005-0000-0000-000076830000}"/>
    <cellStyle name="Примечание 2 3 2 2 7" xfId="32145" xr:uid="{00000000-0005-0000-0000-000077830000}"/>
    <cellStyle name="Примечание 2 3 2 2 7 2" xfId="32146" xr:uid="{00000000-0005-0000-0000-000078830000}"/>
    <cellStyle name="Примечание 2 3 2 2 8" xfId="32147" xr:uid="{00000000-0005-0000-0000-000079830000}"/>
    <cellStyle name="Примечание 2 3 2 3" xfId="32148" xr:uid="{00000000-0005-0000-0000-00007A830000}"/>
    <cellStyle name="Примечание 2 3 2 3 2" xfId="32149" xr:uid="{00000000-0005-0000-0000-00007B830000}"/>
    <cellStyle name="Примечание 2 3 2 3 2 2" xfId="32150" xr:uid="{00000000-0005-0000-0000-00007C830000}"/>
    <cellStyle name="Примечание 2 3 2 3 2 2 2" xfId="32151" xr:uid="{00000000-0005-0000-0000-00007D830000}"/>
    <cellStyle name="Примечание 2 3 2 3 2 2 2 2" xfId="32152" xr:uid="{00000000-0005-0000-0000-00007E830000}"/>
    <cellStyle name="Примечание 2 3 2 3 2 2 3" xfId="32153" xr:uid="{00000000-0005-0000-0000-00007F830000}"/>
    <cellStyle name="Примечание 2 3 2 3 2 3" xfId="32154" xr:uid="{00000000-0005-0000-0000-000080830000}"/>
    <cellStyle name="Примечание 2 3 2 3 2 3 2" xfId="32155" xr:uid="{00000000-0005-0000-0000-000081830000}"/>
    <cellStyle name="Примечание 2 3 2 3 2 3 2 2" xfId="32156" xr:uid="{00000000-0005-0000-0000-000082830000}"/>
    <cellStyle name="Примечание 2 3 2 3 2 3 3" xfId="32157" xr:uid="{00000000-0005-0000-0000-000083830000}"/>
    <cellStyle name="Примечание 2 3 2 3 2 4" xfId="32158" xr:uid="{00000000-0005-0000-0000-000084830000}"/>
    <cellStyle name="Примечание 2 3 2 3 2 4 2" xfId="32159" xr:uid="{00000000-0005-0000-0000-000085830000}"/>
    <cellStyle name="Примечание 2 3 2 3 2 4 2 2" xfId="32160" xr:uid="{00000000-0005-0000-0000-000086830000}"/>
    <cellStyle name="Примечание 2 3 2 3 2 4 3" xfId="32161" xr:uid="{00000000-0005-0000-0000-000087830000}"/>
    <cellStyle name="Примечание 2 3 2 3 2 5" xfId="32162" xr:uid="{00000000-0005-0000-0000-000088830000}"/>
    <cellStyle name="Примечание 2 3 2 3 2 5 2" xfId="32163" xr:uid="{00000000-0005-0000-0000-000089830000}"/>
    <cellStyle name="Примечание 2 3 2 3 2 6" xfId="32164" xr:uid="{00000000-0005-0000-0000-00008A830000}"/>
    <cellStyle name="Примечание 2 3 2 3 3" xfId="32165" xr:uid="{00000000-0005-0000-0000-00008B830000}"/>
    <cellStyle name="Примечание 2 3 2 3 3 2" xfId="32166" xr:uid="{00000000-0005-0000-0000-00008C830000}"/>
    <cellStyle name="Примечание 2 3 2 3 3 2 2" xfId="32167" xr:uid="{00000000-0005-0000-0000-00008D830000}"/>
    <cellStyle name="Примечание 2 3 2 3 3 2 2 2" xfId="32168" xr:uid="{00000000-0005-0000-0000-00008E830000}"/>
    <cellStyle name="Примечание 2 3 2 3 3 2 3" xfId="32169" xr:uid="{00000000-0005-0000-0000-00008F830000}"/>
    <cellStyle name="Примечание 2 3 2 3 3 3" xfId="32170" xr:uid="{00000000-0005-0000-0000-000090830000}"/>
    <cellStyle name="Примечание 2 3 2 3 3 3 2" xfId="32171" xr:uid="{00000000-0005-0000-0000-000091830000}"/>
    <cellStyle name="Примечание 2 3 2 3 3 3 2 2" xfId="32172" xr:uid="{00000000-0005-0000-0000-000092830000}"/>
    <cellStyle name="Примечание 2 3 2 3 3 3 3" xfId="32173" xr:uid="{00000000-0005-0000-0000-000093830000}"/>
    <cellStyle name="Примечание 2 3 2 3 3 4" xfId="32174" xr:uid="{00000000-0005-0000-0000-000094830000}"/>
    <cellStyle name="Примечание 2 3 2 3 3 4 2" xfId="32175" xr:uid="{00000000-0005-0000-0000-000095830000}"/>
    <cellStyle name="Примечание 2 3 2 3 3 4 2 2" xfId="32176" xr:uid="{00000000-0005-0000-0000-000096830000}"/>
    <cellStyle name="Примечание 2 3 2 3 3 4 3" xfId="32177" xr:uid="{00000000-0005-0000-0000-000097830000}"/>
    <cellStyle name="Примечание 2 3 2 3 3 5" xfId="32178" xr:uid="{00000000-0005-0000-0000-000098830000}"/>
    <cellStyle name="Примечание 2 3 2 3 3 5 2" xfId="32179" xr:uid="{00000000-0005-0000-0000-000099830000}"/>
    <cellStyle name="Примечание 2 3 2 3 3 6" xfId="32180" xr:uid="{00000000-0005-0000-0000-00009A830000}"/>
    <cellStyle name="Примечание 2 3 2 3 4" xfId="32181" xr:uid="{00000000-0005-0000-0000-00009B830000}"/>
    <cellStyle name="Примечание 2 3 2 3 4 2" xfId="32182" xr:uid="{00000000-0005-0000-0000-00009C830000}"/>
    <cellStyle name="Примечание 2 3 2 3 4 2 2" xfId="32183" xr:uid="{00000000-0005-0000-0000-00009D830000}"/>
    <cellStyle name="Примечание 2 3 2 3 4 2 2 2" xfId="32184" xr:uid="{00000000-0005-0000-0000-00009E830000}"/>
    <cellStyle name="Примечание 2 3 2 3 4 2 3" xfId="32185" xr:uid="{00000000-0005-0000-0000-00009F830000}"/>
    <cellStyle name="Примечание 2 3 2 3 4 3" xfId="32186" xr:uid="{00000000-0005-0000-0000-0000A0830000}"/>
    <cellStyle name="Примечание 2 3 2 3 4 3 2" xfId="32187" xr:uid="{00000000-0005-0000-0000-0000A1830000}"/>
    <cellStyle name="Примечание 2 3 2 3 4 3 2 2" xfId="32188" xr:uid="{00000000-0005-0000-0000-0000A2830000}"/>
    <cellStyle name="Примечание 2 3 2 3 4 3 3" xfId="32189" xr:uid="{00000000-0005-0000-0000-0000A3830000}"/>
    <cellStyle name="Примечание 2 3 2 3 4 4" xfId="32190" xr:uid="{00000000-0005-0000-0000-0000A4830000}"/>
    <cellStyle name="Примечание 2 3 2 3 4 4 2" xfId="32191" xr:uid="{00000000-0005-0000-0000-0000A5830000}"/>
    <cellStyle name="Примечание 2 3 2 3 4 4 2 2" xfId="32192" xr:uid="{00000000-0005-0000-0000-0000A6830000}"/>
    <cellStyle name="Примечание 2 3 2 3 4 4 3" xfId="32193" xr:uid="{00000000-0005-0000-0000-0000A7830000}"/>
    <cellStyle name="Примечание 2 3 2 3 4 5" xfId="32194" xr:uid="{00000000-0005-0000-0000-0000A8830000}"/>
    <cellStyle name="Примечание 2 3 2 3 4 5 2" xfId="32195" xr:uid="{00000000-0005-0000-0000-0000A9830000}"/>
    <cellStyle name="Примечание 2 3 2 3 4 6" xfId="32196" xr:uid="{00000000-0005-0000-0000-0000AA830000}"/>
    <cellStyle name="Примечание 2 3 2 3 5" xfId="32197" xr:uid="{00000000-0005-0000-0000-0000AB830000}"/>
    <cellStyle name="Примечание 2 3 2 3 5 2" xfId="32198" xr:uid="{00000000-0005-0000-0000-0000AC830000}"/>
    <cellStyle name="Примечание 2 3 2 3 5 2 2" xfId="32199" xr:uid="{00000000-0005-0000-0000-0000AD830000}"/>
    <cellStyle name="Примечание 2 3 2 3 5 2 2 2" xfId="32200" xr:uid="{00000000-0005-0000-0000-0000AE830000}"/>
    <cellStyle name="Примечание 2 3 2 3 5 2 3" xfId="32201" xr:uid="{00000000-0005-0000-0000-0000AF830000}"/>
    <cellStyle name="Примечание 2 3 2 3 5 3" xfId="32202" xr:uid="{00000000-0005-0000-0000-0000B0830000}"/>
    <cellStyle name="Примечание 2 3 2 3 5 3 2" xfId="32203" xr:uid="{00000000-0005-0000-0000-0000B1830000}"/>
    <cellStyle name="Примечание 2 3 2 3 5 3 2 2" xfId="32204" xr:uid="{00000000-0005-0000-0000-0000B2830000}"/>
    <cellStyle name="Примечание 2 3 2 3 5 3 3" xfId="32205" xr:uid="{00000000-0005-0000-0000-0000B3830000}"/>
    <cellStyle name="Примечание 2 3 2 3 5 4" xfId="32206" xr:uid="{00000000-0005-0000-0000-0000B4830000}"/>
    <cellStyle name="Примечание 2 3 2 3 5 4 2" xfId="32207" xr:uid="{00000000-0005-0000-0000-0000B5830000}"/>
    <cellStyle name="Примечание 2 3 2 3 5 4 2 2" xfId="32208" xr:uid="{00000000-0005-0000-0000-0000B6830000}"/>
    <cellStyle name="Примечание 2 3 2 3 5 4 3" xfId="32209" xr:uid="{00000000-0005-0000-0000-0000B7830000}"/>
    <cellStyle name="Примечание 2 3 2 3 5 5" xfId="32210" xr:uid="{00000000-0005-0000-0000-0000B8830000}"/>
    <cellStyle name="Примечание 2 3 2 3 5 5 2" xfId="32211" xr:uid="{00000000-0005-0000-0000-0000B9830000}"/>
    <cellStyle name="Примечание 2 3 2 3 5 6" xfId="32212" xr:uid="{00000000-0005-0000-0000-0000BA830000}"/>
    <cellStyle name="Примечание 2 3 2 3 6" xfId="32213" xr:uid="{00000000-0005-0000-0000-0000BB830000}"/>
    <cellStyle name="Примечание 2 3 2 3 6 2" xfId="32214" xr:uid="{00000000-0005-0000-0000-0000BC830000}"/>
    <cellStyle name="Примечание 2 3 2 3 6 2 2" xfId="32215" xr:uid="{00000000-0005-0000-0000-0000BD830000}"/>
    <cellStyle name="Примечание 2 3 2 3 6 2 2 2" xfId="32216" xr:uid="{00000000-0005-0000-0000-0000BE830000}"/>
    <cellStyle name="Примечание 2 3 2 3 6 2 3" xfId="32217" xr:uid="{00000000-0005-0000-0000-0000BF830000}"/>
    <cellStyle name="Примечание 2 3 2 3 6 3" xfId="32218" xr:uid="{00000000-0005-0000-0000-0000C0830000}"/>
    <cellStyle name="Примечание 2 3 2 3 6 3 2" xfId="32219" xr:uid="{00000000-0005-0000-0000-0000C1830000}"/>
    <cellStyle name="Примечание 2 3 2 3 6 3 2 2" xfId="32220" xr:uid="{00000000-0005-0000-0000-0000C2830000}"/>
    <cellStyle name="Примечание 2 3 2 3 6 3 3" xfId="32221" xr:uid="{00000000-0005-0000-0000-0000C3830000}"/>
    <cellStyle name="Примечание 2 3 2 3 6 4" xfId="32222" xr:uid="{00000000-0005-0000-0000-0000C4830000}"/>
    <cellStyle name="Примечание 2 3 2 3 6 4 2" xfId="32223" xr:uid="{00000000-0005-0000-0000-0000C5830000}"/>
    <cellStyle name="Примечание 2 3 2 3 6 4 2 2" xfId="32224" xr:uid="{00000000-0005-0000-0000-0000C6830000}"/>
    <cellStyle name="Примечание 2 3 2 3 6 4 3" xfId="32225" xr:uid="{00000000-0005-0000-0000-0000C7830000}"/>
    <cellStyle name="Примечание 2 3 2 3 6 5" xfId="32226" xr:uid="{00000000-0005-0000-0000-0000C8830000}"/>
    <cellStyle name="Примечание 2 3 2 3 6 5 2" xfId="32227" xr:uid="{00000000-0005-0000-0000-0000C9830000}"/>
    <cellStyle name="Примечание 2 3 2 3 6 6" xfId="32228" xr:uid="{00000000-0005-0000-0000-0000CA830000}"/>
    <cellStyle name="Примечание 2 3 2 3 7" xfId="32229" xr:uid="{00000000-0005-0000-0000-0000CB830000}"/>
    <cellStyle name="Примечание 2 3 2 3 7 2" xfId="32230" xr:uid="{00000000-0005-0000-0000-0000CC830000}"/>
    <cellStyle name="Примечание 2 3 2 3 7 2 2" xfId="32231" xr:uid="{00000000-0005-0000-0000-0000CD830000}"/>
    <cellStyle name="Примечание 2 3 2 3 7 3" xfId="32232" xr:uid="{00000000-0005-0000-0000-0000CE830000}"/>
    <cellStyle name="Примечание 2 3 2 3 8" xfId="32233" xr:uid="{00000000-0005-0000-0000-0000CF830000}"/>
    <cellStyle name="Примечание 2 3 2 3 8 2" xfId="32234" xr:uid="{00000000-0005-0000-0000-0000D0830000}"/>
    <cellStyle name="Примечание 2 3 2 3 9" xfId="32235" xr:uid="{00000000-0005-0000-0000-0000D1830000}"/>
    <cellStyle name="Примечание 2 3 2 4" xfId="32236" xr:uid="{00000000-0005-0000-0000-0000D2830000}"/>
    <cellStyle name="Примечание 2 3 2 4 2" xfId="32237" xr:uid="{00000000-0005-0000-0000-0000D3830000}"/>
    <cellStyle name="Примечание 2 3 2 4 2 2" xfId="32238" xr:uid="{00000000-0005-0000-0000-0000D4830000}"/>
    <cellStyle name="Примечание 2 3 2 4 2 2 2" xfId="32239" xr:uid="{00000000-0005-0000-0000-0000D5830000}"/>
    <cellStyle name="Примечание 2 3 2 4 2 3" xfId="32240" xr:uid="{00000000-0005-0000-0000-0000D6830000}"/>
    <cellStyle name="Примечание 2 3 2 4 3" xfId="32241" xr:uid="{00000000-0005-0000-0000-0000D7830000}"/>
    <cellStyle name="Примечание 2 3 2 4 3 2" xfId="32242" xr:uid="{00000000-0005-0000-0000-0000D8830000}"/>
    <cellStyle name="Примечание 2 3 2 4 3 2 2" xfId="32243" xr:uid="{00000000-0005-0000-0000-0000D9830000}"/>
    <cellStyle name="Примечание 2 3 2 4 3 3" xfId="32244" xr:uid="{00000000-0005-0000-0000-0000DA830000}"/>
    <cellStyle name="Примечание 2 3 2 4 4" xfId="32245" xr:uid="{00000000-0005-0000-0000-0000DB830000}"/>
    <cellStyle name="Примечание 2 3 2 4 4 2" xfId="32246" xr:uid="{00000000-0005-0000-0000-0000DC830000}"/>
    <cellStyle name="Примечание 2 3 2 4 4 2 2" xfId="32247" xr:uid="{00000000-0005-0000-0000-0000DD830000}"/>
    <cellStyle name="Примечание 2 3 2 4 4 3" xfId="32248" xr:uid="{00000000-0005-0000-0000-0000DE830000}"/>
    <cellStyle name="Примечание 2 3 2 4 5" xfId="32249" xr:uid="{00000000-0005-0000-0000-0000DF830000}"/>
    <cellStyle name="Примечание 2 3 2 4 5 2" xfId="32250" xr:uid="{00000000-0005-0000-0000-0000E0830000}"/>
    <cellStyle name="Примечание 2 3 2 4 6" xfId="32251" xr:uid="{00000000-0005-0000-0000-0000E1830000}"/>
    <cellStyle name="Примечание 2 3 2 5" xfId="32252" xr:uid="{00000000-0005-0000-0000-0000E2830000}"/>
    <cellStyle name="Примечание 2 3 2 5 2" xfId="32253" xr:uid="{00000000-0005-0000-0000-0000E3830000}"/>
    <cellStyle name="Примечание 2 3 2 5 2 2" xfId="32254" xr:uid="{00000000-0005-0000-0000-0000E4830000}"/>
    <cellStyle name="Примечание 2 3 2 5 2 2 2" xfId="32255" xr:uid="{00000000-0005-0000-0000-0000E5830000}"/>
    <cellStyle name="Примечание 2 3 2 5 2 3" xfId="32256" xr:uid="{00000000-0005-0000-0000-0000E6830000}"/>
    <cellStyle name="Примечание 2 3 2 5 3" xfId="32257" xr:uid="{00000000-0005-0000-0000-0000E7830000}"/>
    <cellStyle name="Примечание 2 3 2 5 3 2" xfId="32258" xr:uid="{00000000-0005-0000-0000-0000E8830000}"/>
    <cellStyle name="Примечание 2 3 2 5 3 2 2" xfId="32259" xr:uid="{00000000-0005-0000-0000-0000E9830000}"/>
    <cellStyle name="Примечание 2 3 2 5 3 3" xfId="32260" xr:uid="{00000000-0005-0000-0000-0000EA830000}"/>
    <cellStyle name="Примечание 2 3 2 5 4" xfId="32261" xr:uid="{00000000-0005-0000-0000-0000EB830000}"/>
    <cellStyle name="Примечание 2 3 2 5 4 2" xfId="32262" xr:uid="{00000000-0005-0000-0000-0000EC830000}"/>
    <cellStyle name="Примечание 2 3 2 5 4 2 2" xfId="32263" xr:uid="{00000000-0005-0000-0000-0000ED830000}"/>
    <cellStyle name="Примечание 2 3 2 5 4 3" xfId="32264" xr:uid="{00000000-0005-0000-0000-0000EE830000}"/>
    <cellStyle name="Примечание 2 3 2 5 5" xfId="32265" xr:uid="{00000000-0005-0000-0000-0000EF830000}"/>
    <cellStyle name="Примечание 2 3 2 5 5 2" xfId="32266" xr:uid="{00000000-0005-0000-0000-0000F0830000}"/>
    <cellStyle name="Примечание 2 3 2 5 6" xfId="32267" xr:uid="{00000000-0005-0000-0000-0000F1830000}"/>
    <cellStyle name="Примечание 2 3 2 6" xfId="32268" xr:uid="{00000000-0005-0000-0000-0000F2830000}"/>
    <cellStyle name="Примечание 2 3 2 6 2" xfId="32269" xr:uid="{00000000-0005-0000-0000-0000F3830000}"/>
    <cellStyle name="Примечание 2 3 2 6 2 2" xfId="32270" xr:uid="{00000000-0005-0000-0000-0000F4830000}"/>
    <cellStyle name="Примечание 2 3 2 6 2 2 2" xfId="32271" xr:uid="{00000000-0005-0000-0000-0000F5830000}"/>
    <cellStyle name="Примечание 2 3 2 6 2 3" xfId="32272" xr:uid="{00000000-0005-0000-0000-0000F6830000}"/>
    <cellStyle name="Примечание 2 3 2 6 3" xfId="32273" xr:uid="{00000000-0005-0000-0000-0000F7830000}"/>
    <cellStyle name="Примечание 2 3 2 6 3 2" xfId="32274" xr:uid="{00000000-0005-0000-0000-0000F8830000}"/>
    <cellStyle name="Примечание 2 3 2 6 3 2 2" xfId="32275" xr:uid="{00000000-0005-0000-0000-0000F9830000}"/>
    <cellStyle name="Примечание 2 3 2 6 3 3" xfId="32276" xr:uid="{00000000-0005-0000-0000-0000FA830000}"/>
    <cellStyle name="Примечание 2 3 2 6 4" xfId="32277" xr:uid="{00000000-0005-0000-0000-0000FB830000}"/>
    <cellStyle name="Примечание 2 3 2 6 4 2" xfId="32278" xr:uid="{00000000-0005-0000-0000-0000FC830000}"/>
    <cellStyle name="Примечание 2 3 2 6 4 2 2" xfId="32279" xr:uid="{00000000-0005-0000-0000-0000FD830000}"/>
    <cellStyle name="Примечание 2 3 2 6 4 3" xfId="32280" xr:uid="{00000000-0005-0000-0000-0000FE830000}"/>
    <cellStyle name="Примечание 2 3 2 6 5" xfId="32281" xr:uid="{00000000-0005-0000-0000-0000FF830000}"/>
    <cellStyle name="Примечание 2 3 2 6 5 2" xfId="32282" xr:uid="{00000000-0005-0000-0000-000000840000}"/>
    <cellStyle name="Примечание 2 3 2 6 6" xfId="32283" xr:uid="{00000000-0005-0000-0000-000001840000}"/>
    <cellStyle name="Примечание 2 3 2 7" xfId="32284" xr:uid="{00000000-0005-0000-0000-000002840000}"/>
    <cellStyle name="Примечание 2 3 2 7 2" xfId="32285" xr:uid="{00000000-0005-0000-0000-000003840000}"/>
    <cellStyle name="Примечание 2 3 2 7 2 2" xfId="32286" xr:uid="{00000000-0005-0000-0000-000004840000}"/>
    <cellStyle name="Примечание 2 3 2 7 2 2 2" xfId="32287" xr:uid="{00000000-0005-0000-0000-000005840000}"/>
    <cellStyle name="Примечание 2 3 2 7 2 3" xfId="32288" xr:uid="{00000000-0005-0000-0000-000006840000}"/>
    <cellStyle name="Примечание 2 3 2 7 3" xfId="32289" xr:uid="{00000000-0005-0000-0000-000007840000}"/>
    <cellStyle name="Примечание 2 3 2 7 3 2" xfId="32290" xr:uid="{00000000-0005-0000-0000-000008840000}"/>
    <cellStyle name="Примечание 2 3 2 7 3 2 2" xfId="32291" xr:uid="{00000000-0005-0000-0000-000009840000}"/>
    <cellStyle name="Примечание 2 3 2 7 3 3" xfId="32292" xr:uid="{00000000-0005-0000-0000-00000A840000}"/>
    <cellStyle name="Примечание 2 3 2 7 4" xfId="32293" xr:uid="{00000000-0005-0000-0000-00000B840000}"/>
    <cellStyle name="Примечание 2 3 2 7 4 2" xfId="32294" xr:uid="{00000000-0005-0000-0000-00000C840000}"/>
    <cellStyle name="Примечание 2 3 2 7 4 2 2" xfId="32295" xr:uid="{00000000-0005-0000-0000-00000D840000}"/>
    <cellStyle name="Примечание 2 3 2 7 4 3" xfId="32296" xr:uid="{00000000-0005-0000-0000-00000E840000}"/>
    <cellStyle name="Примечание 2 3 2 7 5" xfId="32297" xr:uid="{00000000-0005-0000-0000-00000F840000}"/>
    <cellStyle name="Примечание 2 3 2 7 5 2" xfId="32298" xr:uid="{00000000-0005-0000-0000-000010840000}"/>
    <cellStyle name="Примечание 2 3 2 7 6" xfId="32299" xr:uid="{00000000-0005-0000-0000-000011840000}"/>
    <cellStyle name="Примечание 2 3 2 8" xfId="32300" xr:uid="{00000000-0005-0000-0000-000012840000}"/>
    <cellStyle name="Примечание 2 3 2 8 2" xfId="32301" xr:uid="{00000000-0005-0000-0000-000013840000}"/>
    <cellStyle name="Примечание 2 3 2 8 2 2" xfId="32302" xr:uid="{00000000-0005-0000-0000-000014840000}"/>
    <cellStyle name="Примечание 2 3 2 8 3" xfId="32303" xr:uid="{00000000-0005-0000-0000-000015840000}"/>
    <cellStyle name="Примечание 2 3 2 9" xfId="32304" xr:uid="{00000000-0005-0000-0000-000016840000}"/>
    <cellStyle name="Примечание 2 3 2 9 2" xfId="32305" xr:uid="{00000000-0005-0000-0000-000017840000}"/>
    <cellStyle name="Примечание 2 3 3" xfId="32306" xr:uid="{00000000-0005-0000-0000-000018840000}"/>
    <cellStyle name="Примечание 2 3 3 2" xfId="32307" xr:uid="{00000000-0005-0000-0000-000019840000}"/>
    <cellStyle name="Примечание 2 3 3 2 2" xfId="32308" xr:uid="{00000000-0005-0000-0000-00001A840000}"/>
    <cellStyle name="Примечание 2 3 3 2 2 2" xfId="32309" xr:uid="{00000000-0005-0000-0000-00001B840000}"/>
    <cellStyle name="Примечание 2 3 3 2 2 2 2" xfId="32310" xr:uid="{00000000-0005-0000-0000-00001C840000}"/>
    <cellStyle name="Примечание 2 3 3 2 2 3" xfId="32311" xr:uid="{00000000-0005-0000-0000-00001D840000}"/>
    <cellStyle name="Примечание 2 3 3 2 3" xfId="32312" xr:uid="{00000000-0005-0000-0000-00001E840000}"/>
    <cellStyle name="Примечание 2 3 3 2 3 2" xfId="32313" xr:uid="{00000000-0005-0000-0000-00001F840000}"/>
    <cellStyle name="Примечание 2 3 3 2 3 2 2" xfId="32314" xr:uid="{00000000-0005-0000-0000-000020840000}"/>
    <cellStyle name="Примечание 2 3 3 2 3 3" xfId="32315" xr:uid="{00000000-0005-0000-0000-000021840000}"/>
    <cellStyle name="Примечание 2 3 3 2 4" xfId="32316" xr:uid="{00000000-0005-0000-0000-000022840000}"/>
    <cellStyle name="Примечание 2 3 3 2 4 2" xfId="32317" xr:uid="{00000000-0005-0000-0000-000023840000}"/>
    <cellStyle name="Примечание 2 3 3 2 4 2 2" xfId="32318" xr:uid="{00000000-0005-0000-0000-000024840000}"/>
    <cellStyle name="Примечание 2 3 3 2 4 3" xfId="32319" xr:uid="{00000000-0005-0000-0000-000025840000}"/>
    <cellStyle name="Примечание 2 3 3 2 5" xfId="32320" xr:uid="{00000000-0005-0000-0000-000026840000}"/>
    <cellStyle name="Примечание 2 3 3 2 5 2" xfId="32321" xr:uid="{00000000-0005-0000-0000-000027840000}"/>
    <cellStyle name="Примечание 2 3 3 2 6" xfId="32322" xr:uid="{00000000-0005-0000-0000-000028840000}"/>
    <cellStyle name="Примечание 2 3 3 3" xfId="32323" xr:uid="{00000000-0005-0000-0000-000029840000}"/>
    <cellStyle name="Примечание 2 3 3 3 2" xfId="32324" xr:uid="{00000000-0005-0000-0000-00002A840000}"/>
    <cellStyle name="Примечание 2 3 3 3 2 2" xfId="32325" xr:uid="{00000000-0005-0000-0000-00002B840000}"/>
    <cellStyle name="Примечание 2 3 3 3 2 2 2" xfId="32326" xr:uid="{00000000-0005-0000-0000-00002C840000}"/>
    <cellStyle name="Примечание 2 3 3 3 2 3" xfId="32327" xr:uid="{00000000-0005-0000-0000-00002D840000}"/>
    <cellStyle name="Примечание 2 3 3 3 3" xfId="32328" xr:uid="{00000000-0005-0000-0000-00002E840000}"/>
    <cellStyle name="Примечание 2 3 3 3 3 2" xfId="32329" xr:uid="{00000000-0005-0000-0000-00002F840000}"/>
    <cellStyle name="Примечание 2 3 3 3 3 2 2" xfId="32330" xr:uid="{00000000-0005-0000-0000-000030840000}"/>
    <cellStyle name="Примечание 2 3 3 3 3 3" xfId="32331" xr:uid="{00000000-0005-0000-0000-000031840000}"/>
    <cellStyle name="Примечание 2 3 3 3 4" xfId="32332" xr:uid="{00000000-0005-0000-0000-000032840000}"/>
    <cellStyle name="Примечание 2 3 3 3 4 2" xfId="32333" xr:uid="{00000000-0005-0000-0000-000033840000}"/>
    <cellStyle name="Примечание 2 3 3 3 4 2 2" xfId="32334" xr:uid="{00000000-0005-0000-0000-000034840000}"/>
    <cellStyle name="Примечание 2 3 3 3 4 3" xfId="32335" xr:uid="{00000000-0005-0000-0000-000035840000}"/>
    <cellStyle name="Примечание 2 3 3 3 5" xfId="32336" xr:uid="{00000000-0005-0000-0000-000036840000}"/>
    <cellStyle name="Примечание 2 3 3 3 5 2" xfId="32337" xr:uid="{00000000-0005-0000-0000-000037840000}"/>
    <cellStyle name="Примечание 2 3 3 3 6" xfId="32338" xr:uid="{00000000-0005-0000-0000-000038840000}"/>
    <cellStyle name="Примечание 2 3 3 4" xfId="32339" xr:uid="{00000000-0005-0000-0000-000039840000}"/>
    <cellStyle name="Примечание 2 3 3 4 2" xfId="32340" xr:uid="{00000000-0005-0000-0000-00003A840000}"/>
    <cellStyle name="Примечание 2 3 3 4 2 2" xfId="32341" xr:uid="{00000000-0005-0000-0000-00003B840000}"/>
    <cellStyle name="Примечание 2 3 3 4 2 2 2" xfId="32342" xr:uid="{00000000-0005-0000-0000-00003C840000}"/>
    <cellStyle name="Примечание 2 3 3 4 2 3" xfId="32343" xr:uid="{00000000-0005-0000-0000-00003D840000}"/>
    <cellStyle name="Примечание 2 3 3 4 3" xfId="32344" xr:uid="{00000000-0005-0000-0000-00003E840000}"/>
    <cellStyle name="Примечание 2 3 3 4 3 2" xfId="32345" xr:uid="{00000000-0005-0000-0000-00003F840000}"/>
    <cellStyle name="Примечание 2 3 3 4 3 2 2" xfId="32346" xr:uid="{00000000-0005-0000-0000-000040840000}"/>
    <cellStyle name="Примечание 2 3 3 4 3 3" xfId="32347" xr:uid="{00000000-0005-0000-0000-000041840000}"/>
    <cellStyle name="Примечание 2 3 3 4 4" xfId="32348" xr:uid="{00000000-0005-0000-0000-000042840000}"/>
    <cellStyle name="Примечание 2 3 3 4 4 2" xfId="32349" xr:uid="{00000000-0005-0000-0000-000043840000}"/>
    <cellStyle name="Примечание 2 3 3 4 4 2 2" xfId="32350" xr:uid="{00000000-0005-0000-0000-000044840000}"/>
    <cellStyle name="Примечание 2 3 3 4 4 3" xfId="32351" xr:uid="{00000000-0005-0000-0000-000045840000}"/>
    <cellStyle name="Примечание 2 3 3 4 5" xfId="32352" xr:uid="{00000000-0005-0000-0000-000046840000}"/>
    <cellStyle name="Примечание 2 3 3 4 5 2" xfId="32353" xr:uid="{00000000-0005-0000-0000-000047840000}"/>
    <cellStyle name="Примечание 2 3 3 4 6" xfId="32354" xr:uid="{00000000-0005-0000-0000-000048840000}"/>
    <cellStyle name="Примечание 2 3 3 5" xfId="32355" xr:uid="{00000000-0005-0000-0000-000049840000}"/>
    <cellStyle name="Примечание 2 3 3 5 2" xfId="32356" xr:uid="{00000000-0005-0000-0000-00004A840000}"/>
    <cellStyle name="Примечание 2 3 3 5 2 2" xfId="32357" xr:uid="{00000000-0005-0000-0000-00004B840000}"/>
    <cellStyle name="Примечание 2 3 3 5 2 2 2" xfId="32358" xr:uid="{00000000-0005-0000-0000-00004C840000}"/>
    <cellStyle name="Примечание 2 3 3 5 2 3" xfId="32359" xr:uid="{00000000-0005-0000-0000-00004D840000}"/>
    <cellStyle name="Примечание 2 3 3 5 3" xfId="32360" xr:uid="{00000000-0005-0000-0000-00004E840000}"/>
    <cellStyle name="Примечание 2 3 3 5 3 2" xfId="32361" xr:uid="{00000000-0005-0000-0000-00004F840000}"/>
    <cellStyle name="Примечание 2 3 3 5 3 2 2" xfId="32362" xr:uid="{00000000-0005-0000-0000-000050840000}"/>
    <cellStyle name="Примечание 2 3 3 5 3 3" xfId="32363" xr:uid="{00000000-0005-0000-0000-000051840000}"/>
    <cellStyle name="Примечание 2 3 3 5 4" xfId="32364" xr:uid="{00000000-0005-0000-0000-000052840000}"/>
    <cellStyle name="Примечание 2 3 3 5 4 2" xfId="32365" xr:uid="{00000000-0005-0000-0000-000053840000}"/>
    <cellStyle name="Примечание 2 3 3 5 4 2 2" xfId="32366" xr:uid="{00000000-0005-0000-0000-000054840000}"/>
    <cellStyle name="Примечание 2 3 3 5 4 3" xfId="32367" xr:uid="{00000000-0005-0000-0000-000055840000}"/>
    <cellStyle name="Примечание 2 3 3 5 5" xfId="32368" xr:uid="{00000000-0005-0000-0000-000056840000}"/>
    <cellStyle name="Примечание 2 3 3 5 5 2" xfId="32369" xr:uid="{00000000-0005-0000-0000-000057840000}"/>
    <cellStyle name="Примечание 2 3 3 5 6" xfId="32370" xr:uid="{00000000-0005-0000-0000-000058840000}"/>
    <cellStyle name="Примечание 2 3 3 6" xfId="32371" xr:uid="{00000000-0005-0000-0000-000059840000}"/>
    <cellStyle name="Примечание 2 3 3 6 2" xfId="32372" xr:uid="{00000000-0005-0000-0000-00005A840000}"/>
    <cellStyle name="Примечание 2 3 3 6 2 2" xfId="32373" xr:uid="{00000000-0005-0000-0000-00005B840000}"/>
    <cellStyle name="Примечание 2 3 3 6 3" xfId="32374" xr:uid="{00000000-0005-0000-0000-00005C840000}"/>
    <cellStyle name="Примечание 2 3 3 7" xfId="32375" xr:uid="{00000000-0005-0000-0000-00005D840000}"/>
    <cellStyle name="Примечание 2 3 3 7 2" xfId="32376" xr:uid="{00000000-0005-0000-0000-00005E840000}"/>
    <cellStyle name="Примечание 2 3 3 8" xfId="32377" xr:uid="{00000000-0005-0000-0000-00005F840000}"/>
    <cellStyle name="Примечание 2 3 4" xfId="32378" xr:uid="{00000000-0005-0000-0000-000060840000}"/>
    <cellStyle name="Примечание 2 3 4 2" xfId="32379" xr:uid="{00000000-0005-0000-0000-000061840000}"/>
    <cellStyle name="Примечание 2 3 4 2 2" xfId="32380" xr:uid="{00000000-0005-0000-0000-000062840000}"/>
    <cellStyle name="Примечание 2 3 4 2 2 2" xfId="32381" xr:uid="{00000000-0005-0000-0000-000063840000}"/>
    <cellStyle name="Примечание 2 3 4 2 2 2 2" xfId="32382" xr:uid="{00000000-0005-0000-0000-000064840000}"/>
    <cellStyle name="Примечание 2 3 4 2 2 3" xfId="32383" xr:uid="{00000000-0005-0000-0000-000065840000}"/>
    <cellStyle name="Примечание 2 3 4 2 3" xfId="32384" xr:uid="{00000000-0005-0000-0000-000066840000}"/>
    <cellStyle name="Примечание 2 3 4 2 3 2" xfId="32385" xr:uid="{00000000-0005-0000-0000-000067840000}"/>
    <cellStyle name="Примечание 2 3 4 2 3 2 2" xfId="32386" xr:uid="{00000000-0005-0000-0000-000068840000}"/>
    <cellStyle name="Примечание 2 3 4 2 3 3" xfId="32387" xr:uid="{00000000-0005-0000-0000-000069840000}"/>
    <cellStyle name="Примечание 2 3 4 2 4" xfId="32388" xr:uid="{00000000-0005-0000-0000-00006A840000}"/>
    <cellStyle name="Примечание 2 3 4 2 4 2" xfId="32389" xr:uid="{00000000-0005-0000-0000-00006B840000}"/>
    <cellStyle name="Примечание 2 3 4 2 4 2 2" xfId="32390" xr:uid="{00000000-0005-0000-0000-00006C840000}"/>
    <cellStyle name="Примечание 2 3 4 2 4 3" xfId="32391" xr:uid="{00000000-0005-0000-0000-00006D840000}"/>
    <cellStyle name="Примечание 2 3 4 2 5" xfId="32392" xr:uid="{00000000-0005-0000-0000-00006E840000}"/>
    <cellStyle name="Примечание 2 3 4 2 5 2" xfId="32393" xr:uid="{00000000-0005-0000-0000-00006F840000}"/>
    <cellStyle name="Примечание 2 3 4 2 6" xfId="32394" xr:uid="{00000000-0005-0000-0000-000070840000}"/>
    <cellStyle name="Примечание 2 3 4 3" xfId="32395" xr:uid="{00000000-0005-0000-0000-000071840000}"/>
    <cellStyle name="Примечание 2 3 4 3 2" xfId="32396" xr:uid="{00000000-0005-0000-0000-000072840000}"/>
    <cellStyle name="Примечание 2 3 4 3 2 2" xfId="32397" xr:uid="{00000000-0005-0000-0000-000073840000}"/>
    <cellStyle name="Примечание 2 3 4 3 2 2 2" xfId="32398" xr:uid="{00000000-0005-0000-0000-000074840000}"/>
    <cellStyle name="Примечание 2 3 4 3 2 3" xfId="32399" xr:uid="{00000000-0005-0000-0000-000075840000}"/>
    <cellStyle name="Примечание 2 3 4 3 3" xfId="32400" xr:uid="{00000000-0005-0000-0000-000076840000}"/>
    <cellStyle name="Примечание 2 3 4 3 3 2" xfId="32401" xr:uid="{00000000-0005-0000-0000-000077840000}"/>
    <cellStyle name="Примечание 2 3 4 3 3 2 2" xfId="32402" xr:uid="{00000000-0005-0000-0000-000078840000}"/>
    <cellStyle name="Примечание 2 3 4 3 3 3" xfId="32403" xr:uid="{00000000-0005-0000-0000-000079840000}"/>
    <cellStyle name="Примечание 2 3 4 3 4" xfId="32404" xr:uid="{00000000-0005-0000-0000-00007A840000}"/>
    <cellStyle name="Примечание 2 3 4 3 4 2" xfId="32405" xr:uid="{00000000-0005-0000-0000-00007B840000}"/>
    <cellStyle name="Примечание 2 3 4 3 4 2 2" xfId="32406" xr:uid="{00000000-0005-0000-0000-00007C840000}"/>
    <cellStyle name="Примечание 2 3 4 3 4 3" xfId="32407" xr:uid="{00000000-0005-0000-0000-00007D840000}"/>
    <cellStyle name="Примечание 2 3 4 3 5" xfId="32408" xr:uid="{00000000-0005-0000-0000-00007E840000}"/>
    <cellStyle name="Примечание 2 3 4 3 5 2" xfId="32409" xr:uid="{00000000-0005-0000-0000-00007F840000}"/>
    <cellStyle name="Примечание 2 3 4 3 6" xfId="32410" xr:uid="{00000000-0005-0000-0000-000080840000}"/>
    <cellStyle name="Примечание 2 3 4 4" xfId="32411" xr:uid="{00000000-0005-0000-0000-000081840000}"/>
    <cellStyle name="Примечание 2 3 4 4 2" xfId="32412" xr:uid="{00000000-0005-0000-0000-000082840000}"/>
    <cellStyle name="Примечание 2 3 4 4 2 2" xfId="32413" xr:uid="{00000000-0005-0000-0000-000083840000}"/>
    <cellStyle name="Примечание 2 3 4 4 2 2 2" xfId="32414" xr:uid="{00000000-0005-0000-0000-000084840000}"/>
    <cellStyle name="Примечание 2 3 4 4 2 3" xfId="32415" xr:uid="{00000000-0005-0000-0000-000085840000}"/>
    <cellStyle name="Примечание 2 3 4 4 3" xfId="32416" xr:uid="{00000000-0005-0000-0000-000086840000}"/>
    <cellStyle name="Примечание 2 3 4 4 3 2" xfId="32417" xr:uid="{00000000-0005-0000-0000-000087840000}"/>
    <cellStyle name="Примечание 2 3 4 4 3 2 2" xfId="32418" xr:uid="{00000000-0005-0000-0000-000088840000}"/>
    <cellStyle name="Примечание 2 3 4 4 3 3" xfId="32419" xr:uid="{00000000-0005-0000-0000-000089840000}"/>
    <cellStyle name="Примечание 2 3 4 4 4" xfId="32420" xr:uid="{00000000-0005-0000-0000-00008A840000}"/>
    <cellStyle name="Примечание 2 3 4 4 4 2" xfId="32421" xr:uid="{00000000-0005-0000-0000-00008B840000}"/>
    <cellStyle name="Примечание 2 3 4 4 4 2 2" xfId="32422" xr:uid="{00000000-0005-0000-0000-00008C840000}"/>
    <cellStyle name="Примечание 2 3 4 4 4 3" xfId="32423" xr:uid="{00000000-0005-0000-0000-00008D840000}"/>
    <cellStyle name="Примечание 2 3 4 4 5" xfId="32424" xr:uid="{00000000-0005-0000-0000-00008E840000}"/>
    <cellStyle name="Примечание 2 3 4 4 5 2" xfId="32425" xr:uid="{00000000-0005-0000-0000-00008F840000}"/>
    <cellStyle name="Примечание 2 3 4 4 6" xfId="32426" xr:uid="{00000000-0005-0000-0000-000090840000}"/>
    <cellStyle name="Примечание 2 3 4 5" xfId="32427" xr:uid="{00000000-0005-0000-0000-000091840000}"/>
    <cellStyle name="Примечание 2 3 4 5 2" xfId="32428" xr:uid="{00000000-0005-0000-0000-000092840000}"/>
    <cellStyle name="Примечание 2 3 4 5 2 2" xfId="32429" xr:uid="{00000000-0005-0000-0000-000093840000}"/>
    <cellStyle name="Примечание 2 3 4 5 2 2 2" xfId="32430" xr:uid="{00000000-0005-0000-0000-000094840000}"/>
    <cellStyle name="Примечание 2 3 4 5 2 3" xfId="32431" xr:uid="{00000000-0005-0000-0000-000095840000}"/>
    <cellStyle name="Примечание 2 3 4 5 3" xfId="32432" xr:uid="{00000000-0005-0000-0000-000096840000}"/>
    <cellStyle name="Примечание 2 3 4 5 3 2" xfId="32433" xr:uid="{00000000-0005-0000-0000-000097840000}"/>
    <cellStyle name="Примечание 2 3 4 5 3 2 2" xfId="32434" xr:uid="{00000000-0005-0000-0000-000098840000}"/>
    <cellStyle name="Примечание 2 3 4 5 3 3" xfId="32435" xr:uid="{00000000-0005-0000-0000-000099840000}"/>
    <cellStyle name="Примечание 2 3 4 5 4" xfId="32436" xr:uid="{00000000-0005-0000-0000-00009A840000}"/>
    <cellStyle name="Примечание 2 3 4 5 4 2" xfId="32437" xr:uid="{00000000-0005-0000-0000-00009B840000}"/>
    <cellStyle name="Примечание 2 3 4 5 4 2 2" xfId="32438" xr:uid="{00000000-0005-0000-0000-00009C840000}"/>
    <cellStyle name="Примечание 2 3 4 5 4 3" xfId="32439" xr:uid="{00000000-0005-0000-0000-00009D840000}"/>
    <cellStyle name="Примечание 2 3 4 5 5" xfId="32440" xr:uid="{00000000-0005-0000-0000-00009E840000}"/>
    <cellStyle name="Примечание 2 3 4 5 5 2" xfId="32441" xr:uid="{00000000-0005-0000-0000-00009F840000}"/>
    <cellStyle name="Примечание 2 3 4 5 6" xfId="32442" xr:uid="{00000000-0005-0000-0000-0000A0840000}"/>
    <cellStyle name="Примечание 2 3 4 6" xfId="32443" xr:uid="{00000000-0005-0000-0000-0000A1840000}"/>
    <cellStyle name="Примечание 2 3 4 6 2" xfId="32444" xr:uid="{00000000-0005-0000-0000-0000A2840000}"/>
    <cellStyle name="Примечание 2 3 4 6 2 2" xfId="32445" xr:uid="{00000000-0005-0000-0000-0000A3840000}"/>
    <cellStyle name="Примечание 2 3 4 6 2 2 2" xfId="32446" xr:uid="{00000000-0005-0000-0000-0000A4840000}"/>
    <cellStyle name="Примечание 2 3 4 6 2 3" xfId="32447" xr:uid="{00000000-0005-0000-0000-0000A5840000}"/>
    <cellStyle name="Примечание 2 3 4 6 3" xfId="32448" xr:uid="{00000000-0005-0000-0000-0000A6840000}"/>
    <cellStyle name="Примечание 2 3 4 6 3 2" xfId="32449" xr:uid="{00000000-0005-0000-0000-0000A7840000}"/>
    <cellStyle name="Примечание 2 3 4 6 3 2 2" xfId="32450" xr:uid="{00000000-0005-0000-0000-0000A8840000}"/>
    <cellStyle name="Примечание 2 3 4 6 3 3" xfId="32451" xr:uid="{00000000-0005-0000-0000-0000A9840000}"/>
    <cellStyle name="Примечание 2 3 4 6 4" xfId="32452" xr:uid="{00000000-0005-0000-0000-0000AA840000}"/>
    <cellStyle name="Примечание 2 3 4 6 4 2" xfId="32453" xr:uid="{00000000-0005-0000-0000-0000AB840000}"/>
    <cellStyle name="Примечание 2 3 4 6 4 2 2" xfId="32454" xr:uid="{00000000-0005-0000-0000-0000AC840000}"/>
    <cellStyle name="Примечание 2 3 4 6 4 3" xfId="32455" xr:uid="{00000000-0005-0000-0000-0000AD840000}"/>
    <cellStyle name="Примечание 2 3 4 6 5" xfId="32456" xr:uid="{00000000-0005-0000-0000-0000AE840000}"/>
    <cellStyle name="Примечание 2 3 4 6 5 2" xfId="32457" xr:uid="{00000000-0005-0000-0000-0000AF840000}"/>
    <cellStyle name="Примечание 2 3 4 6 6" xfId="32458" xr:uid="{00000000-0005-0000-0000-0000B0840000}"/>
    <cellStyle name="Примечание 2 3 4 7" xfId="32459" xr:uid="{00000000-0005-0000-0000-0000B1840000}"/>
    <cellStyle name="Примечание 2 3 4 7 2" xfId="32460" xr:uid="{00000000-0005-0000-0000-0000B2840000}"/>
    <cellStyle name="Примечание 2 3 4 7 2 2" xfId="32461" xr:uid="{00000000-0005-0000-0000-0000B3840000}"/>
    <cellStyle name="Примечание 2 3 4 7 3" xfId="32462" xr:uid="{00000000-0005-0000-0000-0000B4840000}"/>
    <cellStyle name="Примечание 2 3 4 8" xfId="32463" xr:uid="{00000000-0005-0000-0000-0000B5840000}"/>
    <cellStyle name="Примечание 2 3 4 8 2" xfId="32464" xr:uid="{00000000-0005-0000-0000-0000B6840000}"/>
    <cellStyle name="Примечание 2 3 4 9" xfId="32465" xr:uid="{00000000-0005-0000-0000-0000B7840000}"/>
    <cellStyle name="Примечание 2 3 5" xfId="32466" xr:uid="{00000000-0005-0000-0000-0000B8840000}"/>
    <cellStyle name="Примечание 2 3 5 2" xfId="32467" xr:uid="{00000000-0005-0000-0000-0000B9840000}"/>
    <cellStyle name="Примечание 2 3 5 2 2" xfId="32468" xr:uid="{00000000-0005-0000-0000-0000BA840000}"/>
    <cellStyle name="Примечание 2 3 5 2 2 2" xfId="32469" xr:uid="{00000000-0005-0000-0000-0000BB840000}"/>
    <cellStyle name="Примечание 2 3 5 2 2 2 2" xfId="32470" xr:uid="{00000000-0005-0000-0000-0000BC840000}"/>
    <cellStyle name="Примечание 2 3 5 2 2 3" xfId="32471" xr:uid="{00000000-0005-0000-0000-0000BD840000}"/>
    <cellStyle name="Примечание 2 3 5 2 3" xfId="32472" xr:uid="{00000000-0005-0000-0000-0000BE840000}"/>
    <cellStyle name="Примечание 2 3 5 2 3 2" xfId="32473" xr:uid="{00000000-0005-0000-0000-0000BF840000}"/>
    <cellStyle name="Примечание 2 3 5 2 3 2 2" xfId="32474" xr:uid="{00000000-0005-0000-0000-0000C0840000}"/>
    <cellStyle name="Примечание 2 3 5 2 3 3" xfId="32475" xr:uid="{00000000-0005-0000-0000-0000C1840000}"/>
    <cellStyle name="Примечание 2 3 5 2 4" xfId="32476" xr:uid="{00000000-0005-0000-0000-0000C2840000}"/>
    <cellStyle name="Примечание 2 3 5 2 4 2" xfId="32477" xr:uid="{00000000-0005-0000-0000-0000C3840000}"/>
    <cellStyle name="Примечание 2 3 5 2 4 2 2" xfId="32478" xr:uid="{00000000-0005-0000-0000-0000C4840000}"/>
    <cellStyle name="Примечание 2 3 5 2 4 3" xfId="32479" xr:uid="{00000000-0005-0000-0000-0000C5840000}"/>
    <cellStyle name="Примечание 2 3 5 2 5" xfId="32480" xr:uid="{00000000-0005-0000-0000-0000C6840000}"/>
    <cellStyle name="Примечание 2 3 5 2 5 2" xfId="32481" xr:uid="{00000000-0005-0000-0000-0000C7840000}"/>
    <cellStyle name="Примечание 2 3 5 2 6" xfId="32482" xr:uid="{00000000-0005-0000-0000-0000C8840000}"/>
    <cellStyle name="Примечание 2 3 5 3" xfId="32483" xr:uid="{00000000-0005-0000-0000-0000C9840000}"/>
    <cellStyle name="Примечание 2 3 5 3 2" xfId="32484" xr:uid="{00000000-0005-0000-0000-0000CA840000}"/>
    <cellStyle name="Примечание 2 3 5 3 2 2" xfId="32485" xr:uid="{00000000-0005-0000-0000-0000CB840000}"/>
    <cellStyle name="Примечание 2 3 5 3 2 2 2" xfId="32486" xr:uid="{00000000-0005-0000-0000-0000CC840000}"/>
    <cellStyle name="Примечание 2 3 5 3 2 3" xfId="32487" xr:uid="{00000000-0005-0000-0000-0000CD840000}"/>
    <cellStyle name="Примечание 2 3 5 3 3" xfId="32488" xr:uid="{00000000-0005-0000-0000-0000CE840000}"/>
    <cellStyle name="Примечание 2 3 5 3 3 2" xfId="32489" xr:uid="{00000000-0005-0000-0000-0000CF840000}"/>
    <cellStyle name="Примечание 2 3 5 3 3 2 2" xfId="32490" xr:uid="{00000000-0005-0000-0000-0000D0840000}"/>
    <cellStyle name="Примечание 2 3 5 3 3 3" xfId="32491" xr:uid="{00000000-0005-0000-0000-0000D1840000}"/>
    <cellStyle name="Примечание 2 3 5 3 4" xfId="32492" xr:uid="{00000000-0005-0000-0000-0000D2840000}"/>
    <cellStyle name="Примечание 2 3 5 3 4 2" xfId="32493" xr:uid="{00000000-0005-0000-0000-0000D3840000}"/>
    <cellStyle name="Примечание 2 3 5 3 4 2 2" xfId="32494" xr:uid="{00000000-0005-0000-0000-0000D4840000}"/>
    <cellStyle name="Примечание 2 3 5 3 4 3" xfId="32495" xr:uid="{00000000-0005-0000-0000-0000D5840000}"/>
    <cellStyle name="Примечание 2 3 5 3 5" xfId="32496" xr:uid="{00000000-0005-0000-0000-0000D6840000}"/>
    <cellStyle name="Примечание 2 3 5 3 5 2" xfId="32497" xr:uid="{00000000-0005-0000-0000-0000D7840000}"/>
    <cellStyle name="Примечание 2 3 5 3 6" xfId="32498" xr:uid="{00000000-0005-0000-0000-0000D8840000}"/>
    <cellStyle name="Примечание 2 3 5 4" xfId="32499" xr:uid="{00000000-0005-0000-0000-0000D9840000}"/>
    <cellStyle name="Примечание 2 3 5 4 2" xfId="32500" xr:uid="{00000000-0005-0000-0000-0000DA840000}"/>
    <cellStyle name="Примечание 2 3 5 4 2 2" xfId="32501" xr:uid="{00000000-0005-0000-0000-0000DB840000}"/>
    <cellStyle name="Примечание 2 3 5 4 2 2 2" xfId="32502" xr:uid="{00000000-0005-0000-0000-0000DC840000}"/>
    <cellStyle name="Примечание 2 3 5 4 2 3" xfId="32503" xr:uid="{00000000-0005-0000-0000-0000DD840000}"/>
    <cellStyle name="Примечание 2 3 5 4 3" xfId="32504" xr:uid="{00000000-0005-0000-0000-0000DE840000}"/>
    <cellStyle name="Примечание 2 3 5 4 3 2" xfId="32505" xr:uid="{00000000-0005-0000-0000-0000DF840000}"/>
    <cellStyle name="Примечание 2 3 5 4 3 2 2" xfId="32506" xr:uid="{00000000-0005-0000-0000-0000E0840000}"/>
    <cellStyle name="Примечание 2 3 5 4 3 3" xfId="32507" xr:uid="{00000000-0005-0000-0000-0000E1840000}"/>
    <cellStyle name="Примечание 2 3 5 4 4" xfId="32508" xr:uid="{00000000-0005-0000-0000-0000E2840000}"/>
    <cellStyle name="Примечание 2 3 5 4 4 2" xfId="32509" xr:uid="{00000000-0005-0000-0000-0000E3840000}"/>
    <cellStyle name="Примечание 2 3 5 4 4 2 2" xfId="32510" xr:uid="{00000000-0005-0000-0000-0000E4840000}"/>
    <cellStyle name="Примечание 2 3 5 4 4 3" xfId="32511" xr:uid="{00000000-0005-0000-0000-0000E5840000}"/>
    <cellStyle name="Примечание 2 3 5 4 5" xfId="32512" xr:uid="{00000000-0005-0000-0000-0000E6840000}"/>
    <cellStyle name="Примечание 2 3 5 4 5 2" xfId="32513" xr:uid="{00000000-0005-0000-0000-0000E7840000}"/>
    <cellStyle name="Примечание 2 3 5 4 6" xfId="32514" xr:uid="{00000000-0005-0000-0000-0000E8840000}"/>
    <cellStyle name="Примечание 2 3 5 5" xfId="32515" xr:uid="{00000000-0005-0000-0000-0000E9840000}"/>
    <cellStyle name="Примечание 2 3 5 5 2" xfId="32516" xr:uid="{00000000-0005-0000-0000-0000EA840000}"/>
    <cellStyle name="Примечание 2 3 5 5 2 2" xfId="32517" xr:uid="{00000000-0005-0000-0000-0000EB840000}"/>
    <cellStyle name="Примечание 2 3 5 5 2 2 2" xfId="32518" xr:uid="{00000000-0005-0000-0000-0000EC840000}"/>
    <cellStyle name="Примечание 2 3 5 5 2 3" xfId="32519" xr:uid="{00000000-0005-0000-0000-0000ED840000}"/>
    <cellStyle name="Примечание 2 3 5 5 3" xfId="32520" xr:uid="{00000000-0005-0000-0000-0000EE840000}"/>
    <cellStyle name="Примечание 2 3 5 5 3 2" xfId="32521" xr:uid="{00000000-0005-0000-0000-0000EF840000}"/>
    <cellStyle name="Примечание 2 3 5 5 3 2 2" xfId="32522" xr:uid="{00000000-0005-0000-0000-0000F0840000}"/>
    <cellStyle name="Примечание 2 3 5 5 3 3" xfId="32523" xr:uid="{00000000-0005-0000-0000-0000F1840000}"/>
    <cellStyle name="Примечание 2 3 5 5 4" xfId="32524" xr:uid="{00000000-0005-0000-0000-0000F2840000}"/>
    <cellStyle name="Примечание 2 3 5 5 4 2" xfId="32525" xr:uid="{00000000-0005-0000-0000-0000F3840000}"/>
    <cellStyle name="Примечание 2 3 5 5 4 2 2" xfId="32526" xr:uid="{00000000-0005-0000-0000-0000F4840000}"/>
    <cellStyle name="Примечание 2 3 5 5 4 3" xfId="32527" xr:uid="{00000000-0005-0000-0000-0000F5840000}"/>
    <cellStyle name="Примечание 2 3 5 5 5" xfId="32528" xr:uid="{00000000-0005-0000-0000-0000F6840000}"/>
    <cellStyle name="Примечание 2 3 5 5 5 2" xfId="32529" xr:uid="{00000000-0005-0000-0000-0000F7840000}"/>
    <cellStyle name="Примечание 2 3 5 5 6" xfId="32530" xr:uid="{00000000-0005-0000-0000-0000F8840000}"/>
    <cellStyle name="Примечание 2 3 5 6" xfId="32531" xr:uid="{00000000-0005-0000-0000-0000F9840000}"/>
    <cellStyle name="Примечание 2 3 5 6 2" xfId="32532" xr:uid="{00000000-0005-0000-0000-0000FA840000}"/>
    <cellStyle name="Примечание 2 3 5 6 2 2" xfId="32533" xr:uid="{00000000-0005-0000-0000-0000FB840000}"/>
    <cellStyle name="Примечание 2 3 5 6 2 2 2" xfId="32534" xr:uid="{00000000-0005-0000-0000-0000FC840000}"/>
    <cellStyle name="Примечание 2 3 5 6 2 3" xfId="32535" xr:uid="{00000000-0005-0000-0000-0000FD840000}"/>
    <cellStyle name="Примечание 2 3 5 6 3" xfId="32536" xr:uid="{00000000-0005-0000-0000-0000FE840000}"/>
    <cellStyle name="Примечание 2 3 5 6 3 2" xfId="32537" xr:uid="{00000000-0005-0000-0000-0000FF840000}"/>
    <cellStyle name="Примечание 2 3 5 6 3 2 2" xfId="32538" xr:uid="{00000000-0005-0000-0000-000000850000}"/>
    <cellStyle name="Примечание 2 3 5 6 3 3" xfId="32539" xr:uid="{00000000-0005-0000-0000-000001850000}"/>
    <cellStyle name="Примечание 2 3 5 6 4" xfId="32540" xr:uid="{00000000-0005-0000-0000-000002850000}"/>
    <cellStyle name="Примечание 2 3 5 6 4 2" xfId="32541" xr:uid="{00000000-0005-0000-0000-000003850000}"/>
    <cellStyle name="Примечание 2 3 5 6 4 2 2" xfId="32542" xr:uid="{00000000-0005-0000-0000-000004850000}"/>
    <cellStyle name="Примечание 2 3 5 6 4 3" xfId="32543" xr:uid="{00000000-0005-0000-0000-000005850000}"/>
    <cellStyle name="Примечание 2 3 5 6 5" xfId="32544" xr:uid="{00000000-0005-0000-0000-000006850000}"/>
    <cellStyle name="Примечание 2 3 5 6 5 2" xfId="32545" xr:uid="{00000000-0005-0000-0000-000007850000}"/>
    <cellStyle name="Примечание 2 3 5 6 6" xfId="32546" xr:uid="{00000000-0005-0000-0000-000008850000}"/>
    <cellStyle name="Примечание 2 3 5 7" xfId="32547" xr:uid="{00000000-0005-0000-0000-000009850000}"/>
    <cellStyle name="Примечание 2 3 5 7 2" xfId="32548" xr:uid="{00000000-0005-0000-0000-00000A850000}"/>
    <cellStyle name="Примечание 2 3 5 7 2 2" xfId="32549" xr:uid="{00000000-0005-0000-0000-00000B850000}"/>
    <cellStyle name="Примечание 2 3 5 7 3" xfId="32550" xr:uid="{00000000-0005-0000-0000-00000C850000}"/>
    <cellStyle name="Примечание 2 3 5 8" xfId="32551" xr:uid="{00000000-0005-0000-0000-00000D850000}"/>
    <cellStyle name="Примечание 2 3 5 8 2" xfId="32552" xr:uid="{00000000-0005-0000-0000-00000E850000}"/>
    <cellStyle name="Примечание 2 3 5 9" xfId="32553" xr:uid="{00000000-0005-0000-0000-00000F850000}"/>
    <cellStyle name="Примечание 2 3 6" xfId="32554" xr:uid="{00000000-0005-0000-0000-000010850000}"/>
    <cellStyle name="Примечание 2 3 6 2" xfId="32555" xr:uid="{00000000-0005-0000-0000-000011850000}"/>
    <cellStyle name="Примечание 2 3 6 2 2" xfId="32556" xr:uid="{00000000-0005-0000-0000-000012850000}"/>
    <cellStyle name="Примечание 2 3 6 2 2 2" xfId="32557" xr:uid="{00000000-0005-0000-0000-000013850000}"/>
    <cellStyle name="Примечание 2 3 6 2 3" xfId="32558" xr:uid="{00000000-0005-0000-0000-000014850000}"/>
    <cellStyle name="Примечание 2 3 6 3" xfId="32559" xr:uid="{00000000-0005-0000-0000-000015850000}"/>
    <cellStyle name="Примечание 2 3 6 3 2" xfId="32560" xr:uid="{00000000-0005-0000-0000-000016850000}"/>
    <cellStyle name="Примечание 2 3 6 4" xfId="32561" xr:uid="{00000000-0005-0000-0000-000017850000}"/>
    <cellStyle name="Примечание 2 3 7" xfId="32562" xr:uid="{00000000-0005-0000-0000-000018850000}"/>
    <cellStyle name="Примечание 2 3 7 2" xfId="32563" xr:uid="{00000000-0005-0000-0000-000019850000}"/>
    <cellStyle name="Примечание 2 3 7 2 2" xfId="32564" xr:uid="{00000000-0005-0000-0000-00001A850000}"/>
    <cellStyle name="Примечание 2 3 7 3" xfId="32565" xr:uid="{00000000-0005-0000-0000-00001B850000}"/>
    <cellStyle name="Примечание 2 3 8" xfId="32566" xr:uid="{00000000-0005-0000-0000-00001C850000}"/>
    <cellStyle name="Примечание 2 3 8 2" xfId="32567" xr:uid="{00000000-0005-0000-0000-00001D850000}"/>
    <cellStyle name="Примечание 2 3 9" xfId="32568" xr:uid="{00000000-0005-0000-0000-00001E850000}"/>
    <cellStyle name="Примечание 2 4" xfId="32569" xr:uid="{00000000-0005-0000-0000-00001F850000}"/>
    <cellStyle name="Примечание 2 4 10" xfId="32570" xr:uid="{00000000-0005-0000-0000-000020850000}"/>
    <cellStyle name="Примечание 2 4 2" xfId="32571" xr:uid="{00000000-0005-0000-0000-000021850000}"/>
    <cellStyle name="Примечание 2 4 2 2" xfId="32572" xr:uid="{00000000-0005-0000-0000-000022850000}"/>
    <cellStyle name="Примечание 2 4 2 2 2" xfId="32573" xr:uid="{00000000-0005-0000-0000-000023850000}"/>
    <cellStyle name="Примечание 2 4 2 2 2 2" xfId="32574" xr:uid="{00000000-0005-0000-0000-000024850000}"/>
    <cellStyle name="Примечание 2 4 2 2 2 2 2" xfId="32575" xr:uid="{00000000-0005-0000-0000-000025850000}"/>
    <cellStyle name="Примечание 2 4 2 2 2 3" xfId="32576" xr:uid="{00000000-0005-0000-0000-000026850000}"/>
    <cellStyle name="Примечание 2 4 2 2 3" xfId="32577" xr:uid="{00000000-0005-0000-0000-000027850000}"/>
    <cellStyle name="Примечание 2 4 2 2 3 2" xfId="32578" xr:uid="{00000000-0005-0000-0000-000028850000}"/>
    <cellStyle name="Примечание 2 4 2 2 3 2 2" xfId="32579" xr:uid="{00000000-0005-0000-0000-000029850000}"/>
    <cellStyle name="Примечание 2 4 2 2 3 3" xfId="32580" xr:uid="{00000000-0005-0000-0000-00002A850000}"/>
    <cellStyle name="Примечание 2 4 2 2 4" xfId="32581" xr:uid="{00000000-0005-0000-0000-00002B850000}"/>
    <cellStyle name="Примечание 2 4 2 2 4 2" xfId="32582" xr:uid="{00000000-0005-0000-0000-00002C850000}"/>
    <cellStyle name="Примечание 2 4 2 2 4 2 2" xfId="32583" xr:uid="{00000000-0005-0000-0000-00002D850000}"/>
    <cellStyle name="Примечание 2 4 2 2 4 3" xfId="32584" xr:uid="{00000000-0005-0000-0000-00002E850000}"/>
    <cellStyle name="Примечание 2 4 2 2 5" xfId="32585" xr:uid="{00000000-0005-0000-0000-00002F850000}"/>
    <cellStyle name="Примечание 2 4 2 2 5 2" xfId="32586" xr:uid="{00000000-0005-0000-0000-000030850000}"/>
    <cellStyle name="Примечание 2 4 2 2 6" xfId="32587" xr:uid="{00000000-0005-0000-0000-000031850000}"/>
    <cellStyle name="Примечание 2 4 2 3" xfId="32588" xr:uid="{00000000-0005-0000-0000-000032850000}"/>
    <cellStyle name="Примечание 2 4 2 3 2" xfId="32589" xr:uid="{00000000-0005-0000-0000-000033850000}"/>
    <cellStyle name="Примечание 2 4 2 3 2 2" xfId="32590" xr:uid="{00000000-0005-0000-0000-000034850000}"/>
    <cellStyle name="Примечание 2 4 2 3 2 2 2" xfId="32591" xr:uid="{00000000-0005-0000-0000-000035850000}"/>
    <cellStyle name="Примечание 2 4 2 3 2 3" xfId="32592" xr:uid="{00000000-0005-0000-0000-000036850000}"/>
    <cellStyle name="Примечание 2 4 2 3 3" xfId="32593" xr:uid="{00000000-0005-0000-0000-000037850000}"/>
    <cellStyle name="Примечание 2 4 2 3 3 2" xfId="32594" xr:uid="{00000000-0005-0000-0000-000038850000}"/>
    <cellStyle name="Примечание 2 4 2 3 3 2 2" xfId="32595" xr:uid="{00000000-0005-0000-0000-000039850000}"/>
    <cellStyle name="Примечание 2 4 2 3 3 3" xfId="32596" xr:uid="{00000000-0005-0000-0000-00003A850000}"/>
    <cellStyle name="Примечание 2 4 2 3 4" xfId="32597" xr:uid="{00000000-0005-0000-0000-00003B850000}"/>
    <cellStyle name="Примечание 2 4 2 3 4 2" xfId="32598" xr:uid="{00000000-0005-0000-0000-00003C850000}"/>
    <cellStyle name="Примечание 2 4 2 3 4 2 2" xfId="32599" xr:uid="{00000000-0005-0000-0000-00003D850000}"/>
    <cellStyle name="Примечание 2 4 2 3 4 3" xfId="32600" xr:uid="{00000000-0005-0000-0000-00003E850000}"/>
    <cellStyle name="Примечание 2 4 2 3 5" xfId="32601" xr:uid="{00000000-0005-0000-0000-00003F850000}"/>
    <cellStyle name="Примечание 2 4 2 3 5 2" xfId="32602" xr:uid="{00000000-0005-0000-0000-000040850000}"/>
    <cellStyle name="Примечание 2 4 2 3 6" xfId="32603" xr:uid="{00000000-0005-0000-0000-000041850000}"/>
    <cellStyle name="Примечание 2 4 2 4" xfId="32604" xr:uid="{00000000-0005-0000-0000-000042850000}"/>
    <cellStyle name="Примечание 2 4 2 4 2" xfId="32605" xr:uid="{00000000-0005-0000-0000-000043850000}"/>
    <cellStyle name="Примечание 2 4 2 4 2 2" xfId="32606" xr:uid="{00000000-0005-0000-0000-000044850000}"/>
    <cellStyle name="Примечание 2 4 2 4 2 2 2" xfId="32607" xr:uid="{00000000-0005-0000-0000-000045850000}"/>
    <cellStyle name="Примечание 2 4 2 4 2 3" xfId="32608" xr:uid="{00000000-0005-0000-0000-000046850000}"/>
    <cellStyle name="Примечание 2 4 2 4 3" xfId="32609" xr:uid="{00000000-0005-0000-0000-000047850000}"/>
    <cellStyle name="Примечание 2 4 2 4 3 2" xfId="32610" xr:uid="{00000000-0005-0000-0000-000048850000}"/>
    <cellStyle name="Примечание 2 4 2 4 3 2 2" xfId="32611" xr:uid="{00000000-0005-0000-0000-000049850000}"/>
    <cellStyle name="Примечание 2 4 2 4 3 3" xfId="32612" xr:uid="{00000000-0005-0000-0000-00004A850000}"/>
    <cellStyle name="Примечание 2 4 2 4 4" xfId="32613" xr:uid="{00000000-0005-0000-0000-00004B850000}"/>
    <cellStyle name="Примечание 2 4 2 4 4 2" xfId="32614" xr:uid="{00000000-0005-0000-0000-00004C850000}"/>
    <cellStyle name="Примечание 2 4 2 4 4 2 2" xfId="32615" xr:uid="{00000000-0005-0000-0000-00004D850000}"/>
    <cellStyle name="Примечание 2 4 2 4 4 3" xfId="32616" xr:uid="{00000000-0005-0000-0000-00004E850000}"/>
    <cellStyle name="Примечание 2 4 2 4 5" xfId="32617" xr:uid="{00000000-0005-0000-0000-00004F850000}"/>
    <cellStyle name="Примечание 2 4 2 4 5 2" xfId="32618" xr:uid="{00000000-0005-0000-0000-000050850000}"/>
    <cellStyle name="Примечание 2 4 2 4 6" xfId="32619" xr:uid="{00000000-0005-0000-0000-000051850000}"/>
    <cellStyle name="Примечание 2 4 2 5" xfId="32620" xr:uid="{00000000-0005-0000-0000-000052850000}"/>
    <cellStyle name="Примечание 2 4 2 5 2" xfId="32621" xr:uid="{00000000-0005-0000-0000-000053850000}"/>
    <cellStyle name="Примечание 2 4 2 5 2 2" xfId="32622" xr:uid="{00000000-0005-0000-0000-000054850000}"/>
    <cellStyle name="Примечание 2 4 2 5 2 2 2" xfId="32623" xr:uid="{00000000-0005-0000-0000-000055850000}"/>
    <cellStyle name="Примечание 2 4 2 5 2 3" xfId="32624" xr:uid="{00000000-0005-0000-0000-000056850000}"/>
    <cellStyle name="Примечание 2 4 2 5 3" xfId="32625" xr:uid="{00000000-0005-0000-0000-000057850000}"/>
    <cellStyle name="Примечание 2 4 2 5 3 2" xfId="32626" xr:uid="{00000000-0005-0000-0000-000058850000}"/>
    <cellStyle name="Примечание 2 4 2 5 3 2 2" xfId="32627" xr:uid="{00000000-0005-0000-0000-000059850000}"/>
    <cellStyle name="Примечание 2 4 2 5 3 3" xfId="32628" xr:uid="{00000000-0005-0000-0000-00005A850000}"/>
    <cellStyle name="Примечание 2 4 2 5 4" xfId="32629" xr:uid="{00000000-0005-0000-0000-00005B850000}"/>
    <cellStyle name="Примечание 2 4 2 5 4 2" xfId="32630" xr:uid="{00000000-0005-0000-0000-00005C850000}"/>
    <cellStyle name="Примечание 2 4 2 5 4 2 2" xfId="32631" xr:uid="{00000000-0005-0000-0000-00005D850000}"/>
    <cellStyle name="Примечание 2 4 2 5 4 3" xfId="32632" xr:uid="{00000000-0005-0000-0000-00005E850000}"/>
    <cellStyle name="Примечание 2 4 2 5 5" xfId="32633" xr:uid="{00000000-0005-0000-0000-00005F850000}"/>
    <cellStyle name="Примечание 2 4 2 5 5 2" xfId="32634" xr:uid="{00000000-0005-0000-0000-000060850000}"/>
    <cellStyle name="Примечание 2 4 2 5 6" xfId="32635" xr:uid="{00000000-0005-0000-0000-000061850000}"/>
    <cellStyle name="Примечание 2 4 2 6" xfId="32636" xr:uid="{00000000-0005-0000-0000-000062850000}"/>
    <cellStyle name="Примечание 2 4 2 6 2" xfId="32637" xr:uid="{00000000-0005-0000-0000-000063850000}"/>
    <cellStyle name="Примечание 2 4 2 6 2 2" xfId="32638" xr:uid="{00000000-0005-0000-0000-000064850000}"/>
    <cellStyle name="Примечание 2 4 2 6 3" xfId="32639" xr:uid="{00000000-0005-0000-0000-000065850000}"/>
    <cellStyle name="Примечание 2 4 2 7" xfId="32640" xr:uid="{00000000-0005-0000-0000-000066850000}"/>
    <cellStyle name="Примечание 2 4 2 7 2" xfId="32641" xr:uid="{00000000-0005-0000-0000-000067850000}"/>
    <cellStyle name="Примечание 2 4 2 8" xfId="32642" xr:uid="{00000000-0005-0000-0000-000068850000}"/>
    <cellStyle name="Примечание 2 4 3" xfId="32643" xr:uid="{00000000-0005-0000-0000-000069850000}"/>
    <cellStyle name="Примечание 2 4 3 2" xfId="32644" xr:uid="{00000000-0005-0000-0000-00006A850000}"/>
    <cellStyle name="Примечание 2 4 3 2 2" xfId="32645" xr:uid="{00000000-0005-0000-0000-00006B850000}"/>
    <cellStyle name="Примечание 2 4 3 2 2 2" xfId="32646" xr:uid="{00000000-0005-0000-0000-00006C850000}"/>
    <cellStyle name="Примечание 2 4 3 2 2 2 2" xfId="32647" xr:uid="{00000000-0005-0000-0000-00006D850000}"/>
    <cellStyle name="Примечание 2 4 3 2 2 3" xfId="32648" xr:uid="{00000000-0005-0000-0000-00006E850000}"/>
    <cellStyle name="Примечание 2 4 3 2 3" xfId="32649" xr:uid="{00000000-0005-0000-0000-00006F850000}"/>
    <cellStyle name="Примечание 2 4 3 2 3 2" xfId="32650" xr:uid="{00000000-0005-0000-0000-000070850000}"/>
    <cellStyle name="Примечание 2 4 3 2 3 2 2" xfId="32651" xr:uid="{00000000-0005-0000-0000-000071850000}"/>
    <cellStyle name="Примечание 2 4 3 2 3 3" xfId="32652" xr:uid="{00000000-0005-0000-0000-000072850000}"/>
    <cellStyle name="Примечание 2 4 3 2 4" xfId="32653" xr:uid="{00000000-0005-0000-0000-000073850000}"/>
    <cellStyle name="Примечание 2 4 3 2 4 2" xfId="32654" xr:uid="{00000000-0005-0000-0000-000074850000}"/>
    <cellStyle name="Примечание 2 4 3 2 4 2 2" xfId="32655" xr:uid="{00000000-0005-0000-0000-000075850000}"/>
    <cellStyle name="Примечание 2 4 3 2 4 3" xfId="32656" xr:uid="{00000000-0005-0000-0000-000076850000}"/>
    <cellStyle name="Примечание 2 4 3 2 5" xfId="32657" xr:uid="{00000000-0005-0000-0000-000077850000}"/>
    <cellStyle name="Примечание 2 4 3 2 5 2" xfId="32658" xr:uid="{00000000-0005-0000-0000-000078850000}"/>
    <cellStyle name="Примечание 2 4 3 2 6" xfId="32659" xr:uid="{00000000-0005-0000-0000-000079850000}"/>
    <cellStyle name="Примечание 2 4 3 3" xfId="32660" xr:uid="{00000000-0005-0000-0000-00007A850000}"/>
    <cellStyle name="Примечание 2 4 3 3 2" xfId="32661" xr:uid="{00000000-0005-0000-0000-00007B850000}"/>
    <cellStyle name="Примечание 2 4 3 3 2 2" xfId="32662" xr:uid="{00000000-0005-0000-0000-00007C850000}"/>
    <cellStyle name="Примечание 2 4 3 3 2 2 2" xfId="32663" xr:uid="{00000000-0005-0000-0000-00007D850000}"/>
    <cellStyle name="Примечание 2 4 3 3 2 3" xfId="32664" xr:uid="{00000000-0005-0000-0000-00007E850000}"/>
    <cellStyle name="Примечание 2 4 3 3 3" xfId="32665" xr:uid="{00000000-0005-0000-0000-00007F850000}"/>
    <cellStyle name="Примечание 2 4 3 3 3 2" xfId="32666" xr:uid="{00000000-0005-0000-0000-000080850000}"/>
    <cellStyle name="Примечание 2 4 3 3 3 2 2" xfId="32667" xr:uid="{00000000-0005-0000-0000-000081850000}"/>
    <cellStyle name="Примечание 2 4 3 3 3 3" xfId="32668" xr:uid="{00000000-0005-0000-0000-000082850000}"/>
    <cellStyle name="Примечание 2 4 3 3 4" xfId="32669" xr:uid="{00000000-0005-0000-0000-000083850000}"/>
    <cellStyle name="Примечание 2 4 3 3 4 2" xfId="32670" xr:uid="{00000000-0005-0000-0000-000084850000}"/>
    <cellStyle name="Примечание 2 4 3 3 4 2 2" xfId="32671" xr:uid="{00000000-0005-0000-0000-000085850000}"/>
    <cellStyle name="Примечание 2 4 3 3 4 3" xfId="32672" xr:uid="{00000000-0005-0000-0000-000086850000}"/>
    <cellStyle name="Примечание 2 4 3 3 5" xfId="32673" xr:uid="{00000000-0005-0000-0000-000087850000}"/>
    <cellStyle name="Примечание 2 4 3 3 5 2" xfId="32674" xr:uid="{00000000-0005-0000-0000-000088850000}"/>
    <cellStyle name="Примечание 2 4 3 3 6" xfId="32675" xr:uid="{00000000-0005-0000-0000-000089850000}"/>
    <cellStyle name="Примечание 2 4 3 4" xfId="32676" xr:uid="{00000000-0005-0000-0000-00008A850000}"/>
    <cellStyle name="Примечание 2 4 3 4 2" xfId="32677" xr:uid="{00000000-0005-0000-0000-00008B850000}"/>
    <cellStyle name="Примечание 2 4 3 4 2 2" xfId="32678" xr:uid="{00000000-0005-0000-0000-00008C850000}"/>
    <cellStyle name="Примечание 2 4 3 4 2 2 2" xfId="32679" xr:uid="{00000000-0005-0000-0000-00008D850000}"/>
    <cellStyle name="Примечание 2 4 3 4 2 3" xfId="32680" xr:uid="{00000000-0005-0000-0000-00008E850000}"/>
    <cellStyle name="Примечание 2 4 3 4 3" xfId="32681" xr:uid="{00000000-0005-0000-0000-00008F850000}"/>
    <cellStyle name="Примечание 2 4 3 4 3 2" xfId="32682" xr:uid="{00000000-0005-0000-0000-000090850000}"/>
    <cellStyle name="Примечание 2 4 3 4 3 2 2" xfId="32683" xr:uid="{00000000-0005-0000-0000-000091850000}"/>
    <cellStyle name="Примечание 2 4 3 4 3 3" xfId="32684" xr:uid="{00000000-0005-0000-0000-000092850000}"/>
    <cellStyle name="Примечание 2 4 3 4 4" xfId="32685" xr:uid="{00000000-0005-0000-0000-000093850000}"/>
    <cellStyle name="Примечание 2 4 3 4 4 2" xfId="32686" xr:uid="{00000000-0005-0000-0000-000094850000}"/>
    <cellStyle name="Примечание 2 4 3 4 4 2 2" xfId="32687" xr:uid="{00000000-0005-0000-0000-000095850000}"/>
    <cellStyle name="Примечание 2 4 3 4 4 3" xfId="32688" xr:uid="{00000000-0005-0000-0000-000096850000}"/>
    <cellStyle name="Примечание 2 4 3 4 5" xfId="32689" xr:uid="{00000000-0005-0000-0000-000097850000}"/>
    <cellStyle name="Примечание 2 4 3 4 5 2" xfId="32690" xr:uid="{00000000-0005-0000-0000-000098850000}"/>
    <cellStyle name="Примечание 2 4 3 4 6" xfId="32691" xr:uid="{00000000-0005-0000-0000-000099850000}"/>
    <cellStyle name="Примечание 2 4 3 5" xfId="32692" xr:uid="{00000000-0005-0000-0000-00009A850000}"/>
    <cellStyle name="Примечание 2 4 3 5 2" xfId="32693" xr:uid="{00000000-0005-0000-0000-00009B850000}"/>
    <cellStyle name="Примечание 2 4 3 5 2 2" xfId="32694" xr:uid="{00000000-0005-0000-0000-00009C850000}"/>
    <cellStyle name="Примечание 2 4 3 5 2 2 2" xfId="32695" xr:uid="{00000000-0005-0000-0000-00009D850000}"/>
    <cellStyle name="Примечание 2 4 3 5 2 3" xfId="32696" xr:uid="{00000000-0005-0000-0000-00009E850000}"/>
    <cellStyle name="Примечание 2 4 3 5 3" xfId="32697" xr:uid="{00000000-0005-0000-0000-00009F850000}"/>
    <cellStyle name="Примечание 2 4 3 5 3 2" xfId="32698" xr:uid="{00000000-0005-0000-0000-0000A0850000}"/>
    <cellStyle name="Примечание 2 4 3 5 3 2 2" xfId="32699" xr:uid="{00000000-0005-0000-0000-0000A1850000}"/>
    <cellStyle name="Примечание 2 4 3 5 3 3" xfId="32700" xr:uid="{00000000-0005-0000-0000-0000A2850000}"/>
    <cellStyle name="Примечание 2 4 3 5 4" xfId="32701" xr:uid="{00000000-0005-0000-0000-0000A3850000}"/>
    <cellStyle name="Примечание 2 4 3 5 4 2" xfId="32702" xr:uid="{00000000-0005-0000-0000-0000A4850000}"/>
    <cellStyle name="Примечание 2 4 3 5 4 2 2" xfId="32703" xr:uid="{00000000-0005-0000-0000-0000A5850000}"/>
    <cellStyle name="Примечание 2 4 3 5 4 3" xfId="32704" xr:uid="{00000000-0005-0000-0000-0000A6850000}"/>
    <cellStyle name="Примечание 2 4 3 5 5" xfId="32705" xr:uid="{00000000-0005-0000-0000-0000A7850000}"/>
    <cellStyle name="Примечание 2 4 3 5 5 2" xfId="32706" xr:uid="{00000000-0005-0000-0000-0000A8850000}"/>
    <cellStyle name="Примечание 2 4 3 5 6" xfId="32707" xr:uid="{00000000-0005-0000-0000-0000A9850000}"/>
    <cellStyle name="Примечание 2 4 3 6" xfId="32708" xr:uid="{00000000-0005-0000-0000-0000AA850000}"/>
    <cellStyle name="Примечание 2 4 3 6 2" xfId="32709" xr:uid="{00000000-0005-0000-0000-0000AB850000}"/>
    <cellStyle name="Примечание 2 4 3 6 2 2" xfId="32710" xr:uid="{00000000-0005-0000-0000-0000AC850000}"/>
    <cellStyle name="Примечание 2 4 3 6 2 2 2" xfId="32711" xr:uid="{00000000-0005-0000-0000-0000AD850000}"/>
    <cellStyle name="Примечание 2 4 3 6 2 3" xfId="32712" xr:uid="{00000000-0005-0000-0000-0000AE850000}"/>
    <cellStyle name="Примечание 2 4 3 6 3" xfId="32713" xr:uid="{00000000-0005-0000-0000-0000AF850000}"/>
    <cellStyle name="Примечание 2 4 3 6 3 2" xfId="32714" xr:uid="{00000000-0005-0000-0000-0000B0850000}"/>
    <cellStyle name="Примечание 2 4 3 6 3 2 2" xfId="32715" xr:uid="{00000000-0005-0000-0000-0000B1850000}"/>
    <cellStyle name="Примечание 2 4 3 6 3 3" xfId="32716" xr:uid="{00000000-0005-0000-0000-0000B2850000}"/>
    <cellStyle name="Примечание 2 4 3 6 4" xfId="32717" xr:uid="{00000000-0005-0000-0000-0000B3850000}"/>
    <cellStyle name="Примечание 2 4 3 6 4 2" xfId="32718" xr:uid="{00000000-0005-0000-0000-0000B4850000}"/>
    <cellStyle name="Примечание 2 4 3 6 4 2 2" xfId="32719" xr:uid="{00000000-0005-0000-0000-0000B5850000}"/>
    <cellStyle name="Примечание 2 4 3 6 4 3" xfId="32720" xr:uid="{00000000-0005-0000-0000-0000B6850000}"/>
    <cellStyle name="Примечание 2 4 3 6 5" xfId="32721" xr:uid="{00000000-0005-0000-0000-0000B7850000}"/>
    <cellStyle name="Примечание 2 4 3 6 5 2" xfId="32722" xr:uid="{00000000-0005-0000-0000-0000B8850000}"/>
    <cellStyle name="Примечание 2 4 3 6 6" xfId="32723" xr:uid="{00000000-0005-0000-0000-0000B9850000}"/>
    <cellStyle name="Примечание 2 4 3 7" xfId="32724" xr:uid="{00000000-0005-0000-0000-0000BA850000}"/>
    <cellStyle name="Примечание 2 4 3 7 2" xfId="32725" xr:uid="{00000000-0005-0000-0000-0000BB850000}"/>
    <cellStyle name="Примечание 2 4 3 7 2 2" xfId="32726" xr:uid="{00000000-0005-0000-0000-0000BC850000}"/>
    <cellStyle name="Примечание 2 4 3 7 3" xfId="32727" xr:uid="{00000000-0005-0000-0000-0000BD850000}"/>
    <cellStyle name="Примечание 2 4 3 8" xfId="32728" xr:uid="{00000000-0005-0000-0000-0000BE850000}"/>
    <cellStyle name="Примечание 2 4 3 8 2" xfId="32729" xr:uid="{00000000-0005-0000-0000-0000BF850000}"/>
    <cellStyle name="Примечание 2 4 3 9" xfId="32730" xr:uid="{00000000-0005-0000-0000-0000C0850000}"/>
    <cellStyle name="Примечание 2 4 4" xfId="32731" xr:uid="{00000000-0005-0000-0000-0000C1850000}"/>
    <cellStyle name="Примечание 2 4 4 2" xfId="32732" xr:uid="{00000000-0005-0000-0000-0000C2850000}"/>
    <cellStyle name="Примечание 2 4 4 2 2" xfId="32733" xr:uid="{00000000-0005-0000-0000-0000C3850000}"/>
    <cellStyle name="Примечание 2 4 4 2 2 2" xfId="32734" xr:uid="{00000000-0005-0000-0000-0000C4850000}"/>
    <cellStyle name="Примечание 2 4 4 2 3" xfId="32735" xr:uid="{00000000-0005-0000-0000-0000C5850000}"/>
    <cellStyle name="Примечание 2 4 4 3" xfId="32736" xr:uid="{00000000-0005-0000-0000-0000C6850000}"/>
    <cellStyle name="Примечание 2 4 4 3 2" xfId="32737" xr:uid="{00000000-0005-0000-0000-0000C7850000}"/>
    <cellStyle name="Примечание 2 4 4 3 2 2" xfId="32738" xr:uid="{00000000-0005-0000-0000-0000C8850000}"/>
    <cellStyle name="Примечание 2 4 4 3 3" xfId="32739" xr:uid="{00000000-0005-0000-0000-0000C9850000}"/>
    <cellStyle name="Примечание 2 4 4 4" xfId="32740" xr:uid="{00000000-0005-0000-0000-0000CA850000}"/>
    <cellStyle name="Примечание 2 4 4 4 2" xfId="32741" xr:uid="{00000000-0005-0000-0000-0000CB850000}"/>
    <cellStyle name="Примечание 2 4 4 4 2 2" xfId="32742" xr:uid="{00000000-0005-0000-0000-0000CC850000}"/>
    <cellStyle name="Примечание 2 4 4 4 3" xfId="32743" xr:uid="{00000000-0005-0000-0000-0000CD850000}"/>
    <cellStyle name="Примечание 2 4 4 5" xfId="32744" xr:uid="{00000000-0005-0000-0000-0000CE850000}"/>
    <cellStyle name="Примечание 2 4 4 5 2" xfId="32745" xr:uid="{00000000-0005-0000-0000-0000CF850000}"/>
    <cellStyle name="Примечание 2 4 4 6" xfId="32746" xr:uid="{00000000-0005-0000-0000-0000D0850000}"/>
    <cellStyle name="Примечание 2 4 5" xfId="32747" xr:uid="{00000000-0005-0000-0000-0000D1850000}"/>
    <cellStyle name="Примечание 2 4 5 2" xfId="32748" xr:uid="{00000000-0005-0000-0000-0000D2850000}"/>
    <cellStyle name="Примечание 2 4 5 2 2" xfId="32749" xr:uid="{00000000-0005-0000-0000-0000D3850000}"/>
    <cellStyle name="Примечание 2 4 5 2 2 2" xfId="32750" xr:uid="{00000000-0005-0000-0000-0000D4850000}"/>
    <cellStyle name="Примечание 2 4 5 2 3" xfId="32751" xr:uid="{00000000-0005-0000-0000-0000D5850000}"/>
    <cellStyle name="Примечание 2 4 5 3" xfId="32752" xr:uid="{00000000-0005-0000-0000-0000D6850000}"/>
    <cellStyle name="Примечание 2 4 5 3 2" xfId="32753" xr:uid="{00000000-0005-0000-0000-0000D7850000}"/>
    <cellStyle name="Примечание 2 4 5 3 2 2" xfId="32754" xr:uid="{00000000-0005-0000-0000-0000D8850000}"/>
    <cellStyle name="Примечание 2 4 5 3 3" xfId="32755" xr:uid="{00000000-0005-0000-0000-0000D9850000}"/>
    <cellStyle name="Примечание 2 4 5 4" xfId="32756" xr:uid="{00000000-0005-0000-0000-0000DA850000}"/>
    <cellStyle name="Примечание 2 4 5 4 2" xfId="32757" xr:uid="{00000000-0005-0000-0000-0000DB850000}"/>
    <cellStyle name="Примечание 2 4 5 4 2 2" xfId="32758" xr:uid="{00000000-0005-0000-0000-0000DC850000}"/>
    <cellStyle name="Примечание 2 4 5 4 3" xfId="32759" xr:uid="{00000000-0005-0000-0000-0000DD850000}"/>
    <cellStyle name="Примечание 2 4 5 5" xfId="32760" xr:uid="{00000000-0005-0000-0000-0000DE850000}"/>
    <cellStyle name="Примечание 2 4 5 5 2" xfId="32761" xr:uid="{00000000-0005-0000-0000-0000DF850000}"/>
    <cellStyle name="Примечание 2 4 5 6" xfId="32762" xr:uid="{00000000-0005-0000-0000-0000E0850000}"/>
    <cellStyle name="Примечание 2 4 6" xfId="32763" xr:uid="{00000000-0005-0000-0000-0000E1850000}"/>
    <cellStyle name="Примечание 2 4 6 2" xfId="32764" xr:uid="{00000000-0005-0000-0000-0000E2850000}"/>
    <cellStyle name="Примечание 2 4 6 2 2" xfId="32765" xr:uid="{00000000-0005-0000-0000-0000E3850000}"/>
    <cellStyle name="Примечание 2 4 6 2 2 2" xfId="32766" xr:uid="{00000000-0005-0000-0000-0000E4850000}"/>
    <cellStyle name="Примечание 2 4 6 2 3" xfId="32767" xr:uid="{00000000-0005-0000-0000-0000E5850000}"/>
    <cellStyle name="Примечание 2 4 6 3" xfId="32768" xr:uid="{00000000-0005-0000-0000-0000E6850000}"/>
    <cellStyle name="Примечание 2 4 6 3 2" xfId="32769" xr:uid="{00000000-0005-0000-0000-0000E7850000}"/>
    <cellStyle name="Примечание 2 4 6 3 2 2" xfId="32770" xr:uid="{00000000-0005-0000-0000-0000E8850000}"/>
    <cellStyle name="Примечание 2 4 6 3 3" xfId="32771" xr:uid="{00000000-0005-0000-0000-0000E9850000}"/>
    <cellStyle name="Примечание 2 4 6 4" xfId="32772" xr:uid="{00000000-0005-0000-0000-0000EA850000}"/>
    <cellStyle name="Примечание 2 4 6 4 2" xfId="32773" xr:uid="{00000000-0005-0000-0000-0000EB850000}"/>
    <cellStyle name="Примечание 2 4 6 4 2 2" xfId="32774" xr:uid="{00000000-0005-0000-0000-0000EC850000}"/>
    <cellStyle name="Примечание 2 4 6 4 3" xfId="32775" xr:uid="{00000000-0005-0000-0000-0000ED850000}"/>
    <cellStyle name="Примечание 2 4 6 5" xfId="32776" xr:uid="{00000000-0005-0000-0000-0000EE850000}"/>
    <cellStyle name="Примечание 2 4 6 5 2" xfId="32777" xr:uid="{00000000-0005-0000-0000-0000EF850000}"/>
    <cellStyle name="Примечание 2 4 6 6" xfId="32778" xr:uid="{00000000-0005-0000-0000-0000F0850000}"/>
    <cellStyle name="Примечание 2 4 7" xfId="32779" xr:uid="{00000000-0005-0000-0000-0000F1850000}"/>
    <cellStyle name="Примечание 2 4 7 2" xfId="32780" xr:uid="{00000000-0005-0000-0000-0000F2850000}"/>
    <cellStyle name="Примечание 2 4 7 2 2" xfId="32781" xr:uid="{00000000-0005-0000-0000-0000F3850000}"/>
    <cellStyle name="Примечание 2 4 7 2 2 2" xfId="32782" xr:uid="{00000000-0005-0000-0000-0000F4850000}"/>
    <cellStyle name="Примечание 2 4 7 2 3" xfId="32783" xr:uid="{00000000-0005-0000-0000-0000F5850000}"/>
    <cellStyle name="Примечание 2 4 7 3" xfId="32784" xr:uid="{00000000-0005-0000-0000-0000F6850000}"/>
    <cellStyle name="Примечание 2 4 7 3 2" xfId="32785" xr:uid="{00000000-0005-0000-0000-0000F7850000}"/>
    <cellStyle name="Примечание 2 4 7 3 2 2" xfId="32786" xr:uid="{00000000-0005-0000-0000-0000F8850000}"/>
    <cellStyle name="Примечание 2 4 7 3 3" xfId="32787" xr:uid="{00000000-0005-0000-0000-0000F9850000}"/>
    <cellStyle name="Примечание 2 4 7 4" xfId="32788" xr:uid="{00000000-0005-0000-0000-0000FA850000}"/>
    <cellStyle name="Примечание 2 4 7 4 2" xfId="32789" xr:uid="{00000000-0005-0000-0000-0000FB850000}"/>
    <cellStyle name="Примечание 2 4 7 4 2 2" xfId="32790" xr:uid="{00000000-0005-0000-0000-0000FC850000}"/>
    <cellStyle name="Примечание 2 4 7 4 3" xfId="32791" xr:uid="{00000000-0005-0000-0000-0000FD850000}"/>
    <cellStyle name="Примечание 2 4 7 5" xfId="32792" xr:uid="{00000000-0005-0000-0000-0000FE850000}"/>
    <cellStyle name="Примечание 2 4 7 5 2" xfId="32793" xr:uid="{00000000-0005-0000-0000-0000FF850000}"/>
    <cellStyle name="Примечание 2 4 7 6" xfId="32794" xr:uid="{00000000-0005-0000-0000-000000860000}"/>
    <cellStyle name="Примечание 2 4 8" xfId="32795" xr:uid="{00000000-0005-0000-0000-000001860000}"/>
    <cellStyle name="Примечание 2 4 8 2" xfId="32796" xr:uid="{00000000-0005-0000-0000-000002860000}"/>
    <cellStyle name="Примечание 2 4 8 2 2" xfId="32797" xr:uid="{00000000-0005-0000-0000-000003860000}"/>
    <cellStyle name="Примечание 2 4 8 3" xfId="32798" xr:uid="{00000000-0005-0000-0000-000004860000}"/>
    <cellStyle name="Примечание 2 4 9" xfId="32799" xr:uid="{00000000-0005-0000-0000-000005860000}"/>
    <cellStyle name="Примечание 2 4 9 2" xfId="32800" xr:uid="{00000000-0005-0000-0000-000006860000}"/>
    <cellStyle name="Примечание 2 5" xfId="32801" xr:uid="{00000000-0005-0000-0000-000007860000}"/>
    <cellStyle name="Примечание 2 5 2" xfId="32802" xr:uid="{00000000-0005-0000-0000-000008860000}"/>
    <cellStyle name="Примечание 2 5 2 2" xfId="32803" xr:uid="{00000000-0005-0000-0000-000009860000}"/>
    <cellStyle name="Примечание 2 5 2 2 2" xfId="32804" xr:uid="{00000000-0005-0000-0000-00000A860000}"/>
    <cellStyle name="Примечание 2 5 2 2 2 2" xfId="32805" xr:uid="{00000000-0005-0000-0000-00000B860000}"/>
    <cellStyle name="Примечание 2 5 2 2 3" xfId="32806" xr:uid="{00000000-0005-0000-0000-00000C860000}"/>
    <cellStyle name="Примечание 2 5 2 3" xfId="32807" xr:uid="{00000000-0005-0000-0000-00000D860000}"/>
    <cellStyle name="Примечание 2 5 2 3 2" xfId="32808" xr:uid="{00000000-0005-0000-0000-00000E860000}"/>
    <cellStyle name="Примечание 2 5 2 3 2 2" xfId="32809" xr:uid="{00000000-0005-0000-0000-00000F860000}"/>
    <cellStyle name="Примечание 2 5 2 3 3" xfId="32810" xr:uid="{00000000-0005-0000-0000-000010860000}"/>
    <cellStyle name="Примечание 2 5 2 4" xfId="32811" xr:uid="{00000000-0005-0000-0000-000011860000}"/>
    <cellStyle name="Примечание 2 5 2 4 2" xfId="32812" xr:uid="{00000000-0005-0000-0000-000012860000}"/>
    <cellStyle name="Примечание 2 5 2 4 2 2" xfId="32813" xr:uid="{00000000-0005-0000-0000-000013860000}"/>
    <cellStyle name="Примечание 2 5 2 4 3" xfId="32814" xr:uid="{00000000-0005-0000-0000-000014860000}"/>
    <cellStyle name="Примечание 2 5 2 5" xfId="32815" xr:uid="{00000000-0005-0000-0000-000015860000}"/>
    <cellStyle name="Примечание 2 5 2 5 2" xfId="32816" xr:uid="{00000000-0005-0000-0000-000016860000}"/>
    <cellStyle name="Примечание 2 5 2 6" xfId="32817" xr:uid="{00000000-0005-0000-0000-000017860000}"/>
    <cellStyle name="Примечание 2 5 3" xfId="32818" xr:uid="{00000000-0005-0000-0000-000018860000}"/>
    <cellStyle name="Примечание 2 5 3 2" xfId="32819" xr:uid="{00000000-0005-0000-0000-000019860000}"/>
    <cellStyle name="Примечание 2 5 3 2 2" xfId="32820" xr:uid="{00000000-0005-0000-0000-00001A860000}"/>
    <cellStyle name="Примечание 2 5 3 2 2 2" xfId="32821" xr:uid="{00000000-0005-0000-0000-00001B860000}"/>
    <cellStyle name="Примечание 2 5 3 2 3" xfId="32822" xr:uid="{00000000-0005-0000-0000-00001C860000}"/>
    <cellStyle name="Примечание 2 5 3 3" xfId="32823" xr:uid="{00000000-0005-0000-0000-00001D860000}"/>
    <cellStyle name="Примечание 2 5 3 3 2" xfId="32824" xr:uid="{00000000-0005-0000-0000-00001E860000}"/>
    <cellStyle name="Примечание 2 5 3 3 2 2" xfId="32825" xr:uid="{00000000-0005-0000-0000-00001F860000}"/>
    <cellStyle name="Примечание 2 5 3 3 3" xfId="32826" xr:uid="{00000000-0005-0000-0000-000020860000}"/>
    <cellStyle name="Примечание 2 5 3 4" xfId="32827" xr:uid="{00000000-0005-0000-0000-000021860000}"/>
    <cellStyle name="Примечание 2 5 3 4 2" xfId="32828" xr:uid="{00000000-0005-0000-0000-000022860000}"/>
    <cellStyle name="Примечание 2 5 3 4 2 2" xfId="32829" xr:uid="{00000000-0005-0000-0000-000023860000}"/>
    <cellStyle name="Примечание 2 5 3 4 3" xfId="32830" xr:uid="{00000000-0005-0000-0000-000024860000}"/>
    <cellStyle name="Примечание 2 5 3 5" xfId="32831" xr:uid="{00000000-0005-0000-0000-000025860000}"/>
    <cellStyle name="Примечание 2 5 3 5 2" xfId="32832" xr:uid="{00000000-0005-0000-0000-000026860000}"/>
    <cellStyle name="Примечание 2 5 3 6" xfId="32833" xr:uid="{00000000-0005-0000-0000-000027860000}"/>
    <cellStyle name="Примечание 2 5 4" xfId="32834" xr:uid="{00000000-0005-0000-0000-000028860000}"/>
    <cellStyle name="Примечание 2 5 4 2" xfId="32835" xr:uid="{00000000-0005-0000-0000-000029860000}"/>
    <cellStyle name="Примечание 2 5 4 2 2" xfId="32836" xr:uid="{00000000-0005-0000-0000-00002A860000}"/>
    <cellStyle name="Примечание 2 5 4 2 2 2" xfId="32837" xr:uid="{00000000-0005-0000-0000-00002B860000}"/>
    <cellStyle name="Примечание 2 5 4 2 3" xfId="32838" xr:uid="{00000000-0005-0000-0000-00002C860000}"/>
    <cellStyle name="Примечание 2 5 4 3" xfId="32839" xr:uid="{00000000-0005-0000-0000-00002D860000}"/>
    <cellStyle name="Примечание 2 5 4 3 2" xfId="32840" xr:uid="{00000000-0005-0000-0000-00002E860000}"/>
    <cellStyle name="Примечание 2 5 4 3 2 2" xfId="32841" xr:uid="{00000000-0005-0000-0000-00002F860000}"/>
    <cellStyle name="Примечание 2 5 4 3 3" xfId="32842" xr:uid="{00000000-0005-0000-0000-000030860000}"/>
    <cellStyle name="Примечание 2 5 4 4" xfId="32843" xr:uid="{00000000-0005-0000-0000-000031860000}"/>
    <cellStyle name="Примечание 2 5 4 4 2" xfId="32844" xr:uid="{00000000-0005-0000-0000-000032860000}"/>
    <cellStyle name="Примечание 2 5 4 4 2 2" xfId="32845" xr:uid="{00000000-0005-0000-0000-000033860000}"/>
    <cellStyle name="Примечание 2 5 4 4 3" xfId="32846" xr:uid="{00000000-0005-0000-0000-000034860000}"/>
    <cellStyle name="Примечание 2 5 4 5" xfId="32847" xr:uid="{00000000-0005-0000-0000-000035860000}"/>
    <cellStyle name="Примечание 2 5 4 5 2" xfId="32848" xr:uid="{00000000-0005-0000-0000-000036860000}"/>
    <cellStyle name="Примечание 2 5 4 6" xfId="32849" xr:uid="{00000000-0005-0000-0000-000037860000}"/>
    <cellStyle name="Примечание 2 5 5" xfId="32850" xr:uid="{00000000-0005-0000-0000-000038860000}"/>
    <cellStyle name="Примечание 2 5 5 2" xfId="32851" xr:uid="{00000000-0005-0000-0000-000039860000}"/>
    <cellStyle name="Примечание 2 5 5 2 2" xfId="32852" xr:uid="{00000000-0005-0000-0000-00003A860000}"/>
    <cellStyle name="Примечание 2 5 5 2 2 2" xfId="32853" xr:uid="{00000000-0005-0000-0000-00003B860000}"/>
    <cellStyle name="Примечание 2 5 5 2 3" xfId="32854" xr:uid="{00000000-0005-0000-0000-00003C860000}"/>
    <cellStyle name="Примечание 2 5 5 3" xfId="32855" xr:uid="{00000000-0005-0000-0000-00003D860000}"/>
    <cellStyle name="Примечание 2 5 5 3 2" xfId="32856" xr:uid="{00000000-0005-0000-0000-00003E860000}"/>
    <cellStyle name="Примечание 2 5 5 3 2 2" xfId="32857" xr:uid="{00000000-0005-0000-0000-00003F860000}"/>
    <cellStyle name="Примечание 2 5 5 3 3" xfId="32858" xr:uid="{00000000-0005-0000-0000-000040860000}"/>
    <cellStyle name="Примечание 2 5 5 4" xfId="32859" xr:uid="{00000000-0005-0000-0000-000041860000}"/>
    <cellStyle name="Примечание 2 5 5 4 2" xfId="32860" xr:uid="{00000000-0005-0000-0000-000042860000}"/>
    <cellStyle name="Примечание 2 5 5 4 2 2" xfId="32861" xr:uid="{00000000-0005-0000-0000-000043860000}"/>
    <cellStyle name="Примечание 2 5 5 4 3" xfId="32862" xr:uid="{00000000-0005-0000-0000-000044860000}"/>
    <cellStyle name="Примечание 2 5 5 5" xfId="32863" xr:uid="{00000000-0005-0000-0000-000045860000}"/>
    <cellStyle name="Примечание 2 5 5 5 2" xfId="32864" xr:uid="{00000000-0005-0000-0000-000046860000}"/>
    <cellStyle name="Примечание 2 5 5 6" xfId="32865" xr:uid="{00000000-0005-0000-0000-000047860000}"/>
    <cellStyle name="Примечание 2 5 6" xfId="32866" xr:uid="{00000000-0005-0000-0000-000048860000}"/>
    <cellStyle name="Примечание 2 5 6 2" xfId="32867" xr:uid="{00000000-0005-0000-0000-000049860000}"/>
    <cellStyle name="Примечание 2 5 6 2 2" xfId="32868" xr:uid="{00000000-0005-0000-0000-00004A860000}"/>
    <cellStyle name="Примечание 2 5 6 3" xfId="32869" xr:uid="{00000000-0005-0000-0000-00004B860000}"/>
    <cellStyle name="Примечание 2 5 7" xfId="32870" xr:uid="{00000000-0005-0000-0000-00004C860000}"/>
    <cellStyle name="Примечание 2 5 7 2" xfId="32871" xr:uid="{00000000-0005-0000-0000-00004D860000}"/>
    <cellStyle name="Примечание 2 5 8" xfId="32872" xr:uid="{00000000-0005-0000-0000-00004E860000}"/>
    <cellStyle name="Примечание 2 6" xfId="32873" xr:uid="{00000000-0005-0000-0000-00004F860000}"/>
    <cellStyle name="Примечание 2 6 2" xfId="32874" xr:uid="{00000000-0005-0000-0000-000050860000}"/>
    <cellStyle name="Примечание 2 6 2 2" xfId="32875" xr:uid="{00000000-0005-0000-0000-000051860000}"/>
    <cellStyle name="Примечание 2 6 2 2 2" xfId="32876" xr:uid="{00000000-0005-0000-0000-000052860000}"/>
    <cellStyle name="Примечание 2 6 2 2 2 2" xfId="32877" xr:uid="{00000000-0005-0000-0000-000053860000}"/>
    <cellStyle name="Примечание 2 6 2 2 3" xfId="32878" xr:uid="{00000000-0005-0000-0000-000054860000}"/>
    <cellStyle name="Примечание 2 6 2 3" xfId="32879" xr:uid="{00000000-0005-0000-0000-000055860000}"/>
    <cellStyle name="Примечание 2 6 2 3 2" xfId="32880" xr:uid="{00000000-0005-0000-0000-000056860000}"/>
    <cellStyle name="Примечание 2 6 2 3 2 2" xfId="32881" xr:uid="{00000000-0005-0000-0000-000057860000}"/>
    <cellStyle name="Примечание 2 6 2 3 3" xfId="32882" xr:uid="{00000000-0005-0000-0000-000058860000}"/>
    <cellStyle name="Примечание 2 6 2 4" xfId="32883" xr:uid="{00000000-0005-0000-0000-000059860000}"/>
    <cellStyle name="Примечание 2 6 2 4 2" xfId="32884" xr:uid="{00000000-0005-0000-0000-00005A860000}"/>
    <cellStyle name="Примечание 2 6 2 4 2 2" xfId="32885" xr:uid="{00000000-0005-0000-0000-00005B860000}"/>
    <cellStyle name="Примечание 2 6 2 4 3" xfId="32886" xr:uid="{00000000-0005-0000-0000-00005C860000}"/>
    <cellStyle name="Примечание 2 6 2 5" xfId="32887" xr:uid="{00000000-0005-0000-0000-00005D860000}"/>
    <cellStyle name="Примечание 2 6 2 5 2" xfId="32888" xr:uid="{00000000-0005-0000-0000-00005E860000}"/>
    <cellStyle name="Примечание 2 6 2 6" xfId="32889" xr:uid="{00000000-0005-0000-0000-00005F860000}"/>
    <cellStyle name="Примечание 2 6 3" xfId="32890" xr:uid="{00000000-0005-0000-0000-000060860000}"/>
    <cellStyle name="Примечание 2 6 3 2" xfId="32891" xr:uid="{00000000-0005-0000-0000-000061860000}"/>
    <cellStyle name="Примечание 2 6 3 2 2" xfId="32892" xr:uid="{00000000-0005-0000-0000-000062860000}"/>
    <cellStyle name="Примечание 2 6 3 2 2 2" xfId="32893" xr:uid="{00000000-0005-0000-0000-000063860000}"/>
    <cellStyle name="Примечание 2 6 3 2 3" xfId="32894" xr:uid="{00000000-0005-0000-0000-000064860000}"/>
    <cellStyle name="Примечание 2 6 3 3" xfId="32895" xr:uid="{00000000-0005-0000-0000-000065860000}"/>
    <cellStyle name="Примечание 2 6 3 3 2" xfId="32896" xr:uid="{00000000-0005-0000-0000-000066860000}"/>
    <cellStyle name="Примечание 2 6 3 3 2 2" xfId="32897" xr:uid="{00000000-0005-0000-0000-000067860000}"/>
    <cellStyle name="Примечание 2 6 3 3 3" xfId="32898" xr:uid="{00000000-0005-0000-0000-000068860000}"/>
    <cellStyle name="Примечание 2 6 3 4" xfId="32899" xr:uid="{00000000-0005-0000-0000-000069860000}"/>
    <cellStyle name="Примечание 2 6 3 4 2" xfId="32900" xr:uid="{00000000-0005-0000-0000-00006A860000}"/>
    <cellStyle name="Примечание 2 6 3 4 2 2" xfId="32901" xr:uid="{00000000-0005-0000-0000-00006B860000}"/>
    <cellStyle name="Примечание 2 6 3 4 3" xfId="32902" xr:uid="{00000000-0005-0000-0000-00006C860000}"/>
    <cellStyle name="Примечание 2 6 3 5" xfId="32903" xr:uid="{00000000-0005-0000-0000-00006D860000}"/>
    <cellStyle name="Примечание 2 6 3 5 2" xfId="32904" xr:uid="{00000000-0005-0000-0000-00006E860000}"/>
    <cellStyle name="Примечание 2 6 3 6" xfId="32905" xr:uid="{00000000-0005-0000-0000-00006F860000}"/>
    <cellStyle name="Примечание 2 6 4" xfId="32906" xr:uid="{00000000-0005-0000-0000-000070860000}"/>
    <cellStyle name="Примечание 2 6 4 2" xfId="32907" xr:uid="{00000000-0005-0000-0000-000071860000}"/>
    <cellStyle name="Примечание 2 6 4 2 2" xfId="32908" xr:uid="{00000000-0005-0000-0000-000072860000}"/>
    <cellStyle name="Примечание 2 6 4 2 2 2" xfId="32909" xr:uid="{00000000-0005-0000-0000-000073860000}"/>
    <cellStyle name="Примечание 2 6 4 2 3" xfId="32910" xr:uid="{00000000-0005-0000-0000-000074860000}"/>
    <cellStyle name="Примечание 2 6 4 3" xfId="32911" xr:uid="{00000000-0005-0000-0000-000075860000}"/>
    <cellStyle name="Примечание 2 6 4 3 2" xfId="32912" xr:uid="{00000000-0005-0000-0000-000076860000}"/>
    <cellStyle name="Примечание 2 6 4 3 2 2" xfId="32913" xr:uid="{00000000-0005-0000-0000-000077860000}"/>
    <cellStyle name="Примечание 2 6 4 3 3" xfId="32914" xr:uid="{00000000-0005-0000-0000-000078860000}"/>
    <cellStyle name="Примечание 2 6 4 4" xfId="32915" xr:uid="{00000000-0005-0000-0000-000079860000}"/>
    <cellStyle name="Примечание 2 6 4 4 2" xfId="32916" xr:uid="{00000000-0005-0000-0000-00007A860000}"/>
    <cellStyle name="Примечание 2 6 4 4 2 2" xfId="32917" xr:uid="{00000000-0005-0000-0000-00007B860000}"/>
    <cellStyle name="Примечание 2 6 4 4 3" xfId="32918" xr:uid="{00000000-0005-0000-0000-00007C860000}"/>
    <cellStyle name="Примечание 2 6 4 5" xfId="32919" xr:uid="{00000000-0005-0000-0000-00007D860000}"/>
    <cellStyle name="Примечание 2 6 4 5 2" xfId="32920" xr:uid="{00000000-0005-0000-0000-00007E860000}"/>
    <cellStyle name="Примечание 2 6 4 6" xfId="32921" xr:uid="{00000000-0005-0000-0000-00007F860000}"/>
    <cellStyle name="Примечание 2 6 5" xfId="32922" xr:uid="{00000000-0005-0000-0000-000080860000}"/>
    <cellStyle name="Примечание 2 6 5 2" xfId="32923" xr:uid="{00000000-0005-0000-0000-000081860000}"/>
    <cellStyle name="Примечание 2 6 5 2 2" xfId="32924" xr:uid="{00000000-0005-0000-0000-000082860000}"/>
    <cellStyle name="Примечание 2 6 5 2 2 2" xfId="32925" xr:uid="{00000000-0005-0000-0000-000083860000}"/>
    <cellStyle name="Примечание 2 6 5 2 3" xfId="32926" xr:uid="{00000000-0005-0000-0000-000084860000}"/>
    <cellStyle name="Примечание 2 6 5 3" xfId="32927" xr:uid="{00000000-0005-0000-0000-000085860000}"/>
    <cellStyle name="Примечание 2 6 5 3 2" xfId="32928" xr:uid="{00000000-0005-0000-0000-000086860000}"/>
    <cellStyle name="Примечание 2 6 5 3 2 2" xfId="32929" xr:uid="{00000000-0005-0000-0000-000087860000}"/>
    <cellStyle name="Примечание 2 6 5 3 3" xfId="32930" xr:uid="{00000000-0005-0000-0000-000088860000}"/>
    <cellStyle name="Примечание 2 6 5 4" xfId="32931" xr:uid="{00000000-0005-0000-0000-000089860000}"/>
    <cellStyle name="Примечание 2 6 5 4 2" xfId="32932" xr:uid="{00000000-0005-0000-0000-00008A860000}"/>
    <cellStyle name="Примечание 2 6 5 4 2 2" xfId="32933" xr:uid="{00000000-0005-0000-0000-00008B860000}"/>
    <cellStyle name="Примечание 2 6 5 4 3" xfId="32934" xr:uid="{00000000-0005-0000-0000-00008C860000}"/>
    <cellStyle name="Примечание 2 6 5 5" xfId="32935" xr:uid="{00000000-0005-0000-0000-00008D860000}"/>
    <cellStyle name="Примечание 2 6 5 5 2" xfId="32936" xr:uid="{00000000-0005-0000-0000-00008E860000}"/>
    <cellStyle name="Примечание 2 6 5 6" xfId="32937" xr:uid="{00000000-0005-0000-0000-00008F860000}"/>
    <cellStyle name="Примечание 2 6 6" xfId="32938" xr:uid="{00000000-0005-0000-0000-000090860000}"/>
    <cellStyle name="Примечание 2 6 6 2" xfId="32939" xr:uid="{00000000-0005-0000-0000-000091860000}"/>
    <cellStyle name="Примечание 2 6 6 2 2" xfId="32940" xr:uid="{00000000-0005-0000-0000-000092860000}"/>
    <cellStyle name="Примечание 2 6 6 2 2 2" xfId="32941" xr:uid="{00000000-0005-0000-0000-000093860000}"/>
    <cellStyle name="Примечание 2 6 6 2 3" xfId="32942" xr:uid="{00000000-0005-0000-0000-000094860000}"/>
    <cellStyle name="Примечание 2 6 6 3" xfId="32943" xr:uid="{00000000-0005-0000-0000-000095860000}"/>
    <cellStyle name="Примечание 2 6 6 3 2" xfId="32944" xr:uid="{00000000-0005-0000-0000-000096860000}"/>
    <cellStyle name="Примечание 2 6 6 3 2 2" xfId="32945" xr:uid="{00000000-0005-0000-0000-000097860000}"/>
    <cellStyle name="Примечание 2 6 6 3 3" xfId="32946" xr:uid="{00000000-0005-0000-0000-000098860000}"/>
    <cellStyle name="Примечание 2 6 6 4" xfId="32947" xr:uid="{00000000-0005-0000-0000-000099860000}"/>
    <cellStyle name="Примечание 2 6 6 4 2" xfId="32948" xr:uid="{00000000-0005-0000-0000-00009A860000}"/>
    <cellStyle name="Примечание 2 6 6 4 2 2" xfId="32949" xr:uid="{00000000-0005-0000-0000-00009B860000}"/>
    <cellStyle name="Примечание 2 6 6 4 3" xfId="32950" xr:uid="{00000000-0005-0000-0000-00009C860000}"/>
    <cellStyle name="Примечание 2 6 6 5" xfId="32951" xr:uid="{00000000-0005-0000-0000-00009D860000}"/>
    <cellStyle name="Примечание 2 6 6 5 2" xfId="32952" xr:uid="{00000000-0005-0000-0000-00009E860000}"/>
    <cellStyle name="Примечание 2 6 6 6" xfId="32953" xr:uid="{00000000-0005-0000-0000-00009F860000}"/>
    <cellStyle name="Примечание 2 6 7" xfId="32954" xr:uid="{00000000-0005-0000-0000-0000A0860000}"/>
    <cellStyle name="Примечание 2 6 7 2" xfId="32955" xr:uid="{00000000-0005-0000-0000-0000A1860000}"/>
    <cellStyle name="Примечание 2 6 7 2 2" xfId="32956" xr:uid="{00000000-0005-0000-0000-0000A2860000}"/>
    <cellStyle name="Примечание 2 6 7 3" xfId="32957" xr:uid="{00000000-0005-0000-0000-0000A3860000}"/>
    <cellStyle name="Примечание 2 6 8" xfId="32958" xr:uid="{00000000-0005-0000-0000-0000A4860000}"/>
    <cellStyle name="Примечание 2 6 8 2" xfId="32959" xr:uid="{00000000-0005-0000-0000-0000A5860000}"/>
    <cellStyle name="Примечание 2 6 9" xfId="32960" xr:uid="{00000000-0005-0000-0000-0000A6860000}"/>
    <cellStyle name="Примечание 2 7" xfId="32961" xr:uid="{00000000-0005-0000-0000-0000A7860000}"/>
    <cellStyle name="Примечание 2 7 2" xfId="32962" xr:uid="{00000000-0005-0000-0000-0000A8860000}"/>
    <cellStyle name="Примечание 2 7 2 2" xfId="32963" xr:uid="{00000000-0005-0000-0000-0000A9860000}"/>
    <cellStyle name="Примечание 2 7 2 2 2" xfId="32964" xr:uid="{00000000-0005-0000-0000-0000AA860000}"/>
    <cellStyle name="Примечание 2 7 2 2 2 2" xfId="32965" xr:uid="{00000000-0005-0000-0000-0000AB860000}"/>
    <cellStyle name="Примечание 2 7 2 2 3" xfId="32966" xr:uid="{00000000-0005-0000-0000-0000AC860000}"/>
    <cellStyle name="Примечание 2 7 2 3" xfId="32967" xr:uid="{00000000-0005-0000-0000-0000AD860000}"/>
    <cellStyle name="Примечание 2 7 2 3 2" xfId="32968" xr:uid="{00000000-0005-0000-0000-0000AE860000}"/>
    <cellStyle name="Примечание 2 7 2 3 2 2" xfId="32969" xr:uid="{00000000-0005-0000-0000-0000AF860000}"/>
    <cellStyle name="Примечание 2 7 2 3 3" xfId="32970" xr:uid="{00000000-0005-0000-0000-0000B0860000}"/>
    <cellStyle name="Примечание 2 7 2 4" xfId="32971" xr:uid="{00000000-0005-0000-0000-0000B1860000}"/>
    <cellStyle name="Примечание 2 7 2 4 2" xfId="32972" xr:uid="{00000000-0005-0000-0000-0000B2860000}"/>
    <cellStyle name="Примечание 2 7 2 4 2 2" xfId="32973" xr:uid="{00000000-0005-0000-0000-0000B3860000}"/>
    <cellStyle name="Примечание 2 7 2 4 3" xfId="32974" xr:uid="{00000000-0005-0000-0000-0000B4860000}"/>
    <cellStyle name="Примечание 2 7 2 5" xfId="32975" xr:uid="{00000000-0005-0000-0000-0000B5860000}"/>
    <cellStyle name="Примечание 2 7 2 5 2" xfId="32976" xr:uid="{00000000-0005-0000-0000-0000B6860000}"/>
    <cellStyle name="Примечание 2 7 2 6" xfId="32977" xr:uid="{00000000-0005-0000-0000-0000B7860000}"/>
    <cellStyle name="Примечание 2 7 3" xfId="32978" xr:uid="{00000000-0005-0000-0000-0000B8860000}"/>
    <cellStyle name="Примечание 2 7 3 2" xfId="32979" xr:uid="{00000000-0005-0000-0000-0000B9860000}"/>
    <cellStyle name="Примечание 2 7 3 2 2" xfId="32980" xr:uid="{00000000-0005-0000-0000-0000BA860000}"/>
    <cellStyle name="Примечание 2 7 3 2 2 2" xfId="32981" xr:uid="{00000000-0005-0000-0000-0000BB860000}"/>
    <cellStyle name="Примечание 2 7 3 2 3" xfId="32982" xr:uid="{00000000-0005-0000-0000-0000BC860000}"/>
    <cellStyle name="Примечание 2 7 3 3" xfId="32983" xr:uid="{00000000-0005-0000-0000-0000BD860000}"/>
    <cellStyle name="Примечание 2 7 3 3 2" xfId="32984" xr:uid="{00000000-0005-0000-0000-0000BE860000}"/>
    <cellStyle name="Примечание 2 7 3 3 2 2" xfId="32985" xr:uid="{00000000-0005-0000-0000-0000BF860000}"/>
    <cellStyle name="Примечание 2 7 3 3 3" xfId="32986" xr:uid="{00000000-0005-0000-0000-0000C0860000}"/>
    <cellStyle name="Примечание 2 7 3 4" xfId="32987" xr:uid="{00000000-0005-0000-0000-0000C1860000}"/>
    <cellStyle name="Примечание 2 7 3 4 2" xfId="32988" xr:uid="{00000000-0005-0000-0000-0000C2860000}"/>
    <cellStyle name="Примечание 2 7 3 4 2 2" xfId="32989" xr:uid="{00000000-0005-0000-0000-0000C3860000}"/>
    <cellStyle name="Примечание 2 7 3 4 3" xfId="32990" xr:uid="{00000000-0005-0000-0000-0000C4860000}"/>
    <cellStyle name="Примечание 2 7 3 5" xfId="32991" xr:uid="{00000000-0005-0000-0000-0000C5860000}"/>
    <cellStyle name="Примечание 2 7 3 5 2" xfId="32992" xr:uid="{00000000-0005-0000-0000-0000C6860000}"/>
    <cellStyle name="Примечание 2 7 3 6" xfId="32993" xr:uid="{00000000-0005-0000-0000-0000C7860000}"/>
    <cellStyle name="Примечание 2 7 4" xfId="32994" xr:uid="{00000000-0005-0000-0000-0000C8860000}"/>
    <cellStyle name="Примечание 2 7 4 2" xfId="32995" xr:uid="{00000000-0005-0000-0000-0000C9860000}"/>
    <cellStyle name="Примечание 2 7 4 2 2" xfId="32996" xr:uid="{00000000-0005-0000-0000-0000CA860000}"/>
    <cellStyle name="Примечание 2 7 4 2 2 2" xfId="32997" xr:uid="{00000000-0005-0000-0000-0000CB860000}"/>
    <cellStyle name="Примечание 2 7 4 2 3" xfId="32998" xr:uid="{00000000-0005-0000-0000-0000CC860000}"/>
    <cellStyle name="Примечание 2 7 4 3" xfId="32999" xr:uid="{00000000-0005-0000-0000-0000CD860000}"/>
    <cellStyle name="Примечание 2 7 4 3 2" xfId="33000" xr:uid="{00000000-0005-0000-0000-0000CE860000}"/>
    <cellStyle name="Примечание 2 7 4 3 2 2" xfId="33001" xr:uid="{00000000-0005-0000-0000-0000CF860000}"/>
    <cellStyle name="Примечание 2 7 4 3 3" xfId="33002" xr:uid="{00000000-0005-0000-0000-0000D0860000}"/>
    <cellStyle name="Примечание 2 7 4 4" xfId="33003" xr:uid="{00000000-0005-0000-0000-0000D1860000}"/>
    <cellStyle name="Примечание 2 7 4 4 2" xfId="33004" xr:uid="{00000000-0005-0000-0000-0000D2860000}"/>
    <cellStyle name="Примечание 2 7 4 4 2 2" xfId="33005" xr:uid="{00000000-0005-0000-0000-0000D3860000}"/>
    <cellStyle name="Примечание 2 7 4 4 3" xfId="33006" xr:uid="{00000000-0005-0000-0000-0000D4860000}"/>
    <cellStyle name="Примечание 2 7 4 5" xfId="33007" xr:uid="{00000000-0005-0000-0000-0000D5860000}"/>
    <cellStyle name="Примечание 2 7 4 5 2" xfId="33008" xr:uid="{00000000-0005-0000-0000-0000D6860000}"/>
    <cellStyle name="Примечание 2 7 4 6" xfId="33009" xr:uid="{00000000-0005-0000-0000-0000D7860000}"/>
    <cellStyle name="Примечание 2 7 5" xfId="33010" xr:uid="{00000000-0005-0000-0000-0000D8860000}"/>
    <cellStyle name="Примечание 2 7 5 2" xfId="33011" xr:uid="{00000000-0005-0000-0000-0000D9860000}"/>
    <cellStyle name="Примечание 2 7 5 2 2" xfId="33012" xr:uid="{00000000-0005-0000-0000-0000DA860000}"/>
    <cellStyle name="Примечание 2 7 5 2 2 2" xfId="33013" xr:uid="{00000000-0005-0000-0000-0000DB860000}"/>
    <cellStyle name="Примечание 2 7 5 2 3" xfId="33014" xr:uid="{00000000-0005-0000-0000-0000DC860000}"/>
    <cellStyle name="Примечание 2 7 5 3" xfId="33015" xr:uid="{00000000-0005-0000-0000-0000DD860000}"/>
    <cellStyle name="Примечание 2 7 5 3 2" xfId="33016" xr:uid="{00000000-0005-0000-0000-0000DE860000}"/>
    <cellStyle name="Примечание 2 7 5 3 2 2" xfId="33017" xr:uid="{00000000-0005-0000-0000-0000DF860000}"/>
    <cellStyle name="Примечание 2 7 5 3 3" xfId="33018" xr:uid="{00000000-0005-0000-0000-0000E0860000}"/>
    <cellStyle name="Примечание 2 7 5 4" xfId="33019" xr:uid="{00000000-0005-0000-0000-0000E1860000}"/>
    <cellStyle name="Примечание 2 7 5 4 2" xfId="33020" xr:uid="{00000000-0005-0000-0000-0000E2860000}"/>
    <cellStyle name="Примечание 2 7 5 4 2 2" xfId="33021" xr:uid="{00000000-0005-0000-0000-0000E3860000}"/>
    <cellStyle name="Примечание 2 7 5 4 3" xfId="33022" xr:uid="{00000000-0005-0000-0000-0000E4860000}"/>
    <cellStyle name="Примечание 2 7 5 5" xfId="33023" xr:uid="{00000000-0005-0000-0000-0000E5860000}"/>
    <cellStyle name="Примечание 2 7 5 5 2" xfId="33024" xr:uid="{00000000-0005-0000-0000-0000E6860000}"/>
    <cellStyle name="Примечание 2 7 5 6" xfId="33025" xr:uid="{00000000-0005-0000-0000-0000E7860000}"/>
    <cellStyle name="Примечание 2 7 6" xfId="33026" xr:uid="{00000000-0005-0000-0000-0000E8860000}"/>
    <cellStyle name="Примечание 2 7 6 2" xfId="33027" xr:uid="{00000000-0005-0000-0000-0000E9860000}"/>
    <cellStyle name="Примечание 2 7 6 2 2" xfId="33028" xr:uid="{00000000-0005-0000-0000-0000EA860000}"/>
    <cellStyle name="Примечание 2 7 6 2 2 2" xfId="33029" xr:uid="{00000000-0005-0000-0000-0000EB860000}"/>
    <cellStyle name="Примечание 2 7 6 2 3" xfId="33030" xr:uid="{00000000-0005-0000-0000-0000EC860000}"/>
    <cellStyle name="Примечание 2 7 6 3" xfId="33031" xr:uid="{00000000-0005-0000-0000-0000ED860000}"/>
    <cellStyle name="Примечание 2 7 6 3 2" xfId="33032" xr:uid="{00000000-0005-0000-0000-0000EE860000}"/>
    <cellStyle name="Примечание 2 7 6 3 2 2" xfId="33033" xr:uid="{00000000-0005-0000-0000-0000EF860000}"/>
    <cellStyle name="Примечание 2 7 6 3 3" xfId="33034" xr:uid="{00000000-0005-0000-0000-0000F0860000}"/>
    <cellStyle name="Примечание 2 7 6 4" xfId="33035" xr:uid="{00000000-0005-0000-0000-0000F1860000}"/>
    <cellStyle name="Примечание 2 7 6 4 2" xfId="33036" xr:uid="{00000000-0005-0000-0000-0000F2860000}"/>
    <cellStyle name="Примечание 2 7 6 4 2 2" xfId="33037" xr:uid="{00000000-0005-0000-0000-0000F3860000}"/>
    <cellStyle name="Примечание 2 7 6 4 3" xfId="33038" xr:uid="{00000000-0005-0000-0000-0000F4860000}"/>
    <cellStyle name="Примечание 2 7 6 5" xfId="33039" xr:uid="{00000000-0005-0000-0000-0000F5860000}"/>
    <cellStyle name="Примечание 2 7 6 5 2" xfId="33040" xr:uid="{00000000-0005-0000-0000-0000F6860000}"/>
    <cellStyle name="Примечание 2 7 6 6" xfId="33041" xr:uid="{00000000-0005-0000-0000-0000F7860000}"/>
    <cellStyle name="Примечание 2 7 7" xfId="33042" xr:uid="{00000000-0005-0000-0000-0000F8860000}"/>
    <cellStyle name="Примечание 2 7 7 2" xfId="33043" xr:uid="{00000000-0005-0000-0000-0000F9860000}"/>
    <cellStyle name="Примечание 2 7 7 2 2" xfId="33044" xr:uid="{00000000-0005-0000-0000-0000FA860000}"/>
    <cellStyle name="Примечание 2 7 7 3" xfId="33045" xr:uid="{00000000-0005-0000-0000-0000FB860000}"/>
    <cellStyle name="Примечание 2 7 8" xfId="33046" xr:uid="{00000000-0005-0000-0000-0000FC860000}"/>
    <cellStyle name="Примечание 2 7 8 2" xfId="33047" xr:uid="{00000000-0005-0000-0000-0000FD860000}"/>
    <cellStyle name="Примечание 2 7 9" xfId="33048" xr:uid="{00000000-0005-0000-0000-0000FE860000}"/>
    <cellStyle name="Примечание 2 8" xfId="33049" xr:uid="{00000000-0005-0000-0000-0000FF860000}"/>
    <cellStyle name="Примечание 2 8 2" xfId="33050" xr:uid="{00000000-0005-0000-0000-000000870000}"/>
    <cellStyle name="Примечание 2 8 2 2" xfId="33051" xr:uid="{00000000-0005-0000-0000-000001870000}"/>
    <cellStyle name="Примечание 2 8 2 2 2" xfId="33052" xr:uid="{00000000-0005-0000-0000-000002870000}"/>
    <cellStyle name="Примечание 2 8 2 3" xfId="33053" xr:uid="{00000000-0005-0000-0000-000003870000}"/>
    <cellStyle name="Примечание 2 8 3" xfId="33054" xr:uid="{00000000-0005-0000-0000-000004870000}"/>
    <cellStyle name="Примечание 2 8 3 2" xfId="33055" xr:uid="{00000000-0005-0000-0000-000005870000}"/>
    <cellStyle name="Примечание 2 8 4" xfId="33056" xr:uid="{00000000-0005-0000-0000-000006870000}"/>
    <cellStyle name="Примечание 2 9" xfId="33057" xr:uid="{00000000-0005-0000-0000-000007870000}"/>
    <cellStyle name="Примечание 2 9 2" xfId="33058" xr:uid="{00000000-0005-0000-0000-000008870000}"/>
    <cellStyle name="Примечание 2 9 2 2" xfId="33059" xr:uid="{00000000-0005-0000-0000-000009870000}"/>
    <cellStyle name="Примечание 2 9 3" xfId="33060" xr:uid="{00000000-0005-0000-0000-00000A870000}"/>
    <cellStyle name="Примечание 3" xfId="420" xr:uid="{00000000-0005-0000-0000-00000B870000}"/>
    <cellStyle name="Примечание 3 10" xfId="33061" xr:uid="{00000000-0005-0000-0000-00000C870000}"/>
    <cellStyle name="Примечание 3 10 2" xfId="33062" xr:uid="{00000000-0005-0000-0000-00000D870000}"/>
    <cellStyle name="Примечание 3 11" xfId="33063" xr:uid="{00000000-0005-0000-0000-00000E870000}"/>
    <cellStyle name="Примечание 3 2" xfId="421" xr:uid="{00000000-0005-0000-0000-00000F870000}"/>
    <cellStyle name="Примечание 3 2 2" xfId="33064" xr:uid="{00000000-0005-0000-0000-000010870000}"/>
    <cellStyle name="Примечание 3 2 2 10" xfId="33065" xr:uid="{00000000-0005-0000-0000-000011870000}"/>
    <cellStyle name="Примечание 3 2 2 2" xfId="33066" xr:uid="{00000000-0005-0000-0000-000012870000}"/>
    <cellStyle name="Примечание 3 2 2 2 2" xfId="33067" xr:uid="{00000000-0005-0000-0000-000013870000}"/>
    <cellStyle name="Примечание 3 2 2 2 2 2" xfId="33068" xr:uid="{00000000-0005-0000-0000-000014870000}"/>
    <cellStyle name="Примечание 3 2 2 2 2 2 2" xfId="33069" xr:uid="{00000000-0005-0000-0000-000015870000}"/>
    <cellStyle name="Примечание 3 2 2 2 2 2 2 2" xfId="33070" xr:uid="{00000000-0005-0000-0000-000016870000}"/>
    <cellStyle name="Примечание 3 2 2 2 2 2 3" xfId="33071" xr:uid="{00000000-0005-0000-0000-000017870000}"/>
    <cellStyle name="Примечание 3 2 2 2 2 3" xfId="33072" xr:uid="{00000000-0005-0000-0000-000018870000}"/>
    <cellStyle name="Примечание 3 2 2 2 2 3 2" xfId="33073" xr:uid="{00000000-0005-0000-0000-000019870000}"/>
    <cellStyle name="Примечание 3 2 2 2 2 3 2 2" xfId="33074" xr:uid="{00000000-0005-0000-0000-00001A870000}"/>
    <cellStyle name="Примечание 3 2 2 2 2 3 3" xfId="33075" xr:uid="{00000000-0005-0000-0000-00001B870000}"/>
    <cellStyle name="Примечание 3 2 2 2 2 4" xfId="33076" xr:uid="{00000000-0005-0000-0000-00001C870000}"/>
    <cellStyle name="Примечание 3 2 2 2 2 4 2" xfId="33077" xr:uid="{00000000-0005-0000-0000-00001D870000}"/>
    <cellStyle name="Примечание 3 2 2 2 2 4 2 2" xfId="33078" xr:uid="{00000000-0005-0000-0000-00001E870000}"/>
    <cellStyle name="Примечание 3 2 2 2 2 4 3" xfId="33079" xr:uid="{00000000-0005-0000-0000-00001F870000}"/>
    <cellStyle name="Примечание 3 2 2 2 2 5" xfId="33080" xr:uid="{00000000-0005-0000-0000-000020870000}"/>
    <cellStyle name="Примечание 3 2 2 2 2 5 2" xfId="33081" xr:uid="{00000000-0005-0000-0000-000021870000}"/>
    <cellStyle name="Примечание 3 2 2 2 2 6" xfId="33082" xr:uid="{00000000-0005-0000-0000-000022870000}"/>
    <cellStyle name="Примечание 3 2 2 2 3" xfId="33083" xr:uid="{00000000-0005-0000-0000-000023870000}"/>
    <cellStyle name="Примечание 3 2 2 2 3 2" xfId="33084" xr:uid="{00000000-0005-0000-0000-000024870000}"/>
    <cellStyle name="Примечание 3 2 2 2 3 2 2" xfId="33085" xr:uid="{00000000-0005-0000-0000-000025870000}"/>
    <cellStyle name="Примечание 3 2 2 2 3 2 2 2" xfId="33086" xr:uid="{00000000-0005-0000-0000-000026870000}"/>
    <cellStyle name="Примечание 3 2 2 2 3 2 3" xfId="33087" xr:uid="{00000000-0005-0000-0000-000027870000}"/>
    <cellStyle name="Примечание 3 2 2 2 3 3" xfId="33088" xr:uid="{00000000-0005-0000-0000-000028870000}"/>
    <cellStyle name="Примечание 3 2 2 2 3 3 2" xfId="33089" xr:uid="{00000000-0005-0000-0000-000029870000}"/>
    <cellStyle name="Примечание 3 2 2 2 3 3 2 2" xfId="33090" xr:uid="{00000000-0005-0000-0000-00002A870000}"/>
    <cellStyle name="Примечание 3 2 2 2 3 3 3" xfId="33091" xr:uid="{00000000-0005-0000-0000-00002B870000}"/>
    <cellStyle name="Примечание 3 2 2 2 3 4" xfId="33092" xr:uid="{00000000-0005-0000-0000-00002C870000}"/>
    <cellStyle name="Примечание 3 2 2 2 3 4 2" xfId="33093" xr:uid="{00000000-0005-0000-0000-00002D870000}"/>
    <cellStyle name="Примечание 3 2 2 2 3 4 2 2" xfId="33094" xr:uid="{00000000-0005-0000-0000-00002E870000}"/>
    <cellStyle name="Примечание 3 2 2 2 3 4 3" xfId="33095" xr:uid="{00000000-0005-0000-0000-00002F870000}"/>
    <cellStyle name="Примечание 3 2 2 2 3 5" xfId="33096" xr:uid="{00000000-0005-0000-0000-000030870000}"/>
    <cellStyle name="Примечание 3 2 2 2 3 5 2" xfId="33097" xr:uid="{00000000-0005-0000-0000-000031870000}"/>
    <cellStyle name="Примечание 3 2 2 2 3 6" xfId="33098" xr:uid="{00000000-0005-0000-0000-000032870000}"/>
    <cellStyle name="Примечание 3 2 2 2 4" xfId="33099" xr:uid="{00000000-0005-0000-0000-000033870000}"/>
    <cellStyle name="Примечание 3 2 2 2 4 2" xfId="33100" xr:uid="{00000000-0005-0000-0000-000034870000}"/>
    <cellStyle name="Примечание 3 2 2 2 4 2 2" xfId="33101" xr:uid="{00000000-0005-0000-0000-000035870000}"/>
    <cellStyle name="Примечание 3 2 2 2 4 2 2 2" xfId="33102" xr:uid="{00000000-0005-0000-0000-000036870000}"/>
    <cellStyle name="Примечание 3 2 2 2 4 2 3" xfId="33103" xr:uid="{00000000-0005-0000-0000-000037870000}"/>
    <cellStyle name="Примечание 3 2 2 2 4 3" xfId="33104" xr:uid="{00000000-0005-0000-0000-000038870000}"/>
    <cellStyle name="Примечание 3 2 2 2 4 3 2" xfId="33105" xr:uid="{00000000-0005-0000-0000-000039870000}"/>
    <cellStyle name="Примечание 3 2 2 2 4 3 2 2" xfId="33106" xr:uid="{00000000-0005-0000-0000-00003A870000}"/>
    <cellStyle name="Примечание 3 2 2 2 4 3 3" xfId="33107" xr:uid="{00000000-0005-0000-0000-00003B870000}"/>
    <cellStyle name="Примечание 3 2 2 2 4 4" xfId="33108" xr:uid="{00000000-0005-0000-0000-00003C870000}"/>
    <cellStyle name="Примечание 3 2 2 2 4 4 2" xfId="33109" xr:uid="{00000000-0005-0000-0000-00003D870000}"/>
    <cellStyle name="Примечание 3 2 2 2 4 4 2 2" xfId="33110" xr:uid="{00000000-0005-0000-0000-00003E870000}"/>
    <cellStyle name="Примечание 3 2 2 2 4 4 3" xfId="33111" xr:uid="{00000000-0005-0000-0000-00003F870000}"/>
    <cellStyle name="Примечание 3 2 2 2 4 5" xfId="33112" xr:uid="{00000000-0005-0000-0000-000040870000}"/>
    <cellStyle name="Примечание 3 2 2 2 4 5 2" xfId="33113" xr:uid="{00000000-0005-0000-0000-000041870000}"/>
    <cellStyle name="Примечание 3 2 2 2 4 6" xfId="33114" xr:uid="{00000000-0005-0000-0000-000042870000}"/>
    <cellStyle name="Примечание 3 2 2 2 5" xfId="33115" xr:uid="{00000000-0005-0000-0000-000043870000}"/>
    <cellStyle name="Примечание 3 2 2 2 5 2" xfId="33116" xr:uid="{00000000-0005-0000-0000-000044870000}"/>
    <cellStyle name="Примечание 3 2 2 2 5 2 2" xfId="33117" xr:uid="{00000000-0005-0000-0000-000045870000}"/>
    <cellStyle name="Примечание 3 2 2 2 5 2 2 2" xfId="33118" xr:uid="{00000000-0005-0000-0000-000046870000}"/>
    <cellStyle name="Примечание 3 2 2 2 5 2 3" xfId="33119" xr:uid="{00000000-0005-0000-0000-000047870000}"/>
    <cellStyle name="Примечание 3 2 2 2 5 3" xfId="33120" xr:uid="{00000000-0005-0000-0000-000048870000}"/>
    <cellStyle name="Примечание 3 2 2 2 5 3 2" xfId="33121" xr:uid="{00000000-0005-0000-0000-000049870000}"/>
    <cellStyle name="Примечание 3 2 2 2 5 3 2 2" xfId="33122" xr:uid="{00000000-0005-0000-0000-00004A870000}"/>
    <cellStyle name="Примечание 3 2 2 2 5 3 3" xfId="33123" xr:uid="{00000000-0005-0000-0000-00004B870000}"/>
    <cellStyle name="Примечание 3 2 2 2 5 4" xfId="33124" xr:uid="{00000000-0005-0000-0000-00004C870000}"/>
    <cellStyle name="Примечание 3 2 2 2 5 4 2" xfId="33125" xr:uid="{00000000-0005-0000-0000-00004D870000}"/>
    <cellStyle name="Примечание 3 2 2 2 5 4 2 2" xfId="33126" xr:uid="{00000000-0005-0000-0000-00004E870000}"/>
    <cellStyle name="Примечание 3 2 2 2 5 4 3" xfId="33127" xr:uid="{00000000-0005-0000-0000-00004F870000}"/>
    <cellStyle name="Примечание 3 2 2 2 5 5" xfId="33128" xr:uid="{00000000-0005-0000-0000-000050870000}"/>
    <cellStyle name="Примечание 3 2 2 2 5 5 2" xfId="33129" xr:uid="{00000000-0005-0000-0000-000051870000}"/>
    <cellStyle name="Примечание 3 2 2 2 5 6" xfId="33130" xr:uid="{00000000-0005-0000-0000-000052870000}"/>
    <cellStyle name="Примечание 3 2 2 2 6" xfId="33131" xr:uid="{00000000-0005-0000-0000-000053870000}"/>
    <cellStyle name="Примечание 3 2 2 2 6 2" xfId="33132" xr:uid="{00000000-0005-0000-0000-000054870000}"/>
    <cellStyle name="Примечание 3 2 2 2 6 2 2" xfId="33133" xr:uid="{00000000-0005-0000-0000-000055870000}"/>
    <cellStyle name="Примечание 3 2 2 2 6 3" xfId="33134" xr:uid="{00000000-0005-0000-0000-000056870000}"/>
    <cellStyle name="Примечание 3 2 2 2 7" xfId="33135" xr:uid="{00000000-0005-0000-0000-000057870000}"/>
    <cellStyle name="Примечание 3 2 2 2 7 2" xfId="33136" xr:uid="{00000000-0005-0000-0000-000058870000}"/>
    <cellStyle name="Примечание 3 2 2 2 8" xfId="33137" xr:uid="{00000000-0005-0000-0000-000059870000}"/>
    <cellStyle name="Примечание 3 2 2 3" xfId="33138" xr:uid="{00000000-0005-0000-0000-00005A870000}"/>
    <cellStyle name="Примечание 3 2 2 3 2" xfId="33139" xr:uid="{00000000-0005-0000-0000-00005B870000}"/>
    <cellStyle name="Примечание 3 2 2 3 2 2" xfId="33140" xr:uid="{00000000-0005-0000-0000-00005C870000}"/>
    <cellStyle name="Примечание 3 2 2 3 2 2 2" xfId="33141" xr:uid="{00000000-0005-0000-0000-00005D870000}"/>
    <cellStyle name="Примечание 3 2 2 3 2 2 2 2" xfId="33142" xr:uid="{00000000-0005-0000-0000-00005E870000}"/>
    <cellStyle name="Примечание 3 2 2 3 2 2 3" xfId="33143" xr:uid="{00000000-0005-0000-0000-00005F870000}"/>
    <cellStyle name="Примечание 3 2 2 3 2 3" xfId="33144" xr:uid="{00000000-0005-0000-0000-000060870000}"/>
    <cellStyle name="Примечание 3 2 2 3 2 3 2" xfId="33145" xr:uid="{00000000-0005-0000-0000-000061870000}"/>
    <cellStyle name="Примечание 3 2 2 3 2 3 2 2" xfId="33146" xr:uid="{00000000-0005-0000-0000-000062870000}"/>
    <cellStyle name="Примечание 3 2 2 3 2 3 3" xfId="33147" xr:uid="{00000000-0005-0000-0000-000063870000}"/>
    <cellStyle name="Примечание 3 2 2 3 2 4" xfId="33148" xr:uid="{00000000-0005-0000-0000-000064870000}"/>
    <cellStyle name="Примечание 3 2 2 3 2 4 2" xfId="33149" xr:uid="{00000000-0005-0000-0000-000065870000}"/>
    <cellStyle name="Примечание 3 2 2 3 2 4 2 2" xfId="33150" xr:uid="{00000000-0005-0000-0000-000066870000}"/>
    <cellStyle name="Примечание 3 2 2 3 2 4 3" xfId="33151" xr:uid="{00000000-0005-0000-0000-000067870000}"/>
    <cellStyle name="Примечание 3 2 2 3 2 5" xfId="33152" xr:uid="{00000000-0005-0000-0000-000068870000}"/>
    <cellStyle name="Примечание 3 2 2 3 2 5 2" xfId="33153" xr:uid="{00000000-0005-0000-0000-000069870000}"/>
    <cellStyle name="Примечание 3 2 2 3 2 6" xfId="33154" xr:uid="{00000000-0005-0000-0000-00006A870000}"/>
    <cellStyle name="Примечание 3 2 2 3 3" xfId="33155" xr:uid="{00000000-0005-0000-0000-00006B870000}"/>
    <cellStyle name="Примечание 3 2 2 3 3 2" xfId="33156" xr:uid="{00000000-0005-0000-0000-00006C870000}"/>
    <cellStyle name="Примечание 3 2 2 3 3 2 2" xfId="33157" xr:uid="{00000000-0005-0000-0000-00006D870000}"/>
    <cellStyle name="Примечание 3 2 2 3 3 2 2 2" xfId="33158" xr:uid="{00000000-0005-0000-0000-00006E870000}"/>
    <cellStyle name="Примечание 3 2 2 3 3 2 3" xfId="33159" xr:uid="{00000000-0005-0000-0000-00006F870000}"/>
    <cellStyle name="Примечание 3 2 2 3 3 3" xfId="33160" xr:uid="{00000000-0005-0000-0000-000070870000}"/>
    <cellStyle name="Примечание 3 2 2 3 3 3 2" xfId="33161" xr:uid="{00000000-0005-0000-0000-000071870000}"/>
    <cellStyle name="Примечание 3 2 2 3 3 3 2 2" xfId="33162" xr:uid="{00000000-0005-0000-0000-000072870000}"/>
    <cellStyle name="Примечание 3 2 2 3 3 3 3" xfId="33163" xr:uid="{00000000-0005-0000-0000-000073870000}"/>
    <cellStyle name="Примечание 3 2 2 3 3 4" xfId="33164" xr:uid="{00000000-0005-0000-0000-000074870000}"/>
    <cellStyle name="Примечание 3 2 2 3 3 4 2" xfId="33165" xr:uid="{00000000-0005-0000-0000-000075870000}"/>
    <cellStyle name="Примечание 3 2 2 3 3 4 2 2" xfId="33166" xr:uid="{00000000-0005-0000-0000-000076870000}"/>
    <cellStyle name="Примечание 3 2 2 3 3 4 3" xfId="33167" xr:uid="{00000000-0005-0000-0000-000077870000}"/>
    <cellStyle name="Примечание 3 2 2 3 3 5" xfId="33168" xr:uid="{00000000-0005-0000-0000-000078870000}"/>
    <cellStyle name="Примечание 3 2 2 3 3 5 2" xfId="33169" xr:uid="{00000000-0005-0000-0000-000079870000}"/>
    <cellStyle name="Примечание 3 2 2 3 3 6" xfId="33170" xr:uid="{00000000-0005-0000-0000-00007A870000}"/>
    <cellStyle name="Примечание 3 2 2 3 4" xfId="33171" xr:uid="{00000000-0005-0000-0000-00007B870000}"/>
    <cellStyle name="Примечание 3 2 2 3 4 2" xfId="33172" xr:uid="{00000000-0005-0000-0000-00007C870000}"/>
    <cellStyle name="Примечание 3 2 2 3 4 2 2" xfId="33173" xr:uid="{00000000-0005-0000-0000-00007D870000}"/>
    <cellStyle name="Примечание 3 2 2 3 4 2 2 2" xfId="33174" xr:uid="{00000000-0005-0000-0000-00007E870000}"/>
    <cellStyle name="Примечание 3 2 2 3 4 2 3" xfId="33175" xr:uid="{00000000-0005-0000-0000-00007F870000}"/>
    <cellStyle name="Примечание 3 2 2 3 4 3" xfId="33176" xr:uid="{00000000-0005-0000-0000-000080870000}"/>
    <cellStyle name="Примечание 3 2 2 3 4 3 2" xfId="33177" xr:uid="{00000000-0005-0000-0000-000081870000}"/>
    <cellStyle name="Примечание 3 2 2 3 4 3 2 2" xfId="33178" xr:uid="{00000000-0005-0000-0000-000082870000}"/>
    <cellStyle name="Примечание 3 2 2 3 4 3 3" xfId="33179" xr:uid="{00000000-0005-0000-0000-000083870000}"/>
    <cellStyle name="Примечание 3 2 2 3 4 4" xfId="33180" xr:uid="{00000000-0005-0000-0000-000084870000}"/>
    <cellStyle name="Примечание 3 2 2 3 4 4 2" xfId="33181" xr:uid="{00000000-0005-0000-0000-000085870000}"/>
    <cellStyle name="Примечание 3 2 2 3 4 4 2 2" xfId="33182" xr:uid="{00000000-0005-0000-0000-000086870000}"/>
    <cellStyle name="Примечание 3 2 2 3 4 4 3" xfId="33183" xr:uid="{00000000-0005-0000-0000-000087870000}"/>
    <cellStyle name="Примечание 3 2 2 3 4 5" xfId="33184" xr:uid="{00000000-0005-0000-0000-000088870000}"/>
    <cellStyle name="Примечание 3 2 2 3 4 5 2" xfId="33185" xr:uid="{00000000-0005-0000-0000-000089870000}"/>
    <cellStyle name="Примечание 3 2 2 3 4 6" xfId="33186" xr:uid="{00000000-0005-0000-0000-00008A870000}"/>
    <cellStyle name="Примечание 3 2 2 3 5" xfId="33187" xr:uid="{00000000-0005-0000-0000-00008B870000}"/>
    <cellStyle name="Примечание 3 2 2 3 5 2" xfId="33188" xr:uid="{00000000-0005-0000-0000-00008C870000}"/>
    <cellStyle name="Примечание 3 2 2 3 5 2 2" xfId="33189" xr:uid="{00000000-0005-0000-0000-00008D870000}"/>
    <cellStyle name="Примечание 3 2 2 3 5 2 2 2" xfId="33190" xr:uid="{00000000-0005-0000-0000-00008E870000}"/>
    <cellStyle name="Примечание 3 2 2 3 5 2 3" xfId="33191" xr:uid="{00000000-0005-0000-0000-00008F870000}"/>
    <cellStyle name="Примечание 3 2 2 3 5 3" xfId="33192" xr:uid="{00000000-0005-0000-0000-000090870000}"/>
    <cellStyle name="Примечание 3 2 2 3 5 3 2" xfId="33193" xr:uid="{00000000-0005-0000-0000-000091870000}"/>
    <cellStyle name="Примечание 3 2 2 3 5 3 2 2" xfId="33194" xr:uid="{00000000-0005-0000-0000-000092870000}"/>
    <cellStyle name="Примечание 3 2 2 3 5 3 3" xfId="33195" xr:uid="{00000000-0005-0000-0000-000093870000}"/>
    <cellStyle name="Примечание 3 2 2 3 5 4" xfId="33196" xr:uid="{00000000-0005-0000-0000-000094870000}"/>
    <cellStyle name="Примечание 3 2 2 3 5 4 2" xfId="33197" xr:uid="{00000000-0005-0000-0000-000095870000}"/>
    <cellStyle name="Примечание 3 2 2 3 5 4 2 2" xfId="33198" xr:uid="{00000000-0005-0000-0000-000096870000}"/>
    <cellStyle name="Примечание 3 2 2 3 5 4 3" xfId="33199" xr:uid="{00000000-0005-0000-0000-000097870000}"/>
    <cellStyle name="Примечание 3 2 2 3 5 5" xfId="33200" xr:uid="{00000000-0005-0000-0000-000098870000}"/>
    <cellStyle name="Примечание 3 2 2 3 5 5 2" xfId="33201" xr:uid="{00000000-0005-0000-0000-000099870000}"/>
    <cellStyle name="Примечание 3 2 2 3 5 6" xfId="33202" xr:uid="{00000000-0005-0000-0000-00009A870000}"/>
    <cellStyle name="Примечание 3 2 2 3 6" xfId="33203" xr:uid="{00000000-0005-0000-0000-00009B870000}"/>
    <cellStyle name="Примечание 3 2 2 3 6 2" xfId="33204" xr:uid="{00000000-0005-0000-0000-00009C870000}"/>
    <cellStyle name="Примечание 3 2 2 3 6 2 2" xfId="33205" xr:uid="{00000000-0005-0000-0000-00009D870000}"/>
    <cellStyle name="Примечание 3 2 2 3 6 2 2 2" xfId="33206" xr:uid="{00000000-0005-0000-0000-00009E870000}"/>
    <cellStyle name="Примечание 3 2 2 3 6 2 3" xfId="33207" xr:uid="{00000000-0005-0000-0000-00009F870000}"/>
    <cellStyle name="Примечание 3 2 2 3 6 3" xfId="33208" xr:uid="{00000000-0005-0000-0000-0000A0870000}"/>
    <cellStyle name="Примечание 3 2 2 3 6 3 2" xfId="33209" xr:uid="{00000000-0005-0000-0000-0000A1870000}"/>
    <cellStyle name="Примечание 3 2 2 3 6 3 2 2" xfId="33210" xr:uid="{00000000-0005-0000-0000-0000A2870000}"/>
    <cellStyle name="Примечание 3 2 2 3 6 3 3" xfId="33211" xr:uid="{00000000-0005-0000-0000-0000A3870000}"/>
    <cellStyle name="Примечание 3 2 2 3 6 4" xfId="33212" xr:uid="{00000000-0005-0000-0000-0000A4870000}"/>
    <cellStyle name="Примечание 3 2 2 3 6 4 2" xfId="33213" xr:uid="{00000000-0005-0000-0000-0000A5870000}"/>
    <cellStyle name="Примечание 3 2 2 3 6 4 2 2" xfId="33214" xr:uid="{00000000-0005-0000-0000-0000A6870000}"/>
    <cellStyle name="Примечание 3 2 2 3 6 4 3" xfId="33215" xr:uid="{00000000-0005-0000-0000-0000A7870000}"/>
    <cellStyle name="Примечание 3 2 2 3 6 5" xfId="33216" xr:uid="{00000000-0005-0000-0000-0000A8870000}"/>
    <cellStyle name="Примечание 3 2 2 3 6 5 2" xfId="33217" xr:uid="{00000000-0005-0000-0000-0000A9870000}"/>
    <cellStyle name="Примечание 3 2 2 3 6 6" xfId="33218" xr:uid="{00000000-0005-0000-0000-0000AA870000}"/>
    <cellStyle name="Примечание 3 2 2 3 7" xfId="33219" xr:uid="{00000000-0005-0000-0000-0000AB870000}"/>
    <cellStyle name="Примечание 3 2 2 3 7 2" xfId="33220" xr:uid="{00000000-0005-0000-0000-0000AC870000}"/>
    <cellStyle name="Примечание 3 2 2 3 7 2 2" xfId="33221" xr:uid="{00000000-0005-0000-0000-0000AD870000}"/>
    <cellStyle name="Примечание 3 2 2 3 7 3" xfId="33222" xr:uid="{00000000-0005-0000-0000-0000AE870000}"/>
    <cellStyle name="Примечание 3 2 2 3 8" xfId="33223" xr:uid="{00000000-0005-0000-0000-0000AF870000}"/>
    <cellStyle name="Примечание 3 2 2 3 8 2" xfId="33224" xr:uid="{00000000-0005-0000-0000-0000B0870000}"/>
    <cellStyle name="Примечание 3 2 2 3 9" xfId="33225" xr:uid="{00000000-0005-0000-0000-0000B1870000}"/>
    <cellStyle name="Примечание 3 2 2 4" xfId="33226" xr:uid="{00000000-0005-0000-0000-0000B2870000}"/>
    <cellStyle name="Примечание 3 2 2 4 2" xfId="33227" xr:uid="{00000000-0005-0000-0000-0000B3870000}"/>
    <cellStyle name="Примечание 3 2 2 4 2 2" xfId="33228" xr:uid="{00000000-0005-0000-0000-0000B4870000}"/>
    <cellStyle name="Примечание 3 2 2 4 2 2 2" xfId="33229" xr:uid="{00000000-0005-0000-0000-0000B5870000}"/>
    <cellStyle name="Примечание 3 2 2 4 2 3" xfId="33230" xr:uid="{00000000-0005-0000-0000-0000B6870000}"/>
    <cellStyle name="Примечание 3 2 2 4 3" xfId="33231" xr:uid="{00000000-0005-0000-0000-0000B7870000}"/>
    <cellStyle name="Примечание 3 2 2 4 3 2" xfId="33232" xr:uid="{00000000-0005-0000-0000-0000B8870000}"/>
    <cellStyle name="Примечание 3 2 2 4 3 2 2" xfId="33233" xr:uid="{00000000-0005-0000-0000-0000B9870000}"/>
    <cellStyle name="Примечание 3 2 2 4 3 3" xfId="33234" xr:uid="{00000000-0005-0000-0000-0000BA870000}"/>
    <cellStyle name="Примечание 3 2 2 4 4" xfId="33235" xr:uid="{00000000-0005-0000-0000-0000BB870000}"/>
    <cellStyle name="Примечание 3 2 2 4 4 2" xfId="33236" xr:uid="{00000000-0005-0000-0000-0000BC870000}"/>
    <cellStyle name="Примечание 3 2 2 4 4 2 2" xfId="33237" xr:uid="{00000000-0005-0000-0000-0000BD870000}"/>
    <cellStyle name="Примечание 3 2 2 4 4 3" xfId="33238" xr:uid="{00000000-0005-0000-0000-0000BE870000}"/>
    <cellStyle name="Примечание 3 2 2 4 5" xfId="33239" xr:uid="{00000000-0005-0000-0000-0000BF870000}"/>
    <cellStyle name="Примечание 3 2 2 4 5 2" xfId="33240" xr:uid="{00000000-0005-0000-0000-0000C0870000}"/>
    <cellStyle name="Примечание 3 2 2 4 6" xfId="33241" xr:uid="{00000000-0005-0000-0000-0000C1870000}"/>
    <cellStyle name="Примечание 3 2 2 5" xfId="33242" xr:uid="{00000000-0005-0000-0000-0000C2870000}"/>
    <cellStyle name="Примечание 3 2 2 5 2" xfId="33243" xr:uid="{00000000-0005-0000-0000-0000C3870000}"/>
    <cellStyle name="Примечание 3 2 2 5 2 2" xfId="33244" xr:uid="{00000000-0005-0000-0000-0000C4870000}"/>
    <cellStyle name="Примечание 3 2 2 5 2 2 2" xfId="33245" xr:uid="{00000000-0005-0000-0000-0000C5870000}"/>
    <cellStyle name="Примечание 3 2 2 5 2 3" xfId="33246" xr:uid="{00000000-0005-0000-0000-0000C6870000}"/>
    <cellStyle name="Примечание 3 2 2 5 3" xfId="33247" xr:uid="{00000000-0005-0000-0000-0000C7870000}"/>
    <cellStyle name="Примечание 3 2 2 5 3 2" xfId="33248" xr:uid="{00000000-0005-0000-0000-0000C8870000}"/>
    <cellStyle name="Примечание 3 2 2 5 3 2 2" xfId="33249" xr:uid="{00000000-0005-0000-0000-0000C9870000}"/>
    <cellStyle name="Примечание 3 2 2 5 3 3" xfId="33250" xr:uid="{00000000-0005-0000-0000-0000CA870000}"/>
    <cellStyle name="Примечание 3 2 2 5 4" xfId="33251" xr:uid="{00000000-0005-0000-0000-0000CB870000}"/>
    <cellStyle name="Примечание 3 2 2 5 4 2" xfId="33252" xr:uid="{00000000-0005-0000-0000-0000CC870000}"/>
    <cellStyle name="Примечание 3 2 2 5 4 2 2" xfId="33253" xr:uid="{00000000-0005-0000-0000-0000CD870000}"/>
    <cellStyle name="Примечание 3 2 2 5 4 3" xfId="33254" xr:uid="{00000000-0005-0000-0000-0000CE870000}"/>
    <cellStyle name="Примечание 3 2 2 5 5" xfId="33255" xr:uid="{00000000-0005-0000-0000-0000CF870000}"/>
    <cellStyle name="Примечание 3 2 2 5 5 2" xfId="33256" xr:uid="{00000000-0005-0000-0000-0000D0870000}"/>
    <cellStyle name="Примечание 3 2 2 5 6" xfId="33257" xr:uid="{00000000-0005-0000-0000-0000D1870000}"/>
    <cellStyle name="Примечание 3 2 2 6" xfId="33258" xr:uid="{00000000-0005-0000-0000-0000D2870000}"/>
    <cellStyle name="Примечание 3 2 2 6 2" xfId="33259" xr:uid="{00000000-0005-0000-0000-0000D3870000}"/>
    <cellStyle name="Примечание 3 2 2 6 2 2" xfId="33260" xr:uid="{00000000-0005-0000-0000-0000D4870000}"/>
    <cellStyle name="Примечание 3 2 2 6 2 2 2" xfId="33261" xr:uid="{00000000-0005-0000-0000-0000D5870000}"/>
    <cellStyle name="Примечание 3 2 2 6 2 3" xfId="33262" xr:uid="{00000000-0005-0000-0000-0000D6870000}"/>
    <cellStyle name="Примечание 3 2 2 6 3" xfId="33263" xr:uid="{00000000-0005-0000-0000-0000D7870000}"/>
    <cellStyle name="Примечание 3 2 2 6 3 2" xfId="33264" xr:uid="{00000000-0005-0000-0000-0000D8870000}"/>
    <cellStyle name="Примечание 3 2 2 6 3 2 2" xfId="33265" xr:uid="{00000000-0005-0000-0000-0000D9870000}"/>
    <cellStyle name="Примечание 3 2 2 6 3 3" xfId="33266" xr:uid="{00000000-0005-0000-0000-0000DA870000}"/>
    <cellStyle name="Примечание 3 2 2 6 4" xfId="33267" xr:uid="{00000000-0005-0000-0000-0000DB870000}"/>
    <cellStyle name="Примечание 3 2 2 6 4 2" xfId="33268" xr:uid="{00000000-0005-0000-0000-0000DC870000}"/>
    <cellStyle name="Примечание 3 2 2 6 4 2 2" xfId="33269" xr:uid="{00000000-0005-0000-0000-0000DD870000}"/>
    <cellStyle name="Примечание 3 2 2 6 4 3" xfId="33270" xr:uid="{00000000-0005-0000-0000-0000DE870000}"/>
    <cellStyle name="Примечание 3 2 2 6 5" xfId="33271" xr:uid="{00000000-0005-0000-0000-0000DF870000}"/>
    <cellStyle name="Примечание 3 2 2 6 5 2" xfId="33272" xr:uid="{00000000-0005-0000-0000-0000E0870000}"/>
    <cellStyle name="Примечание 3 2 2 6 6" xfId="33273" xr:uid="{00000000-0005-0000-0000-0000E1870000}"/>
    <cellStyle name="Примечание 3 2 2 7" xfId="33274" xr:uid="{00000000-0005-0000-0000-0000E2870000}"/>
    <cellStyle name="Примечание 3 2 2 7 2" xfId="33275" xr:uid="{00000000-0005-0000-0000-0000E3870000}"/>
    <cellStyle name="Примечание 3 2 2 7 2 2" xfId="33276" xr:uid="{00000000-0005-0000-0000-0000E4870000}"/>
    <cellStyle name="Примечание 3 2 2 7 2 2 2" xfId="33277" xr:uid="{00000000-0005-0000-0000-0000E5870000}"/>
    <cellStyle name="Примечание 3 2 2 7 2 3" xfId="33278" xr:uid="{00000000-0005-0000-0000-0000E6870000}"/>
    <cellStyle name="Примечание 3 2 2 7 3" xfId="33279" xr:uid="{00000000-0005-0000-0000-0000E7870000}"/>
    <cellStyle name="Примечание 3 2 2 7 3 2" xfId="33280" xr:uid="{00000000-0005-0000-0000-0000E8870000}"/>
    <cellStyle name="Примечание 3 2 2 7 3 2 2" xfId="33281" xr:uid="{00000000-0005-0000-0000-0000E9870000}"/>
    <cellStyle name="Примечание 3 2 2 7 3 3" xfId="33282" xr:uid="{00000000-0005-0000-0000-0000EA870000}"/>
    <cellStyle name="Примечание 3 2 2 7 4" xfId="33283" xr:uid="{00000000-0005-0000-0000-0000EB870000}"/>
    <cellStyle name="Примечание 3 2 2 7 4 2" xfId="33284" xr:uid="{00000000-0005-0000-0000-0000EC870000}"/>
    <cellStyle name="Примечание 3 2 2 7 4 2 2" xfId="33285" xr:uid="{00000000-0005-0000-0000-0000ED870000}"/>
    <cellStyle name="Примечание 3 2 2 7 4 3" xfId="33286" xr:uid="{00000000-0005-0000-0000-0000EE870000}"/>
    <cellStyle name="Примечание 3 2 2 7 5" xfId="33287" xr:uid="{00000000-0005-0000-0000-0000EF870000}"/>
    <cellStyle name="Примечание 3 2 2 7 5 2" xfId="33288" xr:uid="{00000000-0005-0000-0000-0000F0870000}"/>
    <cellStyle name="Примечание 3 2 2 7 6" xfId="33289" xr:uid="{00000000-0005-0000-0000-0000F1870000}"/>
    <cellStyle name="Примечание 3 2 2 8" xfId="33290" xr:uid="{00000000-0005-0000-0000-0000F2870000}"/>
    <cellStyle name="Примечание 3 2 2 8 2" xfId="33291" xr:uid="{00000000-0005-0000-0000-0000F3870000}"/>
    <cellStyle name="Примечание 3 2 2 8 2 2" xfId="33292" xr:uid="{00000000-0005-0000-0000-0000F4870000}"/>
    <cellStyle name="Примечание 3 2 2 8 3" xfId="33293" xr:uid="{00000000-0005-0000-0000-0000F5870000}"/>
    <cellStyle name="Примечание 3 2 2 9" xfId="33294" xr:uid="{00000000-0005-0000-0000-0000F6870000}"/>
    <cellStyle name="Примечание 3 2 2 9 2" xfId="33295" xr:uid="{00000000-0005-0000-0000-0000F7870000}"/>
    <cellStyle name="Примечание 3 2 3" xfId="33296" xr:uid="{00000000-0005-0000-0000-0000F8870000}"/>
    <cellStyle name="Примечание 3 2 3 2" xfId="33297" xr:uid="{00000000-0005-0000-0000-0000F9870000}"/>
    <cellStyle name="Примечание 3 2 3 2 2" xfId="33298" xr:uid="{00000000-0005-0000-0000-0000FA870000}"/>
    <cellStyle name="Примечание 3 2 3 2 2 2" xfId="33299" xr:uid="{00000000-0005-0000-0000-0000FB870000}"/>
    <cellStyle name="Примечание 3 2 3 2 2 2 2" xfId="33300" xr:uid="{00000000-0005-0000-0000-0000FC870000}"/>
    <cellStyle name="Примечание 3 2 3 2 2 3" xfId="33301" xr:uid="{00000000-0005-0000-0000-0000FD870000}"/>
    <cellStyle name="Примечание 3 2 3 2 3" xfId="33302" xr:uid="{00000000-0005-0000-0000-0000FE870000}"/>
    <cellStyle name="Примечание 3 2 3 2 3 2" xfId="33303" xr:uid="{00000000-0005-0000-0000-0000FF870000}"/>
    <cellStyle name="Примечание 3 2 3 2 3 2 2" xfId="33304" xr:uid="{00000000-0005-0000-0000-000000880000}"/>
    <cellStyle name="Примечание 3 2 3 2 3 3" xfId="33305" xr:uid="{00000000-0005-0000-0000-000001880000}"/>
    <cellStyle name="Примечание 3 2 3 2 4" xfId="33306" xr:uid="{00000000-0005-0000-0000-000002880000}"/>
    <cellStyle name="Примечание 3 2 3 2 4 2" xfId="33307" xr:uid="{00000000-0005-0000-0000-000003880000}"/>
    <cellStyle name="Примечание 3 2 3 2 4 2 2" xfId="33308" xr:uid="{00000000-0005-0000-0000-000004880000}"/>
    <cellStyle name="Примечание 3 2 3 2 4 3" xfId="33309" xr:uid="{00000000-0005-0000-0000-000005880000}"/>
    <cellStyle name="Примечание 3 2 3 2 5" xfId="33310" xr:uid="{00000000-0005-0000-0000-000006880000}"/>
    <cellStyle name="Примечание 3 2 3 2 5 2" xfId="33311" xr:uid="{00000000-0005-0000-0000-000007880000}"/>
    <cellStyle name="Примечание 3 2 3 2 6" xfId="33312" xr:uid="{00000000-0005-0000-0000-000008880000}"/>
    <cellStyle name="Примечание 3 2 3 3" xfId="33313" xr:uid="{00000000-0005-0000-0000-000009880000}"/>
    <cellStyle name="Примечание 3 2 3 3 2" xfId="33314" xr:uid="{00000000-0005-0000-0000-00000A880000}"/>
    <cellStyle name="Примечание 3 2 3 3 2 2" xfId="33315" xr:uid="{00000000-0005-0000-0000-00000B880000}"/>
    <cellStyle name="Примечание 3 2 3 3 2 2 2" xfId="33316" xr:uid="{00000000-0005-0000-0000-00000C880000}"/>
    <cellStyle name="Примечание 3 2 3 3 2 3" xfId="33317" xr:uid="{00000000-0005-0000-0000-00000D880000}"/>
    <cellStyle name="Примечание 3 2 3 3 3" xfId="33318" xr:uid="{00000000-0005-0000-0000-00000E880000}"/>
    <cellStyle name="Примечание 3 2 3 3 3 2" xfId="33319" xr:uid="{00000000-0005-0000-0000-00000F880000}"/>
    <cellStyle name="Примечание 3 2 3 3 3 2 2" xfId="33320" xr:uid="{00000000-0005-0000-0000-000010880000}"/>
    <cellStyle name="Примечание 3 2 3 3 3 3" xfId="33321" xr:uid="{00000000-0005-0000-0000-000011880000}"/>
    <cellStyle name="Примечание 3 2 3 3 4" xfId="33322" xr:uid="{00000000-0005-0000-0000-000012880000}"/>
    <cellStyle name="Примечание 3 2 3 3 4 2" xfId="33323" xr:uid="{00000000-0005-0000-0000-000013880000}"/>
    <cellStyle name="Примечание 3 2 3 3 4 2 2" xfId="33324" xr:uid="{00000000-0005-0000-0000-000014880000}"/>
    <cellStyle name="Примечание 3 2 3 3 4 3" xfId="33325" xr:uid="{00000000-0005-0000-0000-000015880000}"/>
    <cellStyle name="Примечание 3 2 3 3 5" xfId="33326" xr:uid="{00000000-0005-0000-0000-000016880000}"/>
    <cellStyle name="Примечание 3 2 3 3 5 2" xfId="33327" xr:uid="{00000000-0005-0000-0000-000017880000}"/>
    <cellStyle name="Примечание 3 2 3 3 6" xfId="33328" xr:uid="{00000000-0005-0000-0000-000018880000}"/>
    <cellStyle name="Примечание 3 2 3 4" xfId="33329" xr:uid="{00000000-0005-0000-0000-000019880000}"/>
    <cellStyle name="Примечание 3 2 3 4 2" xfId="33330" xr:uid="{00000000-0005-0000-0000-00001A880000}"/>
    <cellStyle name="Примечание 3 2 3 4 2 2" xfId="33331" xr:uid="{00000000-0005-0000-0000-00001B880000}"/>
    <cellStyle name="Примечание 3 2 3 4 2 2 2" xfId="33332" xr:uid="{00000000-0005-0000-0000-00001C880000}"/>
    <cellStyle name="Примечание 3 2 3 4 2 3" xfId="33333" xr:uid="{00000000-0005-0000-0000-00001D880000}"/>
    <cellStyle name="Примечание 3 2 3 4 3" xfId="33334" xr:uid="{00000000-0005-0000-0000-00001E880000}"/>
    <cellStyle name="Примечание 3 2 3 4 3 2" xfId="33335" xr:uid="{00000000-0005-0000-0000-00001F880000}"/>
    <cellStyle name="Примечание 3 2 3 4 3 2 2" xfId="33336" xr:uid="{00000000-0005-0000-0000-000020880000}"/>
    <cellStyle name="Примечание 3 2 3 4 3 3" xfId="33337" xr:uid="{00000000-0005-0000-0000-000021880000}"/>
    <cellStyle name="Примечание 3 2 3 4 4" xfId="33338" xr:uid="{00000000-0005-0000-0000-000022880000}"/>
    <cellStyle name="Примечание 3 2 3 4 4 2" xfId="33339" xr:uid="{00000000-0005-0000-0000-000023880000}"/>
    <cellStyle name="Примечание 3 2 3 4 4 2 2" xfId="33340" xr:uid="{00000000-0005-0000-0000-000024880000}"/>
    <cellStyle name="Примечание 3 2 3 4 4 3" xfId="33341" xr:uid="{00000000-0005-0000-0000-000025880000}"/>
    <cellStyle name="Примечание 3 2 3 4 5" xfId="33342" xr:uid="{00000000-0005-0000-0000-000026880000}"/>
    <cellStyle name="Примечание 3 2 3 4 5 2" xfId="33343" xr:uid="{00000000-0005-0000-0000-000027880000}"/>
    <cellStyle name="Примечание 3 2 3 4 6" xfId="33344" xr:uid="{00000000-0005-0000-0000-000028880000}"/>
    <cellStyle name="Примечание 3 2 3 5" xfId="33345" xr:uid="{00000000-0005-0000-0000-000029880000}"/>
    <cellStyle name="Примечание 3 2 3 5 2" xfId="33346" xr:uid="{00000000-0005-0000-0000-00002A880000}"/>
    <cellStyle name="Примечание 3 2 3 5 2 2" xfId="33347" xr:uid="{00000000-0005-0000-0000-00002B880000}"/>
    <cellStyle name="Примечание 3 2 3 5 2 2 2" xfId="33348" xr:uid="{00000000-0005-0000-0000-00002C880000}"/>
    <cellStyle name="Примечание 3 2 3 5 2 3" xfId="33349" xr:uid="{00000000-0005-0000-0000-00002D880000}"/>
    <cellStyle name="Примечание 3 2 3 5 3" xfId="33350" xr:uid="{00000000-0005-0000-0000-00002E880000}"/>
    <cellStyle name="Примечание 3 2 3 5 3 2" xfId="33351" xr:uid="{00000000-0005-0000-0000-00002F880000}"/>
    <cellStyle name="Примечание 3 2 3 5 3 2 2" xfId="33352" xr:uid="{00000000-0005-0000-0000-000030880000}"/>
    <cellStyle name="Примечание 3 2 3 5 3 3" xfId="33353" xr:uid="{00000000-0005-0000-0000-000031880000}"/>
    <cellStyle name="Примечание 3 2 3 5 4" xfId="33354" xr:uid="{00000000-0005-0000-0000-000032880000}"/>
    <cellStyle name="Примечание 3 2 3 5 4 2" xfId="33355" xr:uid="{00000000-0005-0000-0000-000033880000}"/>
    <cellStyle name="Примечание 3 2 3 5 4 2 2" xfId="33356" xr:uid="{00000000-0005-0000-0000-000034880000}"/>
    <cellStyle name="Примечание 3 2 3 5 4 3" xfId="33357" xr:uid="{00000000-0005-0000-0000-000035880000}"/>
    <cellStyle name="Примечание 3 2 3 5 5" xfId="33358" xr:uid="{00000000-0005-0000-0000-000036880000}"/>
    <cellStyle name="Примечание 3 2 3 5 5 2" xfId="33359" xr:uid="{00000000-0005-0000-0000-000037880000}"/>
    <cellStyle name="Примечание 3 2 3 5 6" xfId="33360" xr:uid="{00000000-0005-0000-0000-000038880000}"/>
    <cellStyle name="Примечание 3 2 3 6" xfId="33361" xr:uid="{00000000-0005-0000-0000-000039880000}"/>
    <cellStyle name="Примечание 3 2 3 6 2" xfId="33362" xr:uid="{00000000-0005-0000-0000-00003A880000}"/>
    <cellStyle name="Примечание 3 2 3 6 2 2" xfId="33363" xr:uid="{00000000-0005-0000-0000-00003B880000}"/>
    <cellStyle name="Примечание 3 2 3 6 3" xfId="33364" xr:uid="{00000000-0005-0000-0000-00003C880000}"/>
    <cellStyle name="Примечание 3 2 3 7" xfId="33365" xr:uid="{00000000-0005-0000-0000-00003D880000}"/>
    <cellStyle name="Примечание 3 2 3 7 2" xfId="33366" xr:uid="{00000000-0005-0000-0000-00003E880000}"/>
    <cellStyle name="Примечание 3 2 3 8" xfId="33367" xr:uid="{00000000-0005-0000-0000-00003F880000}"/>
    <cellStyle name="Примечание 3 2 4" xfId="33368" xr:uid="{00000000-0005-0000-0000-000040880000}"/>
    <cellStyle name="Примечание 3 2 4 2" xfId="33369" xr:uid="{00000000-0005-0000-0000-000041880000}"/>
    <cellStyle name="Примечание 3 2 4 2 2" xfId="33370" xr:uid="{00000000-0005-0000-0000-000042880000}"/>
    <cellStyle name="Примечание 3 2 4 2 2 2" xfId="33371" xr:uid="{00000000-0005-0000-0000-000043880000}"/>
    <cellStyle name="Примечание 3 2 4 2 2 2 2" xfId="33372" xr:uid="{00000000-0005-0000-0000-000044880000}"/>
    <cellStyle name="Примечание 3 2 4 2 2 3" xfId="33373" xr:uid="{00000000-0005-0000-0000-000045880000}"/>
    <cellStyle name="Примечание 3 2 4 2 3" xfId="33374" xr:uid="{00000000-0005-0000-0000-000046880000}"/>
    <cellStyle name="Примечание 3 2 4 2 3 2" xfId="33375" xr:uid="{00000000-0005-0000-0000-000047880000}"/>
    <cellStyle name="Примечание 3 2 4 2 3 2 2" xfId="33376" xr:uid="{00000000-0005-0000-0000-000048880000}"/>
    <cellStyle name="Примечание 3 2 4 2 3 3" xfId="33377" xr:uid="{00000000-0005-0000-0000-000049880000}"/>
    <cellStyle name="Примечание 3 2 4 2 4" xfId="33378" xr:uid="{00000000-0005-0000-0000-00004A880000}"/>
    <cellStyle name="Примечание 3 2 4 2 4 2" xfId="33379" xr:uid="{00000000-0005-0000-0000-00004B880000}"/>
    <cellStyle name="Примечание 3 2 4 2 4 2 2" xfId="33380" xr:uid="{00000000-0005-0000-0000-00004C880000}"/>
    <cellStyle name="Примечание 3 2 4 2 4 3" xfId="33381" xr:uid="{00000000-0005-0000-0000-00004D880000}"/>
    <cellStyle name="Примечание 3 2 4 2 5" xfId="33382" xr:uid="{00000000-0005-0000-0000-00004E880000}"/>
    <cellStyle name="Примечание 3 2 4 2 5 2" xfId="33383" xr:uid="{00000000-0005-0000-0000-00004F880000}"/>
    <cellStyle name="Примечание 3 2 4 2 6" xfId="33384" xr:uid="{00000000-0005-0000-0000-000050880000}"/>
    <cellStyle name="Примечание 3 2 4 3" xfId="33385" xr:uid="{00000000-0005-0000-0000-000051880000}"/>
    <cellStyle name="Примечание 3 2 4 3 2" xfId="33386" xr:uid="{00000000-0005-0000-0000-000052880000}"/>
    <cellStyle name="Примечание 3 2 4 3 2 2" xfId="33387" xr:uid="{00000000-0005-0000-0000-000053880000}"/>
    <cellStyle name="Примечание 3 2 4 3 2 2 2" xfId="33388" xr:uid="{00000000-0005-0000-0000-000054880000}"/>
    <cellStyle name="Примечание 3 2 4 3 2 3" xfId="33389" xr:uid="{00000000-0005-0000-0000-000055880000}"/>
    <cellStyle name="Примечание 3 2 4 3 3" xfId="33390" xr:uid="{00000000-0005-0000-0000-000056880000}"/>
    <cellStyle name="Примечание 3 2 4 3 3 2" xfId="33391" xr:uid="{00000000-0005-0000-0000-000057880000}"/>
    <cellStyle name="Примечание 3 2 4 3 3 2 2" xfId="33392" xr:uid="{00000000-0005-0000-0000-000058880000}"/>
    <cellStyle name="Примечание 3 2 4 3 3 3" xfId="33393" xr:uid="{00000000-0005-0000-0000-000059880000}"/>
    <cellStyle name="Примечание 3 2 4 3 4" xfId="33394" xr:uid="{00000000-0005-0000-0000-00005A880000}"/>
    <cellStyle name="Примечание 3 2 4 3 4 2" xfId="33395" xr:uid="{00000000-0005-0000-0000-00005B880000}"/>
    <cellStyle name="Примечание 3 2 4 3 4 2 2" xfId="33396" xr:uid="{00000000-0005-0000-0000-00005C880000}"/>
    <cellStyle name="Примечание 3 2 4 3 4 3" xfId="33397" xr:uid="{00000000-0005-0000-0000-00005D880000}"/>
    <cellStyle name="Примечание 3 2 4 3 5" xfId="33398" xr:uid="{00000000-0005-0000-0000-00005E880000}"/>
    <cellStyle name="Примечание 3 2 4 3 5 2" xfId="33399" xr:uid="{00000000-0005-0000-0000-00005F880000}"/>
    <cellStyle name="Примечание 3 2 4 3 6" xfId="33400" xr:uid="{00000000-0005-0000-0000-000060880000}"/>
    <cellStyle name="Примечание 3 2 4 4" xfId="33401" xr:uid="{00000000-0005-0000-0000-000061880000}"/>
    <cellStyle name="Примечание 3 2 4 4 2" xfId="33402" xr:uid="{00000000-0005-0000-0000-000062880000}"/>
    <cellStyle name="Примечание 3 2 4 4 2 2" xfId="33403" xr:uid="{00000000-0005-0000-0000-000063880000}"/>
    <cellStyle name="Примечание 3 2 4 4 2 2 2" xfId="33404" xr:uid="{00000000-0005-0000-0000-000064880000}"/>
    <cellStyle name="Примечание 3 2 4 4 2 3" xfId="33405" xr:uid="{00000000-0005-0000-0000-000065880000}"/>
    <cellStyle name="Примечание 3 2 4 4 3" xfId="33406" xr:uid="{00000000-0005-0000-0000-000066880000}"/>
    <cellStyle name="Примечание 3 2 4 4 3 2" xfId="33407" xr:uid="{00000000-0005-0000-0000-000067880000}"/>
    <cellStyle name="Примечание 3 2 4 4 3 2 2" xfId="33408" xr:uid="{00000000-0005-0000-0000-000068880000}"/>
    <cellStyle name="Примечание 3 2 4 4 3 3" xfId="33409" xr:uid="{00000000-0005-0000-0000-000069880000}"/>
    <cellStyle name="Примечание 3 2 4 4 4" xfId="33410" xr:uid="{00000000-0005-0000-0000-00006A880000}"/>
    <cellStyle name="Примечание 3 2 4 4 4 2" xfId="33411" xr:uid="{00000000-0005-0000-0000-00006B880000}"/>
    <cellStyle name="Примечание 3 2 4 4 4 2 2" xfId="33412" xr:uid="{00000000-0005-0000-0000-00006C880000}"/>
    <cellStyle name="Примечание 3 2 4 4 4 3" xfId="33413" xr:uid="{00000000-0005-0000-0000-00006D880000}"/>
    <cellStyle name="Примечание 3 2 4 4 5" xfId="33414" xr:uid="{00000000-0005-0000-0000-00006E880000}"/>
    <cellStyle name="Примечание 3 2 4 4 5 2" xfId="33415" xr:uid="{00000000-0005-0000-0000-00006F880000}"/>
    <cellStyle name="Примечание 3 2 4 4 6" xfId="33416" xr:uid="{00000000-0005-0000-0000-000070880000}"/>
    <cellStyle name="Примечание 3 2 4 5" xfId="33417" xr:uid="{00000000-0005-0000-0000-000071880000}"/>
    <cellStyle name="Примечание 3 2 4 5 2" xfId="33418" xr:uid="{00000000-0005-0000-0000-000072880000}"/>
    <cellStyle name="Примечание 3 2 4 5 2 2" xfId="33419" xr:uid="{00000000-0005-0000-0000-000073880000}"/>
    <cellStyle name="Примечание 3 2 4 5 2 2 2" xfId="33420" xr:uid="{00000000-0005-0000-0000-000074880000}"/>
    <cellStyle name="Примечание 3 2 4 5 2 3" xfId="33421" xr:uid="{00000000-0005-0000-0000-000075880000}"/>
    <cellStyle name="Примечание 3 2 4 5 3" xfId="33422" xr:uid="{00000000-0005-0000-0000-000076880000}"/>
    <cellStyle name="Примечание 3 2 4 5 3 2" xfId="33423" xr:uid="{00000000-0005-0000-0000-000077880000}"/>
    <cellStyle name="Примечание 3 2 4 5 3 2 2" xfId="33424" xr:uid="{00000000-0005-0000-0000-000078880000}"/>
    <cellStyle name="Примечание 3 2 4 5 3 3" xfId="33425" xr:uid="{00000000-0005-0000-0000-000079880000}"/>
    <cellStyle name="Примечание 3 2 4 5 4" xfId="33426" xr:uid="{00000000-0005-0000-0000-00007A880000}"/>
    <cellStyle name="Примечание 3 2 4 5 4 2" xfId="33427" xr:uid="{00000000-0005-0000-0000-00007B880000}"/>
    <cellStyle name="Примечание 3 2 4 5 4 2 2" xfId="33428" xr:uid="{00000000-0005-0000-0000-00007C880000}"/>
    <cellStyle name="Примечание 3 2 4 5 4 3" xfId="33429" xr:uid="{00000000-0005-0000-0000-00007D880000}"/>
    <cellStyle name="Примечание 3 2 4 5 5" xfId="33430" xr:uid="{00000000-0005-0000-0000-00007E880000}"/>
    <cellStyle name="Примечание 3 2 4 5 5 2" xfId="33431" xr:uid="{00000000-0005-0000-0000-00007F880000}"/>
    <cellStyle name="Примечание 3 2 4 5 6" xfId="33432" xr:uid="{00000000-0005-0000-0000-000080880000}"/>
    <cellStyle name="Примечание 3 2 4 6" xfId="33433" xr:uid="{00000000-0005-0000-0000-000081880000}"/>
    <cellStyle name="Примечание 3 2 4 6 2" xfId="33434" xr:uid="{00000000-0005-0000-0000-000082880000}"/>
    <cellStyle name="Примечание 3 2 4 6 2 2" xfId="33435" xr:uid="{00000000-0005-0000-0000-000083880000}"/>
    <cellStyle name="Примечание 3 2 4 6 2 2 2" xfId="33436" xr:uid="{00000000-0005-0000-0000-000084880000}"/>
    <cellStyle name="Примечание 3 2 4 6 2 3" xfId="33437" xr:uid="{00000000-0005-0000-0000-000085880000}"/>
    <cellStyle name="Примечание 3 2 4 6 3" xfId="33438" xr:uid="{00000000-0005-0000-0000-000086880000}"/>
    <cellStyle name="Примечание 3 2 4 6 3 2" xfId="33439" xr:uid="{00000000-0005-0000-0000-000087880000}"/>
    <cellStyle name="Примечание 3 2 4 6 3 2 2" xfId="33440" xr:uid="{00000000-0005-0000-0000-000088880000}"/>
    <cellStyle name="Примечание 3 2 4 6 3 3" xfId="33441" xr:uid="{00000000-0005-0000-0000-000089880000}"/>
    <cellStyle name="Примечание 3 2 4 6 4" xfId="33442" xr:uid="{00000000-0005-0000-0000-00008A880000}"/>
    <cellStyle name="Примечание 3 2 4 6 4 2" xfId="33443" xr:uid="{00000000-0005-0000-0000-00008B880000}"/>
    <cellStyle name="Примечание 3 2 4 6 4 2 2" xfId="33444" xr:uid="{00000000-0005-0000-0000-00008C880000}"/>
    <cellStyle name="Примечание 3 2 4 6 4 3" xfId="33445" xr:uid="{00000000-0005-0000-0000-00008D880000}"/>
    <cellStyle name="Примечание 3 2 4 6 5" xfId="33446" xr:uid="{00000000-0005-0000-0000-00008E880000}"/>
    <cellStyle name="Примечание 3 2 4 6 5 2" xfId="33447" xr:uid="{00000000-0005-0000-0000-00008F880000}"/>
    <cellStyle name="Примечание 3 2 4 6 6" xfId="33448" xr:uid="{00000000-0005-0000-0000-000090880000}"/>
    <cellStyle name="Примечание 3 2 4 7" xfId="33449" xr:uid="{00000000-0005-0000-0000-000091880000}"/>
    <cellStyle name="Примечание 3 2 4 7 2" xfId="33450" xr:uid="{00000000-0005-0000-0000-000092880000}"/>
    <cellStyle name="Примечание 3 2 4 7 2 2" xfId="33451" xr:uid="{00000000-0005-0000-0000-000093880000}"/>
    <cellStyle name="Примечание 3 2 4 7 3" xfId="33452" xr:uid="{00000000-0005-0000-0000-000094880000}"/>
    <cellStyle name="Примечание 3 2 4 8" xfId="33453" xr:uid="{00000000-0005-0000-0000-000095880000}"/>
    <cellStyle name="Примечание 3 2 4 8 2" xfId="33454" xr:uid="{00000000-0005-0000-0000-000096880000}"/>
    <cellStyle name="Примечание 3 2 4 9" xfId="33455" xr:uid="{00000000-0005-0000-0000-000097880000}"/>
    <cellStyle name="Примечание 3 2 5" xfId="33456" xr:uid="{00000000-0005-0000-0000-000098880000}"/>
    <cellStyle name="Примечание 3 2 5 2" xfId="33457" xr:uid="{00000000-0005-0000-0000-000099880000}"/>
    <cellStyle name="Примечание 3 2 5 2 2" xfId="33458" xr:uid="{00000000-0005-0000-0000-00009A880000}"/>
    <cellStyle name="Примечание 3 2 5 2 2 2" xfId="33459" xr:uid="{00000000-0005-0000-0000-00009B880000}"/>
    <cellStyle name="Примечание 3 2 5 2 2 2 2" xfId="33460" xr:uid="{00000000-0005-0000-0000-00009C880000}"/>
    <cellStyle name="Примечание 3 2 5 2 2 3" xfId="33461" xr:uid="{00000000-0005-0000-0000-00009D880000}"/>
    <cellStyle name="Примечание 3 2 5 2 3" xfId="33462" xr:uid="{00000000-0005-0000-0000-00009E880000}"/>
    <cellStyle name="Примечание 3 2 5 2 3 2" xfId="33463" xr:uid="{00000000-0005-0000-0000-00009F880000}"/>
    <cellStyle name="Примечание 3 2 5 2 3 2 2" xfId="33464" xr:uid="{00000000-0005-0000-0000-0000A0880000}"/>
    <cellStyle name="Примечание 3 2 5 2 3 3" xfId="33465" xr:uid="{00000000-0005-0000-0000-0000A1880000}"/>
    <cellStyle name="Примечание 3 2 5 2 4" xfId="33466" xr:uid="{00000000-0005-0000-0000-0000A2880000}"/>
    <cellStyle name="Примечание 3 2 5 2 4 2" xfId="33467" xr:uid="{00000000-0005-0000-0000-0000A3880000}"/>
    <cellStyle name="Примечание 3 2 5 2 4 2 2" xfId="33468" xr:uid="{00000000-0005-0000-0000-0000A4880000}"/>
    <cellStyle name="Примечание 3 2 5 2 4 3" xfId="33469" xr:uid="{00000000-0005-0000-0000-0000A5880000}"/>
    <cellStyle name="Примечание 3 2 5 2 5" xfId="33470" xr:uid="{00000000-0005-0000-0000-0000A6880000}"/>
    <cellStyle name="Примечание 3 2 5 2 5 2" xfId="33471" xr:uid="{00000000-0005-0000-0000-0000A7880000}"/>
    <cellStyle name="Примечание 3 2 5 2 6" xfId="33472" xr:uid="{00000000-0005-0000-0000-0000A8880000}"/>
    <cellStyle name="Примечание 3 2 5 3" xfId="33473" xr:uid="{00000000-0005-0000-0000-0000A9880000}"/>
    <cellStyle name="Примечание 3 2 5 3 2" xfId="33474" xr:uid="{00000000-0005-0000-0000-0000AA880000}"/>
    <cellStyle name="Примечание 3 2 5 3 2 2" xfId="33475" xr:uid="{00000000-0005-0000-0000-0000AB880000}"/>
    <cellStyle name="Примечание 3 2 5 3 2 2 2" xfId="33476" xr:uid="{00000000-0005-0000-0000-0000AC880000}"/>
    <cellStyle name="Примечание 3 2 5 3 2 3" xfId="33477" xr:uid="{00000000-0005-0000-0000-0000AD880000}"/>
    <cellStyle name="Примечание 3 2 5 3 3" xfId="33478" xr:uid="{00000000-0005-0000-0000-0000AE880000}"/>
    <cellStyle name="Примечание 3 2 5 3 3 2" xfId="33479" xr:uid="{00000000-0005-0000-0000-0000AF880000}"/>
    <cellStyle name="Примечание 3 2 5 3 3 2 2" xfId="33480" xr:uid="{00000000-0005-0000-0000-0000B0880000}"/>
    <cellStyle name="Примечание 3 2 5 3 3 3" xfId="33481" xr:uid="{00000000-0005-0000-0000-0000B1880000}"/>
    <cellStyle name="Примечание 3 2 5 3 4" xfId="33482" xr:uid="{00000000-0005-0000-0000-0000B2880000}"/>
    <cellStyle name="Примечание 3 2 5 3 4 2" xfId="33483" xr:uid="{00000000-0005-0000-0000-0000B3880000}"/>
    <cellStyle name="Примечание 3 2 5 3 4 2 2" xfId="33484" xr:uid="{00000000-0005-0000-0000-0000B4880000}"/>
    <cellStyle name="Примечание 3 2 5 3 4 3" xfId="33485" xr:uid="{00000000-0005-0000-0000-0000B5880000}"/>
    <cellStyle name="Примечание 3 2 5 3 5" xfId="33486" xr:uid="{00000000-0005-0000-0000-0000B6880000}"/>
    <cellStyle name="Примечание 3 2 5 3 5 2" xfId="33487" xr:uid="{00000000-0005-0000-0000-0000B7880000}"/>
    <cellStyle name="Примечание 3 2 5 3 6" xfId="33488" xr:uid="{00000000-0005-0000-0000-0000B8880000}"/>
    <cellStyle name="Примечание 3 2 5 4" xfId="33489" xr:uid="{00000000-0005-0000-0000-0000B9880000}"/>
    <cellStyle name="Примечание 3 2 5 4 2" xfId="33490" xr:uid="{00000000-0005-0000-0000-0000BA880000}"/>
    <cellStyle name="Примечание 3 2 5 4 2 2" xfId="33491" xr:uid="{00000000-0005-0000-0000-0000BB880000}"/>
    <cellStyle name="Примечание 3 2 5 4 2 2 2" xfId="33492" xr:uid="{00000000-0005-0000-0000-0000BC880000}"/>
    <cellStyle name="Примечание 3 2 5 4 2 3" xfId="33493" xr:uid="{00000000-0005-0000-0000-0000BD880000}"/>
    <cellStyle name="Примечание 3 2 5 4 3" xfId="33494" xr:uid="{00000000-0005-0000-0000-0000BE880000}"/>
    <cellStyle name="Примечание 3 2 5 4 3 2" xfId="33495" xr:uid="{00000000-0005-0000-0000-0000BF880000}"/>
    <cellStyle name="Примечание 3 2 5 4 3 2 2" xfId="33496" xr:uid="{00000000-0005-0000-0000-0000C0880000}"/>
    <cellStyle name="Примечание 3 2 5 4 3 3" xfId="33497" xr:uid="{00000000-0005-0000-0000-0000C1880000}"/>
    <cellStyle name="Примечание 3 2 5 4 4" xfId="33498" xr:uid="{00000000-0005-0000-0000-0000C2880000}"/>
    <cellStyle name="Примечание 3 2 5 4 4 2" xfId="33499" xr:uid="{00000000-0005-0000-0000-0000C3880000}"/>
    <cellStyle name="Примечание 3 2 5 4 4 2 2" xfId="33500" xr:uid="{00000000-0005-0000-0000-0000C4880000}"/>
    <cellStyle name="Примечание 3 2 5 4 4 3" xfId="33501" xr:uid="{00000000-0005-0000-0000-0000C5880000}"/>
    <cellStyle name="Примечание 3 2 5 4 5" xfId="33502" xr:uid="{00000000-0005-0000-0000-0000C6880000}"/>
    <cellStyle name="Примечание 3 2 5 4 5 2" xfId="33503" xr:uid="{00000000-0005-0000-0000-0000C7880000}"/>
    <cellStyle name="Примечание 3 2 5 4 6" xfId="33504" xr:uid="{00000000-0005-0000-0000-0000C8880000}"/>
    <cellStyle name="Примечание 3 2 5 5" xfId="33505" xr:uid="{00000000-0005-0000-0000-0000C9880000}"/>
    <cellStyle name="Примечание 3 2 5 5 2" xfId="33506" xr:uid="{00000000-0005-0000-0000-0000CA880000}"/>
    <cellStyle name="Примечание 3 2 5 5 2 2" xfId="33507" xr:uid="{00000000-0005-0000-0000-0000CB880000}"/>
    <cellStyle name="Примечание 3 2 5 5 2 2 2" xfId="33508" xr:uid="{00000000-0005-0000-0000-0000CC880000}"/>
    <cellStyle name="Примечание 3 2 5 5 2 3" xfId="33509" xr:uid="{00000000-0005-0000-0000-0000CD880000}"/>
    <cellStyle name="Примечание 3 2 5 5 3" xfId="33510" xr:uid="{00000000-0005-0000-0000-0000CE880000}"/>
    <cellStyle name="Примечание 3 2 5 5 3 2" xfId="33511" xr:uid="{00000000-0005-0000-0000-0000CF880000}"/>
    <cellStyle name="Примечание 3 2 5 5 3 2 2" xfId="33512" xr:uid="{00000000-0005-0000-0000-0000D0880000}"/>
    <cellStyle name="Примечание 3 2 5 5 3 3" xfId="33513" xr:uid="{00000000-0005-0000-0000-0000D1880000}"/>
    <cellStyle name="Примечание 3 2 5 5 4" xfId="33514" xr:uid="{00000000-0005-0000-0000-0000D2880000}"/>
    <cellStyle name="Примечание 3 2 5 5 4 2" xfId="33515" xr:uid="{00000000-0005-0000-0000-0000D3880000}"/>
    <cellStyle name="Примечание 3 2 5 5 4 2 2" xfId="33516" xr:uid="{00000000-0005-0000-0000-0000D4880000}"/>
    <cellStyle name="Примечание 3 2 5 5 4 3" xfId="33517" xr:uid="{00000000-0005-0000-0000-0000D5880000}"/>
    <cellStyle name="Примечание 3 2 5 5 5" xfId="33518" xr:uid="{00000000-0005-0000-0000-0000D6880000}"/>
    <cellStyle name="Примечание 3 2 5 5 5 2" xfId="33519" xr:uid="{00000000-0005-0000-0000-0000D7880000}"/>
    <cellStyle name="Примечание 3 2 5 5 6" xfId="33520" xr:uid="{00000000-0005-0000-0000-0000D8880000}"/>
    <cellStyle name="Примечание 3 2 5 6" xfId="33521" xr:uid="{00000000-0005-0000-0000-0000D9880000}"/>
    <cellStyle name="Примечание 3 2 5 6 2" xfId="33522" xr:uid="{00000000-0005-0000-0000-0000DA880000}"/>
    <cellStyle name="Примечание 3 2 5 6 2 2" xfId="33523" xr:uid="{00000000-0005-0000-0000-0000DB880000}"/>
    <cellStyle name="Примечание 3 2 5 6 2 2 2" xfId="33524" xr:uid="{00000000-0005-0000-0000-0000DC880000}"/>
    <cellStyle name="Примечание 3 2 5 6 2 3" xfId="33525" xr:uid="{00000000-0005-0000-0000-0000DD880000}"/>
    <cellStyle name="Примечание 3 2 5 6 3" xfId="33526" xr:uid="{00000000-0005-0000-0000-0000DE880000}"/>
    <cellStyle name="Примечание 3 2 5 6 3 2" xfId="33527" xr:uid="{00000000-0005-0000-0000-0000DF880000}"/>
    <cellStyle name="Примечание 3 2 5 6 3 2 2" xfId="33528" xr:uid="{00000000-0005-0000-0000-0000E0880000}"/>
    <cellStyle name="Примечание 3 2 5 6 3 3" xfId="33529" xr:uid="{00000000-0005-0000-0000-0000E1880000}"/>
    <cellStyle name="Примечание 3 2 5 6 4" xfId="33530" xr:uid="{00000000-0005-0000-0000-0000E2880000}"/>
    <cellStyle name="Примечание 3 2 5 6 4 2" xfId="33531" xr:uid="{00000000-0005-0000-0000-0000E3880000}"/>
    <cellStyle name="Примечание 3 2 5 6 4 2 2" xfId="33532" xr:uid="{00000000-0005-0000-0000-0000E4880000}"/>
    <cellStyle name="Примечание 3 2 5 6 4 3" xfId="33533" xr:uid="{00000000-0005-0000-0000-0000E5880000}"/>
    <cellStyle name="Примечание 3 2 5 6 5" xfId="33534" xr:uid="{00000000-0005-0000-0000-0000E6880000}"/>
    <cellStyle name="Примечание 3 2 5 6 5 2" xfId="33535" xr:uid="{00000000-0005-0000-0000-0000E7880000}"/>
    <cellStyle name="Примечание 3 2 5 6 6" xfId="33536" xr:uid="{00000000-0005-0000-0000-0000E8880000}"/>
    <cellStyle name="Примечание 3 2 5 7" xfId="33537" xr:uid="{00000000-0005-0000-0000-0000E9880000}"/>
    <cellStyle name="Примечание 3 2 5 7 2" xfId="33538" xr:uid="{00000000-0005-0000-0000-0000EA880000}"/>
    <cellStyle name="Примечание 3 2 5 7 2 2" xfId="33539" xr:uid="{00000000-0005-0000-0000-0000EB880000}"/>
    <cellStyle name="Примечание 3 2 5 7 3" xfId="33540" xr:uid="{00000000-0005-0000-0000-0000EC880000}"/>
    <cellStyle name="Примечание 3 2 5 8" xfId="33541" xr:uid="{00000000-0005-0000-0000-0000ED880000}"/>
    <cellStyle name="Примечание 3 2 5 8 2" xfId="33542" xr:uid="{00000000-0005-0000-0000-0000EE880000}"/>
    <cellStyle name="Примечание 3 2 5 9" xfId="33543" xr:uid="{00000000-0005-0000-0000-0000EF880000}"/>
    <cellStyle name="Примечание 3 2 6" xfId="33544" xr:uid="{00000000-0005-0000-0000-0000F0880000}"/>
    <cellStyle name="Примечание 3 2 6 2" xfId="33545" xr:uid="{00000000-0005-0000-0000-0000F1880000}"/>
    <cellStyle name="Примечание 3 2 6 2 2" xfId="33546" xr:uid="{00000000-0005-0000-0000-0000F2880000}"/>
    <cellStyle name="Примечание 3 2 6 2 2 2" xfId="33547" xr:uid="{00000000-0005-0000-0000-0000F3880000}"/>
    <cellStyle name="Примечание 3 2 6 2 3" xfId="33548" xr:uid="{00000000-0005-0000-0000-0000F4880000}"/>
    <cellStyle name="Примечание 3 2 6 3" xfId="33549" xr:uid="{00000000-0005-0000-0000-0000F5880000}"/>
    <cellStyle name="Примечание 3 2 6 3 2" xfId="33550" xr:uid="{00000000-0005-0000-0000-0000F6880000}"/>
    <cellStyle name="Примечание 3 2 6 4" xfId="33551" xr:uid="{00000000-0005-0000-0000-0000F7880000}"/>
    <cellStyle name="Примечание 3 2 7" xfId="33552" xr:uid="{00000000-0005-0000-0000-0000F8880000}"/>
    <cellStyle name="Примечание 3 2 7 2" xfId="33553" xr:uid="{00000000-0005-0000-0000-0000F9880000}"/>
    <cellStyle name="Примечание 3 2 7 2 2" xfId="33554" xr:uid="{00000000-0005-0000-0000-0000FA880000}"/>
    <cellStyle name="Примечание 3 2 7 3" xfId="33555" xr:uid="{00000000-0005-0000-0000-0000FB880000}"/>
    <cellStyle name="Примечание 3 2 8" xfId="33556" xr:uid="{00000000-0005-0000-0000-0000FC880000}"/>
    <cellStyle name="Примечание 3 2 8 2" xfId="33557" xr:uid="{00000000-0005-0000-0000-0000FD880000}"/>
    <cellStyle name="Примечание 3 2 9" xfId="33558" xr:uid="{00000000-0005-0000-0000-0000FE880000}"/>
    <cellStyle name="Примечание 3 3" xfId="422" xr:uid="{00000000-0005-0000-0000-0000FF880000}"/>
    <cellStyle name="Примечание 3 3 2" xfId="33559" xr:uid="{00000000-0005-0000-0000-000000890000}"/>
    <cellStyle name="Примечание 3 3 2 10" xfId="33560" xr:uid="{00000000-0005-0000-0000-000001890000}"/>
    <cellStyle name="Примечание 3 3 2 2" xfId="33561" xr:uid="{00000000-0005-0000-0000-000002890000}"/>
    <cellStyle name="Примечание 3 3 2 2 2" xfId="33562" xr:uid="{00000000-0005-0000-0000-000003890000}"/>
    <cellStyle name="Примечание 3 3 2 2 2 2" xfId="33563" xr:uid="{00000000-0005-0000-0000-000004890000}"/>
    <cellStyle name="Примечание 3 3 2 2 2 2 2" xfId="33564" xr:uid="{00000000-0005-0000-0000-000005890000}"/>
    <cellStyle name="Примечание 3 3 2 2 2 2 2 2" xfId="33565" xr:uid="{00000000-0005-0000-0000-000006890000}"/>
    <cellStyle name="Примечание 3 3 2 2 2 2 3" xfId="33566" xr:uid="{00000000-0005-0000-0000-000007890000}"/>
    <cellStyle name="Примечание 3 3 2 2 2 3" xfId="33567" xr:uid="{00000000-0005-0000-0000-000008890000}"/>
    <cellStyle name="Примечание 3 3 2 2 2 3 2" xfId="33568" xr:uid="{00000000-0005-0000-0000-000009890000}"/>
    <cellStyle name="Примечание 3 3 2 2 2 3 2 2" xfId="33569" xr:uid="{00000000-0005-0000-0000-00000A890000}"/>
    <cellStyle name="Примечание 3 3 2 2 2 3 3" xfId="33570" xr:uid="{00000000-0005-0000-0000-00000B890000}"/>
    <cellStyle name="Примечание 3 3 2 2 2 4" xfId="33571" xr:uid="{00000000-0005-0000-0000-00000C890000}"/>
    <cellStyle name="Примечание 3 3 2 2 2 4 2" xfId="33572" xr:uid="{00000000-0005-0000-0000-00000D890000}"/>
    <cellStyle name="Примечание 3 3 2 2 2 4 2 2" xfId="33573" xr:uid="{00000000-0005-0000-0000-00000E890000}"/>
    <cellStyle name="Примечание 3 3 2 2 2 4 3" xfId="33574" xr:uid="{00000000-0005-0000-0000-00000F890000}"/>
    <cellStyle name="Примечание 3 3 2 2 2 5" xfId="33575" xr:uid="{00000000-0005-0000-0000-000010890000}"/>
    <cellStyle name="Примечание 3 3 2 2 2 5 2" xfId="33576" xr:uid="{00000000-0005-0000-0000-000011890000}"/>
    <cellStyle name="Примечание 3 3 2 2 2 6" xfId="33577" xr:uid="{00000000-0005-0000-0000-000012890000}"/>
    <cellStyle name="Примечание 3 3 2 2 3" xfId="33578" xr:uid="{00000000-0005-0000-0000-000013890000}"/>
    <cellStyle name="Примечание 3 3 2 2 3 2" xfId="33579" xr:uid="{00000000-0005-0000-0000-000014890000}"/>
    <cellStyle name="Примечание 3 3 2 2 3 2 2" xfId="33580" xr:uid="{00000000-0005-0000-0000-000015890000}"/>
    <cellStyle name="Примечание 3 3 2 2 3 2 2 2" xfId="33581" xr:uid="{00000000-0005-0000-0000-000016890000}"/>
    <cellStyle name="Примечание 3 3 2 2 3 2 3" xfId="33582" xr:uid="{00000000-0005-0000-0000-000017890000}"/>
    <cellStyle name="Примечание 3 3 2 2 3 3" xfId="33583" xr:uid="{00000000-0005-0000-0000-000018890000}"/>
    <cellStyle name="Примечание 3 3 2 2 3 3 2" xfId="33584" xr:uid="{00000000-0005-0000-0000-000019890000}"/>
    <cellStyle name="Примечание 3 3 2 2 3 3 2 2" xfId="33585" xr:uid="{00000000-0005-0000-0000-00001A890000}"/>
    <cellStyle name="Примечание 3 3 2 2 3 3 3" xfId="33586" xr:uid="{00000000-0005-0000-0000-00001B890000}"/>
    <cellStyle name="Примечание 3 3 2 2 3 4" xfId="33587" xr:uid="{00000000-0005-0000-0000-00001C890000}"/>
    <cellStyle name="Примечание 3 3 2 2 3 4 2" xfId="33588" xr:uid="{00000000-0005-0000-0000-00001D890000}"/>
    <cellStyle name="Примечание 3 3 2 2 3 4 2 2" xfId="33589" xr:uid="{00000000-0005-0000-0000-00001E890000}"/>
    <cellStyle name="Примечание 3 3 2 2 3 4 3" xfId="33590" xr:uid="{00000000-0005-0000-0000-00001F890000}"/>
    <cellStyle name="Примечание 3 3 2 2 3 5" xfId="33591" xr:uid="{00000000-0005-0000-0000-000020890000}"/>
    <cellStyle name="Примечание 3 3 2 2 3 5 2" xfId="33592" xr:uid="{00000000-0005-0000-0000-000021890000}"/>
    <cellStyle name="Примечание 3 3 2 2 3 6" xfId="33593" xr:uid="{00000000-0005-0000-0000-000022890000}"/>
    <cellStyle name="Примечание 3 3 2 2 4" xfId="33594" xr:uid="{00000000-0005-0000-0000-000023890000}"/>
    <cellStyle name="Примечание 3 3 2 2 4 2" xfId="33595" xr:uid="{00000000-0005-0000-0000-000024890000}"/>
    <cellStyle name="Примечание 3 3 2 2 4 2 2" xfId="33596" xr:uid="{00000000-0005-0000-0000-000025890000}"/>
    <cellStyle name="Примечание 3 3 2 2 4 2 2 2" xfId="33597" xr:uid="{00000000-0005-0000-0000-000026890000}"/>
    <cellStyle name="Примечание 3 3 2 2 4 2 3" xfId="33598" xr:uid="{00000000-0005-0000-0000-000027890000}"/>
    <cellStyle name="Примечание 3 3 2 2 4 3" xfId="33599" xr:uid="{00000000-0005-0000-0000-000028890000}"/>
    <cellStyle name="Примечание 3 3 2 2 4 3 2" xfId="33600" xr:uid="{00000000-0005-0000-0000-000029890000}"/>
    <cellStyle name="Примечание 3 3 2 2 4 3 2 2" xfId="33601" xr:uid="{00000000-0005-0000-0000-00002A890000}"/>
    <cellStyle name="Примечание 3 3 2 2 4 3 3" xfId="33602" xr:uid="{00000000-0005-0000-0000-00002B890000}"/>
    <cellStyle name="Примечание 3 3 2 2 4 4" xfId="33603" xr:uid="{00000000-0005-0000-0000-00002C890000}"/>
    <cellStyle name="Примечание 3 3 2 2 4 4 2" xfId="33604" xr:uid="{00000000-0005-0000-0000-00002D890000}"/>
    <cellStyle name="Примечание 3 3 2 2 4 4 2 2" xfId="33605" xr:uid="{00000000-0005-0000-0000-00002E890000}"/>
    <cellStyle name="Примечание 3 3 2 2 4 4 3" xfId="33606" xr:uid="{00000000-0005-0000-0000-00002F890000}"/>
    <cellStyle name="Примечание 3 3 2 2 4 5" xfId="33607" xr:uid="{00000000-0005-0000-0000-000030890000}"/>
    <cellStyle name="Примечание 3 3 2 2 4 5 2" xfId="33608" xr:uid="{00000000-0005-0000-0000-000031890000}"/>
    <cellStyle name="Примечание 3 3 2 2 4 6" xfId="33609" xr:uid="{00000000-0005-0000-0000-000032890000}"/>
    <cellStyle name="Примечание 3 3 2 2 5" xfId="33610" xr:uid="{00000000-0005-0000-0000-000033890000}"/>
    <cellStyle name="Примечание 3 3 2 2 5 2" xfId="33611" xr:uid="{00000000-0005-0000-0000-000034890000}"/>
    <cellStyle name="Примечание 3 3 2 2 5 2 2" xfId="33612" xr:uid="{00000000-0005-0000-0000-000035890000}"/>
    <cellStyle name="Примечание 3 3 2 2 5 2 2 2" xfId="33613" xr:uid="{00000000-0005-0000-0000-000036890000}"/>
    <cellStyle name="Примечание 3 3 2 2 5 2 3" xfId="33614" xr:uid="{00000000-0005-0000-0000-000037890000}"/>
    <cellStyle name="Примечание 3 3 2 2 5 3" xfId="33615" xr:uid="{00000000-0005-0000-0000-000038890000}"/>
    <cellStyle name="Примечание 3 3 2 2 5 3 2" xfId="33616" xr:uid="{00000000-0005-0000-0000-000039890000}"/>
    <cellStyle name="Примечание 3 3 2 2 5 3 2 2" xfId="33617" xr:uid="{00000000-0005-0000-0000-00003A890000}"/>
    <cellStyle name="Примечание 3 3 2 2 5 3 3" xfId="33618" xr:uid="{00000000-0005-0000-0000-00003B890000}"/>
    <cellStyle name="Примечание 3 3 2 2 5 4" xfId="33619" xr:uid="{00000000-0005-0000-0000-00003C890000}"/>
    <cellStyle name="Примечание 3 3 2 2 5 4 2" xfId="33620" xr:uid="{00000000-0005-0000-0000-00003D890000}"/>
    <cellStyle name="Примечание 3 3 2 2 5 4 2 2" xfId="33621" xr:uid="{00000000-0005-0000-0000-00003E890000}"/>
    <cellStyle name="Примечание 3 3 2 2 5 4 3" xfId="33622" xr:uid="{00000000-0005-0000-0000-00003F890000}"/>
    <cellStyle name="Примечание 3 3 2 2 5 5" xfId="33623" xr:uid="{00000000-0005-0000-0000-000040890000}"/>
    <cellStyle name="Примечание 3 3 2 2 5 5 2" xfId="33624" xr:uid="{00000000-0005-0000-0000-000041890000}"/>
    <cellStyle name="Примечание 3 3 2 2 5 6" xfId="33625" xr:uid="{00000000-0005-0000-0000-000042890000}"/>
    <cellStyle name="Примечание 3 3 2 2 6" xfId="33626" xr:uid="{00000000-0005-0000-0000-000043890000}"/>
    <cellStyle name="Примечание 3 3 2 2 6 2" xfId="33627" xr:uid="{00000000-0005-0000-0000-000044890000}"/>
    <cellStyle name="Примечание 3 3 2 2 6 2 2" xfId="33628" xr:uid="{00000000-0005-0000-0000-000045890000}"/>
    <cellStyle name="Примечание 3 3 2 2 6 3" xfId="33629" xr:uid="{00000000-0005-0000-0000-000046890000}"/>
    <cellStyle name="Примечание 3 3 2 2 7" xfId="33630" xr:uid="{00000000-0005-0000-0000-000047890000}"/>
    <cellStyle name="Примечание 3 3 2 2 7 2" xfId="33631" xr:uid="{00000000-0005-0000-0000-000048890000}"/>
    <cellStyle name="Примечание 3 3 2 2 8" xfId="33632" xr:uid="{00000000-0005-0000-0000-000049890000}"/>
    <cellStyle name="Примечание 3 3 2 3" xfId="33633" xr:uid="{00000000-0005-0000-0000-00004A890000}"/>
    <cellStyle name="Примечание 3 3 2 3 2" xfId="33634" xr:uid="{00000000-0005-0000-0000-00004B890000}"/>
    <cellStyle name="Примечание 3 3 2 3 2 2" xfId="33635" xr:uid="{00000000-0005-0000-0000-00004C890000}"/>
    <cellStyle name="Примечание 3 3 2 3 2 2 2" xfId="33636" xr:uid="{00000000-0005-0000-0000-00004D890000}"/>
    <cellStyle name="Примечание 3 3 2 3 2 2 2 2" xfId="33637" xr:uid="{00000000-0005-0000-0000-00004E890000}"/>
    <cellStyle name="Примечание 3 3 2 3 2 2 3" xfId="33638" xr:uid="{00000000-0005-0000-0000-00004F890000}"/>
    <cellStyle name="Примечание 3 3 2 3 2 3" xfId="33639" xr:uid="{00000000-0005-0000-0000-000050890000}"/>
    <cellStyle name="Примечание 3 3 2 3 2 3 2" xfId="33640" xr:uid="{00000000-0005-0000-0000-000051890000}"/>
    <cellStyle name="Примечание 3 3 2 3 2 3 2 2" xfId="33641" xr:uid="{00000000-0005-0000-0000-000052890000}"/>
    <cellStyle name="Примечание 3 3 2 3 2 3 3" xfId="33642" xr:uid="{00000000-0005-0000-0000-000053890000}"/>
    <cellStyle name="Примечание 3 3 2 3 2 4" xfId="33643" xr:uid="{00000000-0005-0000-0000-000054890000}"/>
    <cellStyle name="Примечание 3 3 2 3 2 4 2" xfId="33644" xr:uid="{00000000-0005-0000-0000-000055890000}"/>
    <cellStyle name="Примечание 3 3 2 3 2 4 2 2" xfId="33645" xr:uid="{00000000-0005-0000-0000-000056890000}"/>
    <cellStyle name="Примечание 3 3 2 3 2 4 3" xfId="33646" xr:uid="{00000000-0005-0000-0000-000057890000}"/>
    <cellStyle name="Примечание 3 3 2 3 2 5" xfId="33647" xr:uid="{00000000-0005-0000-0000-000058890000}"/>
    <cellStyle name="Примечание 3 3 2 3 2 5 2" xfId="33648" xr:uid="{00000000-0005-0000-0000-000059890000}"/>
    <cellStyle name="Примечание 3 3 2 3 2 6" xfId="33649" xr:uid="{00000000-0005-0000-0000-00005A890000}"/>
    <cellStyle name="Примечание 3 3 2 3 3" xfId="33650" xr:uid="{00000000-0005-0000-0000-00005B890000}"/>
    <cellStyle name="Примечание 3 3 2 3 3 2" xfId="33651" xr:uid="{00000000-0005-0000-0000-00005C890000}"/>
    <cellStyle name="Примечание 3 3 2 3 3 2 2" xfId="33652" xr:uid="{00000000-0005-0000-0000-00005D890000}"/>
    <cellStyle name="Примечание 3 3 2 3 3 2 2 2" xfId="33653" xr:uid="{00000000-0005-0000-0000-00005E890000}"/>
    <cellStyle name="Примечание 3 3 2 3 3 2 3" xfId="33654" xr:uid="{00000000-0005-0000-0000-00005F890000}"/>
    <cellStyle name="Примечание 3 3 2 3 3 3" xfId="33655" xr:uid="{00000000-0005-0000-0000-000060890000}"/>
    <cellStyle name="Примечание 3 3 2 3 3 3 2" xfId="33656" xr:uid="{00000000-0005-0000-0000-000061890000}"/>
    <cellStyle name="Примечание 3 3 2 3 3 3 2 2" xfId="33657" xr:uid="{00000000-0005-0000-0000-000062890000}"/>
    <cellStyle name="Примечание 3 3 2 3 3 3 3" xfId="33658" xr:uid="{00000000-0005-0000-0000-000063890000}"/>
    <cellStyle name="Примечание 3 3 2 3 3 4" xfId="33659" xr:uid="{00000000-0005-0000-0000-000064890000}"/>
    <cellStyle name="Примечание 3 3 2 3 3 4 2" xfId="33660" xr:uid="{00000000-0005-0000-0000-000065890000}"/>
    <cellStyle name="Примечание 3 3 2 3 3 4 2 2" xfId="33661" xr:uid="{00000000-0005-0000-0000-000066890000}"/>
    <cellStyle name="Примечание 3 3 2 3 3 4 3" xfId="33662" xr:uid="{00000000-0005-0000-0000-000067890000}"/>
    <cellStyle name="Примечание 3 3 2 3 3 5" xfId="33663" xr:uid="{00000000-0005-0000-0000-000068890000}"/>
    <cellStyle name="Примечание 3 3 2 3 3 5 2" xfId="33664" xr:uid="{00000000-0005-0000-0000-000069890000}"/>
    <cellStyle name="Примечание 3 3 2 3 3 6" xfId="33665" xr:uid="{00000000-0005-0000-0000-00006A890000}"/>
    <cellStyle name="Примечание 3 3 2 3 4" xfId="33666" xr:uid="{00000000-0005-0000-0000-00006B890000}"/>
    <cellStyle name="Примечание 3 3 2 3 4 2" xfId="33667" xr:uid="{00000000-0005-0000-0000-00006C890000}"/>
    <cellStyle name="Примечание 3 3 2 3 4 2 2" xfId="33668" xr:uid="{00000000-0005-0000-0000-00006D890000}"/>
    <cellStyle name="Примечание 3 3 2 3 4 2 2 2" xfId="33669" xr:uid="{00000000-0005-0000-0000-00006E890000}"/>
    <cellStyle name="Примечание 3 3 2 3 4 2 3" xfId="33670" xr:uid="{00000000-0005-0000-0000-00006F890000}"/>
    <cellStyle name="Примечание 3 3 2 3 4 3" xfId="33671" xr:uid="{00000000-0005-0000-0000-000070890000}"/>
    <cellStyle name="Примечание 3 3 2 3 4 3 2" xfId="33672" xr:uid="{00000000-0005-0000-0000-000071890000}"/>
    <cellStyle name="Примечание 3 3 2 3 4 3 2 2" xfId="33673" xr:uid="{00000000-0005-0000-0000-000072890000}"/>
    <cellStyle name="Примечание 3 3 2 3 4 3 3" xfId="33674" xr:uid="{00000000-0005-0000-0000-000073890000}"/>
    <cellStyle name="Примечание 3 3 2 3 4 4" xfId="33675" xr:uid="{00000000-0005-0000-0000-000074890000}"/>
    <cellStyle name="Примечание 3 3 2 3 4 4 2" xfId="33676" xr:uid="{00000000-0005-0000-0000-000075890000}"/>
    <cellStyle name="Примечание 3 3 2 3 4 4 2 2" xfId="33677" xr:uid="{00000000-0005-0000-0000-000076890000}"/>
    <cellStyle name="Примечание 3 3 2 3 4 4 3" xfId="33678" xr:uid="{00000000-0005-0000-0000-000077890000}"/>
    <cellStyle name="Примечание 3 3 2 3 4 5" xfId="33679" xr:uid="{00000000-0005-0000-0000-000078890000}"/>
    <cellStyle name="Примечание 3 3 2 3 4 5 2" xfId="33680" xr:uid="{00000000-0005-0000-0000-000079890000}"/>
    <cellStyle name="Примечание 3 3 2 3 4 6" xfId="33681" xr:uid="{00000000-0005-0000-0000-00007A890000}"/>
    <cellStyle name="Примечание 3 3 2 3 5" xfId="33682" xr:uid="{00000000-0005-0000-0000-00007B890000}"/>
    <cellStyle name="Примечание 3 3 2 3 5 2" xfId="33683" xr:uid="{00000000-0005-0000-0000-00007C890000}"/>
    <cellStyle name="Примечание 3 3 2 3 5 2 2" xfId="33684" xr:uid="{00000000-0005-0000-0000-00007D890000}"/>
    <cellStyle name="Примечание 3 3 2 3 5 2 2 2" xfId="33685" xr:uid="{00000000-0005-0000-0000-00007E890000}"/>
    <cellStyle name="Примечание 3 3 2 3 5 2 3" xfId="33686" xr:uid="{00000000-0005-0000-0000-00007F890000}"/>
    <cellStyle name="Примечание 3 3 2 3 5 3" xfId="33687" xr:uid="{00000000-0005-0000-0000-000080890000}"/>
    <cellStyle name="Примечание 3 3 2 3 5 3 2" xfId="33688" xr:uid="{00000000-0005-0000-0000-000081890000}"/>
    <cellStyle name="Примечание 3 3 2 3 5 3 2 2" xfId="33689" xr:uid="{00000000-0005-0000-0000-000082890000}"/>
    <cellStyle name="Примечание 3 3 2 3 5 3 3" xfId="33690" xr:uid="{00000000-0005-0000-0000-000083890000}"/>
    <cellStyle name="Примечание 3 3 2 3 5 4" xfId="33691" xr:uid="{00000000-0005-0000-0000-000084890000}"/>
    <cellStyle name="Примечание 3 3 2 3 5 4 2" xfId="33692" xr:uid="{00000000-0005-0000-0000-000085890000}"/>
    <cellStyle name="Примечание 3 3 2 3 5 4 2 2" xfId="33693" xr:uid="{00000000-0005-0000-0000-000086890000}"/>
    <cellStyle name="Примечание 3 3 2 3 5 4 3" xfId="33694" xr:uid="{00000000-0005-0000-0000-000087890000}"/>
    <cellStyle name="Примечание 3 3 2 3 5 5" xfId="33695" xr:uid="{00000000-0005-0000-0000-000088890000}"/>
    <cellStyle name="Примечание 3 3 2 3 5 5 2" xfId="33696" xr:uid="{00000000-0005-0000-0000-000089890000}"/>
    <cellStyle name="Примечание 3 3 2 3 5 6" xfId="33697" xr:uid="{00000000-0005-0000-0000-00008A890000}"/>
    <cellStyle name="Примечание 3 3 2 3 6" xfId="33698" xr:uid="{00000000-0005-0000-0000-00008B890000}"/>
    <cellStyle name="Примечание 3 3 2 3 6 2" xfId="33699" xr:uid="{00000000-0005-0000-0000-00008C890000}"/>
    <cellStyle name="Примечание 3 3 2 3 6 2 2" xfId="33700" xr:uid="{00000000-0005-0000-0000-00008D890000}"/>
    <cellStyle name="Примечание 3 3 2 3 6 2 2 2" xfId="33701" xr:uid="{00000000-0005-0000-0000-00008E890000}"/>
    <cellStyle name="Примечание 3 3 2 3 6 2 3" xfId="33702" xr:uid="{00000000-0005-0000-0000-00008F890000}"/>
    <cellStyle name="Примечание 3 3 2 3 6 3" xfId="33703" xr:uid="{00000000-0005-0000-0000-000090890000}"/>
    <cellStyle name="Примечание 3 3 2 3 6 3 2" xfId="33704" xr:uid="{00000000-0005-0000-0000-000091890000}"/>
    <cellStyle name="Примечание 3 3 2 3 6 3 2 2" xfId="33705" xr:uid="{00000000-0005-0000-0000-000092890000}"/>
    <cellStyle name="Примечание 3 3 2 3 6 3 3" xfId="33706" xr:uid="{00000000-0005-0000-0000-000093890000}"/>
    <cellStyle name="Примечание 3 3 2 3 6 4" xfId="33707" xr:uid="{00000000-0005-0000-0000-000094890000}"/>
    <cellStyle name="Примечание 3 3 2 3 6 4 2" xfId="33708" xr:uid="{00000000-0005-0000-0000-000095890000}"/>
    <cellStyle name="Примечание 3 3 2 3 6 4 2 2" xfId="33709" xr:uid="{00000000-0005-0000-0000-000096890000}"/>
    <cellStyle name="Примечание 3 3 2 3 6 4 3" xfId="33710" xr:uid="{00000000-0005-0000-0000-000097890000}"/>
    <cellStyle name="Примечание 3 3 2 3 6 5" xfId="33711" xr:uid="{00000000-0005-0000-0000-000098890000}"/>
    <cellStyle name="Примечание 3 3 2 3 6 5 2" xfId="33712" xr:uid="{00000000-0005-0000-0000-000099890000}"/>
    <cellStyle name="Примечание 3 3 2 3 6 6" xfId="33713" xr:uid="{00000000-0005-0000-0000-00009A890000}"/>
    <cellStyle name="Примечание 3 3 2 3 7" xfId="33714" xr:uid="{00000000-0005-0000-0000-00009B890000}"/>
    <cellStyle name="Примечание 3 3 2 3 7 2" xfId="33715" xr:uid="{00000000-0005-0000-0000-00009C890000}"/>
    <cellStyle name="Примечание 3 3 2 3 7 2 2" xfId="33716" xr:uid="{00000000-0005-0000-0000-00009D890000}"/>
    <cellStyle name="Примечание 3 3 2 3 7 3" xfId="33717" xr:uid="{00000000-0005-0000-0000-00009E890000}"/>
    <cellStyle name="Примечание 3 3 2 3 8" xfId="33718" xr:uid="{00000000-0005-0000-0000-00009F890000}"/>
    <cellStyle name="Примечание 3 3 2 3 8 2" xfId="33719" xr:uid="{00000000-0005-0000-0000-0000A0890000}"/>
    <cellStyle name="Примечание 3 3 2 3 9" xfId="33720" xr:uid="{00000000-0005-0000-0000-0000A1890000}"/>
    <cellStyle name="Примечание 3 3 2 4" xfId="33721" xr:uid="{00000000-0005-0000-0000-0000A2890000}"/>
    <cellStyle name="Примечание 3 3 2 4 2" xfId="33722" xr:uid="{00000000-0005-0000-0000-0000A3890000}"/>
    <cellStyle name="Примечание 3 3 2 4 2 2" xfId="33723" xr:uid="{00000000-0005-0000-0000-0000A4890000}"/>
    <cellStyle name="Примечание 3 3 2 4 2 2 2" xfId="33724" xr:uid="{00000000-0005-0000-0000-0000A5890000}"/>
    <cellStyle name="Примечание 3 3 2 4 2 3" xfId="33725" xr:uid="{00000000-0005-0000-0000-0000A6890000}"/>
    <cellStyle name="Примечание 3 3 2 4 3" xfId="33726" xr:uid="{00000000-0005-0000-0000-0000A7890000}"/>
    <cellStyle name="Примечание 3 3 2 4 3 2" xfId="33727" xr:uid="{00000000-0005-0000-0000-0000A8890000}"/>
    <cellStyle name="Примечание 3 3 2 4 3 2 2" xfId="33728" xr:uid="{00000000-0005-0000-0000-0000A9890000}"/>
    <cellStyle name="Примечание 3 3 2 4 3 3" xfId="33729" xr:uid="{00000000-0005-0000-0000-0000AA890000}"/>
    <cellStyle name="Примечание 3 3 2 4 4" xfId="33730" xr:uid="{00000000-0005-0000-0000-0000AB890000}"/>
    <cellStyle name="Примечание 3 3 2 4 4 2" xfId="33731" xr:uid="{00000000-0005-0000-0000-0000AC890000}"/>
    <cellStyle name="Примечание 3 3 2 4 4 2 2" xfId="33732" xr:uid="{00000000-0005-0000-0000-0000AD890000}"/>
    <cellStyle name="Примечание 3 3 2 4 4 3" xfId="33733" xr:uid="{00000000-0005-0000-0000-0000AE890000}"/>
    <cellStyle name="Примечание 3 3 2 4 5" xfId="33734" xr:uid="{00000000-0005-0000-0000-0000AF890000}"/>
    <cellStyle name="Примечание 3 3 2 4 5 2" xfId="33735" xr:uid="{00000000-0005-0000-0000-0000B0890000}"/>
    <cellStyle name="Примечание 3 3 2 4 6" xfId="33736" xr:uid="{00000000-0005-0000-0000-0000B1890000}"/>
    <cellStyle name="Примечание 3 3 2 5" xfId="33737" xr:uid="{00000000-0005-0000-0000-0000B2890000}"/>
    <cellStyle name="Примечание 3 3 2 5 2" xfId="33738" xr:uid="{00000000-0005-0000-0000-0000B3890000}"/>
    <cellStyle name="Примечание 3 3 2 5 2 2" xfId="33739" xr:uid="{00000000-0005-0000-0000-0000B4890000}"/>
    <cellStyle name="Примечание 3 3 2 5 2 2 2" xfId="33740" xr:uid="{00000000-0005-0000-0000-0000B5890000}"/>
    <cellStyle name="Примечание 3 3 2 5 2 3" xfId="33741" xr:uid="{00000000-0005-0000-0000-0000B6890000}"/>
    <cellStyle name="Примечание 3 3 2 5 3" xfId="33742" xr:uid="{00000000-0005-0000-0000-0000B7890000}"/>
    <cellStyle name="Примечание 3 3 2 5 3 2" xfId="33743" xr:uid="{00000000-0005-0000-0000-0000B8890000}"/>
    <cellStyle name="Примечание 3 3 2 5 3 2 2" xfId="33744" xr:uid="{00000000-0005-0000-0000-0000B9890000}"/>
    <cellStyle name="Примечание 3 3 2 5 3 3" xfId="33745" xr:uid="{00000000-0005-0000-0000-0000BA890000}"/>
    <cellStyle name="Примечание 3 3 2 5 4" xfId="33746" xr:uid="{00000000-0005-0000-0000-0000BB890000}"/>
    <cellStyle name="Примечание 3 3 2 5 4 2" xfId="33747" xr:uid="{00000000-0005-0000-0000-0000BC890000}"/>
    <cellStyle name="Примечание 3 3 2 5 4 2 2" xfId="33748" xr:uid="{00000000-0005-0000-0000-0000BD890000}"/>
    <cellStyle name="Примечание 3 3 2 5 4 3" xfId="33749" xr:uid="{00000000-0005-0000-0000-0000BE890000}"/>
    <cellStyle name="Примечание 3 3 2 5 5" xfId="33750" xr:uid="{00000000-0005-0000-0000-0000BF890000}"/>
    <cellStyle name="Примечание 3 3 2 5 5 2" xfId="33751" xr:uid="{00000000-0005-0000-0000-0000C0890000}"/>
    <cellStyle name="Примечание 3 3 2 5 6" xfId="33752" xr:uid="{00000000-0005-0000-0000-0000C1890000}"/>
    <cellStyle name="Примечание 3 3 2 6" xfId="33753" xr:uid="{00000000-0005-0000-0000-0000C2890000}"/>
    <cellStyle name="Примечание 3 3 2 6 2" xfId="33754" xr:uid="{00000000-0005-0000-0000-0000C3890000}"/>
    <cellStyle name="Примечание 3 3 2 6 2 2" xfId="33755" xr:uid="{00000000-0005-0000-0000-0000C4890000}"/>
    <cellStyle name="Примечание 3 3 2 6 2 2 2" xfId="33756" xr:uid="{00000000-0005-0000-0000-0000C5890000}"/>
    <cellStyle name="Примечание 3 3 2 6 2 3" xfId="33757" xr:uid="{00000000-0005-0000-0000-0000C6890000}"/>
    <cellStyle name="Примечание 3 3 2 6 3" xfId="33758" xr:uid="{00000000-0005-0000-0000-0000C7890000}"/>
    <cellStyle name="Примечание 3 3 2 6 3 2" xfId="33759" xr:uid="{00000000-0005-0000-0000-0000C8890000}"/>
    <cellStyle name="Примечание 3 3 2 6 3 2 2" xfId="33760" xr:uid="{00000000-0005-0000-0000-0000C9890000}"/>
    <cellStyle name="Примечание 3 3 2 6 3 3" xfId="33761" xr:uid="{00000000-0005-0000-0000-0000CA890000}"/>
    <cellStyle name="Примечание 3 3 2 6 4" xfId="33762" xr:uid="{00000000-0005-0000-0000-0000CB890000}"/>
    <cellStyle name="Примечание 3 3 2 6 4 2" xfId="33763" xr:uid="{00000000-0005-0000-0000-0000CC890000}"/>
    <cellStyle name="Примечание 3 3 2 6 4 2 2" xfId="33764" xr:uid="{00000000-0005-0000-0000-0000CD890000}"/>
    <cellStyle name="Примечание 3 3 2 6 4 3" xfId="33765" xr:uid="{00000000-0005-0000-0000-0000CE890000}"/>
    <cellStyle name="Примечание 3 3 2 6 5" xfId="33766" xr:uid="{00000000-0005-0000-0000-0000CF890000}"/>
    <cellStyle name="Примечание 3 3 2 6 5 2" xfId="33767" xr:uid="{00000000-0005-0000-0000-0000D0890000}"/>
    <cellStyle name="Примечание 3 3 2 6 6" xfId="33768" xr:uid="{00000000-0005-0000-0000-0000D1890000}"/>
    <cellStyle name="Примечание 3 3 2 7" xfId="33769" xr:uid="{00000000-0005-0000-0000-0000D2890000}"/>
    <cellStyle name="Примечание 3 3 2 7 2" xfId="33770" xr:uid="{00000000-0005-0000-0000-0000D3890000}"/>
    <cellStyle name="Примечание 3 3 2 7 2 2" xfId="33771" xr:uid="{00000000-0005-0000-0000-0000D4890000}"/>
    <cellStyle name="Примечание 3 3 2 7 2 2 2" xfId="33772" xr:uid="{00000000-0005-0000-0000-0000D5890000}"/>
    <cellStyle name="Примечание 3 3 2 7 2 3" xfId="33773" xr:uid="{00000000-0005-0000-0000-0000D6890000}"/>
    <cellStyle name="Примечание 3 3 2 7 3" xfId="33774" xr:uid="{00000000-0005-0000-0000-0000D7890000}"/>
    <cellStyle name="Примечание 3 3 2 7 3 2" xfId="33775" xr:uid="{00000000-0005-0000-0000-0000D8890000}"/>
    <cellStyle name="Примечание 3 3 2 7 3 2 2" xfId="33776" xr:uid="{00000000-0005-0000-0000-0000D9890000}"/>
    <cellStyle name="Примечание 3 3 2 7 3 3" xfId="33777" xr:uid="{00000000-0005-0000-0000-0000DA890000}"/>
    <cellStyle name="Примечание 3 3 2 7 4" xfId="33778" xr:uid="{00000000-0005-0000-0000-0000DB890000}"/>
    <cellStyle name="Примечание 3 3 2 7 4 2" xfId="33779" xr:uid="{00000000-0005-0000-0000-0000DC890000}"/>
    <cellStyle name="Примечание 3 3 2 7 4 2 2" xfId="33780" xr:uid="{00000000-0005-0000-0000-0000DD890000}"/>
    <cellStyle name="Примечание 3 3 2 7 4 3" xfId="33781" xr:uid="{00000000-0005-0000-0000-0000DE890000}"/>
    <cellStyle name="Примечание 3 3 2 7 5" xfId="33782" xr:uid="{00000000-0005-0000-0000-0000DF890000}"/>
    <cellStyle name="Примечание 3 3 2 7 5 2" xfId="33783" xr:uid="{00000000-0005-0000-0000-0000E0890000}"/>
    <cellStyle name="Примечание 3 3 2 7 6" xfId="33784" xr:uid="{00000000-0005-0000-0000-0000E1890000}"/>
    <cellStyle name="Примечание 3 3 2 8" xfId="33785" xr:uid="{00000000-0005-0000-0000-0000E2890000}"/>
    <cellStyle name="Примечание 3 3 2 8 2" xfId="33786" xr:uid="{00000000-0005-0000-0000-0000E3890000}"/>
    <cellStyle name="Примечание 3 3 2 8 2 2" xfId="33787" xr:uid="{00000000-0005-0000-0000-0000E4890000}"/>
    <cellStyle name="Примечание 3 3 2 8 3" xfId="33788" xr:uid="{00000000-0005-0000-0000-0000E5890000}"/>
    <cellStyle name="Примечание 3 3 2 9" xfId="33789" xr:uid="{00000000-0005-0000-0000-0000E6890000}"/>
    <cellStyle name="Примечание 3 3 2 9 2" xfId="33790" xr:uid="{00000000-0005-0000-0000-0000E7890000}"/>
    <cellStyle name="Примечание 3 3 3" xfId="33791" xr:uid="{00000000-0005-0000-0000-0000E8890000}"/>
    <cellStyle name="Примечание 3 3 3 2" xfId="33792" xr:uid="{00000000-0005-0000-0000-0000E9890000}"/>
    <cellStyle name="Примечание 3 3 3 2 2" xfId="33793" xr:uid="{00000000-0005-0000-0000-0000EA890000}"/>
    <cellStyle name="Примечание 3 3 3 2 2 2" xfId="33794" xr:uid="{00000000-0005-0000-0000-0000EB890000}"/>
    <cellStyle name="Примечание 3 3 3 2 2 2 2" xfId="33795" xr:uid="{00000000-0005-0000-0000-0000EC890000}"/>
    <cellStyle name="Примечание 3 3 3 2 2 3" xfId="33796" xr:uid="{00000000-0005-0000-0000-0000ED890000}"/>
    <cellStyle name="Примечание 3 3 3 2 3" xfId="33797" xr:uid="{00000000-0005-0000-0000-0000EE890000}"/>
    <cellStyle name="Примечание 3 3 3 2 3 2" xfId="33798" xr:uid="{00000000-0005-0000-0000-0000EF890000}"/>
    <cellStyle name="Примечание 3 3 3 2 3 2 2" xfId="33799" xr:uid="{00000000-0005-0000-0000-0000F0890000}"/>
    <cellStyle name="Примечание 3 3 3 2 3 3" xfId="33800" xr:uid="{00000000-0005-0000-0000-0000F1890000}"/>
    <cellStyle name="Примечание 3 3 3 2 4" xfId="33801" xr:uid="{00000000-0005-0000-0000-0000F2890000}"/>
    <cellStyle name="Примечание 3 3 3 2 4 2" xfId="33802" xr:uid="{00000000-0005-0000-0000-0000F3890000}"/>
    <cellStyle name="Примечание 3 3 3 2 4 2 2" xfId="33803" xr:uid="{00000000-0005-0000-0000-0000F4890000}"/>
    <cellStyle name="Примечание 3 3 3 2 4 3" xfId="33804" xr:uid="{00000000-0005-0000-0000-0000F5890000}"/>
    <cellStyle name="Примечание 3 3 3 2 5" xfId="33805" xr:uid="{00000000-0005-0000-0000-0000F6890000}"/>
    <cellStyle name="Примечание 3 3 3 2 5 2" xfId="33806" xr:uid="{00000000-0005-0000-0000-0000F7890000}"/>
    <cellStyle name="Примечание 3 3 3 2 6" xfId="33807" xr:uid="{00000000-0005-0000-0000-0000F8890000}"/>
    <cellStyle name="Примечание 3 3 3 3" xfId="33808" xr:uid="{00000000-0005-0000-0000-0000F9890000}"/>
    <cellStyle name="Примечание 3 3 3 3 2" xfId="33809" xr:uid="{00000000-0005-0000-0000-0000FA890000}"/>
    <cellStyle name="Примечание 3 3 3 3 2 2" xfId="33810" xr:uid="{00000000-0005-0000-0000-0000FB890000}"/>
    <cellStyle name="Примечание 3 3 3 3 2 2 2" xfId="33811" xr:uid="{00000000-0005-0000-0000-0000FC890000}"/>
    <cellStyle name="Примечание 3 3 3 3 2 3" xfId="33812" xr:uid="{00000000-0005-0000-0000-0000FD890000}"/>
    <cellStyle name="Примечание 3 3 3 3 3" xfId="33813" xr:uid="{00000000-0005-0000-0000-0000FE890000}"/>
    <cellStyle name="Примечание 3 3 3 3 3 2" xfId="33814" xr:uid="{00000000-0005-0000-0000-0000FF890000}"/>
    <cellStyle name="Примечание 3 3 3 3 3 2 2" xfId="33815" xr:uid="{00000000-0005-0000-0000-0000008A0000}"/>
    <cellStyle name="Примечание 3 3 3 3 3 3" xfId="33816" xr:uid="{00000000-0005-0000-0000-0000018A0000}"/>
    <cellStyle name="Примечание 3 3 3 3 4" xfId="33817" xr:uid="{00000000-0005-0000-0000-0000028A0000}"/>
    <cellStyle name="Примечание 3 3 3 3 4 2" xfId="33818" xr:uid="{00000000-0005-0000-0000-0000038A0000}"/>
    <cellStyle name="Примечание 3 3 3 3 4 2 2" xfId="33819" xr:uid="{00000000-0005-0000-0000-0000048A0000}"/>
    <cellStyle name="Примечание 3 3 3 3 4 3" xfId="33820" xr:uid="{00000000-0005-0000-0000-0000058A0000}"/>
    <cellStyle name="Примечание 3 3 3 3 5" xfId="33821" xr:uid="{00000000-0005-0000-0000-0000068A0000}"/>
    <cellStyle name="Примечание 3 3 3 3 5 2" xfId="33822" xr:uid="{00000000-0005-0000-0000-0000078A0000}"/>
    <cellStyle name="Примечание 3 3 3 3 6" xfId="33823" xr:uid="{00000000-0005-0000-0000-0000088A0000}"/>
    <cellStyle name="Примечание 3 3 3 4" xfId="33824" xr:uid="{00000000-0005-0000-0000-0000098A0000}"/>
    <cellStyle name="Примечание 3 3 3 4 2" xfId="33825" xr:uid="{00000000-0005-0000-0000-00000A8A0000}"/>
    <cellStyle name="Примечание 3 3 3 4 2 2" xfId="33826" xr:uid="{00000000-0005-0000-0000-00000B8A0000}"/>
    <cellStyle name="Примечание 3 3 3 4 2 2 2" xfId="33827" xr:uid="{00000000-0005-0000-0000-00000C8A0000}"/>
    <cellStyle name="Примечание 3 3 3 4 2 3" xfId="33828" xr:uid="{00000000-0005-0000-0000-00000D8A0000}"/>
    <cellStyle name="Примечание 3 3 3 4 3" xfId="33829" xr:uid="{00000000-0005-0000-0000-00000E8A0000}"/>
    <cellStyle name="Примечание 3 3 3 4 3 2" xfId="33830" xr:uid="{00000000-0005-0000-0000-00000F8A0000}"/>
    <cellStyle name="Примечание 3 3 3 4 3 2 2" xfId="33831" xr:uid="{00000000-0005-0000-0000-0000108A0000}"/>
    <cellStyle name="Примечание 3 3 3 4 3 3" xfId="33832" xr:uid="{00000000-0005-0000-0000-0000118A0000}"/>
    <cellStyle name="Примечание 3 3 3 4 4" xfId="33833" xr:uid="{00000000-0005-0000-0000-0000128A0000}"/>
    <cellStyle name="Примечание 3 3 3 4 4 2" xfId="33834" xr:uid="{00000000-0005-0000-0000-0000138A0000}"/>
    <cellStyle name="Примечание 3 3 3 4 4 2 2" xfId="33835" xr:uid="{00000000-0005-0000-0000-0000148A0000}"/>
    <cellStyle name="Примечание 3 3 3 4 4 3" xfId="33836" xr:uid="{00000000-0005-0000-0000-0000158A0000}"/>
    <cellStyle name="Примечание 3 3 3 4 5" xfId="33837" xr:uid="{00000000-0005-0000-0000-0000168A0000}"/>
    <cellStyle name="Примечание 3 3 3 4 5 2" xfId="33838" xr:uid="{00000000-0005-0000-0000-0000178A0000}"/>
    <cellStyle name="Примечание 3 3 3 4 6" xfId="33839" xr:uid="{00000000-0005-0000-0000-0000188A0000}"/>
    <cellStyle name="Примечание 3 3 3 5" xfId="33840" xr:uid="{00000000-0005-0000-0000-0000198A0000}"/>
    <cellStyle name="Примечание 3 3 3 5 2" xfId="33841" xr:uid="{00000000-0005-0000-0000-00001A8A0000}"/>
    <cellStyle name="Примечание 3 3 3 5 2 2" xfId="33842" xr:uid="{00000000-0005-0000-0000-00001B8A0000}"/>
    <cellStyle name="Примечание 3 3 3 5 2 2 2" xfId="33843" xr:uid="{00000000-0005-0000-0000-00001C8A0000}"/>
    <cellStyle name="Примечание 3 3 3 5 2 3" xfId="33844" xr:uid="{00000000-0005-0000-0000-00001D8A0000}"/>
    <cellStyle name="Примечание 3 3 3 5 3" xfId="33845" xr:uid="{00000000-0005-0000-0000-00001E8A0000}"/>
    <cellStyle name="Примечание 3 3 3 5 3 2" xfId="33846" xr:uid="{00000000-0005-0000-0000-00001F8A0000}"/>
    <cellStyle name="Примечание 3 3 3 5 3 2 2" xfId="33847" xr:uid="{00000000-0005-0000-0000-0000208A0000}"/>
    <cellStyle name="Примечание 3 3 3 5 3 3" xfId="33848" xr:uid="{00000000-0005-0000-0000-0000218A0000}"/>
    <cellStyle name="Примечание 3 3 3 5 4" xfId="33849" xr:uid="{00000000-0005-0000-0000-0000228A0000}"/>
    <cellStyle name="Примечание 3 3 3 5 4 2" xfId="33850" xr:uid="{00000000-0005-0000-0000-0000238A0000}"/>
    <cellStyle name="Примечание 3 3 3 5 4 2 2" xfId="33851" xr:uid="{00000000-0005-0000-0000-0000248A0000}"/>
    <cellStyle name="Примечание 3 3 3 5 4 3" xfId="33852" xr:uid="{00000000-0005-0000-0000-0000258A0000}"/>
    <cellStyle name="Примечание 3 3 3 5 5" xfId="33853" xr:uid="{00000000-0005-0000-0000-0000268A0000}"/>
    <cellStyle name="Примечание 3 3 3 5 5 2" xfId="33854" xr:uid="{00000000-0005-0000-0000-0000278A0000}"/>
    <cellStyle name="Примечание 3 3 3 5 6" xfId="33855" xr:uid="{00000000-0005-0000-0000-0000288A0000}"/>
    <cellStyle name="Примечание 3 3 3 6" xfId="33856" xr:uid="{00000000-0005-0000-0000-0000298A0000}"/>
    <cellStyle name="Примечание 3 3 3 6 2" xfId="33857" xr:uid="{00000000-0005-0000-0000-00002A8A0000}"/>
    <cellStyle name="Примечание 3 3 3 6 2 2" xfId="33858" xr:uid="{00000000-0005-0000-0000-00002B8A0000}"/>
    <cellStyle name="Примечание 3 3 3 6 3" xfId="33859" xr:uid="{00000000-0005-0000-0000-00002C8A0000}"/>
    <cellStyle name="Примечание 3 3 3 7" xfId="33860" xr:uid="{00000000-0005-0000-0000-00002D8A0000}"/>
    <cellStyle name="Примечание 3 3 3 7 2" xfId="33861" xr:uid="{00000000-0005-0000-0000-00002E8A0000}"/>
    <cellStyle name="Примечание 3 3 3 8" xfId="33862" xr:uid="{00000000-0005-0000-0000-00002F8A0000}"/>
    <cellStyle name="Примечание 3 3 4" xfId="33863" xr:uid="{00000000-0005-0000-0000-0000308A0000}"/>
    <cellStyle name="Примечание 3 3 4 2" xfId="33864" xr:uid="{00000000-0005-0000-0000-0000318A0000}"/>
    <cellStyle name="Примечание 3 3 4 2 2" xfId="33865" xr:uid="{00000000-0005-0000-0000-0000328A0000}"/>
    <cellStyle name="Примечание 3 3 4 2 2 2" xfId="33866" xr:uid="{00000000-0005-0000-0000-0000338A0000}"/>
    <cellStyle name="Примечание 3 3 4 2 2 2 2" xfId="33867" xr:uid="{00000000-0005-0000-0000-0000348A0000}"/>
    <cellStyle name="Примечание 3 3 4 2 2 3" xfId="33868" xr:uid="{00000000-0005-0000-0000-0000358A0000}"/>
    <cellStyle name="Примечание 3 3 4 2 3" xfId="33869" xr:uid="{00000000-0005-0000-0000-0000368A0000}"/>
    <cellStyle name="Примечание 3 3 4 2 3 2" xfId="33870" xr:uid="{00000000-0005-0000-0000-0000378A0000}"/>
    <cellStyle name="Примечание 3 3 4 2 3 2 2" xfId="33871" xr:uid="{00000000-0005-0000-0000-0000388A0000}"/>
    <cellStyle name="Примечание 3 3 4 2 3 3" xfId="33872" xr:uid="{00000000-0005-0000-0000-0000398A0000}"/>
    <cellStyle name="Примечание 3 3 4 2 4" xfId="33873" xr:uid="{00000000-0005-0000-0000-00003A8A0000}"/>
    <cellStyle name="Примечание 3 3 4 2 4 2" xfId="33874" xr:uid="{00000000-0005-0000-0000-00003B8A0000}"/>
    <cellStyle name="Примечание 3 3 4 2 4 2 2" xfId="33875" xr:uid="{00000000-0005-0000-0000-00003C8A0000}"/>
    <cellStyle name="Примечание 3 3 4 2 4 3" xfId="33876" xr:uid="{00000000-0005-0000-0000-00003D8A0000}"/>
    <cellStyle name="Примечание 3 3 4 2 5" xfId="33877" xr:uid="{00000000-0005-0000-0000-00003E8A0000}"/>
    <cellStyle name="Примечание 3 3 4 2 5 2" xfId="33878" xr:uid="{00000000-0005-0000-0000-00003F8A0000}"/>
    <cellStyle name="Примечание 3 3 4 2 6" xfId="33879" xr:uid="{00000000-0005-0000-0000-0000408A0000}"/>
    <cellStyle name="Примечание 3 3 4 3" xfId="33880" xr:uid="{00000000-0005-0000-0000-0000418A0000}"/>
    <cellStyle name="Примечание 3 3 4 3 2" xfId="33881" xr:uid="{00000000-0005-0000-0000-0000428A0000}"/>
    <cellStyle name="Примечание 3 3 4 3 2 2" xfId="33882" xr:uid="{00000000-0005-0000-0000-0000438A0000}"/>
    <cellStyle name="Примечание 3 3 4 3 2 2 2" xfId="33883" xr:uid="{00000000-0005-0000-0000-0000448A0000}"/>
    <cellStyle name="Примечание 3 3 4 3 2 3" xfId="33884" xr:uid="{00000000-0005-0000-0000-0000458A0000}"/>
    <cellStyle name="Примечание 3 3 4 3 3" xfId="33885" xr:uid="{00000000-0005-0000-0000-0000468A0000}"/>
    <cellStyle name="Примечание 3 3 4 3 3 2" xfId="33886" xr:uid="{00000000-0005-0000-0000-0000478A0000}"/>
    <cellStyle name="Примечание 3 3 4 3 3 2 2" xfId="33887" xr:uid="{00000000-0005-0000-0000-0000488A0000}"/>
    <cellStyle name="Примечание 3 3 4 3 3 3" xfId="33888" xr:uid="{00000000-0005-0000-0000-0000498A0000}"/>
    <cellStyle name="Примечание 3 3 4 3 4" xfId="33889" xr:uid="{00000000-0005-0000-0000-00004A8A0000}"/>
    <cellStyle name="Примечание 3 3 4 3 4 2" xfId="33890" xr:uid="{00000000-0005-0000-0000-00004B8A0000}"/>
    <cellStyle name="Примечание 3 3 4 3 4 2 2" xfId="33891" xr:uid="{00000000-0005-0000-0000-00004C8A0000}"/>
    <cellStyle name="Примечание 3 3 4 3 4 3" xfId="33892" xr:uid="{00000000-0005-0000-0000-00004D8A0000}"/>
    <cellStyle name="Примечание 3 3 4 3 5" xfId="33893" xr:uid="{00000000-0005-0000-0000-00004E8A0000}"/>
    <cellStyle name="Примечание 3 3 4 3 5 2" xfId="33894" xr:uid="{00000000-0005-0000-0000-00004F8A0000}"/>
    <cellStyle name="Примечание 3 3 4 3 6" xfId="33895" xr:uid="{00000000-0005-0000-0000-0000508A0000}"/>
    <cellStyle name="Примечание 3 3 4 4" xfId="33896" xr:uid="{00000000-0005-0000-0000-0000518A0000}"/>
    <cellStyle name="Примечание 3 3 4 4 2" xfId="33897" xr:uid="{00000000-0005-0000-0000-0000528A0000}"/>
    <cellStyle name="Примечание 3 3 4 4 2 2" xfId="33898" xr:uid="{00000000-0005-0000-0000-0000538A0000}"/>
    <cellStyle name="Примечание 3 3 4 4 2 2 2" xfId="33899" xr:uid="{00000000-0005-0000-0000-0000548A0000}"/>
    <cellStyle name="Примечание 3 3 4 4 2 3" xfId="33900" xr:uid="{00000000-0005-0000-0000-0000558A0000}"/>
    <cellStyle name="Примечание 3 3 4 4 3" xfId="33901" xr:uid="{00000000-0005-0000-0000-0000568A0000}"/>
    <cellStyle name="Примечание 3 3 4 4 3 2" xfId="33902" xr:uid="{00000000-0005-0000-0000-0000578A0000}"/>
    <cellStyle name="Примечание 3 3 4 4 3 2 2" xfId="33903" xr:uid="{00000000-0005-0000-0000-0000588A0000}"/>
    <cellStyle name="Примечание 3 3 4 4 3 3" xfId="33904" xr:uid="{00000000-0005-0000-0000-0000598A0000}"/>
    <cellStyle name="Примечание 3 3 4 4 4" xfId="33905" xr:uid="{00000000-0005-0000-0000-00005A8A0000}"/>
    <cellStyle name="Примечание 3 3 4 4 4 2" xfId="33906" xr:uid="{00000000-0005-0000-0000-00005B8A0000}"/>
    <cellStyle name="Примечание 3 3 4 4 4 2 2" xfId="33907" xr:uid="{00000000-0005-0000-0000-00005C8A0000}"/>
    <cellStyle name="Примечание 3 3 4 4 4 3" xfId="33908" xr:uid="{00000000-0005-0000-0000-00005D8A0000}"/>
    <cellStyle name="Примечание 3 3 4 4 5" xfId="33909" xr:uid="{00000000-0005-0000-0000-00005E8A0000}"/>
    <cellStyle name="Примечание 3 3 4 4 5 2" xfId="33910" xr:uid="{00000000-0005-0000-0000-00005F8A0000}"/>
    <cellStyle name="Примечание 3 3 4 4 6" xfId="33911" xr:uid="{00000000-0005-0000-0000-0000608A0000}"/>
    <cellStyle name="Примечание 3 3 4 5" xfId="33912" xr:uid="{00000000-0005-0000-0000-0000618A0000}"/>
    <cellStyle name="Примечание 3 3 4 5 2" xfId="33913" xr:uid="{00000000-0005-0000-0000-0000628A0000}"/>
    <cellStyle name="Примечание 3 3 4 5 2 2" xfId="33914" xr:uid="{00000000-0005-0000-0000-0000638A0000}"/>
    <cellStyle name="Примечание 3 3 4 5 2 2 2" xfId="33915" xr:uid="{00000000-0005-0000-0000-0000648A0000}"/>
    <cellStyle name="Примечание 3 3 4 5 2 3" xfId="33916" xr:uid="{00000000-0005-0000-0000-0000658A0000}"/>
    <cellStyle name="Примечание 3 3 4 5 3" xfId="33917" xr:uid="{00000000-0005-0000-0000-0000668A0000}"/>
    <cellStyle name="Примечание 3 3 4 5 3 2" xfId="33918" xr:uid="{00000000-0005-0000-0000-0000678A0000}"/>
    <cellStyle name="Примечание 3 3 4 5 3 2 2" xfId="33919" xr:uid="{00000000-0005-0000-0000-0000688A0000}"/>
    <cellStyle name="Примечание 3 3 4 5 3 3" xfId="33920" xr:uid="{00000000-0005-0000-0000-0000698A0000}"/>
    <cellStyle name="Примечание 3 3 4 5 4" xfId="33921" xr:uid="{00000000-0005-0000-0000-00006A8A0000}"/>
    <cellStyle name="Примечание 3 3 4 5 4 2" xfId="33922" xr:uid="{00000000-0005-0000-0000-00006B8A0000}"/>
    <cellStyle name="Примечание 3 3 4 5 4 2 2" xfId="33923" xr:uid="{00000000-0005-0000-0000-00006C8A0000}"/>
    <cellStyle name="Примечание 3 3 4 5 4 3" xfId="33924" xr:uid="{00000000-0005-0000-0000-00006D8A0000}"/>
    <cellStyle name="Примечание 3 3 4 5 5" xfId="33925" xr:uid="{00000000-0005-0000-0000-00006E8A0000}"/>
    <cellStyle name="Примечание 3 3 4 5 5 2" xfId="33926" xr:uid="{00000000-0005-0000-0000-00006F8A0000}"/>
    <cellStyle name="Примечание 3 3 4 5 6" xfId="33927" xr:uid="{00000000-0005-0000-0000-0000708A0000}"/>
    <cellStyle name="Примечание 3 3 4 6" xfId="33928" xr:uid="{00000000-0005-0000-0000-0000718A0000}"/>
    <cellStyle name="Примечание 3 3 4 6 2" xfId="33929" xr:uid="{00000000-0005-0000-0000-0000728A0000}"/>
    <cellStyle name="Примечание 3 3 4 6 2 2" xfId="33930" xr:uid="{00000000-0005-0000-0000-0000738A0000}"/>
    <cellStyle name="Примечание 3 3 4 6 2 2 2" xfId="33931" xr:uid="{00000000-0005-0000-0000-0000748A0000}"/>
    <cellStyle name="Примечание 3 3 4 6 2 3" xfId="33932" xr:uid="{00000000-0005-0000-0000-0000758A0000}"/>
    <cellStyle name="Примечание 3 3 4 6 3" xfId="33933" xr:uid="{00000000-0005-0000-0000-0000768A0000}"/>
    <cellStyle name="Примечание 3 3 4 6 3 2" xfId="33934" xr:uid="{00000000-0005-0000-0000-0000778A0000}"/>
    <cellStyle name="Примечание 3 3 4 6 3 2 2" xfId="33935" xr:uid="{00000000-0005-0000-0000-0000788A0000}"/>
    <cellStyle name="Примечание 3 3 4 6 3 3" xfId="33936" xr:uid="{00000000-0005-0000-0000-0000798A0000}"/>
    <cellStyle name="Примечание 3 3 4 6 4" xfId="33937" xr:uid="{00000000-0005-0000-0000-00007A8A0000}"/>
    <cellStyle name="Примечание 3 3 4 6 4 2" xfId="33938" xr:uid="{00000000-0005-0000-0000-00007B8A0000}"/>
    <cellStyle name="Примечание 3 3 4 6 4 2 2" xfId="33939" xr:uid="{00000000-0005-0000-0000-00007C8A0000}"/>
    <cellStyle name="Примечание 3 3 4 6 4 3" xfId="33940" xr:uid="{00000000-0005-0000-0000-00007D8A0000}"/>
    <cellStyle name="Примечание 3 3 4 6 5" xfId="33941" xr:uid="{00000000-0005-0000-0000-00007E8A0000}"/>
    <cellStyle name="Примечание 3 3 4 6 5 2" xfId="33942" xr:uid="{00000000-0005-0000-0000-00007F8A0000}"/>
    <cellStyle name="Примечание 3 3 4 6 6" xfId="33943" xr:uid="{00000000-0005-0000-0000-0000808A0000}"/>
    <cellStyle name="Примечание 3 3 4 7" xfId="33944" xr:uid="{00000000-0005-0000-0000-0000818A0000}"/>
    <cellStyle name="Примечание 3 3 4 7 2" xfId="33945" xr:uid="{00000000-0005-0000-0000-0000828A0000}"/>
    <cellStyle name="Примечание 3 3 4 7 2 2" xfId="33946" xr:uid="{00000000-0005-0000-0000-0000838A0000}"/>
    <cellStyle name="Примечание 3 3 4 7 3" xfId="33947" xr:uid="{00000000-0005-0000-0000-0000848A0000}"/>
    <cellStyle name="Примечание 3 3 4 8" xfId="33948" xr:uid="{00000000-0005-0000-0000-0000858A0000}"/>
    <cellStyle name="Примечание 3 3 4 8 2" xfId="33949" xr:uid="{00000000-0005-0000-0000-0000868A0000}"/>
    <cellStyle name="Примечание 3 3 4 9" xfId="33950" xr:uid="{00000000-0005-0000-0000-0000878A0000}"/>
    <cellStyle name="Примечание 3 3 5" xfId="33951" xr:uid="{00000000-0005-0000-0000-0000888A0000}"/>
    <cellStyle name="Примечание 3 3 5 2" xfId="33952" xr:uid="{00000000-0005-0000-0000-0000898A0000}"/>
    <cellStyle name="Примечание 3 3 5 2 2" xfId="33953" xr:uid="{00000000-0005-0000-0000-00008A8A0000}"/>
    <cellStyle name="Примечание 3 3 5 2 2 2" xfId="33954" xr:uid="{00000000-0005-0000-0000-00008B8A0000}"/>
    <cellStyle name="Примечание 3 3 5 2 2 2 2" xfId="33955" xr:uid="{00000000-0005-0000-0000-00008C8A0000}"/>
    <cellStyle name="Примечание 3 3 5 2 2 3" xfId="33956" xr:uid="{00000000-0005-0000-0000-00008D8A0000}"/>
    <cellStyle name="Примечание 3 3 5 2 3" xfId="33957" xr:uid="{00000000-0005-0000-0000-00008E8A0000}"/>
    <cellStyle name="Примечание 3 3 5 2 3 2" xfId="33958" xr:uid="{00000000-0005-0000-0000-00008F8A0000}"/>
    <cellStyle name="Примечание 3 3 5 2 3 2 2" xfId="33959" xr:uid="{00000000-0005-0000-0000-0000908A0000}"/>
    <cellStyle name="Примечание 3 3 5 2 3 3" xfId="33960" xr:uid="{00000000-0005-0000-0000-0000918A0000}"/>
    <cellStyle name="Примечание 3 3 5 2 4" xfId="33961" xr:uid="{00000000-0005-0000-0000-0000928A0000}"/>
    <cellStyle name="Примечание 3 3 5 2 4 2" xfId="33962" xr:uid="{00000000-0005-0000-0000-0000938A0000}"/>
    <cellStyle name="Примечание 3 3 5 2 4 2 2" xfId="33963" xr:uid="{00000000-0005-0000-0000-0000948A0000}"/>
    <cellStyle name="Примечание 3 3 5 2 4 3" xfId="33964" xr:uid="{00000000-0005-0000-0000-0000958A0000}"/>
    <cellStyle name="Примечание 3 3 5 2 5" xfId="33965" xr:uid="{00000000-0005-0000-0000-0000968A0000}"/>
    <cellStyle name="Примечание 3 3 5 2 5 2" xfId="33966" xr:uid="{00000000-0005-0000-0000-0000978A0000}"/>
    <cellStyle name="Примечание 3 3 5 2 6" xfId="33967" xr:uid="{00000000-0005-0000-0000-0000988A0000}"/>
    <cellStyle name="Примечание 3 3 5 3" xfId="33968" xr:uid="{00000000-0005-0000-0000-0000998A0000}"/>
    <cellStyle name="Примечание 3 3 5 3 2" xfId="33969" xr:uid="{00000000-0005-0000-0000-00009A8A0000}"/>
    <cellStyle name="Примечание 3 3 5 3 2 2" xfId="33970" xr:uid="{00000000-0005-0000-0000-00009B8A0000}"/>
    <cellStyle name="Примечание 3 3 5 3 2 2 2" xfId="33971" xr:uid="{00000000-0005-0000-0000-00009C8A0000}"/>
    <cellStyle name="Примечание 3 3 5 3 2 3" xfId="33972" xr:uid="{00000000-0005-0000-0000-00009D8A0000}"/>
    <cellStyle name="Примечание 3 3 5 3 3" xfId="33973" xr:uid="{00000000-0005-0000-0000-00009E8A0000}"/>
    <cellStyle name="Примечание 3 3 5 3 3 2" xfId="33974" xr:uid="{00000000-0005-0000-0000-00009F8A0000}"/>
    <cellStyle name="Примечание 3 3 5 3 3 2 2" xfId="33975" xr:uid="{00000000-0005-0000-0000-0000A08A0000}"/>
    <cellStyle name="Примечание 3 3 5 3 3 3" xfId="33976" xr:uid="{00000000-0005-0000-0000-0000A18A0000}"/>
    <cellStyle name="Примечание 3 3 5 3 4" xfId="33977" xr:uid="{00000000-0005-0000-0000-0000A28A0000}"/>
    <cellStyle name="Примечание 3 3 5 3 4 2" xfId="33978" xr:uid="{00000000-0005-0000-0000-0000A38A0000}"/>
    <cellStyle name="Примечание 3 3 5 3 4 2 2" xfId="33979" xr:uid="{00000000-0005-0000-0000-0000A48A0000}"/>
    <cellStyle name="Примечание 3 3 5 3 4 3" xfId="33980" xr:uid="{00000000-0005-0000-0000-0000A58A0000}"/>
    <cellStyle name="Примечание 3 3 5 3 5" xfId="33981" xr:uid="{00000000-0005-0000-0000-0000A68A0000}"/>
    <cellStyle name="Примечание 3 3 5 3 5 2" xfId="33982" xr:uid="{00000000-0005-0000-0000-0000A78A0000}"/>
    <cellStyle name="Примечание 3 3 5 3 6" xfId="33983" xr:uid="{00000000-0005-0000-0000-0000A88A0000}"/>
    <cellStyle name="Примечание 3 3 5 4" xfId="33984" xr:uid="{00000000-0005-0000-0000-0000A98A0000}"/>
    <cellStyle name="Примечание 3 3 5 4 2" xfId="33985" xr:uid="{00000000-0005-0000-0000-0000AA8A0000}"/>
    <cellStyle name="Примечание 3 3 5 4 2 2" xfId="33986" xr:uid="{00000000-0005-0000-0000-0000AB8A0000}"/>
    <cellStyle name="Примечание 3 3 5 4 2 2 2" xfId="33987" xr:uid="{00000000-0005-0000-0000-0000AC8A0000}"/>
    <cellStyle name="Примечание 3 3 5 4 2 3" xfId="33988" xr:uid="{00000000-0005-0000-0000-0000AD8A0000}"/>
    <cellStyle name="Примечание 3 3 5 4 3" xfId="33989" xr:uid="{00000000-0005-0000-0000-0000AE8A0000}"/>
    <cellStyle name="Примечание 3 3 5 4 3 2" xfId="33990" xr:uid="{00000000-0005-0000-0000-0000AF8A0000}"/>
    <cellStyle name="Примечание 3 3 5 4 3 2 2" xfId="33991" xr:uid="{00000000-0005-0000-0000-0000B08A0000}"/>
    <cellStyle name="Примечание 3 3 5 4 3 3" xfId="33992" xr:uid="{00000000-0005-0000-0000-0000B18A0000}"/>
    <cellStyle name="Примечание 3 3 5 4 4" xfId="33993" xr:uid="{00000000-0005-0000-0000-0000B28A0000}"/>
    <cellStyle name="Примечание 3 3 5 4 4 2" xfId="33994" xr:uid="{00000000-0005-0000-0000-0000B38A0000}"/>
    <cellStyle name="Примечание 3 3 5 4 4 2 2" xfId="33995" xr:uid="{00000000-0005-0000-0000-0000B48A0000}"/>
    <cellStyle name="Примечание 3 3 5 4 4 3" xfId="33996" xr:uid="{00000000-0005-0000-0000-0000B58A0000}"/>
    <cellStyle name="Примечание 3 3 5 4 5" xfId="33997" xr:uid="{00000000-0005-0000-0000-0000B68A0000}"/>
    <cellStyle name="Примечание 3 3 5 4 5 2" xfId="33998" xr:uid="{00000000-0005-0000-0000-0000B78A0000}"/>
    <cellStyle name="Примечание 3 3 5 4 6" xfId="33999" xr:uid="{00000000-0005-0000-0000-0000B88A0000}"/>
    <cellStyle name="Примечание 3 3 5 5" xfId="34000" xr:uid="{00000000-0005-0000-0000-0000B98A0000}"/>
    <cellStyle name="Примечание 3 3 5 5 2" xfId="34001" xr:uid="{00000000-0005-0000-0000-0000BA8A0000}"/>
    <cellStyle name="Примечание 3 3 5 5 2 2" xfId="34002" xr:uid="{00000000-0005-0000-0000-0000BB8A0000}"/>
    <cellStyle name="Примечание 3 3 5 5 2 2 2" xfId="34003" xr:uid="{00000000-0005-0000-0000-0000BC8A0000}"/>
    <cellStyle name="Примечание 3 3 5 5 2 3" xfId="34004" xr:uid="{00000000-0005-0000-0000-0000BD8A0000}"/>
    <cellStyle name="Примечание 3 3 5 5 3" xfId="34005" xr:uid="{00000000-0005-0000-0000-0000BE8A0000}"/>
    <cellStyle name="Примечание 3 3 5 5 3 2" xfId="34006" xr:uid="{00000000-0005-0000-0000-0000BF8A0000}"/>
    <cellStyle name="Примечание 3 3 5 5 3 2 2" xfId="34007" xr:uid="{00000000-0005-0000-0000-0000C08A0000}"/>
    <cellStyle name="Примечание 3 3 5 5 3 3" xfId="34008" xr:uid="{00000000-0005-0000-0000-0000C18A0000}"/>
    <cellStyle name="Примечание 3 3 5 5 4" xfId="34009" xr:uid="{00000000-0005-0000-0000-0000C28A0000}"/>
    <cellStyle name="Примечание 3 3 5 5 4 2" xfId="34010" xr:uid="{00000000-0005-0000-0000-0000C38A0000}"/>
    <cellStyle name="Примечание 3 3 5 5 4 2 2" xfId="34011" xr:uid="{00000000-0005-0000-0000-0000C48A0000}"/>
    <cellStyle name="Примечание 3 3 5 5 4 3" xfId="34012" xr:uid="{00000000-0005-0000-0000-0000C58A0000}"/>
    <cellStyle name="Примечание 3 3 5 5 5" xfId="34013" xr:uid="{00000000-0005-0000-0000-0000C68A0000}"/>
    <cellStyle name="Примечание 3 3 5 5 5 2" xfId="34014" xr:uid="{00000000-0005-0000-0000-0000C78A0000}"/>
    <cellStyle name="Примечание 3 3 5 5 6" xfId="34015" xr:uid="{00000000-0005-0000-0000-0000C88A0000}"/>
    <cellStyle name="Примечание 3 3 5 6" xfId="34016" xr:uid="{00000000-0005-0000-0000-0000C98A0000}"/>
    <cellStyle name="Примечание 3 3 5 6 2" xfId="34017" xr:uid="{00000000-0005-0000-0000-0000CA8A0000}"/>
    <cellStyle name="Примечание 3 3 5 6 2 2" xfId="34018" xr:uid="{00000000-0005-0000-0000-0000CB8A0000}"/>
    <cellStyle name="Примечание 3 3 5 6 2 2 2" xfId="34019" xr:uid="{00000000-0005-0000-0000-0000CC8A0000}"/>
    <cellStyle name="Примечание 3 3 5 6 2 3" xfId="34020" xr:uid="{00000000-0005-0000-0000-0000CD8A0000}"/>
    <cellStyle name="Примечание 3 3 5 6 3" xfId="34021" xr:uid="{00000000-0005-0000-0000-0000CE8A0000}"/>
    <cellStyle name="Примечание 3 3 5 6 3 2" xfId="34022" xr:uid="{00000000-0005-0000-0000-0000CF8A0000}"/>
    <cellStyle name="Примечание 3 3 5 6 3 2 2" xfId="34023" xr:uid="{00000000-0005-0000-0000-0000D08A0000}"/>
    <cellStyle name="Примечание 3 3 5 6 3 3" xfId="34024" xr:uid="{00000000-0005-0000-0000-0000D18A0000}"/>
    <cellStyle name="Примечание 3 3 5 6 4" xfId="34025" xr:uid="{00000000-0005-0000-0000-0000D28A0000}"/>
    <cellStyle name="Примечание 3 3 5 6 4 2" xfId="34026" xr:uid="{00000000-0005-0000-0000-0000D38A0000}"/>
    <cellStyle name="Примечание 3 3 5 6 4 2 2" xfId="34027" xr:uid="{00000000-0005-0000-0000-0000D48A0000}"/>
    <cellStyle name="Примечание 3 3 5 6 4 3" xfId="34028" xr:uid="{00000000-0005-0000-0000-0000D58A0000}"/>
    <cellStyle name="Примечание 3 3 5 6 5" xfId="34029" xr:uid="{00000000-0005-0000-0000-0000D68A0000}"/>
    <cellStyle name="Примечание 3 3 5 6 5 2" xfId="34030" xr:uid="{00000000-0005-0000-0000-0000D78A0000}"/>
    <cellStyle name="Примечание 3 3 5 6 6" xfId="34031" xr:uid="{00000000-0005-0000-0000-0000D88A0000}"/>
    <cellStyle name="Примечание 3 3 5 7" xfId="34032" xr:uid="{00000000-0005-0000-0000-0000D98A0000}"/>
    <cellStyle name="Примечание 3 3 5 7 2" xfId="34033" xr:uid="{00000000-0005-0000-0000-0000DA8A0000}"/>
    <cellStyle name="Примечание 3 3 5 7 2 2" xfId="34034" xr:uid="{00000000-0005-0000-0000-0000DB8A0000}"/>
    <cellStyle name="Примечание 3 3 5 7 3" xfId="34035" xr:uid="{00000000-0005-0000-0000-0000DC8A0000}"/>
    <cellStyle name="Примечание 3 3 5 8" xfId="34036" xr:uid="{00000000-0005-0000-0000-0000DD8A0000}"/>
    <cellStyle name="Примечание 3 3 5 8 2" xfId="34037" xr:uid="{00000000-0005-0000-0000-0000DE8A0000}"/>
    <cellStyle name="Примечание 3 3 5 9" xfId="34038" xr:uid="{00000000-0005-0000-0000-0000DF8A0000}"/>
    <cellStyle name="Примечание 3 3 6" xfId="34039" xr:uid="{00000000-0005-0000-0000-0000E08A0000}"/>
    <cellStyle name="Примечание 3 3 6 2" xfId="34040" xr:uid="{00000000-0005-0000-0000-0000E18A0000}"/>
    <cellStyle name="Примечание 3 3 6 2 2" xfId="34041" xr:uid="{00000000-0005-0000-0000-0000E28A0000}"/>
    <cellStyle name="Примечание 3 3 6 2 2 2" xfId="34042" xr:uid="{00000000-0005-0000-0000-0000E38A0000}"/>
    <cellStyle name="Примечание 3 3 6 2 3" xfId="34043" xr:uid="{00000000-0005-0000-0000-0000E48A0000}"/>
    <cellStyle name="Примечание 3 3 6 3" xfId="34044" xr:uid="{00000000-0005-0000-0000-0000E58A0000}"/>
    <cellStyle name="Примечание 3 3 6 3 2" xfId="34045" xr:uid="{00000000-0005-0000-0000-0000E68A0000}"/>
    <cellStyle name="Примечание 3 3 6 4" xfId="34046" xr:uid="{00000000-0005-0000-0000-0000E78A0000}"/>
    <cellStyle name="Примечание 3 3 7" xfId="34047" xr:uid="{00000000-0005-0000-0000-0000E88A0000}"/>
    <cellStyle name="Примечание 3 3 7 2" xfId="34048" xr:uid="{00000000-0005-0000-0000-0000E98A0000}"/>
    <cellStyle name="Примечание 3 3 7 2 2" xfId="34049" xr:uid="{00000000-0005-0000-0000-0000EA8A0000}"/>
    <cellStyle name="Примечание 3 3 7 3" xfId="34050" xr:uid="{00000000-0005-0000-0000-0000EB8A0000}"/>
    <cellStyle name="Примечание 3 3 8" xfId="34051" xr:uid="{00000000-0005-0000-0000-0000EC8A0000}"/>
    <cellStyle name="Примечание 3 3 8 2" xfId="34052" xr:uid="{00000000-0005-0000-0000-0000ED8A0000}"/>
    <cellStyle name="Примечание 3 3 9" xfId="34053" xr:uid="{00000000-0005-0000-0000-0000EE8A0000}"/>
    <cellStyle name="Примечание 3 4" xfId="34054" xr:uid="{00000000-0005-0000-0000-0000EF8A0000}"/>
    <cellStyle name="Примечание 3 4 10" xfId="34055" xr:uid="{00000000-0005-0000-0000-0000F08A0000}"/>
    <cellStyle name="Примечание 3 4 2" xfId="34056" xr:uid="{00000000-0005-0000-0000-0000F18A0000}"/>
    <cellStyle name="Примечание 3 4 2 2" xfId="34057" xr:uid="{00000000-0005-0000-0000-0000F28A0000}"/>
    <cellStyle name="Примечание 3 4 2 2 2" xfId="34058" xr:uid="{00000000-0005-0000-0000-0000F38A0000}"/>
    <cellStyle name="Примечание 3 4 2 2 2 2" xfId="34059" xr:uid="{00000000-0005-0000-0000-0000F48A0000}"/>
    <cellStyle name="Примечание 3 4 2 2 2 2 2" xfId="34060" xr:uid="{00000000-0005-0000-0000-0000F58A0000}"/>
    <cellStyle name="Примечание 3 4 2 2 2 3" xfId="34061" xr:uid="{00000000-0005-0000-0000-0000F68A0000}"/>
    <cellStyle name="Примечание 3 4 2 2 3" xfId="34062" xr:uid="{00000000-0005-0000-0000-0000F78A0000}"/>
    <cellStyle name="Примечание 3 4 2 2 3 2" xfId="34063" xr:uid="{00000000-0005-0000-0000-0000F88A0000}"/>
    <cellStyle name="Примечание 3 4 2 2 3 2 2" xfId="34064" xr:uid="{00000000-0005-0000-0000-0000F98A0000}"/>
    <cellStyle name="Примечание 3 4 2 2 3 3" xfId="34065" xr:uid="{00000000-0005-0000-0000-0000FA8A0000}"/>
    <cellStyle name="Примечание 3 4 2 2 4" xfId="34066" xr:uid="{00000000-0005-0000-0000-0000FB8A0000}"/>
    <cellStyle name="Примечание 3 4 2 2 4 2" xfId="34067" xr:uid="{00000000-0005-0000-0000-0000FC8A0000}"/>
    <cellStyle name="Примечание 3 4 2 2 4 2 2" xfId="34068" xr:uid="{00000000-0005-0000-0000-0000FD8A0000}"/>
    <cellStyle name="Примечание 3 4 2 2 4 3" xfId="34069" xr:uid="{00000000-0005-0000-0000-0000FE8A0000}"/>
    <cellStyle name="Примечание 3 4 2 2 5" xfId="34070" xr:uid="{00000000-0005-0000-0000-0000FF8A0000}"/>
    <cellStyle name="Примечание 3 4 2 2 5 2" xfId="34071" xr:uid="{00000000-0005-0000-0000-0000008B0000}"/>
    <cellStyle name="Примечание 3 4 2 2 6" xfId="34072" xr:uid="{00000000-0005-0000-0000-0000018B0000}"/>
    <cellStyle name="Примечание 3 4 2 3" xfId="34073" xr:uid="{00000000-0005-0000-0000-0000028B0000}"/>
    <cellStyle name="Примечание 3 4 2 3 2" xfId="34074" xr:uid="{00000000-0005-0000-0000-0000038B0000}"/>
    <cellStyle name="Примечание 3 4 2 3 2 2" xfId="34075" xr:uid="{00000000-0005-0000-0000-0000048B0000}"/>
    <cellStyle name="Примечание 3 4 2 3 2 2 2" xfId="34076" xr:uid="{00000000-0005-0000-0000-0000058B0000}"/>
    <cellStyle name="Примечание 3 4 2 3 2 3" xfId="34077" xr:uid="{00000000-0005-0000-0000-0000068B0000}"/>
    <cellStyle name="Примечание 3 4 2 3 3" xfId="34078" xr:uid="{00000000-0005-0000-0000-0000078B0000}"/>
    <cellStyle name="Примечание 3 4 2 3 3 2" xfId="34079" xr:uid="{00000000-0005-0000-0000-0000088B0000}"/>
    <cellStyle name="Примечание 3 4 2 3 3 2 2" xfId="34080" xr:uid="{00000000-0005-0000-0000-0000098B0000}"/>
    <cellStyle name="Примечание 3 4 2 3 3 3" xfId="34081" xr:uid="{00000000-0005-0000-0000-00000A8B0000}"/>
    <cellStyle name="Примечание 3 4 2 3 4" xfId="34082" xr:uid="{00000000-0005-0000-0000-00000B8B0000}"/>
    <cellStyle name="Примечание 3 4 2 3 4 2" xfId="34083" xr:uid="{00000000-0005-0000-0000-00000C8B0000}"/>
    <cellStyle name="Примечание 3 4 2 3 4 2 2" xfId="34084" xr:uid="{00000000-0005-0000-0000-00000D8B0000}"/>
    <cellStyle name="Примечание 3 4 2 3 4 3" xfId="34085" xr:uid="{00000000-0005-0000-0000-00000E8B0000}"/>
    <cellStyle name="Примечание 3 4 2 3 5" xfId="34086" xr:uid="{00000000-0005-0000-0000-00000F8B0000}"/>
    <cellStyle name="Примечание 3 4 2 3 5 2" xfId="34087" xr:uid="{00000000-0005-0000-0000-0000108B0000}"/>
    <cellStyle name="Примечание 3 4 2 3 6" xfId="34088" xr:uid="{00000000-0005-0000-0000-0000118B0000}"/>
    <cellStyle name="Примечание 3 4 2 4" xfId="34089" xr:uid="{00000000-0005-0000-0000-0000128B0000}"/>
    <cellStyle name="Примечание 3 4 2 4 2" xfId="34090" xr:uid="{00000000-0005-0000-0000-0000138B0000}"/>
    <cellStyle name="Примечание 3 4 2 4 2 2" xfId="34091" xr:uid="{00000000-0005-0000-0000-0000148B0000}"/>
    <cellStyle name="Примечание 3 4 2 4 2 2 2" xfId="34092" xr:uid="{00000000-0005-0000-0000-0000158B0000}"/>
    <cellStyle name="Примечание 3 4 2 4 2 3" xfId="34093" xr:uid="{00000000-0005-0000-0000-0000168B0000}"/>
    <cellStyle name="Примечание 3 4 2 4 3" xfId="34094" xr:uid="{00000000-0005-0000-0000-0000178B0000}"/>
    <cellStyle name="Примечание 3 4 2 4 3 2" xfId="34095" xr:uid="{00000000-0005-0000-0000-0000188B0000}"/>
    <cellStyle name="Примечание 3 4 2 4 3 2 2" xfId="34096" xr:uid="{00000000-0005-0000-0000-0000198B0000}"/>
    <cellStyle name="Примечание 3 4 2 4 3 3" xfId="34097" xr:uid="{00000000-0005-0000-0000-00001A8B0000}"/>
    <cellStyle name="Примечание 3 4 2 4 4" xfId="34098" xr:uid="{00000000-0005-0000-0000-00001B8B0000}"/>
    <cellStyle name="Примечание 3 4 2 4 4 2" xfId="34099" xr:uid="{00000000-0005-0000-0000-00001C8B0000}"/>
    <cellStyle name="Примечание 3 4 2 4 4 2 2" xfId="34100" xr:uid="{00000000-0005-0000-0000-00001D8B0000}"/>
    <cellStyle name="Примечание 3 4 2 4 4 3" xfId="34101" xr:uid="{00000000-0005-0000-0000-00001E8B0000}"/>
    <cellStyle name="Примечание 3 4 2 4 5" xfId="34102" xr:uid="{00000000-0005-0000-0000-00001F8B0000}"/>
    <cellStyle name="Примечание 3 4 2 4 5 2" xfId="34103" xr:uid="{00000000-0005-0000-0000-0000208B0000}"/>
    <cellStyle name="Примечание 3 4 2 4 6" xfId="34104" xr:uid="{00000000-0005-0000-0000-0000218B0000}"/>
    <cellStyle name="Примечание 3 4 2 5" xfId="34105" xr:uid="{00000000-0005-0000-0000-0000228B0000}"/>
    <cellStyle name="Примечание 3 4 2 5 2" xfId="34106" xr:uid="{00000000-0005-0000-0000-0000238B0000}"/>
    <cellStyle name="Примечание 3 4 2 5 2 2" xfId="34107" xr:uid="{00000000-0005-0000-0000-0000248B0000}"/>
    <cellStyle name="Примечание 3 4 2 5 2 2 2" xfId="34108" xr:uid="{00000000-0005-0000-0000-0000258B0000}"/>
    <cellStyle name="Примечание 3 4 2 5 2 3" xfId="34109" xr:uid="{00000000-0005-0000-0000-0000268B0000}"/>
    <cellStyle name="Примечание 3 4 2 5 3" xfId="34110" xr:uid="{00000000-0005-0000-0000-0000278B0000}"/>
    <cellStyle name="Примечание 3 4 2 5 3 2" xfId="34111" xr:uid="{00000000-0005-0000-0000-0000288B0000}"/>
    <cellStyle name="Примечание 3 4 2 5 3 2 2" xfId="34112" xr:uid="{00000000-0005-0000-0000-0000298B0000}"/>
    <cellStyle name="Примечание 3 4 2 5 3 3" xfId="34113" xr:uid="{00000000-0005-0000-0000-00002A8B0000}"/>
    <cellStyle name="Примечание 3 4 2 5 4" xfId="34114" xr:uid="{00000000-0005-0000-0000-00002B8B0000}"/>
    <cellStyle name="Примечание 3 4 2 5 4 2" xfId="34115" xr:uid="{00000000-0005-0000-0000-00002C8B0000}"/>
    <cellStyle name="Примечание 3 4 2 5 4 2 2" xfId="34116" xr:uid="{00000000-0005-0000-0000-00002D8B0000}"/>
    <cellStyle name="Примечание 3 4 2 5 4 3" xfId="34117" xr:uid="{00000000-0005-0000-0000-00002E8B0000}"/>
    <cellStyle name="Примечание 3 4 2 5 5" xfId="34118" xr:uid="{00000000-0005-0000-0000-00002F8B0000}"/>
    <cellStyle name="Примечание 3 4 2 5 5 2" xfId="34119" xr:uid="{00000000-0005-0000-0000-0000308B0000}"/>
    <cellStyle name="Примечание 3 4 2 5 6" xfId="34120" xr:uid="{00000000-0005-0000-0000-0000318B0000}"/>
    <cellStyle name="Примечание 3 4 2 6" xfId="34121" xr:uid="{00000000-0005-0000-0000-0000328B0000}"/>
    <cellStyle name="Примечание 3 4 2 6 2" xfId="34122" xr:uid="{00000000-0005-0000-0000-0000338B0000}"/>
    <cellStyle name="Примечание 3 4 2 6 2 2" xfId="34123" xr:uid="{00000000-0005-0000-0000-0000348B0000}"/>
    <cellStyle name="Примечание 3 4 2 6 3" xfId="34124" xr:uid="{00000000-0005-0000-0000-0000358B0000}"/>
    <cellStyle name="Примечание 3 4 2 7" xfId="34125" xr:uid="{00000000-0005-0000-0000-0000368B0000}"/>
    <cellStyle name="Примечание 3 4 2 7 2" xfId="34126" xr:uid="{00000000-0005-0000-0000-0000378B0000}"/>
    <cellStyle name="Примечание 3 4 2 8" xfId="34127" xr:uid="{00000000-0005-0000-0000-0000388B0000}"/>
    <cellStyle name="Примечание 3 4 3" xfId="34128" xr:uid="{00000000-0005-0000-0000-0000398B0000}"/>
    <cellStyle name="Примечание 3 4 3 2" xfId="34129" xr:uid="{00000000-0005-0000-0000-00003A8B0000}"/>
    <cellStyle name="Примечание 3 4 3 2 2" xfId="34130" xr:uid="{00000000-0005-0000-0000-00003B8B0000}"/>
    <cellStyle name="Примечание 3 4 3 2 2 2" xfId="34131" xr:uid="{00000000-0005-0000-0000-00003C8B0000}"/>
    <cellStyle name="Примечание 3 4 3 2 2 2 2" xfId="34132" xr:uid="{00000000-0005-0000-0000-00003D8B0000}"/>
    <cellStyle name="Примечание 3 4 3 2 2 3" xfId="34133" xr:uid="{00000000-0005-0000-0000-00003E8B0000}"/>
    <cellStyle name="Примечание 3 4 3 2 3" xfId="34134" xr:uid="{00000000-0005-0000-0000-00003F8B0000}"/>
    <cellStyle name="Примечание 3 4 3 2 3 2" xfId="34135" xr:uid="{00000000-0005-0000-0000-0000408B0000}"/>
    <cellStyle name="Примечание 3 4 3 2 3 2 2" xfId="34136" xr:uid="{00000000-0005-0000-0000-0000418B0000}"/>
    <cellStyle name="Примечание 3 4 3 2 3 3" xfId="34137" xr:uid="{00000000-0005-0000-0000-0000428B0000}"/>
    <cellStyle name="Примечание 3 4 3 2 4" xfId="34138" xr:uid="{00000000-0005-0000-0000-0000438B0000}"/>
    <cellStyle name="Примечание 3 4 3 2 4 2" xfId="34139" xr:uid="{00000000-0005-0000-0000-0000448B0000}"/>
    <cellStyle name="Примечание 3 4 3 2 4 2 2" xfId="34140" xr:uid="{00000000-0005-0000-0000-0000458B0000}"/>
    <cellStyle name="Примечание 3 4 3 2 4 3" xfId="34141" xr:uid="{00000000-0005-0000-0000-0000468B0000}"/>
    <cellStyle name="Примечание 3 4 3 2 5" xfId="34142" xr:uid="{00000000-0005-0000-0000-0000478B0000}"/>
    <cellStyle name="Примечание 3 4 3 2 5 2" xfId="34143" xr:uid="{00000000-0005-0000-0000-0000488B0000}"/>
    <cellStyle name="Примечание 3 4 3 2 6" xfId="34144" xr:uid="{00000000-0005-0000-0000-0000498B0000}"/>
    <cellStyle name="Примечание 3 4 3 3" xfId="34145" xr:uid="{00000000-0005-0000-0000-00004A8B0000}"/>
    <cellStyle name="Примечание 3 4 3 3 2" xfId="34146" xr:uid="{00000000-0005-0000-0000-00004B8B0000}"/>
    <cellStyle name="Примечание 3 4 3 3 2 2" xfId="34147" xr:uid="{00000000-0005-0000-0000-00004C8B0000}"/>
    <cellStyle name="Примечание 3 4 3 3 2 2 2" xfId="34148" xr:uid="{00000000-0005-0000-0000-00004D8B0000}"/>
    <cellStyle name="Примечание 3 4 3 3 2 3" xfId="34149" xr:uid="{00000000-0005-0000-0000-00004E8B0000}"/>
    <cellStyle name="Примечание 3 4 3 3 3" xfId="34150" xr:uid="{00000000-0005-0000-0000-00004F8B0000}"/>
    <cellStyle name="Примечание 3 4 3 3 3 2" xfId="34151" xr:uid="{00000000-0005-0000-0000-0000508B0000}"/>
    <cellStyle name="Примечание 3 4 3 3 3 2 2" xfId="34152" xr:uid="{00000000-0005-0000-0000-0000518B0000}"/>
    <cellStyle name="Примечание 3 4 3 3 3 3" xfId="34153" xr:uid="{00000000-0005-0000-0000-0000528B0000}"/>
    <cellStyle name="Примечание 3 4 3 3 4" xfId="34154" xr:uid="{00000000-0005-0000-0000-0000538B0000}"/>
    <cellStyle name="Примечание 3 4 3 3 4 2" xfId="34155" xr:uid="{00000000-0005-0000-0000-0000548B0000}"/>
    <cellStyle name="Примечание 3 4 3 3 4 2 2" xfId="34156" xr:uid="{00000000-0005-0000-0000-0000558B0000}"/>
    <cellStyle name="Примечание 3 4 3 3 4 3" xfId="34157" xr:uid="{00000000-0005-0000-0000-0000568B0000}"/>
    <cellStyle name="Примечание 3 4 3 3 5" xfId="34158" xr:uid="{00000000-0005-0000-0000-0000578B0000}"/>
    <cellStyle name="Примечание 3 4 3 3 5 2" xfId="34159" xr:uid="{00000000-0005-0000-0000-0000588B0000}"/>
    <cellStyle name="Примечание 3 4 3 3 6" xfId="34160" xr:uid="{00000000-0005-0000-0000-0000598B0000}"/>
    <cellStyle name="Примечание 3 4 3 4" xfId="34161" xr:uid="{00000000-0005-0000-0000-00005A8B0000}"/>
    <cellStyle name="Примечание 3 4 3 4 2" xfId="34162" xr:uid="{00000000-0005-0000-0000-00005B8B0000}"/>
    <cellStyle name="Примечание 3 4 3 4 2 2" xfId="34163" xr:uid="{00000000-0005-0000-0000-00005C8B0000}"/>
    <cellStyle name="Примечание 3 4 3 4 2 2 2" xfId="34164" xr:uid="{00000000-0005-0000-0000-00005D8B0000}"/>
    <cellStyle name="Примечание 3 4 3 4 2 3" xfId="34165" xr:uid="{00000000-0005-0000-0000-00005E8B0000}"/>
    <cellStyle name="Примечание 3 4 3 4 3" xfId="34166" xr:uid="{00000000-0005-0000-0000-00005F8B0000}"/>
    <cellStyle name="Примечание 3 4 3 4 3 2" xfId="34167" xr:uid="{00000000-0005-0000-0000-0000608B0000}"/>
    <cellStyle name="Примечание 3 4 3 4 3 2 2" xfId="34168" xr:uid="{00000000-0005-0000-0000-0000618B0000}"/>
    <cellStyle name="Примечание 3 4 3 4 3 3" xfId="34169" xr:uid="{00000000-0005-0000-0000-0000628B0000}"/>
    <cellStyle name="Примечание 3 4 3 4 4" xfId="34170" xr:uid="{00000000-0005-0000-0000-0000638B0000}"/>
    <cellStyle name="Примечание 3 4 3 4 4 2" xfId="34171" xr:uid="{00000000-0005-0000-0000-0000648B0000}"/>
    <cellStyle name="Примечание 3 4 3 4 4 2 2" xfId="34172" xr:uid="{00000000-0005-0000-0000-0000658B0000}"/>
    <cellStyle name="Примечание 3 4 3 4 4 3" xfId="34173" xr:uid="{00000000-0005-0000-0000-0000668B0000}"/>
    <cellStyle name="Примечание 3 4 3 4 5" xfId="34174" xr:uid="{00000000-0005-0000-0000-0000678B0000}"/>
    <cellStyle name="Примечание 3 4 3 4 5 2" xfId="34175" xr:uid="{00000000-0005-0000-0000-0000688B0000}"/>
    <cellStyle name="Примечание 3 4 3 4 6" xfId="34176" xr:uid="{00000000-0005-0000-0000-0000698B0000}"/>
    <cellStyle name="Примечание 3 4 3 5" xfId="34177" xr:uid="{00000000-0005-0000-0000-00006A8B0000}"/>
    <cellStyle name="Примечание 3 4 3 5 2" xfId="34178" xr:uid="{00000000-0005-0000-0000-00006B8B0000}"/>
    <cellStyle name="Примечание 3 4 3 5 2 2" xfId="34179" xr:uid="{00000000-0005-0000-0000-00006C8B0000}"/>
    <cellStyle name="Примечание 3 4 3 5 2 2 2" xfId="34180" xr:uid="{00000000-0005-0000-0000-00006D8B0000}"/>
    <cellStyle name="Примечание 3 4 3 5 2 3" xfId="34181" xr:uid="{00000000-0005-0000-0000-00006E8B0000}"/>
    <cellStyle name="Примечание 3 4 3 5 3" xfId="34182" xr:uid="{00000000-0005-0000-0000-00006F8B0000}"/>
    <cellStyle name="Примечание 3 4 3 5 3 2" xfId="34183" xr:uid="{00000000-0005-0000-0000-0000708B0000}"/>
    <cellStyle name="Примечание 3 4 3 5 3 2 2" xfId="34184" xr:uid="{00000000-0005-0000-0000-0000718B0000}"/>
    <cellStyle name="Примечание 3 4 3 5 3 3" xfId="34185" xr:uid="{00000000-0005-0000-0000-0000728B0000}"/>
    <cellStyle name="Примечание 3 4 3 5 4" xfId="34186" xr:uid="{00000000-0005-0000-0000-0000738B0000}"/>
    <cellStyle name="Примечание 3 4 3 5 4 2" xfId="34187" xr:uid="{00000000-0005-0000-0000-0000748B0000}"/>
    <cellStyle name="Примечание 3 4 3 5 4 2 2" xfId="34188" xr:uid="{00000000-0005-0000-0000-0000758B0000}"/>
    <cellStyle name="Примечание 3 4 3 5 4 3" xfId="34189" xr:uid="{00000000-0005-0000-0000-0000768B0000}"/>
    <cellStyle name="Примечание 3 4 3 5 5" xfId="34190" xr:uid="{00000000-0005-0000-0000-0000778B0000}"/>
    <cellStyle name="Примечание 3 4 3 5 5 2" xfId="34191" xr:uid="{00000000-0005-0000-0000-0000788B0000}"/>
    <cellStyle name="Примечание 3 4 3 5 6" xfId="34192" xr:uid="{00000000-0005-0000-0000-0000798B0000}"/>
    <cellStyle name="Примечание 3 4 3 6" xfId="34193" xr:uid="{00000000-0005-0000-0000-00007A8B0000}"/>
    <cellStyle name="Примечание 3 4 3 6 2" xfId="34194" xr:uid="{00000000-0005-0000-0000-00007B8B0000}"/>
    <cellStyle name="Примечание 3 4 3 6 2 2" xfId="34195" xr:uid="{00000000-0005-0000-0000-00007C8B0000}"/>
    <cellStyle name="Примечание 3 4 3 6 2 2 2" xfId="34196" xr:uid="{00000000-0005-0000-0000-00007D8B0000}"/>
    <cellStyle name="Примечание 3 4 3 6 2 3" xfId="34197" xr:uid="{00000000-0005-0000-0000-00007E8B0000}"/>
    <cellStyle name="Примечание 3 4 3 6 3" xfId="34198" xr:uid="{00000000-0005-0000-0000-00007F8B0000}"/>
    <cellStyle name="Примечание 3 4 3 6 3 2" xfId="34199" xr:uid="{00000000-0005-0000-0000-0000808B0000}"/>
    <cellStyle name="Примечание 3 4 3 6 3 2 2" xfId="34200" xr:uid="{00000000-0005-0000-0000-0000818B0000}"/>
    <cellStyle name="Примечание 3 4 3 6 3 3" xfId="34201" xr:uid="{00000000-0005-0000-0000-0000828B0000}"/>
    <cellStyle name="Примечание 3 4 3 6 4" xfId="34202" xr:uid="{00000000-0005-0000-0000-0000838B0000}"/>
    <cellStyle name="Примечание 3 4 3 6 4 2" xfId="34203" xr:uid="{00000000-0005-0000-0000-0000848B0000}"/>
    <cellStyle name="Примечание 3 4 3 6 4 2 2" xfId="34204" xr:uid="{00000000-0005-0000-0000-0000858B0000}"/>
    <cellStyle name="Примечание 3 4 3 6 4 3" xfId="34205" xr:uid="{00000000-0005-0000-0000-0000868B0000}"/>
    <cellStyle name="Примечание 3 4 3 6 5" xfId="34206" xr:uid="{00000000-0005-0000-0000-0000878B0000}"/>
    <cellStyle name="Примечание 3 4 3 6 5 2" xfId="34207" xr:uid="{00000000-0005-0000-0000-0000888B0000}"/>
    <cellStyle name="Примечание 3 4 3 6 6" xfId="34208" xr:uid="{00000000-0005-0000-0000-0000898B0000}"/>
    <cellStyle name="Примечание 3 4 3 7" xfId="34209" xr:uid="{00000000-0005-0000-0000-00008A8B0000}"/>
    <cellStyle name="Примечание 3 4 3 7 2" xfId="34210" xr:uid="{00000000-0005-0000-0000-00008B8B0000}"/>
    <cellStyle name="Примечание 3 4 3 7 2 2" xfId="34211" xr:uid="{00000000-0005-0000-0000-00008C8B0000}"/>
    <cellStyle name="Примечание 3 4 3 7 3" xfId="34212" xr:uid="{00000000-0005-0000-0000-00008D8B0000}"/>
    <cellStyle name="Примечание 3 4 3 8" xfId="34213" xr:uid="{00000000-0005-0000-0000-00008E8B0000}"/>
    <cellStyle name="Примечание 3 4 3 8 2" xfId="34214" xr:uid="{00000000-0005-0000-0000-00008F8B0000}"/>
    <cellStyle name="Примечание 3 4 3 9" xfId="34215" xr:uid="{00000000-0005-0000-0000-0000908B0000}"/>
    <cellStyle name="Примечание 3 4 4" xfId="34216" xr:uid="{00000000-0005-0000-0000-0000918B0000}"/>
    <cellStyle name="Примечание 3 4 4 2" xfId="34217" xr:uid="{00000000-0005-0000-0000-0000928B0000}"/>
    <cellStyle name="Примечание 3 4 4 2 2" xfId="34218" xr:uid="{00000000-0005-0000-0000-0000938B0000}"/>
    <cellStyle name="Примечание 3 4 4 2 2 2" xfId="34219" xr:uid="{00000000-0005-0000-0000-0000948B0000}"/>
    <cellStyle name="Примечание 3 4 4 2 3" xfId="34220" xr:uid="{00000000-0005-0000-0000-0000958B0000}"/>
    <cellStyle name="Примечание 3 4 4 3" xfId="34221" xr:uid="{00000000-0005-0000-0000-0000968B0000}"/>
    <cellStyle name="Примечание 3 4 4 3 2" xfId="34222" xr:uid="{00000000-0005-0000-0000-0000978B0000}"/>
    <cellStyle name="Примечание 3 4 4 3 2 2" xfId="34223" xr:uid="{00000000-0005-0000-0000-0000988B0000}"/>
    <cellStyle name="Примечание 3 4 4 3 3" xfId="34224" xr:uid="{00000000-0005-0000-0000-0000998B0000}"/>
    <cellStyle name="Примечание 3 4 4 4" xfId="34225" xr:uid="{00000000-0005-0000-0000-00009A8B0000}"/>
    <cellStyle name="Примечание 3 4 4 4 2" xfId="34226" xr:uid="{00000000-0005-0000-0000-00009B8B0000}"/>
    <cellStyle name="Примечание 3 4 4 4 2 2" xfId="34227" xr:uid="{00000000-0005-0000-0000-00009C8B0000}"/>
    <cellStyle name="Примечание 3 4 4 4 3" xfId="34228" xr:uid="{00000000-0005-0000-0000-00009D8B0000}"/>
    <cellStyle name="Примечание 3 4 4 5" xfId="34229" xr:uid="{00000000-0005-0000-0000-00009E8B0000}"/>
    <cellStyle name="Примечание 3 4 4 5 2" xfId="34230" xr:uid="{00000000-0005-0000-0000-00009F8B0000}"/>
    <cellStyle name="Примечание 3 4 4 6" xfId="34231" xr:uid="{00000000-0005-0000-0000-0000A08B0000}"/>
    <cellStyle name="Примечание 3 4 5" xfId="34232" xr:uid="{00000000-0005-0000-0000-0000A18B0000}"/>
    <cellStyle name="Примечание 3 4 5 2" xfId="34233" xr:uid="{00000000-0005-0000-0000-0000A28B0000}"/>
    <cellStyle name="Примечание 3 4 5 2 2" xfId="34234" xr:uid="{00000000-0005-0000-0000-0000A38B0000}"/>
    <cellStyle name="Примечание 3 4 5 2 2 2" xfId="34235" xr:uid="{00000000-0005-0000-0000-0000A48B0000}"/>
    <cellStyle name="Примечание 3 4 5 2 3" xfId="34236" xr:uid="{00000000-0005-0000-0000-0000A58B0000}"/>
    <cellStyle name="Примечание 3 4 5 3" xfId="34237" xr:uid="{00000000-0005-0000-0000-0000A68B0000}"/>
    <cellStyle name="Примечание 3 4 5 3 2" xfId="34238" xr:uid="{00000000-0005-0000-0000-0000A78B0000}"/>
    <cellStyle name="Примечание 3 4 5 3 2 2" xfId="34239" xr:uid="{00000000-0005-0000-0000-0000A88B0000}"/>
    <cellStyle name="Примечание 3 4 5 3 3" xfId="34240" xr:uid="{00000000-0005-0000-0000-0000A98B0000}"/>
    <cellStyle name="Примечание 3 4 5 4" xfId="34241" xr:uid="{00000000-0005-0000-0000-0000AA8B0000}"/>
    <cellStyle name="Примечание 3 4 5 4 2" xfId="34242" xr:uid="{00000000-0005-0000-0000-0000AB8B0000}"/>
    <cellStyle name="Примечание 3 4 5 4 2 2" xfId="34243" xr:uid="{00000000-0005-0000-0000-0000AC8B0000}"/>
    <cellStyle name="Примечание 3 4 5 4 3" xfId="34244" xr:uid="{00000000-0005-0000-0000-0000AD8B0000}"/>
    <cellStyle name="Примечание 3 4 5 5" xfId="34245" xr:uid="{00000000-0005-0000-0000-0000AE8B0000}"/>
    <cellStyle name="Примечание 3 4 5 5 2" xfId="34246" xr:uid="{00000000-0005-0000-0000-0000AF8B0000}"/>
    <cellStyle name="Примечание 3 4 5 6" xfId="34247" xr:uid="{00000000-0005-0000-0000-0000B08B0000}"/>
    <cellStyle name="Примечание 3 4 6" xfId="34248" xr:uid="{00000000-0005-0000-0000-0000B18B0000}"/>
    <cellStyle name="Примечание 3 4 6 2" xfId="34249" xr:uid="{00000000-0005-0000-0000-0000B28B0000}"/>
    <cellStyle name="Примечание 3 4 6 2 2" xfId="34250" xr:uid="{00000000-0005-0000-0000-0000B38B0000}"/>
    <cellStyle name="Примечание 3 4 6 2 2 2" xfId="34251" xr:uid="{00000000-0005-0000-0000-0000B48B0000}"/>
    <cellStyle name="Примечание 3 4 6 2 3" xfId="34252" xr:uid="{00000000-0005-0000-0000-0000B58B0000}"/>
    <cellStyle name="Примечание 3 4 6 3" xfId="34253" xr:uid="{00000000-0005-0000-0000-0000B68B0000}"/>
    <cellStyle name="Примечание 3 4 6 3 2" xfId="34254" xr:uid="{00000000-0005-0000-0000-0000B78B0000}"/>
    <cellStyle name="Примечание 3 4 6 3 2 2" xfId="34255" xr:uid="{00000000-0005-0000-0000-0000B88B0000}"/>
    <cellStyle name="Примечание 3 4 6 3 3" xfId="34256" xr:uid="{00000000-0005-0000-0000-0000B98B0000}"/>
    <cellStyle name="Примечание 3 4 6 4" xfId="34257" xr:uid="{00000000-0005-0000-0000-0000BA8B0000}"/>
    <cellStyle name="Примечание 3 4 6 4 2" xfId="34258" xr:uid="{00000000-0005-0000-0000-0000BB8B0000}"/>
    <cellStyle name="Примечание 3 4 6 4 2 2" xfId="34259" xr:uid="{00000000-0005-0000-0000-0000BC8B0000}"/>
    <cellStyle name="Примечание 3 4 6 4 3" xfId="34260" xr:uid="{00000000-0005-0000-0000-0000BD8B0000}"/>
    <cellStyle name="Примечание 3 4 6 5" xfId="34261" xr:uid="{00000000-0005-0000-0000-0000BE8B0000}"/>
    <cellStyle name="Примечание 3 4 6 5 2" xfId="34262" xr:uid="{00000000-0005-0000-0000-0000BF8B0000}"/>
    <cellStyle name="Примечание 3 4 6 6" xfId="34263" xr:uid="{00000000-0005-0000-0000-0000C08B0000}"/>
    <cellStyle name="Примечание 3 4 7" xfId="34264" xr:uid="{00000000-0005-0000-0000-0000C18B0000}"/>
    <cellStyle name="Примечание 3 4 7 2" xfId="34265" xr:uid="{00000000-0005-0000-0000-0000C28B0000}"/>
    <cellStyle name="Примечание 3 4 7 2 2" xfId="34266" xr:uid="{00000000-0005-0000-0000-0000C38B0000}"/>
    <cellStyle name="Примечание 3 4 7 2 2 2" xfId="34267" xr:uid="{00000000-0005-0000-0000-0000C48B0000}"/>
    <cellStyle name="Примечание 3 4 7 2 3" xfId="34268" xr:uid="{00000000-0005-0000-0000-0000C58B0000}"/>
    <cellStyle name="Примечание 3 4 7 3" xfId="34269" xr:uid="{00000000-0005-0000-0000-0000C68B0000}"/>
    <cellStyle name="Примечание 3 4 7 3 2" xfId="34270" xr:uid="{00000000-0005-0000-0000-0000C78B0000}"/>
    <cellStyle name="Примечание 3 4 7 3 2 2" xfId="34271" xr:uid="{00000000-0005-0000-0000-0000C88B0000}"/>
    <cellStyle name="Примечание 3 4 7 3 3" xfId="34272" xr:uid="{00000000-0005-0000-0000-0000C98B0000}"/>
    <cellStyle name="Примечание 3 4 7 4" xfId="34273" xr:uid="{00000000-0005-0000-0000-0000CA8B0000}"/>
    <cellStyle name="Примечание 3 4 7 4 2" xfId="34274" xr:uid="{00000000-0005-0000-0000-0000CB8B0000}"/>
    <cellStyle name="Примечание 3 4 7 4 2 2" xfId="34275" xr:uid="{00000000-0005-0000-0000-0000CC8B0000}"/>
    <cellStyle name="Примечание 3 4 7 4 3" xfId="34276" xr:uid="{00000000-0005-0000-0000-0000CD8B0000}"/>
    <cellStyle name="Примечание 3 4 7 5" xfId="34277" xr:uid="{00000000-0005-0000-0000-0000CE8B0000}"/>
    <cellStyle name="Примечание 3 4 7 5 2" xfId="34278" xr:uid="{00000000-0005-0000-0000-0000CF8B0000}"/>
    <cellStyle name="Примечание 3 4 7 6" xfId="34279" xr:uid="{00000000-0005-0000-0000-0000D08B0000}"/>
    <cellStyle name="Примечание 3 4 8" xfId="34280" xr:uid="{00000000-0005-0000-0000-0000D18B0000}"/>
    <cellStyle name="Примечание 3 4 8 2" xfId="34281" xr:uid="{00000000-0005-0000-0000-0000D28B0000}"/>
    <cellStyle name="Примечание 3 4 8 2 2" xfId="34282" xr:uid="{00000000-0005-0000-0000-0000D38B0000}"/>
    <cellStyle name="Примечание 3 4 8 3" xfId="34283" xr:uid="{00000000-0005-0000-0000-0000D48B0000}"/>
    <cellStyle name="Примечание 3 4 9" xfId="34284" xr:uid="{00000000-0005-0000-0000-0000D58B0000}"/>
    <cellStyle name="Примечание 3 4 9 2" xfId="34285" xr:uid="{00000000-0005-0000-0000-0000D68B0000}"/>
    <cellStyle name="Примечание 3 5" xfId="34286" xr:uid="{00000000-0005-0000-0000-0000D78B0000}"/>
    <cellStyle name="Примечание 3 5 2" xfId="34287" xr:uid="{00000000-0005-0000-0000-0000D88B0000}"/>
    <cellStyle name="Примечание 3 5 2 2" xfId="34288" xr:uid="{00000000-0005-0000-0000-0000D98B0000}"/>
    <cellStyle name="Примечание 3 5 2 2 2" xfId="34289" xr:uid="{00000000-0005-0000-0000-0000DA8B0000}"/>
    <cellStyle name="Примечание 3 5 2 2 2 2" xfId="34290" xr:uid="{00000000-0005-0000-0000-0000DB8B0000}"/>
    <cellStyle name="Примечание 3 5 2 2 3" xfId="34291" xr:uid="{00000000-0005-0000-0000-0000DC8B0000}"/>
    <cellStyle name="Примечание 3 5 2 3" xfId="34292" xr:uid="{00000000-0005-0000-0000-0000DD8B0000}"/>
    <cellStyle name="Примечание 3 5 2 3 2" xfId="34293" xr:uid="{00000000-0005-0000-0000-0000DE8B0000}"/>
    <cellStyle name="Примечание 3 5 2 3 2 2" xfId="34294" xr:uid="{00000000-0005-0000-0000-0000DF8B0000}"/>
    <cellStyle name="Примечание 3 5 2 3 3" xfId="34295" xr:uid="{00000000-0005-0000-0000-0000E08B0000}"/>
    <cellStyle name="Примечание 3 5 2 4" xfId="34296" xr:uid="{00000000-0005-0000-0000-0000E18B0000}"/>
    <cellStyle name="Примечание 3 5 2 4 2" xfId="34297" xr:uid="{00000000-0005-0000-0000-0000E28B0000}"/>
    <cellStyle name="Примечание 3 5 2 4 2 2" xfId="34298" xr:uid="{00000000-0005-0000-0000-0000E38B0000}"/>
    <cellStyle name="Примечание 3 5 2 4 3" xfId="34299" xr:uid="{00000000-0005-0000-0000-0000E48B0000}"/>
    <cellStyle name="Примечание 3 5 2 5" xfId="34300" xr:uid="{00000000-0005-0000-0000-0000E58B0000}"/>
    <cellStyle name="Примечание 3 5 2 5 2" xfId="34301" xr:uid="{00000000-0005-0000-0000-0000E68B0000}"/>
    <cellStyle name="Примечание 3 5 2 6" xfId="34302" xr:uid="{00000000-0005-0000-0000-0000E78B0000}"/>
    <cellStyle name="Примечание 3 5 3" xfId="34303" xr:uid="{00000000-0005-0000-0000-0000E88B0000}"/>
    <cellStyle name="Примечание 3 5 3 2" xfId="34304" xr:uid="{00000000-0005-0000-0000-0000E98B0000}"/>
    <cellStyle name="Примечание 3 5 3 2 2" xfId="34305" xr:uid="{00000000-0005-0000-0000-0000EA8B0000}"/>
    <cellStyle name="Примечание 3 5 3 2 2 2" xfId="34306" xr:uid="{00000000-0005-0000-0000-0000EB8B0000}"/>
    <cellStyle name="Примечание 3 5 3 2 3" xfId="34307" xr:uid="{00000000-0005-0000-0000-0000EC8B0000}"/>
    <cellStyle name="Примечание 3 5 3 3" xfId="34308" xr:uid="{00000000-0005-0000-0000-0000ED8B0000}"/>
    <cellStyle name="Примечание 3 5 3 3 2" xfId="34309" xr:uid="{00000000-0005-0000-0000-0000EE8B0000}"/>
    <cellStyle name="Примечание 3 5 3 3 2 2" xfId="34310" xr:uid="{00000000-0005-0000-0000-0000EF8B0000}"/>
    <cellStyle name="Примечание 3 5 3 3 3" xfId="34311" xr:uid="{00000000-0005-0000-0000-0000F08B0000}"/>
    <cellStyle name="Примечание 3 5 3 4" xfId="34312" xr:uid="{00000000-0005-0000-0000-0000F18B0000}"/>
    <cellStyle name="Примечание 3 5 3 4 2" xfId="34313" xr:uid="{00000000-0005-0000-0000-0000F28B0000}"/>
    <cellStyle name="Примечание 3 5 3 4 2 2" xfId="34314" xr:uid="{00000000-0005-0000-0000-0000F38B0000}"/>
    <cellStyle name="Примечание 3 5 3 4 3" xfId="34315" xr:uid="{00000000-0005-0000-0000-0000F48B0000}"/>
    <cellStyle name="Примечание 3 5 3 5" xfId="34316" xr:uid="{00000000-0005-0000-0000-0000F58B0000}"/>
    <cellStyle name="Примечание 3 5 3 5 2" xfId="34317" xr:uid="{00000000-0005-0000-0000-0000F68B0000}"/>
    <cellStyle name="Примечание 3 5 3 6" xfId="34318" xr:uid="{00000000-0005-0000-0000-0000F78B0000}"/>
    <cellStyle name="Примечание 3 5 4" xfId="34319" xr:uid="{00000000-0005-0000-0000-0000F88B0000}"/>
    <cellStyle name="Примечание 3 5 4 2" xfId="34320" xr:uid="{00000000-0005-0000-0000-0000F98B0000}"/>
    <cellStyle name="Примечание 3 5 4 2 2" xfId="34321" xr:uid="{00000000-0005-0000-0000-0000FA8B0000}"/>
    <cellStyle name="Примечание 3 5 4 2 2 2" xfId="34322" xr:uid="{00000000-0005-0000-0000-0000FB8B0000}"/>
    <cellStyle name="Примечание 3 5 4 2 3" xfId="34323" xr:uid="{00000000-0005-0000-0000-0000FC8B0000}"/>
    <cellStyle name="Примечание 3 5 4 3" xfId="34324" xr:uid="{00000000-0005-0000-0000-0000FD8B0000}"/>
    <cellStyle name="Примечание 3 5 4 3 2" xfId="34325" xr:uid="{00000000-0005-0000-0000-0000FE8B0000}"/>
    <cellStyle name="Примечание 3 5 4 3 2 2" xfId="34326" xr:uid="{00000000-0005-0000-0000-0000FF8B0000}"/>
    <cellStyle name="Примечание 3 5 4 3 3" xfId="34327" xr:uid="{00000000-0005-0000-0000-0000008C0000}"/>
    <cellStyle name="Примечание 3 5 4 4" xfId="34328" xr:uid="{00000000-0005-0000-0000-0000018C0000}"/>
    <cellStyle name="Примечание 3 5 4 4 2" xfId="34329" xr:uid="{00000000-0005-0000-0000-0000028C0000}"/>
    <cellStyle name="Примечание 3 5 4 4 2 2" xfId="34330" xr:uid="{00000000-0005-0000-0000-0000038C0000}"/>
    <cellStyle name="Примечание 3 5 4 4 3" xfId="34331" xr:uid="{00000000-0005-0000-0000-0000048C0000}"/>
    <cellStyle name="Примечание 3 5 4 5" xfId="34332" xr:uid="{00000000-0005-0000-0000-0000058C0000}"/>
    <cellStyle name="Примечание 3 5 4 5 2" xfId="34333" xr:uid="{00000000-0005-0000-0000-0000068C0000}"/>
    <cellStyle name="Примечание 3 5 4 6" xfId="34334" xr:uid="{00000000-0005-0000-0000-0000078C0000}"/>
    <cellStyle name="Примечание 3 5 5" xfId="34335" xr:uid="{00000000-0005-0000-0000-0000088C0000}"/>
    <cellStyle name="Примечание 3 5 5 2" xfId="34336" xr:uid="{00000000-0005-0000-0000-0000098C0000}"/>
    <cellStyle name="Примечание 3 5 5 2 2" xfId="34337" xr:uid="{00000000-0005-0000-0000-00000A8C0000}"/>
    <cellStyle name="Примечание 3 5 5 2 2 2" xfId="34338" xr:uid="{00000000-0005-0000-0000-00000B8C0000}"/>
    <cellStyle name="Примечание 3 5 5 2 3" xfId="34339" xr:uid="{00000000-0005-0000-0000-00000C8C0000}"/>
    <cellStyle name="Примечание 3 5 5 3" xfId="34340" xr:uid="{00000000-0005-0000-0000-00000D8C0000}"/>
    <cellStyle name="Примечание 3 5 5 3 2" xfId="34341" xr:uid="{00000000-0005-0000-0000-00000E8C0000}"/>
    <cellStyle name="Примечание 3 5 5 3 2 2" xfId="34342" xr:uid="{00000000-0005-0000-0000-00000F8C0000}"/>
    <cellStyle name="Примечание 3 5 5 3 3" xfId="34343" xr:uid="{00000000-0005-0000-0000-0000108C0000}"/>
    <cellStyle name="Примечание 3 5 5 4" xfId="34344" xr:uid="{00000000-0005-0000-0000-0000118C0000}"/>
    <cellStyle name="Примечание 3 5 5 4 2" xfId="34345" xr:uid="{00000000-0005-0000-0000-0000128C0000}"/>
    <cellStyle name="Примечание 3 5 5 4 2 2" xfId="34346" xr:uid="{00000000-0005-0000-0000-0000138C0000}"/>
    <cellStyle name="Примечание 3 5 5 4 3" xfId="34347" xr:uid="{00000000-0005-0000-0000-0000148C0000}"/>
    <cellStyle name="Примечание 3 5 5 5" xfId="34348" xr:uid="{00000000-0005-0000-0000-0000158C0000}"/>
    <cellStyle name="Примечание 3 5 5 5 2" xfId="34349" xr:uid="{00000000-0005-0000-0000-0000168C0000}"/>
    <cellStyle name="Примечание 3 5 5 6" xfId="34350" xr:uid="{00000000-0005-0000-0000-0000178C0000}"/>
    <cellStyle name="Примечание 3 5 6" xfId="34351" xr:uid="{00000000-0005-0000-0000-0000188C0000}"/>
    <cellStyle name="Примечание 3 5 6 2" xfId="34352" xr:uid="{00000000-0005-0000-0000-0000198C0000}"/>
    <cellStyle name="Примечание 3 5 6 2 2" xfId="34353" xr:uid="{00000000-0005-0000-0000-00001A8C0000}"/>
    <cellStyle name="Примечание 3 5 6 3" xfId="34354" xr:uid="{00000000-0005-0000-0000-00001B8C0000}"/>
    <cellStyle name="Примечание 3 5 7" xfId="34355" xr:uid="{00000000-0005-0000-0000-00001C8C0000}"/>
    <cellStyle name="Примечание 3 5 7 2" xfId="34356" xr:uid="{00000000-0005-0000-0000-00001D8C0000}"/>
    <cellStyle name="Примечание 3 5 8" xfId="34357" xr:uid="{00000000-0005-0000-0000-00001E8C0000}"/>
    <cellStyle name="Примечание 3 6" xfId="34358" xr:uid="{00000000-0005-0000-0000-00001F8C0000}"/>
    <cellStyle name="Примечание 3 6 2" xfId="34359" xr:uid="{00000000-0005-0000-0000-0000208C0000}"/>
    <cellStyle name="Примечание 3 6 2 2" xfId="34360" xr:uid="{00000000-0005-0000-0000-0000218C0000}"/>
    <cellStyle name="Примечание 3 6 2 2 2" xfId="34361" xr:uid="{00000000-0005-0000-0000-0000228C0000}"/>
    <cellStyle name="Примечание 3 6 2 2 2 2" xfId="34362" xr:uid="{00000000-0005-0000-0000-0000238C0000}"/>
    <cellStyle name="Примечание 3 6 2 2 3" xfId="34363" xr:uid="{00000000-0005-0000-0000-0000248C0000}"/>
    <cellStyle name="Примечание 3 6 2 3" xfId="34364" xr:uid="{00000000-0005-0000-0000-0000258C0000}"/>
    <cellStyle name="Примечание 3 6 2 3 2" xfId="34365" xr:uid="{00000000-0005-0000-0000-0000268C0000}"/>
    <cellStyle name="Примечание 3 6 2 3 2 2" xfId="34366" xr:uid="{00000000-0005-0000-0000-0000278C0000}"/>
    <cellStyle name="Примечание 3 6 2 3 3" xfId="34367" xr:uid="{00000000-0005-0000-0000-0000288C0000}"/>
    <cellStyle name="Примечание 3 6 2 4" xfId="34368" xr:uid="{00000000-0005-0000-0000-0000298C0000}"/>
    <cellStyle name="Примечание 3 6 2 4 2" xfId="34369" xr:uid="{00000000-0005-0000-0000-00002A8C0000}"/>
    <cellStyle name="Примечание 3 6 2 4 2 2" xfId="34370" xr:uid="{00000000-0005-0000-0000-00002B8C0000}"/>
    <cellStyle name="Примечание 3 6 2 4 3" xfId="34371" xr:uid="{00000000-0005-0000-0000-00002C8C0000}"/>
    <cellStyle name="Примечание 3 6 2 5" xfId="34372" xr:uid="{00000000-0005-0000-0000-00002D8C0000}"/>
    <cellStyle name="Примечание 3 6 2 5 2" xfId="34373" xr:uid="{00000000-0005-0000-0000-00002E8C0000}"/>
    <cellStyle name="Примечание 3 6 2 6" xfId="34374" xr:uid="{00000000-0005-0000-0000-00002F8C0000}"/>
    <cellStyle name="Примечание 3 6 3" xfId="34375" xr:uid="{00000000-0005-0000-0000-0000308C0000}"/>
    <cellStyle name="Примечание 3 6 3 2" xfId="34376" xr:uid="{00000000-0005-0000-0000-0000318C0000}"/>
    <cellStyle name="Примечание 3 6 3 2 2" xfId="34377" xr:uid="{00000000-0005-0000-0000-0000328C0000}"/>
    <cellStyle name="Примечание 3 6 3 2 2 2" xfId="34378" xr:uid="{00000000-0005-0000-0000-0000338C0000}"/>
    <cellStyle name="Примечание 3 6 3 2 3" xfId="34379" xr:uid="{00000000-0005-0000-0000-0000348C0000}"/>
    <cellStyle name="Примечание 3 6 3 3" xfId="34380" xr:uid="{00000000-0005-0000-0000-0000358C0000}"/>
    <cellStyle name="Примечание 3 6 3 3 2" xfId="34381" xr:uid="{00000000-0005-0000-0000-0000368C0000}"/>
    <cellStyle name="Примечание 3 6 3 3 2 2" xfId="34382" xr:uid="{00000000-0005-0000-0000-0000378C0000}"/>
    <cellStyle name="Примечание 3 6 3 3 3" xfId="34383" xr:uid="{00000000-0005-0000-0000-0000388C0000}"/>
    <cellStyle name="Примечание 3 6 3 4" xfId="34384" xr:uid="{00000000-0005-0000-0000-0000398C0000}"/>
    <cellStyle name="Примечание 3 6 3 4 2" xfId="34385" xr:uid="{00000000-0005-0000-0000-00003A8C0000}"/>
    <cellStyle name="Примечание 3 6 3 4 2 2" xfId="34386" xr:uid="{00000000-0005-0000-0000-00003B8C0000}"/>
    <cellStyle name="Примечание 3 6 3 4 3" xfId="34387" xr:uid="{00000000-0005-0000-0000-00003C8C0000}"/>
    <cellStyle name="Примечание 3 6 3 5" xfId="34388" xr:uid="{00000000-0005-0000-0000-00003D8C0000}"/>
    <cellStyle name="Примечание 3 6 3 5 2" xfId="34389" xr:uid="{00000000-0005-0000-0000-00003E8C0000}"/>
    <cellStyle name="Примечание 3 6 3 6" xfId="34390" xr:uid="{00000000-0005-0000-0000-00003F8C0000}"/>
    <cellStyle name="Примечание 3 6 4" xfId="34391" xr:uid="{00000000-0005-0000-0000-0000408C0000}"/>
    <cellStyle name="Примечание 3 6 4 2" xfId="34392" xr:uid="{00000000-0005-0000-0000-0000418C0000}"/>
    <cellStyle name="Примечание 3 6 4 2 2" xfId="34393" xr:uid="{00000000-0005-0000-0000-0000428C0000}"/>
    <cellStyle name="Примечание 3 6 4 2 2 2" xfId="34394" xr:uid="{00000000-0005-0000-0000-0000438C0000}"/>
    <cellStyle name="Примечание 3 6 4 2 3" xfId="34395" xr:uid="{00000000-0005-0000-0000-0000448C0000}"/>
    <cellStyle name="Примечание 3 6 4 3" xfId="34396" xr:uid="{00000000-0005-0000-0000-0000458C0000}"/>
    <cellStyle name="Примечание 3 6 4 3 2" xfId="34397" xr:uid="{00000000-0005-0000-0000-0000468C0000}"/>
    <cellStyle name="Примечание 3 6 4 3 2 2" xfId="34398" xr:uid="{00000000-0005-0000-0000-0000478C0000}"/>
    <cellStyle name="Примечание 3 6 4 3 3" xfId="34399" xr:uid="{00000000-0005-0000-0000-0000488C0000}"/>
    <cellStyle name="Примечание 3 6 4 4" xfId="34400" xr:uid="{00000000-0005-0000-0000-0000498C0000}"/>
    <cellStyle name="Примечание 3 6 4 4 2" xfId="34401" xr:uid="{00000000-0005-0000-0000-00004A8C0000}"/>
    <cellStyle name="Примечание 3 6 4 4 2 2" xfId="34402" xr:uid="{00000000-0005-0000-0000-00004B8C0000}"/>
    <cellStyle name="Примечание 3 6 4 4 3" xfId="34403" xr:uid="{00000000-0005-0000-0000-00004C8C0000}"/>
    <cellStyle name="Примечание 3 6 4 5" xfId="34404" xr:uid="{00000000-0005-0000-0000-00004D8C0000}"/>
    <cellStyle name="Примечание 3 6 4 5 2" xfId="34405" xr:uid="{00000000-0005-0000-0000-00004E8C0000}"/>
    <cellStyle name="Примечание 3 6 4 6" xfId="34406" xr:uid="{00000000-0005-0000-0000-00004F8C0000}"/>
    <cellStyle name="Примечание 3 6 5" xfId="34407" xr:uid="{00000000-0005-0000-0000-0000508C0000}"/>
    <cellStyle name="Примечание 3 6 5 2" xfId="34408" xr:uid="{00000000-0005-0000-0000-0000518C0000}"/>
    <cellStyle name="Примечание 3 6 5 2 2" xfId="34409" xr:uid="{00000000-0005-0000-0000-0000528C0000}"/>
    <cellStyle name="Примечание 3 6 5 2 2 2" xfId="34410" xr:uid="{00000000-0005-0000-0000-0000538C0000}"/>
    <cellStyle name="Примечание 3 6 5 2 3" xfId="34411" xr:uid="{00000000-0005-0000-0000-0000548C0000}"/>
    <cellStyle name="Примечание 3 6 5 3" xfId="34412" xr:uid="{00000000-0005-0000-0000-0000558C0000}"/>
    <cellStyle name="Примечание 3 6 5 3 2" xfId="34413" xr:uid="{00000000-0005-0000-0000-0000568C0000}"/>
    <cellStyle name="Примечание 3 6 5 3 2 2" xfId="34414" xr:uid="{00000000-0005-0000-0000-0000578C0000}"/>
    <cellStyle name="Примечание 3 6 5 3 3" xfId="34415" xr:uid="{00000000-0005-0000-0000-0000588C0000}"/>
    <cellStyle name="Примечание 3 6 5 4" xfId="34416" xr:uid="{00000000-0005-0000-0000-0000598C0000}"/>
    <cellStyle name="Примечание 3 6 5 4 2" xfId="34417" xr:uid="{00000000-0005-0000-0000-00005A8C0000}"/>
    <cellStyle name="Примечание 3 6 5 4 2 2" xfId="34418" xr:uid="{00000000-0005-0000-0000-00005B8C0000}"/>
    <cellStyle name="Примечание 3 6 5 4 3" xfId="34419" xr:uid="{00000000-0005-0000-0000-00005C8C0000}"/>
    <cellStyle name="Примечание 3 6 5 5" xfId="34420" xr:uid="{00000000-0005-0000-0000-00005D8C0000}"/>
    <cellStyle name="Примечание 3 6 5 5 2" xfId="34421" xr:uid="{00000000-0005-0000-0000-00005E8C0000}"/>
    <cellStyle name="Примечание 3 6 5 6" xfId="34422" xr:uid="{00000000-0005-0000-0000-00005F8C0000}"/>
    <cellStyle name="Примечание 3 6 6" xfId="34423" xr:uid="{00000000-0005-0000-0000-0000608C0000}"/>
    <cellStyle name="Примечание 3 6 6 2" xfId="34424" xr:uid="{00000000-0005-0000-0000-0000618C0000}"/>
    <cellStyle name="Примечание 3 6 6 2 2" xfId="34425" xr:uid="{00000000-0005-0000-0000-0000628C0000}"/>
    <cellStyle name="Примечание 3 6 6 2 2 2" xfId="34426" xr:uid="{00000000-0005-0000-0000-0000638C0000}"/>
    <cellStyle name="Примечание 3 6 6 2 3" xfId="34427" xr:uid="{00000000-0005-0000-0000-0000648C0000}"/>
    <cellStyle name="Примечание 3 6 6 3" xfId="34428" xr:uid="{00000000-0005-0000-0000-0000658C0000}"/>
    <cellStyle name="Примечание 3 6 6 3 2" xfId="34429" xr:uid="{00000000-0005-0000-0000-0000668C0000}"/>
    <cellStyle name="Примечание 3 6 6 3 2 2" xfId="34430" xr:uid="{00000000-0005-0000-0000-0000678C0000}"/>
    <cellStyle name="Примечание 3 6 6 3 3" xfId="34431" xr:uid="{00000000-0005-0000-0000-0000688C0000}"/>
    <cellStyle name="Примечание 3 6 6 4" xfId="34432" xr:uid="{00000000-0005-0000-0000-0000698C0000}"/>
    <cellStyle name="Примечание 3 6 6 4 2" xfId="34433" xr:uid="{00000000-0005-0000-0000-00006A8C0000}"/>
    <cellStyle name="Примечание 3 6 6 4 2 2" xfId="34434" xr:uid="{00000000-0005-0000-0000-00006B8C0000}"/>
    <cellStyle name="Примечание 3 6 6 4 3" xfId="34435" xr:uid="{00000000-0005-0000-0000-00006C8C0000}"/>
    <cellStyle name="Примечание 3 6 6 5" xfId="34436" xr:uid="{00000000-0005-0000-0000-00006D8C0000}"/>
    <cellStyle name="Примечание 3 6 6 5 2" xfId="34437" xr:uid="{00000000-0005-0000-0000-00006E8C0000}"/>
    <cellStyle name="Примечание 3 6 6 6" xfId="34438" xr:uid="{00000000-0005-0000-0000-00006F8C0000}"/>
    <cellStyle name="Примечание 3 6 7" xfId="34439" xr:uid="{00000000-0005-0000-0000-0000708C0000}"/>
    <cellStyle name="Примечание 3 6 7 2" xfId="34440" xr:uid="{00000000-0005-0000-0000-0000718C0000}"/>
    <cellStyle name="Примечание 3 6 7 2 2" xfId="34441" xr:uid="{00000000-0005-0000-0000-0000728C0000}"/>
    <cellStyle name="Примечание 3 6 7 3" xfId="34442" xr:uid="{00000000-0005-0000-0000-0000738C0000}"/>
    <cellStyle name="Примечание 3 6 8" xfId="34443" xr:uid="{00000000-0005-0000-0000-0000748C0000}"/>
    <cellStyle name="Примечание 3 6 8 2" xfId="34444" xr:uid="{00000000-0005-0000-0000-0000758C0000}"/>
    <cellStyle name="Примечание 3 6 9" xfId="34445" xr:uid="{00000000-0005-0000-0000-0000768C0000}"/>
    <cellStyle name="Примечание 3 7" xfId="34446" xr:uid="{00000000-0005-0000-0000-0000778C0000}"/>
    <cellStyle name="Примечание 3 7 2" xfId="34447" xr:uid="{00000000-0005-0000-0000-0000788C0000}"/>
    <cellStyle name="Примечание 3 7 2 2" xfId="34448" xr:uid="{00000000-0005-0000-0000-0000798C0000}"/>
    <cellStyle name="Примечание 3 7 2 2 2" xfId="34449" xr:uid="{00000000-0005-0000-0000-00007A8C0000}"/>
    <cellStyle name="Примечание 3 7 2 2 2 2" xfId="34450" xr:uid="{00000000-0005-0000-0000-00007B8C0000}"/>
    <cellStyle name="Примечание 3 7 2 2 3" xfId="34451" xr:uid="{00000000-0005-0000-0000-00007C8C0000}"/>
    <cellStyle name="Примечание 3 7 2 3" xfId="34452" xr:uid="{00000000-0005-0000-0000-00007D8C0000}"/>
    <cellStyle name="Примечание 3 7 2 3 2" xfId="34453" xr:uid="{00000000-0005-0000-0000-00007E8C0000}"/>
    <cellStyle name="Примечание 3 7 2 3 2 2" xfId="34454" xr:uid="{00000000-0005-0000-0000-00007F8C0000}"/>
    <cellStyle name="Примечание 3 7 2 3 3" xfId="34455" xr:uid="{00000000-0005-0000-0000-0000808C0000}"/>
    <cellStyle name="Примечание 3 7 2 4" xfId="34456" xr:uid="{00000000-0005-0000-0000-0000818C0000}"/>
    <cellStyle name="Примечание 3 7 2 4 2" xfId="34457" xr:uid="{00000000-0005-0000-0000-0000828C0000}"/>
    <cellStyle name="Примечание 3 7 2 4 2 2" xfId="34458" xr:uid="{00000000-0005-0000-0000-0000838C0000}"/>
    <cellStyle name="Примечание 3 7 2 4 3" xfId="34459" xr:uid="{00000000-0005-0000-0000-0000848C0000}"/>
    <cellStyle name="Примечание 3 7 2 5" xfId="34460" xr:uid="{00000000-0005-0000-0000-0000858C0000}"/>
    <cellStyle name="Примечание 3 7 2 5 2" xfId="34461" xr:uid="{00000000-0005-0000-0000-0000868C0000}"/>
    <cellStyle name="Примечание 3 7 2 6" xfId="34462" xr:uid="{00000000-0005-0000-0000-0000878C0000}"/>
    <cellStyle name="Примечание 3 7 3" xfId="34463" xr:uid="{00000000-0005-0000-0000-0000888C0000}"/>
    <cellStyle name="Примечание 3 7 3 2" xfId="34464" xr:uid="{00000000-0005-0000-0000-0000898C0000}"/>
    <cellStyle name="Примечание 3 7 3 2 2" xfId="34465" xr:uid="{00000000-0005-0000-0000-00008A8C0000}"/>
    <cellStyle name="Примечание 3 7 3 2 2 2" xfId="34466" xr:uid="{00000000-0005-0000-0000-00008B8C0000}"/>
    <cellStyle name="Примечание 3 7 3 2 3" xfId="34467" xr:uid="{00000000-0005-0000-0000-00008C8C0000}"/>
    <cellStyle name="Примечание 3 7 3 3" xfId="34468" xr:uid="{00000000-0005-0000-0000-00008D8C0000}"/>
    <cellStyle name="Примечание 3 7 3 3 2" xfId="34469" xr:uid="{00000000-0005-0000-0000-00008E8C0000}"/>
    <cellStyle name="Примечание 3 7 3 3 2 2" xfId="34470" xr:uid="{00000000-0005-0000-0000-00008F8C0000}"/>
    <cellStyle name="Примечание 3 7 3 3 3" xfId="34471" xr:uid="{00000000-0005-0000-0000-0000908C0000}"/>
    <cellStyle name="Примечание 3 7 3 4" xfId="34472" xr:uid="{00000000-0005-0000-0000-0000918C0000}"/>
    <cellStyle name="Примечание 3 7 3 4 2" xfId="34473" xr:uid="{00000000-0005-0000-0000-0000928C0000}"/>
    <cellStyle name="Примечание 3 7 3 4 2 2" xfId="34474" xr:uid="{00000000-0005-0000-0000-0000938C0000}"/>
    <cellStyle name="Примечание 3 7 3 4 3" xfId="34475" xr:uid="{00000000-0005-0000-0000-0000948C0000}"/>
    <cellStyle name="Примечание 3 7 3 5" xfId="34476" xr:uid="{00000000-0005-0000-0000-0000958C0000}"/>
    <cellStyle name="Примечание 3 7 3 5 2" xfId="34477" xr:uid="{00000000-0005-0000-0000-0000968C0000}"/>
    <cellStyle name="Примечание 3 7 3 6" xfId="34478" xr:uid="{00000000-0005-0000-0000-0000978C0000}"/>
    <cellStyle name="Примечание 3 7 4" xfId="34479" xr:uid="{00000000-0005-0000-0000-0000988C0000}"/>
    <cellStyle name="Примечание 3 7 4 2" xfId="34480" xr:uid="{00000000-0005-0000-0000-0000998C0000}"/>
    <cellStyle name="Примечание 3 7 4 2 2" xfId="34481" xr:uid="{00000000-0005-0000-0000-00009A8C0000}"/>
    <cellStyle name="Примечание 3 7 4 2 2 2" xfId="34482" xr:uid="{00000000-0005-0000-0000-00009B8C0000}"/>
    <cellStyle name="Примечание 3 7 4 2 3" xfId="34483" xr:uid="{00000000-0005-0000-0000-00009C8C0000}"/>
    <cellStyle name="Примечание 3 7 4 3" xfId="34484" xr:uid="{00000000-0005-0000-0000-00009D8C0000}"/>
    <cellStyle name="Примечание 3 7 4 3 2" xfId="34485" xr:uid="{00000000-0005-0000-0000-00009E8C0000}"/>
    <cellStyle name="Примечание 3 7 4 3 2 2" xfId="34486" xr:uid="{00000000-0005-0000-0000-00009F8C0000}"/>
    <cellStyle name="Примечание 3 7 4 3 3" xfId="34487" xr:uid="{00000000-0005-0000-0000-0000A08C0000}"/>
    <cellStyle name="Примечание 3 7 4 4" xfId="34488" xr:uid="{00000000-0005-0000-0000-0000A18C0000}"/>
    <cellStyle name="Примечание 3 7 4 4 2" xfId="34489" xr:uid="{00000000-0005-0000-0000-0000A28C0000}"/>
    <cellStyle name="Примечание 3 7 4 4 2 2" xfId="34490" xr:uid="{00000000-0005-0000-0000-0000A38C0000}"/>
    <cellStyle name="Примечание 3 7 4 4 3" xfId="34491" xr:uid="{00000000-0005-0000-0000-0000A48C0000}"/>
    <cellStyle name="Примечание 3 7 4 5" xfId="34492" xr:uid="{00000000-0005-0000-0000-0000A58C0000}"/>
    <cellStyle name="Примечание 3 7 4 5 2" xfId="34493" xr:uid="{00000000-0005-0000-0000-0000A68C0000}"/>
    <cellStyle name="Примечание 3 7 4 6" xfId="34494" xr:uid="{00000000-0005-0000-0000-0000A78C0000}"/>
    <cellStyle name="Примечание 3 7 5" xfId="34495" xr:uid="{00000000-0005-0000-0000-0000A88C0000}"/>
    <cellStyle name="Примечание 3 7 5 2" xfId="34496" xr:uid="{00000000-0005-0000-0000-0000A98C0000}"/>
    <cellStyle name="Примечание 3 7 5 2 2" xfId="34497" xr:uid="{00000000-0005-0000-0000-0000AA8C0000}"/>
    <cellStyle name="Примечание 3 7 5 2 2 2" xfId="34498" xr:uid="{00000000-0005-0000-0000-0000AB8C0000}"/>
    <cellStyle name="Примечание 3 7 5 2 3" xfId="34499" xr:uid="{00000000-0005-0000-0000-0000AC8C0000}"/>
    <cellStyle name="Примечание 3 7 5 3" xfId="34500" xr:uid="{00000000-0005-0000-0000-0000AD8C0000}"/>
    <cellStyle name="Примечание 3 7 5 3 2" xfId="34501" xr:uid="{00000000-0005-0000-0000-0000AE8C0000}"/>
    <cellStyle name="Примечание 3 7 5 3 2 2" xfId="34502" xr:uid="{00000000-0005-0000-0000-0000AF8C0000}"/>
    <cellStyle name="Примечание 3 7 5 3 3" xfId="34503" xr:uid="{00000000-0005-0000-0000-0000B08C0000}"/>
    <cellStyle name="Примечание 3 7 5 4" xfId="34504" xr:uid="{00000000-0005-0000-0000-0000B18C0000}"/>
    <cellStyle name="Примечание 3 7 5 4 2" xfId="34505" xr:uid="{00000000-0005-0000-0000-0000B28C0000}"/>
    <cellStyle name="Примечание 3 7 5 4 2 2" xfId="34506" xr:uid="{00000000-0005-0000-0000-0000B38C0000}"/>
    <cellStyle name="Примечание 3 7 5 4 3" xfId="34507" xr:uid="{00000000-0005-0000-0000-0000B48C0000}"/>
    <cellStyle name="Примечание 3 7 5 5" xfId="34508" xr:uid="{00000000-0005-0000-0000-0000B58C0000}"/>
    <cellStyle name="Примечание 3 7 5 5 2" xfId="34509" xr:uid="{00000000-0005-0000-0000-0000B68C0000}"/>
    <cellStyle name="Примечание 3 7 5 6" xfId="34510" xr:uid="{00000000-0005-0000-0000-0000B78C0000}"/>
    <cellStyle name="Примечание 3 7 6" xfId="34511" xr:uid="{00000000-0005-0000-0000-0000B88C0000}"/>
    <cellStyle name="Примечание 3 7 6 2" xfId="34512" xr:uid="{00000000-0005-0000-0000-0000B98C0000}"/>
    <cellStyle name="Примечание 3 7 6 2 2" xfId="34513" xr:uid="{00000000-0005-0000-0000-0000BA8C0000}"/>
    <cellStyle name="Примечание 3 7 6 2 2 2" xfId="34514" xr:uid="{00000000-0005-0000-0000-0000BB8C0000}"/>
    <cellStyle name="Примечание 3 7 6 2 3" xfId="34515" xr:uid="{00000000-0005-0000-0000-0000BC8C0000}"/>
    <cellStyle name="Примечание 3 7 6 3" xfId="34516" xr:uid="{00000000-0005-0000-0000-0000BD8C0000}"/>
    <cellStyle name="Примечание 3 7 6 3 2" xfId="34517" xr:uid="{00000000-0005-0000-0000-0000BE8C0000}"/>
    <cellStyle name="Примечание 3 7 6 3 2 2" xfId="34518" xr:uid="{00000000-0005-0000-0000-0000BF8C0000}"/>
    <cellStyle name="Примечание 3 7 6 3 3" xfId="34519" xr:uid="{00000000-0005-0000-0000-0000C08C0000}"/>
    <cellStyle name="Примечание 3 7 6 4" xfId="34520" xr:uid="{00000000-0005-0000-0000-0000C18C0000}"/>
    <cellStyle name="Примечание 3 7 6 4 2" xfId="34521" xr:uid="{00000000-0005-0000-0000-0000C28C0000}"/>
    <cellStyle name="Примечание 3 7 6 4 2 2" xfId="34522" xr:uid="{00000000-0005-0000-0000-0000C38C0000}"/>
    <cellStyle name="Примечание 3 7 6 4 3" xfId="34523" xr:uid="{00000000-0005-0000-0000-0000C48C0000}"/>
    <cellStyle name="Примечание 3 7 6 5" xfId="34524" xr:uid="{00000000-0005-0000-0000-0000C58C0000}"/>
    <cellStyle name="Примечание 3 7 6 5 2" xfId="34525" xr:uid="{00000000-0005-0000-0000-0000C68C0000}"/>
    <cellStyle name="Примечание 3 7 6 6" xfId="34526" xr:uid="{00000000-0005-0000-0000-0000C78C0000}"/>
    <cellStyle name="Примечание 3 7 7" xfId="34527" xr:uid="{00000000-0005-0000-0000-0000C88C0000}"/>
    <cellStyle name="Примечание 3 7 7 2" xfId="34528" xr:uid="{00000000-0005-0000-0000-0000C98C0000}"/>
    <cellStyle name="Примечание 3 7 7 2 2" xfId="34529" xr:uid="{00000000-0005-0000-0000-0000CA8C0000}"/>
    <cellStyle name="Примечание 3 7 7 3" xfId="34530" xr:uid="{00000000-0005-0000-0000-0000CB8C0000}"/>
    <cellStyle name="Примечание 3 7 8" xfId="34531" xr:uid="{00000000-0005-0000-0000-0000CC8C0000}"/>
    <cellStyle name="Примечание 3 7 8 2" xfId="34532" xr:uid="{00000000-0005-0000-0000-0000CD8C0000}"/>
    <cellStyle name="Примечание 3 7 9" xfId="34533" xr:uid="{00000000-0005-0000-0000-0000CE8C0000}"/>
    <cellStyle name="Примечание 3 8" xfId="34534" xr:uid="{00000000-0005-0000-0000-0000CF8C0000}"/>
    <cellStyle name="Примечание 3 8 2" xfId="34535" xr:uid="{00000000-0005-0000-0000-0000D08C0000}"/>
    <cellStyle name="Примечание 3 8 2 2" xfId="34536" xr:uid="{00000000-0005-0000-0000-0000D18C0000}"/>
    <cellStyle name="Примечание 3 8 2 2 2" xfId="34537" xr:uid="{00000000-0005-0000-0000-0000D28C0000}"/>
    <cellStyle name="Примечание 3 8 2 3" xfId="34538" xr:uid="{00000000-0005-0000-0000-0000D38C0000}"/>
    <cellStyle name="Примечание 3 8 3" xfId="34539" xr:uid="{00000000-0005-0000-0000-0000D48C0000}"/>
    <cellStyle name="Примечание 3 8 3 2" xfId="34540" xr:uid="{00000000-0005-0000-0000-0000D58C0000}"/>
    <cellStyle name="Примечание 3 8 4" xfId="34541" xr:uid="{00000000-0005-0000-0000-0000D68C0000}"/>
    <cellStyle name="Примечание 3 9" xfId="34542" xr:uid="{00000000-0005-0000-0000-0000D78C0000}"/>
    <cellStyle name="Примечание 3 9 2" xfId="34543" xr:uid="{00000000-0005-0000-0000-0000D88C0000}"/>
    <cellStyle name="Примечание 3 9 2 2" xfId="34544" xr:uid="{00000000-0005-0000-0000-0000D98C0000}"/>
    <cellStyle name="Примечание 3 9 3" xfId="34545" xr:uid="{00000000-0005-0000-0000-0000DA8C0000}"/>
    <cellStyle name="Примечание 4" xfId="34546" xr:uid="{00000000-0005-0000-0000-0000DB8C0000}"/>
    <cellStyle name="Примечание 4 2" xfId="34547" xr:uid="{00000000-0005-0000-0000-0000DC8C0000}"/>
    <cellStyle name="Примечание 4 2 2" xfId="34548" xr:uid="{00000000-0005-0000-0000-0000DD8C0000}"/>
    <cellStyle name="Примечание 4 3" xfId="34549" xr:uid="{00000000-0005-0000-0000-0000DE8C0000}"/>
    <cellStyle name="Примечание 5" xfId="34550" xr:uid="{00000000-0005-0000-0000-0000DF8C0000}"/>
    <cellStyle name="Примечание 5 2" xfId="34551" xr:uid="{00000000-0005-0000-0000-0000E08C0000}"/>
    <cellStyle name="Примечание 5 2 2" xfId="34552" xr:uid="{00000000-0005-0000-0000-0000E18C0000}"/>
    <cellStyle name="Примечание 5 3" xfId="34553" xr:uid="{00000000-0005-0000-0000-0000E28C0000}"/>
    <cellStyle name="Примечание 6" xfId="34554" xr:uid="{00000000-0005-0000-0000-0000E38C0000}"/>
    <cellStyle name="Примечание 6 2" xfId="34555" xr:uid="{00000000-0005-0000-0000-0000E48C0000}"/>
    <cellStyle name="Примечание 6 2 2" xfId="34556" xr:uid="{00000000-0005-0000-0000-0000E58C0000}"/>
    <cellStyle name="Примечание 6 3" xfId="34557" xr:uid="{00000000-0005-0000-0000-0000E68C0000}"/>
    <cellStyle name="Процентный 2" xfId="423" xr:uid="{00000000-0005-0000-0000-0000E78C0000}"/>
    <cellStyle name="Процентный 2 2" xfId="424" xr:uid="{00000000-0005-0000-0000-0000E88C0000}"/>
    <cellStyle name="Процентный 3" xfId="425" xr:uid="{00000000-0005-0000-0000-0000E98C0000}"/>
    <cellStyle name="Процентный 4" xfId="426" xr:uid="{00000000-0005-0000-0000-0000EA8C0000}"/>
    <cellStyle name="Процентный 5" xfId="41527" xr:uid="{00000000-0005-0000-0000-0000EB8C0000}"/>
    <cellStyle name="РесСмета" xfId="427" xr:uid="{00000000-0005-0000-0000-0000EC8C0000}"/>
    <cellStyle name="РесСмета 2" xfId="428" xr:uid="{00000000-0005-0000-0000-0000ED8C0000}"/>
    <cellStyle name="РесСмета 2 2" xfId="34558" xr:uid="{00000000-0005-0000-0000-0000EE8C0000}"/>
    <cellStyle name="РесСмета 2 2 2" xfId="34559" xr:uid="{00000000-0005-0000-0000-0000EF8C0000}"/>
    <cellStyle name="РесСмета 2 2 2 2" xfId="34560" xr:uid="{00000000-0005-0000-0000-0000F08C0000}"/>
    <cellStyle name="РесСмета 2 2 2 2 2" xfId="34561" xr:uid="{00000000-0005-0000-0000-0000F18C0000}"/>
    <cellStyle name="РесСмета 2 2 2 2 2 2" xfId="34562" xr:uid="{00000000-0005-0000-0000-0000F28C0000}"/>
    <cellStyle name="РесСмета 2 2 2 2 2 2 2" xfId="34563" xr:uid="{00000000-0005-0000-0000-0000F38C0000}"/>
    <cellStyle name="РесСмета 2 2 2 2 2 2 2 2" xfId="40961" xr:uid="{00000000-0005-0000-0000-0000F48C0000}"/>
    <cellStyle name="РесСмета 2 2 2 2 2 2 3" xfId="40962" xr:uid="{00000000-0005-0000-0000-0000F58C0000}"/>
    <cellStyle name="РесСмета 2 2 2 2 2 3" xfId="40963" xr:uid="{00000000-0005-0000-0000-0000F68C0000}"/>
    <cellStyle name="РесСмета 2 2 2 2 3" xfId="34564" xr:uid="{00000000-0005-0000-0000-0000F78C0000}"/>
    <cellStyle name="РесСмета 2 2 2 2 3 2" xfId="34565" xr:uid="{00000000-0005-0000-0000-0000F88C0000}"/>
    <cellStyle name="РесСмета 2 2 2 2 3 2 2" xfId="40964" xr:uid="{00000000-0005-0000-0000-0000F98C0000}"/>
    <cellStyle name="РесСмета 2 2 2 2 3 3" xfId="40965" xr:uid="{00000000-0005-0000-0000-0000FA8C0000}"/>
    <cellStyle name="РесСмета 2 2 2 2 4" xfId="40966" xr:uid="{00000000-0005-0000-0000-0000FB8C0000}"/>
    <cellStyle name="РесСмета 2 2 2 3" xfId="34566" xr:uid="{00000000-0005-0000-0000-0000FC8C0000}"/>
    <cellStyle name="РесСмета 2 2 2 3 2" xfId="34567" xr:uid="{00000000-0005-0000-0000-0000FD8C0000}"/>
    <cellStyle name="РесСмета 2 2 2 3 2 2" xfId="34568" xr:uid="{00000000-0005-0000-0000-0000FE8C0000}"/>
    <cellStyle name="РесСмета 2 2 2 3 2 2 2" xfId="40967" xr:uid="{00000000-0005-0000-0000-0000FF8C0000}"/>
    <cellStyle name="РесСмета 2 2 2 3 2 3" xfId="40968" xr:uid="{00000000-0005-0000-0000-0000008D0000}"/>
    <cellStyle name="РесСмета 2 2 2 3 3" xfId="40969" xr:uid="{00000000-0005-0000-0000-0000018D0000}"/>
    <cellStyle name="РесСмета 2 2 2 4" xfId="34569" xr:uid="{00000000-0005-0000-0000-0000028D0000}"/>
    <cellStyle name="РесСмета 2 2 2 4 2" xfId="34570" xr:uid="{00000000-0005-0000-0000-0000038D0000}"/>
    <cellStyle name="РесСмета 2 2 2 4 2 2" xfId="40970" xr:uid="{00000000-0005-0000-0000-0000048D0000}"/>
    <cellStyle name="РесСмета 2 2 2 4 3" xfId="40971" xr:uid="{00000000-0005-0000-0000-0000058D0000}"/>
    <cellStyle name="РесСмета 2 2 2 5" xfId="40972" xr:uid="{00000000-0005-0000-0000-0000068D0000}"/>
    <cellStyle name="РесСмета 2 2 3" xfId="34571" xr:uid="{00000000-0005-0000-0000-0000078D0000}"/>
    <cellStyle name="РесСмета 2 2 3 2" xfId="34572" xr:uid="{00000000-0005-0000-0000-0000088D0000}"/>
    <cellStyle name="РесСмета 2 2 3 2 2" xfId="34573" xr:uid="{00000000-0005-0000-0000-0000098D0000}"/>
    <cellStyle name="РесСмета 2 2 3 2 2 2" xfId="34574" xr:uid="{00000000-0005-0000-0000-00000A8D0000}"/>
    <cellStyle name="РесСмета 2 2 3 2 2 2 2" xfId="34575" xr:uid="{00000000-0005-0000-0000-00000B8D0000}"/>
    <cellStyle name="РесСмета 2 2 3 2 2 2 2 2" xfId="40973" xr:uid="{00000000-0005-0000-0000-00000C8D0000}"/>
    <cellStyle name="РесСмета 2 2 3 2 2 2 3" xfId="40974" xr:uid="{00000000-0005-0000-0000-00000D8D0000}"/>
    <cellStyle name="РесСмета 2 2 3 2 2 3" xfId="40975" xr:uid="{00000000-0005-0000-0000-00000E8D0000}"/>
    <cellStyle name="РесСмета 2 2 3 2 3" xfId="34576" xr:uid="{00000000-0005-0000-0000-00000F8D0000}"/>
    <cellStyle name="РесСмета 2 2 3 2 3 2" xfId="34577" xr:uid="{00000000-0005-0000-0000-0000108D0000}"/>
    <cellStyle name="РесСмета 2 2 3 2 3 2 2" xfId="40976" xr:uid="{00000000-0005-0000-0000-0000118D0000}"/>
    <cellStyle name="РесСмета 2 2 3 2 3 3" xfId="40977" xr:uid="{00000000-0005-0000-0000-0000128D0000}"/>
    <cellStyle name="РесСмета 2 2 3 2 4" xfId="40978" xr:uid="{00000000-0005-0000-0000-0000138D0000}"/>
    <cellStyle name="РесСмета 2 2 3 3" xfId="34578" xr:uid="{00000000-0005-0000-0000-0000148D0000}"/>
    <cellStyle name="РесСмета 2 2 3 3 2" xfId="34579" xr:uid="{00000000-0005-0000-0000-0000158D0000}"/>
    <cellStyle name="РесСмета 2 2 3 3 2 2" xfId="34580" xr:uid="{00000000-0005-0000-0000-0000168D0000}"/>
    <cellStyle name="РесСмета 2 2 3 3 2 2 2" xfId="40979" xr:uid="{00000000-0005-0000-0000-0000178D0000}"/>
    <cellStyle name="РесСмета 2 2 3 3 2 3" xfId="40980" xr:uid="{00000000-0005-0000-0000-0000188D0000}"/>
    <cellStyle name="РесСмета 2 2 3 3 3" xfId="40981" xr:uid="{00000000-0005-0000-0000-0000198D0000}"/>
    <cellStyle name="РесСмета 2 2 3 4" xfId="34581" xr:uid="{00000000-0005-0000-0000-00001A8D0000}"/>
    <cellStyle name="РесСмета 2 2 3 4 2" xfId="34582" xr:uid="{00000000-0005-0000-0000-00001B8D0000}"/>
    <cellStyle name="РесСмета 2 2 3 4 2 2" xfId="40982" xr:uid="{00000000-0005-0000-0000-00001C8D0000}"/>
    <cellStyle name="РесСмета 2 2 3 4 3" xfId="40983" xr:uid="{00000000-0005-0000-0000-00001D8D0000}"/>
    <cellStyle name="РесСмета 2 2 3 5" xfId="40984" xr:uid="{00000000-0005-0000-0000-00001E8D0000}"/>
    <cellStyle name="РесСмета 2 2 4" xfId="34583" xr:uid="{00000000-0005-0000-0000-00001F8D0000}"/>
    <cellStyle name="РесСмета 2 2 4 2" xfId="34584" xr:uid="{00000000-0005-0000-0000-0000208D0000}"/>
    <cellStyle name="РесСмета 2 2 4 2 2" xfId="34585" xr:uid="{00000000-0005-0000-0000-0000218D0000}"/>
    <cellStyle name="РесСмета 2 2 4 2 2 2" xfId="34586" xr:uid="{00000000-0005-0000-0000-0000228D0000}"/>
    <cellStyle name="РесСмета 2 2 4 2 2 2 2" xfId="34587" xr:uid="{00000000-0005-0000-0000-0000238D0000}"/>
    <cellStyle name="РесСмета 2 2 4 2 2 2 2 2" xfId="40985" xr:uid="{00000000-0005-0000-0000-0000248D0000}"/>
    <cellStyle name="РесСмета 2 2 4 2 2 2 3" xfId="40986" xr:uid="{00000000-0005-0000-0000-0000258D0000}"/>
    <cellStyle name="РесСмета 2 2 4 2 2 3" xfId="40987" xr:uid="{00000000-0005-0000-0000-0000268D0000}"/>
    <cellStyle name="РесСмета 2 2 4 2 3" xfId="34588" xr:uid="{00000000-0005-0000-0000-0000278D0000}"/>
    <cellStyle name="РесСмета 2 2 4 2 3 2" xfId="34589" xr:uid="{00000000-0005-0000-0000-0000288D0000}"/>
    <cellStyle name="РесСмета 2 2 4 2 3 2 2" xfId="40988" xr:uid="{00000000-0005-0000-0000-0000298D0000}"/>
    <cellStyle name="РесСмета 2 2 4 2 3 3" xfId="40989" xr:uid="{00000000-0005-0000-0000-00002A8D0000}"/>
    <cellStyle name="РесСмета 2 2 4 2 4" xfId="40990" xr:uid="{00000000-0005-0000-0000-00002B8D0000}"/>
    <cellStyle name="РесСмета 2 2 4 3" xfId="34590" xr:uid="{00000000-0005-0000-0000-00002C8D0000}"/>
    <cellStyle name="РесСмета 2 2 4 3 2" xfId="34591" xr:uid="{00000000-0005-0000-0000-00002D8D0000}"/>
    <cellStyle name="РесСмета 2 2 4 3 2 2" xfId="34592" xr:uid="{00000000-0005-0000-0000-00002E8D0000}"/>
    <cellStyle name="РесСмета 2 2 4 3 2 2 2" xfId="40991" xr:uid="{00000000-0005-0000-0000-00002F8D0000}"/>
    <cellStyle name="РесСмета 2 2 4 3 2 3" xfId="40992" xr:uid="{00000000-0005-0000-0000-0000308D0000}"/>
    <cellStyle name="РесСмета 2 2 4 3 3" xfId="40993" xr:uid="{00000000-0005-0000-0000-0000318D0000}"/>
    <cellStyle name="РесСмета 2 2 4 4" xfId="34593" xr:uid="{00000000-0005-0000-0000-0000328D0000}"/>
    <cellStyle name="РесСмета 2 2 4 4 2" xfId="34594" xr:uid="{00000000-0005-0000-0000-0000338D0000}"/>
    <cellStyle name="РесСмета 2 2 4 4 2 2" xfId="40994" xr:uid="{00000000-0005-0000-0000-0000348D0000}"/>
    <cellStyle name="РесСмета 2 2 4 4 3" xfId="40995" xr:uid="{00000000-0005-0000-0000-0000358D0000}"/>
    <cellStyle name="РесСмета 2 2 4 5" xfId="40996" xr:uid="{00000000-0005-0000-0000-0000368D0000}"/>
    <cellStyle name="РесСмета 2 2 5" xfId="34595" xr:uid="{00000000-0005-0000-0000-0000378D0000}"/>
    <cellStyle name="РесСмета 2 2 5 2" xfId="34596" xr:uid="{00000000-0005-0000-0000-0000388D0000}"/>
    <cellStyle name="РесСмета 2 2 5 2 2" xfId="34597" xr:uid="{00000000-0005-0000-0000-0000398D0000}"/>
    <cellStyle name="РесСмета 2 2 5 2 2 2" xfId="34598" xr:uid="{00000000-0005-0000-0000-00003A8D0000}"/>
    <cellStyle name="РесСмета 2 2 5 2 2 2 2" xfId="34599" xr:uid="{00000000-0005-0000-0000-00003B8D0000}"/>
    <cellStyle name="РесСмета 2 2 5 2 2 2 2 2" xfId="40997" xr:uid="{00000000-0005-0000-0000-00003C8D0000}"/>
    <cellStyle name="РесСмета 2 2 5 2 2 2 3" xfId="40998" xr:uid="{00000000-0005-0000-0000-00003D8D0000}"/>
    <cellStyle name="РесСмета 2 2 5 2 2 3" xfId="40999" xr:uid="{00000000-0005-0000-0000-00003E8D0000}"/>
    <cellStyle name="РесСмета 2 2 5 2 3" xfId="34600" xr:uid="{00000000-0005-0000-0000-00003F8D0000}"/>
    <cellStyle name="РесСмета 2 2 5 2 3 2" xfId="34601" xr:uid="{00000000-0005-0000-0000-0000408D0000}"/>
    <cellStyle name="РесСмета 2 2 5 2 3 2 2" xfId="41000" xr:uid="{00000000-0005-0000-0000-0000418D0000}"/>
    <cellStyle name="РесСмета 2 2 5 2 3 3" xfId="41001" xr:uid="{00000000-0005-0000-0000-0000428D0000}"/>
    <cellStyle name="РесСмета 2 2 5 2 4" xfId="41002" xr:uid="{00000000-0005-0000-0000-0000438D0000}"/>
    <cellStyle name="РесСмета 2 2 5 3" xfId="34602" xr:uid="{00000000-0005-0000-0000-0000448D0000}"/>
    <cellStyle name="РесСмета 2 2 5 3 2" xfId="34603" xr:uid="{00000000-0005-0000-0000-0000458D0000}"/>
    <cellStyle name="РесСмета 2 2 5 3 2 2" xfId="34604" xr:uid="{00000000-0005-0000-0000-0000468D0000}"/>
    <cellStyle name="РесСмета 2 2 5 3 2 2 2" xfId="41003" xr:uid="{00000000-0005-0000-0000-0000478D0000}"/>
    <cellStyle name="РесСмета 2 2 5 3 2 3" xfId="41004" xr:uid="{00000000-0005-0000-0000-0000488D0000}"/>
    <cellStyle name="РесСмета 2 2 5 3 3" xfId="41005" xr:uid="{00000000-0005-0000-0000-0000498D0000}"/>
    <cellStyle name="РесСмета 2 2 5 4" xfId="34605" xr:uid="{00000000-0005-0000-0000-00004A8D0000}"/>
    <cellStyle name="РесСмета 2 2 5 4 2" xfId="34606" xr:uid="{00000000-0005-0000-0000-00004B8D0000}"/>
    <cellStyle name="РесСмета 2 2 5 4 2 2" xfId="41006" xr:uid="{00000000-0005-0000-0000-00004C8D0000}"/>
    <cellStyle name="РесСмета 2 2 5 4 3" xfId="41007" xr:uid="{00000000-0005-0000-0000-00004D8D0000}"/>
    <cellStyle name="РесСмета 2 2 5 5" xfId="41008" xr:uid="{00000000-0005-0000-0000-00004E8D0000}"/>
    <cellStyle name="РесСмета 2 2 6" xfId="34607" xr:uid="{00000000-0005-0000-0000-00004F8D0000}"/>
    <cellStyle name="РесСмета 2 2 6 2" xfId="34608" xr:uid="{00000000-0005-0000-0000-0000508D0000}"/>
    <cellStyle name="РесСмета 2 2 6 2 2" xfId="34609" xr:uid="{00000000-0005-0000-0000-0000518D0000}"/>
    <cellStyle name="РесСмета 2 2 6 2 2 2" xfId="34610" xr:uid="{00000000-0005-0000-0000-0000528D0000}"/>
    <cellStyle name="РесСмета 2 2 6 2 2 2 2" xfId="41009" xr:uid="{00000000-0005-0000-0000-0000538D0000}"/>
    <cellStyle name="РесСмета 2 2 6 2 2 3" xfId="41010" xr:uid="{00000000-0005-0000-0000-0000548D0000}"/>
    <cellStyle name="РесСмета 2 2 6 2 3" xfId="41011" xr:uid="{00000000-0005-0000-0000-0000558D0000}"/>
    <cellStyle name="РесСмета 2 2 6 3" xfId="34611" xr:uid="{00000000-0005-0000-0000-0000568D0000}"/>
    <cellStyle name="РесСмета 2 2 6 3 2" xfId="34612" xr:uid="{00000000-0005-0000-0000-0000578D0000}"/>
    <cellStyle name="РесСмета 2 2 6 3 2 2" xfId="41012" xr:uid="{00000000-0005-0000-0000-0000588D0000}"/>
    <cellStyle name="РесСмета 2 2 6 3 3" xfId="41013" xr:uid="{00000000-0005-0000-0000-0000598D0000}"/>
    <cellStyle name="РесСмета 2 2 6 4" xfId="41014" xr:uid="{00000000-0005-0000-0000-00005A8D0000}"/>
    <cellStyle name="РесСмета 2 2 7" xfId="34613" xr:uid="{00000000-0005-0000-0000-00005B8D0000}"/>
    <cellStyle name="РесСмета 2 2 7 2" xfId="34614" xr:uid="{00000000-0005-0000-0000-00005C8D0000}"/>
    <cellStyle name="РесСмета 2 2 7 2 2" xfId="34615" xr:uid="{00000000-0005-0000-0000-00005D8D0000}"/>
    <cellStyle name="РесСмета 2 2 7 2 2 2" xfId="41015" xr:uid="{00000000-0005-0000-0000-00005E8D0000}"/>
    <cellStyle name="РесСмета 2 2 7 2 3" xfId="41016" xr:uid="{00000000-0005-0000-0000-00005F8D0000}"/>
    <cellStyle name="РесСмета 2 2 7 3" xfId="41017" xr:uid="{00000000-0005-0000-0000-0000608D0000}"/>
    <cellStyle name="РесСмета 2 2 8" xfId="34616" xr:uid="{00000000-0005-0000-0000-0000618D0000}"/>
    <cellStyle name="РесСмета 2 2 8 2" xfId="34617" xr:uid="{00000000-0005-0000-0000-0000628D0000}"/>
    <cellStyle name="РесСмета 2 2 8 2 2" xfId="41018" xr:uid="{00000000-0005-0000-0000-0000638D0000}"/>
    <cellStyle name="РесСмета 2 2 8 3" xfId="41019" xr:uid="{00000000-0005-0000-0000-0000648D0000}"/>
    <cellStyle name="РесСмета 2 2 9" xfId="41020" xr:uid="{00000000-0005-0000-0000-0000658D0000}"/>
    <cellStyle name="РесСмета 2 3" xfId="34618" xr:uid="{00000000-0005-0000-0000-0000668D0000}"/>
    <cellStyle name="РесСмета 2 3 2" xfId="34619" xr:uid="{00000000-0005-0000-0000-0000678D0000}"/>
    <cellStyle name="РесСмета 2 3 2 2" xfId="34620" xr:uid="{00000000-0005-0000-0000-0000688D0000}"/>
    <cellStyle name="РесСмета 2 3 2 2 2" xfId="34621" xr:uid="{00000000-0005-0000-0000-0000698D0000}"/>
    <cellStyle name="РесСмета 2 3 2 2 2 2" xfId="34622" xr:uid="{00000000-0005-0000-0000-00006A8D0000}"/>
    <cellStyle name="РесСмета 2 3 2 2 2 2 2" xfId="34623" xr:uid="{00000000-0005-0000-0000-00006B8D0000}"/>
    <cellStyle name="РесСмета 2 3 2 2 2 2 2 2" xfId="41021" xr:uid="{00000000-0005-0000-0000-00006C8D0000}"/>
    <cellStyle name="РесСмета 2 3 2 2 2 2 3" xfId="41022" xr:uid="{00000000-0005-0000-0000-00006D8D0000}"/>
    <cellStyle name="РесСмета 2 3 2 2 2 3" xfId="41023" xr:uid="{00000000-0005-0000-0000-00006E8D0000}"/>
    <cellStyle name="РесСмета 2 3 2 2 3" xfId="34624" xr:uid="{00000000-0005-0000-0000-00006F8D0000}"/>
    <cellStyle name="РесСмета 2 3 2 2 3 2" xfId="34625" xr:uid="{00000000-0005-0000-0000-0000708D0000}"/>
    <cellStyle name="РесСмета 2 3 2 2 3 2 2" xfId="41024" xr:uid="{00000000-0005-0000-0000-0000718D0000}"/>
    <cellStyle name="РесСмета 2 3 2 2 3 3" xfId="41025" xr:uid="{00000000-0005-0000-0000-0000728D0000}"/>
    <cellStyle name="РесСмета 2 3 2 2 4" xfId="41026" xr:uid="{00000000-0005-0000-0000-0000738D0000}"/>
    <cellStyle name="РесСмета 2 3 2 3" xfId="34626" xr:uid="{00000000-0005-0000-0000-0000748D0000}"/>
    <cellStyle name="РесСмета 2 3 2 3 2" xfId="34627" xr:uid="{00000000-0005-0000-0000-0000758D0000}"/>
    <cellStyle name="РесСмета 2 3 2 3 2 2" xfId="34628" xr:uid="{00000000-0005-0000-0000-0000768D0000}"/>
    <cellStyle name="РесСмета 2 3 2 3 2 2 2" xfId="41027" xr:uid="{00000000-0005-0000-0000-0000778D0000}"/>
    <cellStyle name="РесСмета 2 3 2 3 2 3" xfId="41028" xr:uid="{00000000-0005-0000-0000-0000788D0000}"/>
    <cellStyle name="РесСмета 2 3 2 3 3" xfId="41029" xr:uid="{00000000-0005-0000-0000-0000798D0000}"/>
    <cellStyle name="РесСмета 2 3 2 4" xfId="34629" xr:uid="{00000000-0005-0000-0000-00007A8D0000}"/>
    <cellStyle name="РесСмета 2 3 2 4 2" xfId="34630" xr:uid="{00000000-0005-0000-0000-00007B8D0000}"/>
    <cellStyle name="РесСмета 2 3 2 4 2 2" xfId="41030" xr:uid="{00000000-0005-0000-0000-00007C8D0000}"/>
    <cellStyle name="РесСмета 2 3 2 4 3" xfId="41031" xr:uid="{00000000-0005-0000-0000-00007D8D0000}"/>
    <cellStyle name="РесСмета 2 3 2 5" xfId="41032" xr:uid="{00000000-0005-0000-0000-00007E8D0000}"/>
    <cellStyle name="РесСмета 2 3 3" xfId="34631" xr:uid="{00000000-0005-0000-0000-00007F8D0000}"/>
    <cellStyle name="РесСмета 2 3 3 2" xfId="34632" xr:uid="{00000000-0005-0000-0000-0000808D0000}"/>
    <cellStyle name="РесСмета 2 3 3 2 2" xfId="34633" xr:uid="{00000000-0005-0000-0000-0000818D0000}"/>
    <cellStyle name="РесСмета 2 3 3 2 2 2" xfId="34634" xr:uid="{00000000-0005-0000-0000-0000828D0000}"/>
    <cellStyle name="РесСмета 2 3 3 2 2 2 2" xfId="34635" xr:uid="{00000000-0005-0000-0000-0000838D0000}"/>
    <cellStyle name="РесСмета 2 3 3 2 2 2 2 2" xfId="41033" xr:uid="{00000000-0005-0000-0000-0000848D0000}"/>
    <cellStyle name="РесСмета 2 3 3 2 2 2 3" xfId="41034" xr:uid="{00000000-0005-0000-0000-0000858D0000}"/>
    <cellStyle name="РесСмета 2 3 3 2 2 3" xfId="41035" xr:uid="{00000000-0005-0000-0000-0000868D0000}"/>
    <cellStyle name="РесСмета 2 3 3 2 3" xfId="34636" xr:uid="{00000000-0005-0000-0000-0000878D0000}"/>
    <cellStyle name="РесСмета 2 3 3 2 3 2" xfId="34637" xr:uid="{00000000-0005-0000-0000-0000888D0000}"/>
    <cellStyle name="РесСмета 2 3 3 2 3 2 2" xfId="41036" xr:uid="{00000000-0005-0000-0000-0000898D0000}"/>
    <cellStyle name="РесСмета 2 3 3 2 3 3" xfId="41037" xr:uid="{00000000-0005-0000-0000-00008A8D0000}"/>
    <cellStyle name="РесСмета 2 3 3 2 4" xfId="41038" xr:uid="{00000000-0005-0000-0000-00008B8D0000}"/>
    <cellStyle name="РесСмета 2 3 3 3" xfId="34638" xr:uid="{00000000-0005-0000-0000-00008C8D0000}"/>
    <cellStyle name="РесСмета 2 3 3 3 2" xfId="34639" xr:uid="{00000000-0005-0000-0000-00008D8D0000}"/>
    <cellStyle name="РесСмета 2 3 3 3 2 2" xfId="34640" xr:uid="{00000000-0005-0000-0000-00008E8D0000}"/>
    <cellStyle name="РесСмета 2 3 3 3 2 2 2" xfId="41039" xr:uid="{00000000-0005-0000-0000-00008F8D0000}"/>
    <cellStyle name="РесСмета 2 3 3 3 2 3" xfId="41040" xr:uid="{00000000-0005-0000-0000-0000908D0000}"/>
    <cellStyle name="РесСмета 2 3 3 3 3" xfId="41041" xr:uid="{00000000-0005-0000-0000-0000918D0000}"/>
    <cellStyle name="РесСмета 2 3 3 4" xfId="34641" xr:uid="{00000000-0005-0000-0000-0000928D0000}"/>
    <cellStyle name="РесСмета 2 3 3 4 2" xfId="34642" xr:uid="{00000000-0005-0000-0000-0000938D0000}"/>
    <cellStyle name="РесСмета 2 3 3 4 2 2" xfId="41042" xr:uid="{00000000-0005-0000-0000-0000948D0000}"/>
    <cellStyle name="РесСмета 2 3 3 4 3" xfId="41043" xr:uid="{00000000-0005-0000-0000-0000958D0000}"/>
    <cellStyle name="РесСмета 2 3 3 5" xfId="41044" xr:uid="{00000000-0005-0000-0000-0000968D0000}"/>
    <cellStyle name="РесСмета 2 3 4" xfId="34643" xr:uid="{00000000-0005-0000-0000-0000978D0000}"/>
    <cellStyle name="РесСмета 2 3 4 2" xfId="34644" xr:uid="{00000000-0005-0000-0000-0000988D0000}"/>
    <cellStyle name="РесСмета 2 3 4 2 2" xfId="34645" xr:uid="{00000000-0005-0000-0000-0000998D0000}"/>
    <cellStyle name="РесСмета 2 3 4 2 2 2" xfId="34646" xr:uid="{00000000-0005-0000-0000-00009A8D0000}"/>
    <cellStyle name="РесСмета 2 3 4 2 2 2 2" xfId="34647" xr:uid="{00000000-0005-0000-0000-00009B8D0000}"/>
    <cellStyle name="РесСмета 2 3 4 2 2 2 2 2" xfId="41045" xr:uid="{00000000-0005-0000-0000-00009C8D0000}"/>
    <cellStyle name="РесСмета 2 3 4 2 2 2 3" xfId="41046" xr:uid="{00000000-0005-0000-0000-00009D8D0000}"/>
    <cellStyle name="РесСмета 2 3 4 2 2 3" xfId="41047" xr:uid="{00000000-0005-0000-0000-00009E8D0000}"/>
    <cellStyle name="РесСмета 2 3 4 2 3" xfId="34648" xr:uid="{00000000-0005-0000-0000-00009F8D0000}"/>
    <cellStyle name="РесСмета 2 3 4 2 3 2" xfId="34649" xr:uid="{00000000-0005-0000-0000-0000A08D0000}"/>
    <cellStyle name="РесСмета 2 3 4 2 3 2 2" xfId="41048" xr:uid="{00000000-0005-0000-0000-0000A18D0000}"/>
    <cellStyle name="РесСмета 2 3 4 2 3 3" xfId="41049" xr:uid="{00000000-0005-0000-0000-0000A28D0000}"/>
    <cellStyle name="РесСмета 2 3 4 2 4" xfId="41050" xr:uid="{00000000-0005-0000-0000-0000A38D0000}"/>
    <cellStyle name="РесСмета 2 3 4 3" xfId="34650" xr:uid="{00000000-0005-0000-0000-0000A48D0000}"/>
    <cellStyle name="РесСмета 2 3 4 3 2" xfId="34651" xr:uid="{00000000-0005-0000-0000-0000A58D0000}"/>
    <cellStyle name="РесСмета 2 3 4 3 2 2" xfId="34652" xr:uid="{00000000-0005-0000-0000-0000A68D0000}"/>
    <cellStyle name="РесСмета 2 3 4 3 2 2 2" xfId="41051" xr:uid="{00000000-0005-0000-0000-0000A78D0000}"/>
    <cellStyle name="РесСмета 2 3 4 3 2 3" xfId="41052" xr:uid="{00000000-0005-0000-0000-0000A88D0000}"/>
    <cellStyle name="РесСмета 2 3 4 3 3" xfId="41053" xr:uid="{00000000-0005-0000-0000-0000A98D0000}"/>
    <cellStyle name="РесСмета 2 3 4 4" xfId="34653" xr:uid="{00000000-0005-0000-0000-0000AA8D0000}"/>
    <cellStyle name="РесСмета 2 3 4 4 2" xfId="34654" xr:uid="{00000000-0005-0000-0000-0000AB8D0000}"/>
    <cellStyle name="РесСмета 2 3 4 4 2 2" xfId="41054" xr:uid="{00000000-0005-0000-0000-0000AC8D0000}"/>
    <cellStyle name="РесСмета 2 3 4 4 3" xfId="41055" xr:uid="{00000000-0005-0000-0000-0000AD8D0000}"/>
    <cellStyle name="РесСмета 2 3 4 5" xfId="41056" xr:uid="{00000000-0005-0000-0000-0000AE8D0000}"/>
    <cellStyle name="РесСмета 2 3 5" xfId="34655" xr:uid="{00000000-0005-0000-0000-0000AF8D0000}"/>
    <cellStyle name="РесСмета 2 3 5 2" xfId="34656" xr:uid="{00000000-0005-0000-0000-0000B08D0000}"/>
    <cellStyle name="РесСмета 2 3 5 2 2" xfId="34657" xr:uid="{00000000-0005-0000-0000-0000B18D0000}"/>
    <cellStyle name="РесСмета 2 3 5 2 2 2" xfId="34658" xr:uid="{00000000-0005-0000-0000-0000B28D0000}"/>
    <cellStyle name="РесСмета 2 3 5 2 2 2 2" xfId="34659" xr:uid="{00000000-0005-0000-0000-0000B38D0000}"/>
    <cellStyle name="РесСмета 2 3 5 2 2 2 2 2" xfId="41057" xr:uid="{00000000-0005-0000-0000-0000B48D0000}"/>
    <cellStyle name="РесСмета 2 3 5 2 2 2 3" xfId="41058" xr:uid="{00000000-0005-0000-0000-0000B58D0000}"/>
    <cellStyle name="РесСмета 2 3 5 2 2 3" xfId="41059" xr:uid="{00000000-0005-0000-0000-0000B68D0000}"/>
    <cellStyle name="РесСмета 2 3 5 2 3" xfId="34660" xr:uid="{00000000-0005-0000-0000-0000B78D0000}"/>
    <cellStyle name="РесСмета 2 3 5 2 3 2" xfId="34661" xr:uid="{00000000-0005-0000-0000-0000B88D0000}"/>
    <cellStyle name="РесСмета 2 3 5 2 3 2 2" xfId="41060" xr:uid="{00000000-0005-0000-0000-0000B98D0000}"/>
    <cellStyle name="РесСмета 2 3 5 2 3 3" xfId="41061" xr:uid="{00000000-0005-0000-0000-0000BA8D0000}"/>
    <cellStyle name="РесСмета 2 3 5 2 4" xfId="41062" xr:uid="{00000000-0005-0000-0000-0000BB8D0000}"/>
    <cellStyle name="РесСмета 2 3 5 3" xfId="34662" xr:uid="{00000000-0005-0000-0000-0000BC8D0000}"/>
    <cellStyle name="РесСмета 2 3 5 3 2" xfId="34663" xr:uid="{00000000-0005-0000-0000-0000BD8D0000}"/>
    <cellStyle name="РесСмета 2 3 5 3 2 2" xfId="34664" xr:uid="{00000000-0005-0000-0000-0000BE8D0000}"/>
    <cellStyle name="РесСмета 2 3 5 3 2 2 2" xfId="41063" xr:uid="{00000000-0005-0000-0000-0000BF8D0000}"/>
    <cellStyle name="РесСмета 2 3 5 3 2 3" xfId="41064" xr:uid="{00000000-0005-0000-0000-0000C08D0000}"/>
    <cellStyle name="РесСмета 2 3 5 3 3" xfId="41065" xr:uid="{00000000-0005-0000-0000-0000C18D0000}"/>
    <cellStyle name="РесСмета 2 3 5 4" xfId="34665" xr:uid="{00000000-0005-0000-0000-0000C28D0000}"/>
    <cellStyle name="РесСмета 2 3 5 4 2" xfId="34666" xr:uid="{00000000-0005-0000-0000-0000C38D0000}"/>
    <cellStyle name="РесСмета 2 3 5 4 2 2" xfId="41066" xr:uid="{00000000-0005-0000-0000-0000C48D0000}"/>
    <cellStyle name="РесСмета 2 3 5 4 3" xfId="41067" xr:uid="{00000000-0005-0000-0000-0000C58D0000}"/>
    <cellStyle name="РесСмета 2 3 5 5" xfId="41068" xr:uid="{00000000-0005-0000-0000-0000C68D0000}"/>
    <cellStyle name="РесСмета 2 3 6" xfId="34667" xr:uid="{00000000-0005-0000-0000-0000C78D0000}"/>
    <cellStyle name="РесСмета 2 3 6 2" xfId="34668" xr:uid="{00000000-0005-0000-0000-0000C88D0000}"/>
    <cellStyle name="РесСмета 2 3 6 2 2" xfId="34669" xr:uid="{00000000-0005-0000-0000-0000C98D0000}"/>
    <cellStyle name="РесСмета 2 3 6 2 2 2" xfId="34670" xr:uid="{00000000-0005-0000-0000-0000CA8D0000}"/>
    <cellStyle name="РесСмета 2 3 6 2 2 2 2" xfId="41069" xr:uid="{00000000-0005-0000-0000-0000CB8D0000}"/>
    <cellStyle name="РесСмета 2 3 6 2 2 3" xfId="41070" xr:uid="{00000000-0005-0000-0000-0000CC8D0000}"/>
    <cellStyle name="РесСмета 2 3 6 2 3" xfId="41071" xr:uid="{00000000-0005-0000-0000-0000CD8D0000}"/>
    <cellStyle name="РесСмета 2 3 6 3" xfId="34671" xr:uid="{00000000-0005-0000-0000-0000CE8D0000}"/>
    <cellStyle name="РесСмета 2 3 6 3 2" xfId="34672" xr:uid="{00000000-0005-0000-0000-0000CF8D0000}"/>
    <cellStyle name="РесСмета 2 3 6 3 2 2" xfId="41072" xr:uid="{00000000-0005-0000-0000-0000D08D0000}"/>
    <cellStyle name="РесСмета 2 3 6 3 3" xfId="41073" xr:uid="{00000000-0005-0000-0000-0000D18D0000}"/>
    <cellStyle name="РесСмета 2 3 6 4" xfId="41074" xr:uid="{00000000-0005-0000-0000-0000D28D0000}"/>
    <cellStyle name="РесСмета 2 3 7" xfId="34673" xr:uid="{00000000-0005-0000-0000-0000D38D0000}"/>
    <cellStyle name="РесСмета 2 3 7 2" xfId="34674" xr:uid="{00000000-0005-0000-0000-0000D48D0000}"/>
    <cellStyle name="РесСмета 2 3 7 2 2" xfId="34675" xr:uid="{00000000-0005-0000-0000-0000D58D0000}"/>
    <cellStyle name="РесСмета 2 3 7 2 2 2" xfId="41075" xr:uid="{00000000-0005-0000-0000-0000D68D0000}"/>
    <cellStyle name="РесСмета 2 3 7 2 3" xfId="41076" xr:uid="{00000000-0005-0000-0000-0000D78D0000}"/>
    <cellStyle name="РесСмета 2 3 7 3" xfId="41077" xr:uid="{00000000-0005-0000-0000-0000D88D0000}"/>
    <cellStyle name="РесСмета 2 3 8" xfId="34676" xr:uid="{00000000-0005-0000-0000-0000D98D0000}"/>
    <cellStyle name="РесСмета 2 3 8 2" xfId="34677" xr:uid="{00000000-0005-0000-0000-0000DA8D0000}"/>
    <cellStyle name="РесСмета 2 3 8 2 2" xfId="41078" xr:uid="{00000000-0005-0000-0000-0000DB8D0000}"/>
    <cellStyle name="РесСмета 2 3 8 3" xfId="41079" xr:uid="{00000000-0005-0000-0000-0000DC8D0000}"/>
    <cellStyle name="РесСмета 2 3 9" xfId="41080" xr:uid="{00000000-0005-0000-0000-0000DD8D0000}"/>
    <cellStyle name="РесСмета 2 4" xfId="34678" xr:uid="{00000000-0005-0000-0000-0000DE8D0000}"/>
    <cellStyle name="РесСмета 2 4 2" xfId="34679" xr:uid="{00000000-0005-0000-0000-0000DF8D0000}"/>
    <cellStyle name="РесСмета 2 4 2 2" xfId="34680" xr:uid="{00000000-0005-0000-0000-0000E08D0000}"/>
    <cellStyle name="РесСмета 2 4 2 2 2" xfId="41081" xr:uid="{00000000-0005-0000-0000-0000E18D0000}"/>
    <cellStyle name="РесСмета 2 4 2 3" xfId="41082" xr:uid="{00000000-0005-0000-0000-0000E28D0000}"/>
    <cellStyle name="РесСмета 2 4 3" xfId="41083" xr:uid="{00000000-0005-0000-0000-0000E38D0000}"/>
    <cellStyle name="РесСмета 2 5" xfId="34681" xr:uid="{00000000-0005-0000-0000-0000E48D0000}"/>
    <cellStyle name="РесСмета 2 5 2" xfId="34682" xr:uid="{00000000-0005-0000-0000-0000E58D0000}"/>
    <cellStyle name="РесСмета 2 5 2 2" xfId="41084" xr:uid="{00000000-0005-0000-0000-0000E68D0000}"/>
    <cellStyle name="РесСмета 2 5 3" xfId="41085" xr:uid="{00000000-0005-0000-0000-0000E78D0000}"/>
    <cellStyle name="РесСмета 2 6" xfId="41086" xr:uid="{00000000-0005-0000-0000-0000E88D0000}"/>
    <cellStyle name="РесСмета 3" xfId="34683" xr:uid="{00000000-0005-0000-0000-0000E98D0000}"/>
    <cellStyle name="РесСмета 3 2" xfId="34684" xr:uid="{00000000-0005-0000-0000-0000EA8D0000}"/>
    <cellStyle name="РесСмета 3 2 2" xfId="34685" xr:uid="{00000000-0005-0000-0000-0000EB8D0000}"/>
    <cellStyle name="РесСмета 3 2 2 2" xfId="34686" xr:uid="{00000000-0005-0000-0000-0000EC8D0000}"/>
    <cellStyle name="РесСмета 3 2 2 2 2" xfId="34687" xr:uid="{00000000-0005-0000-0000-0000ED8D0000}"/>
    <cellStyle name="РесСмета 3 2 2 2 2 2" xfId="34688" xr:uid="{00000000-0005-0000-0000-0000EE8D0000}"/>
    <cellStyle name="РесСмета 3 2 2 2 2 2 2" xfId="41087" xr:uid="{00000000-0005-0000-0000-0000EF8D0000}"/>
    <cellStyle name="РесСмета 3 2 2 2 2 3" xfId="41088" xr:uid="{00000000-0005-0000-0000-0000F08D0000}"/>
    <cellStyle name="РесСмета 3 2 2 2 3" xfId="41089" xr:uid="{00000000-0005-0000-0000-0000F18D0000}"/>
    <cellStyle name="РесСмета 3 2 2 3" xfId="34689" xr:uid="{00000000-0005-0000-0000-0000F28D0000}"/>
    <cellStyle name="РесСмета 3 2 2 3 2" xfId="34690" xr:uid="{00000000-0005-0000-0000-0000F38D0000}"/>
    <cellStyle name="РесСмета 3 2 2 3 2 2" xfId="41090" xr:uid="{00000000-0005-0000-0000-0000F48D0000}"/>
    <cellStyle name="РесСмета 3 2 2 3 3" xfId="41091" xr:uid="{00000000-0005-0000-0000-0000F58D0000}"/>
    <cellStyle name="РесСмета 3 2 2 4" xfId="41092" xr:uid="{00000000-0005-0000-0000-0000F68D0000}"/>
    <cellStyle name="РесСмета 3 2 3" xfId="34691" xr:uid="{00000000-0005-0000-0000-0000F78D0000}"/>
    <cellStyle name="РесСмета 3 2 3 2" xfId="34692" xr:uid="{00000000-0005-0000-0000-0000F88D0000}"/>
    <cellStyle name="РесСмета 3 2 3 2 2" xfId="34693" xr:uid="{00000000-0005-0000-0000-0000F98D0000}"/>
    <cellStyle name="РесСмета 3 2 3 2 2 2" xfId="41093" xr:uid="{00000000-0005-0000-0000-0000FA8D0000}"/>
    <cellStyle name="РесСмета 3 2 3 2 3" xfId="41094" xr:uid="{00000000-0005-0000-0000-0000FB8D0000}"/>
    <cellStyle name="РесСмета 3 2 3 3" xfId="41095" xr:uid="{00000000-0005-0000-0000-0000FC8D0000}"/>
    <cellStyle name="РесСмета 3 2 4" xfId="34694" xr:uid="{00000000-0005-0000-0000-0000FD8D0000}"/>
    <cellStyle name="РесСмета 3 2 4 2" xfId="34695" xr:uid="{00000000-0005-0000-0000-0000FE8D0000}"/>
    <cellStyle name="РесСмета 3 2 4 2 2" xfId="41096" xr:uid="{00000000-0005-0000-0000-0000FF8D0000}"/>
    <cellStyle name="РесСмета 3 2 4 3" xfId="41097" xr:uid="{00000000-0005-0000-0000-0000008E0000}"/>
    <cellStyle name="РесСмета 3 2 5" xfId="41098" xr:uid="{00000000-0005-0000-0000-0000018E0000}"/>
    <cellStyle name="РесСмета 3 3" xfId="34696" xr:uid="{00000000-0005-0000-0000-0000028E0000}"/>
    <cellStyle name="РесСмета 3 3 2" xfId="34697" xr:uid="{00000000-0005-0000-0000-0000038E0000}"/>
    <cellStyle name="РесСмета 3 3 2 2" xfId="34698" xr:uid="{00000000-0005-0000-0000-0000048E0000}"/>
    <cellStyle name="РесСмета 3 3 2 2 2" xfId="34699" xr:uid="{00000000-0005-0000-0000-0000058E0000}"/>
    <cellStyle name="РесСмета 3 3 2 2 2 2" xfId="34700" xr:uid="{00000000-0005-0000-0000-0000068E0000}"/>
    <cellStyle name="РесСмета 3 3 2 2 2 2 2" xfId="41099" xr:uid="{00000000-0005-0000-0000-0000078E0000}"/>
    <cellStyle name="РесСмета 3 3 2 2 2 3" xfId="41100" xr:uid="{00000000-0005-0000-0000-0000088E0000}"/>
    <cellStyle name="РесСмета 3 3 2 2 3" xfId="41101" xr:uid="{00000000-0005-0000-0000-0000098E0000}"/>
    <cellStyle name="РесСмета 3 3 2 3" xfId="34701" xr:uid="{00000000-0005-0000-0000-00000A8E0000}"/>
    <cellStyle name="РесСмета 3 3 2 3 2" xfId="34702" xr:uid="{00000000-0005-0000-0000-00000B8E0000}"/>
    <cellStyle name="РесСмета 3 3 2 3 2 2" xfId="41102" xr:uid="{00000000-0005-0000-0000-00000C8E0000}"/>
    <cellStyle name="РесСмета 3 3 2 3 3" xfId="41103" xr:uid="{00000000-0005-0000-0000-00000D8E0000}"/>
    <cellStyle name="РесСмета 3 3 2 4" xfId="41104" xr:uid="{00000000-0005-0000-0000-00000E8E0000}"/>
    <cellStyle name="РесСмета 3 3 3" xfId="34703" xr:uid="{00000000-0005-0000-0000-00000F8E0000}"/>
    <cellStyle name="РесСмета 3 3 3 2" xfId="34704" xr:uid="{00000000-0005-0000-0000-0000108E0000}"/>
    <cellStyle name="РесСмета 3 3 3 2 2" xfId="34705" xr:uid="{00000000-0005-0000-0000-0000118E0000}"/>
    <cellStyle name="РесСмета 3 3 3 2 2 2" xfId="41105" xr:uid="{00000000-0005-0000-0000-0000128E0000}"/>
    <cellStyle name="РесСмета 3 3 3 2 3" xfId="41106" xr:uid="{00000000-0005-0000-0000-0000138E0000}"/>
    <cellStyle name="РесСмета 3 3 3 3" xfId="41107" xr:uid="{00000000-0005-0000-0000-0000148E0000}"/>
    <cellStyle name="РесСмета 3 3 4" xfId="34706" xr:uid="{00000000-0005-0000-0000-0000158E0000}"/>
    <cellStyle name="РесСмета 3 3 4 2" xfId="34707" xr:uid="{00000000-0005-0000-0000-0000168E0000}"/>
    <cellStyle name="РесСмета 3 3 4 2 2" xfId="41108" xr:uid="{00000000-0005-0000-0000-0000178E0000}"/>
    <cellStyle name="РесСмета 3 3 4 3" xfId="41109" xr:uid="{00000000-0005-0000-0000-0000188E0000}"/>
    <cellStyle name="РесСмета 3 3 5" xfId="41110" xr:uid="{00000000-0005-0000-0000-0000198E0000}"/>
    <cellStyle name="РесСмета 3 4" xfId="34708" xr:uid="{00000000-0005-0000-0000-00001A8E0000}"/>
    <cellStyle name="РесСмета 3 4 2" xfId="34709" xr:uid="{00000000-0005-0000-0000-00001B8E0000}"/>
    <cellStyle name="РесСмета 3 4 2 2" xfId="34710" xr:uid="{00000000-0005-0000-0000-00001C8E0000}"/>
    <cellStyle name="РесСмета 3 4 2 2 2" xfId="34711" xr:uid="{00000000-0005-0000-0000-00001D8E0000}"/>
    <cellStyle name="РесСмета 3 4 2 2 2 2" xfId="34712" xr:uid="{00000000-0005-0000-0000-00001E8E0000}"/>
    <cellStyle name="РесСмета 3 4 2 2 2 2 2" xfId="41111" xr:uid="{00000000-0005-0000-0000-00001F8E0000}"/>
    <cellStyle name="РесСмета 3 4 2 2 2 3" xfId="41112" xr:uid="{00000000-0005-0000-0000-0000208E0000}"/>
    <cellStyle name="РесСмета 3 4 2 2 3" xfId="41113" xr:uid="{00000000-0005-0000-0000-0000218E0000}"/>
    <cellStyle name="РесСмета 3 4 2 3" xfId="34713" xr:uid="{00000000-0005-0000-0000-0000228E0000}"/>
    <cellStyle name="РесСмета 3 4 2 3 2" xfId="34714" xr:uid="{00000000-0005-0000-0000-0000238E0000}"/>
    <cellStyle name="РесСмета 3 4 2 3 2 2" xfId="41114" xr:uid="{00000000-0005-0000-0000-0000248E0000}"/>
    <cellStyle name="РесСмета 3 4 2 3 3" xfId="41115" xr:uid="{00000000-0005-0000-0000-0000258E0000}"/>
    <cellStyle name="РесСмета 3 4 2 4" xfId="41116" xr:uid="{00000000-0005-0000-0000-0000268E0000}"/>
    <cellStyle name="РесСмета 3 4 3" xfId="34715" xr:uid="{00000000-0005-0000-0000-0000278E0000}"/>
    <cellStyle name="РесСмета 3 4 3 2" xfId="34716" xr:uid="{00000000-0005-0000-0000-0000288E0000}"/>
    <cellStyle name="РесСмета 3 4 3 2 2" xfId="34717" xr:uid="{00000000-0005-0000-0000-0000298E0000}"/>
    <cellStyle name="РесСмета 3 4 3 2 2 2" xfId="41117" xr:uid="{00000000-0005-0000-0000-00002A8E0000}"/>
    <cellStyle name="РесСмета 3 4 3 2 3" xfId="41118" xr:uid="{00000000-0005-0000-0000-00002B8E0000}"/>
    <cellStyle name="РесСмета 3 4 3 3" xfId="41119" xr:uid="{00000000-0005-0000-0000-00002C8E0000}"/>
    <cellStyle name="РесСмета 3 4 4" xfId="34718" xr:uid="{00000000-0005-0000-0000-00002D8E0000}"/>
    <cellStyle name="РесСмета 3 4 4 2" xfId="34719" xr:uid="{00000000-0005-0000-0000-00002E8E0000}"/>
    <cellStyle name="РесСмета 3 4 4 2 2" xfId="41120" xr:uid="{00000000-0005-0000-0000-00002F8E0000}"/>
    <cellStyle name="РесСмета 3 4 4 3" xfId="41121" xr:uid="{00000000-0005-0000-0000-0000308E0000}"/>
    <cellStyle name="РесСмета 3 4 5" xfId="41122" xr:uid="{00000000-0005-0000-0000-0000318E0000}"/>
    <cellStyle name="РесСмета 3 5" xfId="34720" xr:uid="{00000000-0005-0000-0000-0000328E0000}"/>
    <cellStyle name="РесСмета 3 5 2" xfId="34721" xr:uid="{00000000-0005-0000-0000-0000338E0000}"/>
    <cellStyle name="РесСмета 3 5 2 2" xfId="34722" xr:uid="{00000000-0005-0000-0000-0000348E0000}"/>
    <cellStyle name="РесСмета 3 5 2 2 2" xfId="34723" xr:uid="{00000000-0005-0000-0000-0000358E0000}"/>
    <cellStyle name="РесСмета 3 5 2 2 2 2" xfId="34724" xr:uid="{00000000-0005-0000-0000-0000368E0000}"/>
    <cellStyle name="РесСмета 3 5 2 2 2 2 2" xfId="41123" xr:uid="{00000000-0005-0000-0000-0000378E0000}"/>
    <cellStyle name="РесСмета 3 5 2 2 2 3" xfId="41124" xr:uid="{00000000-0005-0000-0000-0000388E0000}"/>
    <cellStyle name="РесСмета 3 5 2 2 3" xfId="41125" xr:uid="{00000000-0005-0000-0000-0000398E0000}"/>
    <cellStyle name="РесСмета 3 5 2 3" xfId="34725" xr:uid="{00000000-0005-0000-0000-00003A8E0000}"/>
    <cellStyle name="РесСмета 3 5 2 3 2" xfId="34726" xr:uid="{00000000-0005-0000-0000-00003B8E0000}"/>
    <cellStyle name="РесСмета 3 5 2 3 2 2" xfId="41126" xr:uid="{00000000-0005-0000-0000-00003C8E0000}"/>
    <cellStyle name="РесСмета 3 5 2 3 3" xfId="41127" xr:uid="{00000000-0005-0000-0000-00003D8E0000}"/>
    <cellStyle name="РесСмета 3 5 2 4" xfId="41128" xr:uid="{00000000-0005-0000-0000-00003E8E0000}"/>
    <cellStyle name="РесСмета 3 5 3" xfId="34727" xr:uid="{00000000-0005-0000-0000-00003F8E0000}"/>
    <cellStyle name="РесСмета 3 5 3 2" xfId="34728" xr:uid="{00000000-0005-0000-0000-0000408E0000}"/>
    <cellStyle name="РесСмета 3 5 3 2 2" xfId="34729" xr:uid="{00000000-0005-0000-0000-0000418E0000}"/>
    <cellStyle name="РесСмета 3 5 3 2 2 2" xfId="41129" xr:uid="{00000000-0005-0000-0000-0000428E0000}"/>
    <cellStyle name="РесСмета 3 5 3 2 3" xfId="41130" xr:uid="{00000000-0005-0000-0000-0000438E0000}"/>
    <cellStyle name="РесСмета 3 5 3 3" xfId="41131" xr:uid="{00000000-0005-0000-0000-0000448E0000}"/>
    <cellStyle name="РесСмета 3 5 4" xfId="34730" xr:uid="{00000000-0005-0000-0000-0000458E0000}"/>
    <cellStyle name="РесСмета 3 5 4 2" xfId="34731" xr:uid="{00000000-0005-0000-0000-0000468E0000}"/>
    <cellStyle name="РесСмета 3 5 4 2 2" xfId="41132" xr:uid="{00000000-0005-0000-0000-0000478E0000}"/>
    <cellStyle name="РесСмета 3 5 4 3" xfId="41133" xr:uid="{00000000-0005-0000-0000-0000488E0000}"/>
    <cellStyle name="РесСмета 3 5 5" xfId="41134" xr:uid="{00000000-0005-0000-0000-0000498E0000}"/>
    <cellStyle name="РесСмета 3 6" xfId="34732" xr:uid="{00000000-0005-0000-0000-00004A8E0000}"/>
    <cellStyle name="РесСмета 3 6 2" xfId="34733" xr:uid="{00000000-0005-0000-0000-00004B8E0000}"/>
    <cellStyle name="РесСмета 3 6 2 2" xfId="34734" xr:uid="{00000000-0005-0000-0000-00004C8E0000}"/>
    <cellStyle name="РесСмета 3 6 2 2 2" xfId="34735" xr:uid="{00000000-0005-0000-0000-00004D8E0000}"/>
    <cellStyle name="РесСмета 3 6 2 2 2 2" xfId="41135" xr:uid="{00000000-0005-0000-0000-00004E8E0000}"/>
    <cellStyle name="РесСмета 3 6 2 2 3" xfId="41136" xr:uid="{00000000-0005-0000-0000-00004F8E0000}"/>
    <cellStyle name="РесСмета 3 6 2 3" xfId="41137" xr:uid="{00000000-0005-0000-0000-0000508E0000}"/>
    <cellStyle name="РесСмета 3 6 3" xfId="34736" xr:uid="{00000000-0005-0000-0000-0000518E0000}"/>
    <cellStyle name="РесСмета 3 6 3 2" xfId="34737" xr:uid="{00000000-0005-0000-0000-0000528E0000}"/>
    <cellStyle name="РесСмета 3 6 3 2 2" xfId="41138" xr:uid="{00000000-0005-0000-0000-0000538E0000}"/>
    <cellStyle name="РесСмета 3 6 3 3" xfId="41139" xr:uid="{00000000-0005-0000-0000-0000548E0000}"/>
    <cellStyle name="РесСмета 3 6 4" xfId="41140" xr:uid="{00000000-0005-0000-0000-0000558E0000}"/>
    <cellStyle name="РесСмета 3 7" xfId="34738" xr:uid="{00000000-0005-0000-0000-0000568E0000}"/>
    <cellStyle name="РесСмета 3 7 2" xfId="34739" xr:uid="{00000000-0005-0000-0000-0000578E0000}"/>
    <cellStyle name="РесСмета 3 7 2 2" xfId="34740" xr:uid="{00000000-0005-0000-0000-0000588E0000}"/>
    <cellStyle name="РесСмета 3 7 2 2 2" xfId="41141" xr:uid="{00000000-0005-0000-0000-0000598E0000}"/>
    <cellStyle name="РесСмета 3 7 2 3" xfId="41142" xr:uid="{00000000-0005-0000-0000-00005A8E0000}"/>
    <cellStyle name="РесСмета 3 7 3" xfId="41143" xr:uid="{00000000-0005-0000-0000-00005B8E0000}"/>
    <cellStyle name="РесСмета 3 8" xfId="34741" xr:uid="{00000000-0005-0000-0000-00005C8E0000}"/>
    <cellStyle name="РесСмета 3 8 2" xfId="34742" xr:uid="{00000000-0005-0000-0000-00005D8E0000}"/>
    <cellStyle name="РесСмета 3 8 2 2" xfId="41144" xr:uid="{00000000-0005-0000-0000-00005E8E0000}"/>
    <cellStyle name="РесСмета 3 8 3" xfId="41145" xr:uid="{00000000-0005-0000-0000-00005F8E0000}"/>
    <cellStyle name="РесСмета 3 9" xfId="41146" xr:uid="{00000000-0005-0000-0000-0000608E0000}"/>
    <cellStyle name="РесСмета 4" xfId="34743" xr:uid="{00000000-0005-0000-0000-0000618E0000}"/>
    <cellStyle name="РесСмета 4 2" xfId="34744" xr:uid="{00000000-0005-0000-0000-0000628E0000}"/>
    <cellStyle name="РесСмета 4 2 2" xfId="34745" xr:uid="{00000000-0005-0000-0000-0000638E0000}"/>
    <cellStyle name="РесСмета 4 2 2 2" xfId="34746" xr:uid="{00000000-0005-0000-0000-0000648E0000}"/>
    <cellStyle name="РесСмета 4 2 2 2 2" xfId="34747" xr:uid="{00000000-0005-0000-0000-0000658E0000}"/>
    <cellStyle name="РесСмета 4 2 2 2 2 2" xfId="34748" xr:uid="{00000000-0005-0000-0000-0000668E0000}"/>
    <cellStyle name="РесСмета 4 2 2 2 2 2 2" xfId="41147" xr:uid="{00000000-0005-0000-0000-0000678E0000}"/>
    <cellStyle name="РесСмета 4 2 2 2 2 3" xfId="41148" xr:uid="{00000000-0005-0000-0000-0000688E0000}"/>
    <cellStyle name="РесСмета 4 2 2 2 3" xfId="41149" xr:uid="{00000000-0005-0000-0000-0000698E0000}"/>
    <cellStyle name="РесСмета 4 2 2 3" xfId="34749" xr:uid="{00000000-0005-0000-0000-00006A8E0000}"/>
    <cellStyle name="РесСмета 4 2 2 3 2" xfId="34750" xr:uid="{00000000-0005-0000-0000-00006B8E0000}"/>
    <cellStyle name="РесСмета 4 2 2 3 2 2" xfId="41150" xr:uid="{00000000-0005-0000-0000-00006C8E0000}"/>
    <cellStyle name="РесСмета 4 2 2 3 3" xfId="41151" xr:uid="{00000000-0005-0000-0000-00006D8E0000}"/>
    <cellStyle name="РесСмета 4 2 2 4" xfId="41152" xr:uid="{00000000-0005-0000-0000-00006E8E0000}"/>
    <cellStyle name="РесСмета 4 2 3" xfId="34751" xr:uid="{00000000-0005-0000-0000-00006F8E0000}"/>
    <cellStyle name="РесСмета 4 2 3 2" xfId="34752" xr:uid="{00000000-0005-0000-0000-0000708E0000}"/>
    <cellStyle name="РесСмета 4 2 3 2 2" xfId="34753" xr:uid="{00000000-0005-0000-0000-0000718E0000}"/>
    <cellStyle name="РесСмета 4 2 3 2 2 2" xfId="41153" xr:uid="{00000000-0005-0000-0000-0000728E0000}"/>
    <cellStyle name="РесСмета 4 2 3 2 3" xfId="41154" xr:uid="{00000000-0005-0000-0000-0000738E0000}"/>
    <cellStyle name="РесСмета 4 2 3 3" xfId="41155" xr:uid="{00000000-0005-0000-0000-0000748E0000}"/>
    <cellStyle name="РесСмета 4 2 4" xfId="34754" xr:uid="{00000000-0005-0000-0000-0000758E0000}"/>
    <cellStyle name="РесСмета 4 2 4 2" xfId="34755" xr:uid="{00000000-0005-0000-0000-0000768E0000}"/>
    <cellStyle name="РесСмета 4 2 4 2 2" xfId="41156" xr:uid="{00000000-0005-0000-0000-0000778E0000}"/>
    <cellStyle name="РесСмета 4 2 4 3" xfId="41157" xr:uid="{00000000-0005-0000-0000-0000788E0000}"/>
    <cellStyle name="РесСмета 4 2 5" xfId="41158" xr:uid="{00000000-0005-0000-0000-0000798E0000}"/>
    <cellStyle name="РесСмета 4 3" xfId="34756" xr:uid="{00000000-0005-0000-0000-00007A8E0000}"/>
    <cellStyle name="РесСмета 4 3 2" xfId="34757" xr:uid="{00000000-0005-0000-0000-00007B8E0000}"/>
    <cellStyle name="РесСмета 4 3 2 2" xfId="34758" xr:uid="{00000000-0005-0000-0000-00007C8E0000}"/>
    <cellStyle name="РесСмета 4 3 2 2 2" xfId="34759" xr:uid="{00000000-0005-0000-0000-00007D8E0000}"/>
    <cellStyle name="РесСмета 4 3 2 2 2 2" xfId="34760" xr:uid="{00000000-0005-0000-0000-00007E8E0000}"/>
    <cellStyle name="РесСмета 4 3 2 2 2 2 2" xfId="41159" xr:uid="{00000000-0005-0000-0000-00007F8E0000}"/>
    <cellStyle name="РесСмета 4 3 2 2 2 3" xfId="41160" xr:uid="{00000000-0005-0000-0000-0000808E0000}"/>
    <cellStyle name="РесСмета 4 3 2 2 3" xfId="41161" xr:uid="{00000000-0005-0000-0000-0000818E0000}"/>
    <cellStyle name="РесСмета 4 3 2 3" xfId="34761" xr:uid="{00000000-0005-0000-0000-0000828E0000}"/>
    <cellStyle name="РесСмета 4 3 2 3 2" xfId="34762" xr:uid="{00000000-0005-0000-0000-0000838E0000}"/>
    <cellStyle name="РесСмета 4 3 2 3 2 2" xfId="41162" xr:uid="{00000000-0005-0000-0000-0000848E0000}"/>
    <cellStyle name="РесСмета 4 3 2 3 3" xfId="41163" xr:uid="{00000000-0005-0000-0000-0000858E0000}"/>
    <cellStyle name="РесСмета 4 3 2 4" xfId="41164" xr:uid="{00000000-0005-0000-0000-0000868E0000}"/>
    <cellStyle name="РесСмета 4 3 3" xfId="34763" xr:uid="{00000000-0005-0000-0000-0000878E0000}"/>
    <cellStyle name="РесСмета 4 3 3 2" xfId="34764" xr:uid="{00000000-0005-0000-0000-0000888E0000}"/>
    <cellStyle name="РесСмета 4 3 3 2 2" xfId="34765" xr:uid="{00000000-0005-0000-0000-0000898E0000}"/>
    <cellStyle name="РесСмета 4 3 3 2 2 2" xfId="41165" xr:uid="{00000000-0005-0000-0000-00008A8E0000}"/>
    <cellStyle name="РесСмета 4 3 3 2 3" xfId="41166" xr:uid="{00000000-0005-0000-0000-00008B8E0000}"/>
    <cellStyle name="РесСмета 4 3 3 3" xfId="41167" xr:uid="{00000000-0005-0000-0000-00008C8E0000}"/>
    <cellStyle name="РесСмета 4 3 4" xfId="34766" xr:uid="{00000000-0005-0000-0000-00008D8E0000}"/>
    <cellStyle name="РесСмета 4 3 4 2" xfId="34767" xr:uid="{00000000-0005-0000-0000-00008E8E0000}"/>
    <cellStyle name="РесСмета 4 3 4 2 2" xfId="41168" xr:uid="{00000000-0005-0000-0000-00008F8E0000}"/>
    <cellStyle name="РесСмета 4 3 4 3" xfId="41169" xr:uid="{00000000-0005-0000-0000-0000908E0000}"/>
    <cellStyle name="РесСмета 4 3 5" xfId="41170" xr:uid="{00000000-0005-0000-0000-0000918E0000}"/>
    <cellStyle name="РесСмета 4 4" xfId="34768" xr:uid="{00000000-0005-0000-0000-0000928E0000}"/>
    <cellStyle name="РесСмета 4 4 2" xfId="34769" xr:uid="{00000000-0005-0000-0000-0000938E0000}"/>
    <cellStyle name="РесСмета 4 4 2 2" xfId="34770" xr:uid="{00000000-0005-0000-0000-0000948E0000}"/>
    <cellStyle name="РесСмета 4 4 2 2 2" xfId="34771" xr:uid="{00000000-0005-0000-0000-0000958E0000}"/>
    <cellStyle name="РесСмета 4 4 2 2 2 2" xfId="34772" xr:uid="{00000000-0005-0000-0000-0000968E0000}"/>
    <cellStyle name="РесСмета 4 4 2 2 2 2 2" xfId="41171" xr:uid="{00000000-0005-0000-0000-0000978E0000}"/>
    <cellStyle name="РесСмета 4 4 2 2 2 3" xfId="41172" xr:uid="{00000000-0005-0000-0000-0000988E0000}"/>
    <cellStyle name="РесСмета 4 4 2 2 3" xfId="41173" xr:uid="{00000000-0005-0000-0000-0000998E0000}"/>
    <cellStyle name="РесСмета 4 4 2 3" xfId="34773" xr:uid="{00000000-0005-0000-0000-00009A8E0000}"/>
    <cellStyle name="РесСмета 4 4 2 3 2" xfId="34774" xr:uid="{00000000-0005-0000-0000-00009B8E0000}"/>
    <cellStyle name="РесСмета 4 4 2 3 2 2" xfId="41174" xr:uid="{00000000-0005-0000-0000-00009C8E0000}"/>
    <cellStyle name="РесСмета 4 4 2 3 3" xfId="41175" xr:uid="{00000000-0005-0000-0000-00009D8E0000}"/>
    <cellStyle name="РесСмета 4 4 2 4" xfId="41176" xr:uid="{00000000-0005-0000-0000-00009E8E0000}"/>
    <cellStyle name="РесСмета 4 4 3" xfId="34775" xr:uid="{00000000-0005-0000-0000-00009F8E0000}"/>
    <cellStyle name="РесСмета 4 4 3 2" xfId="34776" xr:uid="{00000000-0005-0000-0000-0000A08E0000}"/>
    <cellStyle name="РесСмета 4 4 3 2 2" xfId="34777" xr:uid="{00000000-0005-0000-0000-0000A18E0000}"/>
    <cellStyle name="РесСмета 4 4 3 2 2 2" xfId="41177" xr:uid="{00000000-0005-0000-0000-0000A28E0000}"/>
    <cellStyle name="РесСмета 4 4 3 2 3" xfId="41178" xr:uid="{00000000-0005-0000-0000-0000A38E0000}"/>
    <cellStyle name="РесСмета 4 4 3 3" xfId="41179" xr:uid="{00000000-0005-0000-0000-0000A48E0000}"/>
    <cellStyle name="РесСмета 4 4 4" xfId="34778" xr:uid="{00000000-0005-0000-0000-0000A58E0000}"/>
    <cellStyle name="РесСмета 4 4 4 2" xfId="34779" xr:uid="{00000000-0005-0000-0000-0000A68E0000}"/>
    <cellStyle name="РесСмета 4 4 4 2 2" xfId="41180" xr:uid="{00000000-0005-0000-0000-0000A78E0000}"/>
    <cellStyle name="РесСмета 4 4 4 3" xfId="41181" xr:uid="{00000000-0005-0000-0000-0000A88E0000}"/>
    <cellStyle name="РесСмета 4 4 5" xfId="41182" xr:uid="{00000000-0005-0000-0000-0000A98E0000}"/>
    <cellStyle name="РесСмета 4 5" xfId="34780" xr:uid="{00000000-0005-0000-0000-0000AA8E0000}"/>
    <cellStyle name="РесСмета 4 5 2" xfId="34781" xr:uid="{00000000-0005-0000-0000-0000AB8E0000}"/>
    <cellStyle name="РесСмета 4 5 2 2" xfId="34782" xr:uid="{00000000-0005-0000-0000-0000AC8E0000}"/>
    <cellStyle name="РесСмета 4 5 2 2 2" xfId="34783" xr:uid="{00000000-0005-0000-0000-0000AD8E0000}"/>
    <cellStyle name="РесСмета 4 5 2 2 2 2" xfId="34784" xr:uid="{00000000-0005-0000-0000-0000AE8E0000}"/>
    <cellStyle name="РесСмета 4 5 2 2 2 2 2" xfId="41183" xr:uid="{00000000-0005-0000-0000-0000AF8E0000}"/>
    <cellStyle name="РесСмета 4 5 2 2 2 3" xfId="41184" xr:uid="{00000000-0005-0000-0000-0000B08E0000}"/>
    <cellStyle name="РесСмета 4 5 2 2 3" xfId="41185" xr:uid="{00000000-0005-0000-0000-0000B18E0000}"/>
    <cellStyle name="РесСмета 4 5 2 3" xfId="34785" xr:uid="{00000000-0005-0000-0000-0000B28E0000}"/>
    <cellStyle name="РесСмета 4 5 2 3 2" xfId="34786" xr:uid="{00000000-0005-0000-0000-0000B38E0000}"/>
    <cellStyle name="РесСмета 4 5 2 3 2 2" xfId="41186" xr:uid="{00000000-0005-0000-0000-0000B48E0000}"/>
    <cellStyle name="РесСмета 4 5 2 3 3" xfId="41187" xr:uid="{00000000-0005-0000-0000-0000B58E0000}"/>
    <cellStyle name="РесСмета 4 5 2 4" xfId="41188" xr:uid="{00000000-0005-0000-0000-0000B68E0000}"/>
    <cellStyle name="РесСмета 4 5 3" xfId="34787" xr:uid="{00000000-0005-0000-0000-0000B78E0000}"/>
    <cellStyle name="РесСмета 4 5 3 2" xfId="34788" xr:uid="{00000000-0005-0000-0000-0000B88E0000}"/>
    <cellStyle name="РесСмета 4 5 3 2 2" xfId="34789" xr:uid="{00000000-0005-0000-0000-0000B98E0000}"/>
    <cellStyle name="РесСмета 4 5 3 2 2 2" xfId="41189" xr:uid="{00000000-0005-0000-0000-0000BA8E0000}"/>
    <cellStyle name="РесСмета 4 5 3 2 3" xfId="41190" xr:uid="{00000000-0005-0000-0000-0000BB8E0000}"/>
    <cellStyle name="РесСмета 4 5 3 3" xfId="41191" xr:uid="{00000000-0005-0000-0000-0000BC8E0000}"/>
    <cellStyle name="РесСмета 4 5 4" xfId="34790" xr:uid="{00000000-0005-0000-0000-0000BD8E0000}"/>
    <cellStyle name="РесСмета 4 5 4 2" xfId="34791" xr:uid="{00000000-0005-0000-0000-0000BE8E0000}"/>
    <cellStyle name="РесСмета 4 5 4 2 2" xfId="41192" xr:uid="{00000000-0005-0000-0000-0000BF8E0000}"/>
    <cellStyle name="РесСмета 4 5 4 3" xfId="41193" xr:uid="{00000000-0005-0000-0000-0000C08E0000}"/>
    <cellStyle name="РесСмета 4 5 5" xfId="41194" xr:uid="{00000000-0005-0000-0000-0000C18E0000}"/>
    <cellStyle name="РесСмета 4 6" xfId="34792" xr:uid="{00000000-0005-0000-0000-0000C28E0000}"/>
    <cellStyle name="РесСмета 4 6 2" xfId="34793" xr:uid="{00000000-0005-0000-0000-0000C38E0000}"/>
    <cellStyle name="РесСмета 4 6 2 2" xfId="34794" xr:uid="{00000000-0005-0000-0000-0000C48E0000}"/>
    <cellStyle name="РесСмета 4 6 2 2 2" xfId="34795" xr:uid="{00000000-0005-0000-0000-0000C58E0000}"/>
    <cellStyle name="РесСмета 4 6 2 2 2 2" xfId="41195" xr:uid="{00000000-0005-0000-0000-0000C68E0000}"/>
    <cellStyle name="РесСмета 4 6 2 2 3" xfId="41196" xr:uid="{00000000-0005-0000-0000-0000C78E0000}"/>
    <cellStyle name="РесСмета 4 6 2 3" xfId="41197" xr:uid="{00000000-0005-0000-0000-0000C88E0000}"/>
    <cellStyle name="РесСмета 4 6 3" xfId="34796" xr:uid="{00000000-0005-0000-0000-0000C98E0000}"/>
    <cellStyle name="РесСмета 4 6 3 2" xfId="34797" xr:uid="{00000000-0005-0000-0000-0000CA8E0000}"/>
    <cellStyle name="РесСмета 4 6 3 2 2" xfId="41198" xr:uid="{00000000-0005-0000-0000-0000CB8E0000}"/>
    <cellStyle name="РесСмета 4 6 3 3" xfId="41199" xr:uid="{00000000-0005-0000-0000-0000CC8E0000}"/>
    <cellStyle name="РесСмета 4 6 4" xfId="41200" xr:uid="{00000000-0005-0000-0000-0000CD8E0000}"/>
    <cellStyle name="РесСмета 4 7" xfId="34798" xr:uid="{00000000-0005-0000-0000-0000CE8E0000}"/>
    <cellStyle name="РесСмета 4 7 2" xfId="34799" xr:uid="{00000000-0005-0000-0000-0000CF8E0000}"/>
    <cellStyle name="РесСмета 4 7 2 2" xfId="34800" xr:uid="{00000000-0005-0000-0000-0000D08E0000}"/>
    <cellStyle name="РесСмета 4 7 2 2 2" xfId="41201" xr:uid="{00000000-0005-0000-0000-0000D18E0000}"/>
    <cellStyle name="РесСмета 4 7 2 3" xfId="41202" xr:uid="{00000000-0005-0000-0000-0000D28E0000}"/>
    <cellStyle name="РесСмета 4 7 3" xfId="41203" xr:uid="{00000000-0005-0000-0000-0000D38E0000}"/>
    <cellStyle name="РесСмета 4 8" xfId="34801" xr:uid="{00000000-0005-0000-0000-0000D48E0000}"/>
    <cellStyle name="РесСмета 4 8 2" xfId="34802" xr:uid="{00000000-0005-0000-0000-0000D58E0000}"/>
    <cellStyle name="РесСмета 4 8 2 2" xfId="41204" xr:uid="{00000000-0005-0000-0000-0000D68E0000}"/>
    <cellStyle name="РесСмета 4 8 3" xfId="41205" xr:uid="{00000000-0005-0000-0000-0000D78E0000}"/>
    <cellStyle name="РесСмета 4 9" xfId="41206" xr:uid="{00000000-0005-0000-0000-0000D88E0000}"/>
    <cellStyle name="РесСмета 5" xfId="34803" xr:uid="{00000000-0005-0000-0000-0000D98E0000}"/>
    <cellStyle name="РесСмета 5 2" xfId="34804" xr:uid="{00000000-0005-0000-0000-0000DA8E0000}"/>
    <cellStyle name="РесСмета 5 2 2" xfId="34805" xr:uid="{00000000-0005-0000-0000-0000DB8E0000}"/>
    <cellStyle name="РесСмета 5 2 2 2" xfId="41207" xr:uid="{00000000-0005-0000-0000-0000DC8E0000}"/>
    <cellStyle name="РесСмета 5 2 3" xfId="41208" xr:uid="{00000000-0005-0000-0000-0000DD8E0000}"/>
    <cellStyle name="РесСмета 5 3" xfId="41209" xr:uid="{00000000-0005-0000-0000-0000DE8E0000}"/>
    <cellStyle name="РесСмета 6" xfId="34806" xr:uid="{00000000-0005-0000-0000-0000DF8E0000}"/>
    <cellStyle name="РесСмета 6 2" xfId="34807" xr:uid="{00000000-0005-0000-0000-0000E08E0000}"/>
    <cellStyle name="РесСмета 6 2 2" xfId="41210" xr:uid="{00000000-0005-0000-0000-0000E18E0000}"/>
    <cellStyle name="РесСмета 6 3" xfId="41211" xr:uid="{00000000-0005-0000-0000-0000E28E0000}"/>
    <cellStyle name="РесСмета 7" xfId="34808" xr:uid="{00000000-0005-0000-0000-0000E38E0000}"/>
    <cellStyle name="СводВедРес" xfId="429" xr:uid="{00000000-0005-0000-0000-0000E48E0000}"/>
    <cellStyle name="СводкаСтоимРаб" xfId="430" xr:uid="{00000000-0005-0000-0000-0000E58E0000}"/>
    <cellStyle name="СводкаСтоимРаб 2" xfId="431" xr:uid="{00000000-0005-0000-0000-0000E68E0000}"/>
    <cellStyle name="СводкаСтоимРаб 2 2" xfId="34809" xr:uid="{00000000-0005-0000-0000-0000E78E0000}"/>
    <cellStyle name="СводкаСтоимРаб 2 2 2" xfId="34810" xr:uid="{00000000-0005-0000-0000-0000E88E0000}"/>
    <cellStyle name="СводкаСтоимРаб 2 2 2 2" xfId="34811" xr:uid="{00000000-0005-0000-0000-0000E98E0000}"/>
    <cellStyle name="СводкаСтоимРаб 2 2 2 2 2" xfId="34812" xr:uid="{00000000-0005-0000-0000-0000EA8E0000}"/>
    <cellStyle name="СводкаСтоимРаб 2 2 2 2 2 2" xfId="34813" xr:uid="{00000000-0005-0000-0000-0000EB8E0000}"/>
    <cellStyle name="СводкаСтоимРаб 2 2 2 2 2 2 2" xfId="34814" xr:uid="{00000000-0005-0000-0000-0000EC8E0000}"/>
    <cellStyle name="СводкаСтоимРаб 2 2 2 2 2 2 2 2" xfId="41212" xr:uid="{00000000-0005-0000-0000-0000ED8E0000}"/>
    <cellStyle name="СводкаСтоимРаб 2 2 2 2 2 2 3" xfId="41213" xr:uid="{00000000-0005-0000-0000-0000EE8E0000}"/>
    <cellStyle name="СводкаСтоимРаб 2 2 2 2 2 3" xfId="41214" xr:uid="{00000000-0005-0000-0000-0000EF8E0000}"/>
    <cellStyle name="СводкаСтоимРаб 2 2 2 2 3" xfId="34815" xr:uid="{00000000-0005-0000-0000-0000F08E0000}"/>
    <cellStyle name="СводкаСтоимРаб 2 2 2 2 3 2" xfId="34816" xr:uid="{00000000-0005-0000-0000-0000F18E0000}"/>
    <cellStyle name="СводкаСтоимРаб 2 2 2 2 3 2 2" xfId="41215" xr:uid="{00000000-0005-0000-0000-0000F28E0000}"/>
    <cellStyle name="СводкаСтоимРаб 2 2 2 2 3 3" xfId="41216" xr:uid="{00000000-0005-0000-0000-0000F38E0000}"/>
    <cellStyle name="СводкаСтоимРаб 2 2 2 2 4" xfId="41217" xr:uid="{00000000-0005-0000-0000-0000F48E0000}"/>
    <cellStyle name="СводкаСтоимРаб 2 2 2 3" xfId="34817" xr:uid="{00000000-0005-0000-0000-0000F58E0000}"/>
    <cellStyle name="СводкаСтоимРаб 2 2 2 3 2" xfId="34818" xr:uid="{00000000-0005-0000-0000-0000F68E0000}"/>
    <cellStyle name="СводкаСтоимРаб 2 2 2 3 2 2" xfId="34819" xr:uid="{00000000-0005-0000-0000-0000F78E0000}"/>
    <cellStyle name="СводкаСтоимРаб 2 2 2 3 2 2 2" xfId="41218" xr:uid="{00000000-0005-0000-0000-0000F88E0000}"/>
    <cellStyle name="СводкаСтоимРаб 2 2 2 3 2 3" xfId="41219" xr:uid="{00000000-0005-0000-0000-0000F98E0000}"/>
    <cellStyle name="СводкаСтоимРаб 2 2 2 3 3" xfId="41220" xr:uid="{00000000-0005-0000-0000-0000FA8E0000}"/>
    <cellStyle name="СводкаСтоимРаб 2 2 2 4" xfId="34820" xr:uid="{00000000-0005-0000-0000-0000FB8E0000}"/>
    <cellStyle name="СводкаСтоимРаб 2 2 2 4 2" xfId="34821" xr:uid="{00000000-0005-0000-0000-0000FC8E0000}"/>
    <cellStyle name="СводкаСтоимРаб 2 2 2 4 2 2" xfId="41221" xr:uid="{00000000-0005-0000-0000-0000FD8E0000}"/>
    <cellStyle name="СводкаСтоимРаб 2 2 2 4 3" xfId="41222" xr:uid="{00000000-0005-0000-0000-0000FE8E0000}"/>
    <cellStyle name="СводкаСтоимРаб 2 2 2 5" xfId="41223" xr:uid="{00000000-0005-0000-0000-0000FF8E0000}"/>
    <cellStyle name="СводкаСтоимРаб 2 2 3" xfId="34822" xr:uid="{00000000-0005-0000-0000-0000008F0000}"/>
    <cellStyle name="СводкаСтоимРаб 2 2 3 2" xfId="34823" xr:uid="{00000000-0005-0000-0000-0000018F0000}"/>
    <cellStyle name="СводкаСтоимРаб 2 2 3 2 2" xfId="34824" xr:uid="{00000000-0005-0000-0000-0000028F0000}"/>
    <cellStyle name="СводкаСтоимРаб 2 2 3 2 2 2" xfId="34825" xr:uid="{00000000-0005-0000-0000-0000038F0000}"/>
    <cellStyle name="СводкаСтоимРаб 2 2 3 2 2 2 2" xfId="34826" xr:uid="{00000000-0005-0000-0000-0000048F0000}"/>
    <cellStyle name="СводкаСтоимРаб 2 2 3 2 2 2 2 2" xfId="41224" xr:uid="{00000000-0005-0000-0000-0000058F0000}"/>
    <cellStyle name="СводкаСтоимРаб 2 2 3 2 2 2 3" xfId="41225" xr:uid="{00000000-0005-0000-0000-0000068F0000}"/>
    <cellStyle name="СводкаСтоимРаб 2 2 3 2 2 3" xfId="41226" xr:uid="{00000000-0005-0000-0000-0000078F0000}"/>
    <cellStyle name="СводкаСтоимРаб 2 2 3 2 3" xfId="34827" xr:uid="{00000000-0005-0000-0000-0000088F0000}"/>
    <cellStyle name="СводкаСтоимРаб 2 2 3 2 3 2" xfId="34828" xr:uid="{00000000-0005-0000-0000-0000098F0000}"/>
    <cellStyle name="СводкаСтоимРаб 2 2 3 2 3 2 2" xfId="41227" xr:uid="{00000000-0005-0000-0000-00000A8F0000}"/>
    <cellStyle name="СводкаСтоимРаб 2 2 3 2 3 3" xfId="41228" xr:uid="{00000000-0005-0000-0000-00000B8F0000}"/>
    <cellStyle name="СводкаСтоимРаб 2 2 3 2 4" xfId="41229" xr:uid="{00000000-0005-0000-0000-00000C8F0000}"/>
    <cellStyle name="СводкаСтоимРаб 2 2 3 3" xfId="34829" xr:uid="{00000000-0005-0000-0000-00000D8F0000}"/>
    <cellStyle name="СводкаСтоимРаб 2 2 3 3 2" xfId="34830" xr:uid="{00000000-0005-0000-0000-00000E8F0000}"/>
    <cellStyle name="СводкаСтоимРаб 2 2 3 3 2 2" xfId="34831" xr:uid="{00000000-0005-0000-0000-00000F8F0000}"/>
    <cellStyle name="СводкаСтоимРаб 2 2 3 3 2 2 2" xfId="41230" xr:uid="{00000000-0005-0000-0000-0000108F0000}"/>
    <cellStyle name="СводкаСтоимРаб 2 2 3 3 2 3" xfId="41231" xr:uid="{00000000-0005-0000-0000-0000118F0000}"/>
    <cellStyle name="СводкаСтоимРаб 2 2 3 3 3" xfId="41232" xr:uid="{00000000-0005-0000-0000-0000128F0000}"/>
    <cellStyle name="СводкаСтоимРаб 2 2 3 4" xfId="34832" xr:uid="{00000000-0005-0000-0000-0000138F0000}"/>
    <cellStyle name="СводкаСтоимРаб 2 2 3 4 2" xfId="34833" xr:uid="{00000000-0005-0000-0000-0000148F0000}"/>
    <cellStyle name="СводкаСтоимРаб 2 2 3 4 2 2" xfId="41233" xr:uid="{00000000-0005-0000-0000-0000158F0000}"/>
    <cellStyle name="СводкаСтоимРаб 2 2 3 4 3" xfId="41234" xr:uid="{00000000-0005-0000-0000-0000168F0000}"/>
    <cellStyle name="СводкаСтоимРаб 2 2 3 5" xfId="41235" xr:uid="{00000000-0005-0000-0000-0000178F0000}"/>
    <cellStyle name="СводкаСтоимРаб 2 2 4" xfId="34834" xr:uid="{00000000-0005-0000-0000-0000188F0000}"/>
    <cellStyle name="СводкаСтоимРаб 2 2 4 2" xfId="34835" xr:uid="{00000000-0005-0000-0000-0000198F0000}"/>
    <cellStyle name="СводкаСтоимРаб 2 2 4 2 2" xfId="34836" xr:uid="{00000000-0005-0000-0000-00001A8F0000}"/>
    <cellStyle name="СводкаСтоимРаб 2 2 4 2 2 2" xfId="34837" xr:uid="{00000000-0005-0000-0000-00001B8F0000}"/>
    <cellStyle name="СводкаСтоимРаб 2 2 4 2 2 2 2" xfId="34838" xr:uid="{00000000-0005-0000-0000-00001C8F0000}"/>
    <cellStyle name="СводкаСтоимРаб 2 2 4 2 2 2 2 2" xfId="41236" xr:uid="{00000000-0005-0000-0000-00001D8F0000}"/>
    <cellStyle name="СводкаСтоимРаб 2 2 4 2 2 2 3" xfId="41237" xr:uid="{00000000-0005-0000-0000-00001E8F0000}"/>
    <cellStyle name="СводкаСтоимРаб 2 2 4 2 2 3" xfId="41238" xr:uid="{00000000-0005-0000-0000-00001F8F0000}"/>
    <cellStyle name="СводкаСтоимРаб 2 2 4 2 3" xfId="34839" xr:uid="{00000000-0005-0000-0000-0000208F0000}"/>
    <cellStyle name="СводкаСтоимРаб 2 2 4 2 3 2" xfId="34840" xr:uid="{00000000-0005-0000-0000-0000218F0000}"/>
    <cellStyle name="СводкаСтоимРаб 2 2 4 2 3 2 2" xfId="41239" xr:uid="{00000000-0005-0000-0000-0000228F0000}"/>
    <cellStyle name="СводкаСтоимРаб 2 2 4 2 3 3" xfId="41240" xr:uid="{00000000-0005-0000-0000-0000238F0000}"/>
    <cellStyle name="СводкаСтоимРаб 2 2 4 2 4" xfId="41241" xr:uid="{00000000-0005-0000-0000-0000248F0000}"/>
    <cellStyle name="СводкаСтоимРаб 2 2 4 3" xfId="34841" xr:uid="{00000000-0005-0000-0000-0000258F0000}"/>
    <cellStyle name="СводкаСтоимРаб 2 2 4 3 2" xfId="34842" xr:uid="{00000000-0005-0000-0000-0000268F0000}"/>
    <cellStyle name="СводкаСтоимРаб 2 2 4 3 2 2" xfId="34843" xr:uid="{00000000-0005-0000-0000-0000278F0000}"/>
    <cellStyle name="СводкаСтоимРаб 2 2 4 3 2 2 2" xfId="41242" xr:uid="{00000000-0005-0000-0000-0000288F0000}"/>
    <cellStyle name="СводкаСтоимРаб 2 2 4 3 2 3" xfId="41243" xr:uid="{00000000-0005-0000-0000-0000298F0000}"/>
    <cellStyle name="СводкаСтоимРаб 2 2 4 3 3" xfId="41244" xr:uid="{00000000-0005-0000-0000-00002A8F0000}"/>
    <cellStyle name="СводкаСтоимРаб 2 2 4 4" xfId="34844" xr:uid="{00000000-0005-0000-0000-00002B8F0000}"/>
    <cellStyle name="СводкаСтоимРаб 2 2 4 4 2" xfId="34845" xr:uid="{00000000-0005-0000-0000-00002C8F0000}"/>
    <cellStyle name="СводкаСтоимРаб 2 2 4 4 2 2" xfId="41245" xr:uid="{00000000-0005-0000-0000-00002D8F0000}"/>
    <cellStyle name="СводкаСтоимРаб 2 2 4 4 3" xfId="41246" xr:uid="{00000000-0005-0000-0000-00002E8F0000}"/>
    <cellStyle name="СводкаСтоимРаб 2 2 4 5" xfId="41247" xr:uid="{00000000-0005-0000-0000-00002F8F0000}"/>
    <cellStyle name="СводкаСтоимРаб 2 2 5" xfId="34846" xr:uid="{00000000-0005-0000-0000-0000308F0000}"/>
    <cellStyle name="СводкаСтоимРаб 2 2 5 2" xfId="34847" xr:uid="{00000000-0005-0000-0000-0000318F0000}"/>
    <cellStyle name="СводкаСтоимРаб 2 2 5 2 2" xfId="34848" xr:uid="{00000000-0005-0000-0000-0000328F0000}"/>
    <cellStyle name="СводкаСтоимРаб 2 2 5 2 2 2" xfId="34849" xr:uid="{00000000-0005-0000-0000-0000338F0000}"/>
    <cellStyle name="СводкаСтоимРаб 2 2 5 2 2 2 2" xfId="34850" xr:uid="{00000000-0005-0000-0000-0000348F0000}"/>
    <cellStyle name="СводкаСтоимРаб 2 2 5 2 2 2 2 2" xfId="41248" xr:uid="{00000000-0005-0000-0000-0000358F0000}"/>
    <cellStyle name="СводкаСтоимРаб 2 2 5 2 2 2 3" xfId="41249" xr:uid="{00000000-0005-0000-0000-0000368F0000}"/>
    <cellStyle name="СводкаСтоимРаб 2 2 5 2 2 3" xfId="41250" xr:uid="{00000000-0005-0000-0000-0000378F0000}"/>
    <cellStyle name="СводкаСтоимРаб 2 2 5 2 3" xfId="34851" xr:uid="{00000000-0005-0000-0000-0000388F0000}"/>
    <cellStyle name="СводкаСтоимРаб 2 2 5 2 3 2" xfId="34852" xr:uid="{00000000-0005-0000-0000-0000398F0000}"/>
    <cellStyle name="СводкаСтоимРаб 2 2 5 2 3 2 2" xfId="41251" xr:uid="{00000000-0005-0000-0000-00003A8F0000}"/>
    <cellStyle name="СводкаСтоимРаб 2 2 5 2 3 3" xfId="41252" xr:uid="{00000000-0005-0000-0000-00003B8F0000}"/>
    <cellStyle name="СводкаСтоимРаб 2 2 5 2 4" xfId="41253" xr:uid="{00000000-0005-0000-0000-00003C8F0000}"/>
    <cellStyle name="СводкаСтоимРаб 2 2 5 3" xfId="34853" xr:uid="{00000000-0005-0000-0000-00003D8F0000}"/>
    <cellStyle name="СводкаСтоимРаб 2 2 5 3 2" xfId="34854" xr:uid="{00000000-0005-0000-0000-00003E8F0000}"/>
    <cellStyle name="СводкаСтоимРаб 2 2 5 3 2 2" xfId="34855" xr:uid="{00000000-0005-0000-0000-00003F8F0000}"/>
    <cellStyle name="СводкаСтоимРаб 2 2 5 3 2 2 2" xfId="41254" xr:uid="{00000000-0005-0000-0000-0000408F0000}"/>
    <cellStyle name="СводкаСтоимРаб 2 2 5 3 2 3" xfId="41255" xr:uid="{00000000-0005-0000-0000-0000418F0000}"/>
    <cellStyle name="СводкаСтоимРаб 2 2 5 3 3" xfId="41256" xr:uid="{00000000-0005-0000-0000-0000428F0000}"/>
    <cellStyle name="СводкаСтоимРаб 2 2 5 4" xfId="34856" xr:uid="{00000000-0005-0000-0000-0000438F0000}"/>
    <cellStyle name="СводкаСтоимРаб 2 2 5 4 2" xfId="34857" xr:uid="{00000000-0005-0000-0000-0000448F0000}"/>
    <cellStyle name="СводкаСтоимРаб 2 2 5 4 2 2" xfId="41257" xr:uid="{00000000-0005-0000-0000-0000458F0000}"/>
    <cellStyle name="СводкаСтоимРаб 2 2 5 4 3" xfId="41258" xr:uid="{00000000-0005-0000-0000-0000468F0000}"/>
    <cellStyle name="СводкаСтоимРаб 2 2 5 5" xfId="41259" xr:uid="{00000000-0005-0000-0000-0000478F0000}"/>
    <cellStyle name="СводкаСтоимРаб 2 2 6" xfId="34858" xr:uid="{00000000-0005-0000-0000-0000488F0000}"/>
    <cellStyle name="СводкаСтоимРаб 2 2 6 2" xfId="34859" xr:uid="{00000000-0005-0000-0000-0000498F0000}"/>
    <cellStyle name="СводкаСтоимРаб 2 2 6 2 2" xfId="34860" xr:uid="{00000000-0005-0000-0000-00004A8F0000}"/>
    <cellStyle name="СводкаСтоимРаб 2 2 6 2 2 2" xfId="34861" xr:uid="{00000000-0005-0000-0000-00004B8F0000}"/>
    <cellStyle name="СводкаСтоимРаб 2 2 6 2 2 2 2" xfId="41260" xr:uid="{00000000-0005-0000-0000-00004C8F0000}"/>
    <cellStyle name="СводкаСтоимРаб 2 2 6 2 2 3" xfId="41261" xr:uid="{00000000-0005-0000-0000-00004D8F0000}"/>
    <cellStyle name="СводкаСтоимРаб 2 2 6 2 3" xfId="41262" xr:uid="{00000000-0005-0000-0000-00004E8F0000}"/>
    <cellStyle name="СводкаСтоимРаб 2 2 6 3" xfId="34862" xr:uid="{00000000-0005-0000-0000-00004F8F0000}"/>
    <cellStyle name="СводкаСтоимРаб 2 2 6 3 2" xfId="34863" xr:uid="{00000000-0005-0000-0000-0000508F0000}"/>
    <cellStyle name="СводкаСтоимРаб 2 2 6 3 2 2" xfId="41263" xr:uid="{00000000-0005-0000-0000-0000518F0000}"/>
    <cellStyle name="СводкаСтоимРаб 2 2 6 3 3" xfId="41264" xr:uid="{00000000-0005-0000-0000-0000528F0000}"/>
    <cellStyle name="СводкаСтоимРаб 2 2 6 4" xfId="41265" xr:uid="{00000000-0005-0000-0000-0000538F0000}"/>
    <cellStyle name="СводкаСтоимРаб 2 2 7" xfId="34864" xr:uid="{00000000-0005-0000-0000-0000548F0000}"/>
    <cellStyle name="СводкаСтоимРаб 2 2 7 2" xfId="34865" xr:uid="{00000000-0005-0000-0000-0000558F0000}"/>
    <cellStyle name="СводкаСтоимРаб 2 2 7 2 2" xfId="34866" xr:uid="{00000000-0005-0000-0000-0000568F0000}"/>
    <cellStyle name="СводкаСтоимРаб 2 2 7 2 2 2" xfId="41266" xr:uid="{00000000-0005-0000-0000-0000578F0000}"/>
    <cellStyle name="СводкаСтоимРаб 2 2 7 2 3" xfId="41267" xr:uid="{00000000-0005-0000-0000-0000588F0000}"/>
    <cellStyle name="СводкаСтоимРаб 2 2 7 3" xfId="41268" xr:uid="{00000000-0005-0000-0000-0000598F0000}"/>
    <cellStyle name="СводкаСтоимРаб 2 2 8" xfId="34867" xr:uid="{00000000-0005-0000-0000-00005A8F0000}"/>
    <cellStyle name="СводкаСтоимРаб 2 2 8 2" xfId="34868" xr:uid="{00000000-0005-0000-0000-00005B8F0000}"/>
    <cellStyle name="СводкаСтоимРаб 2 2 8 2 2" xfId="41269" xr:uid="{00000000-0005-0000-0000-00005C8F0000}"/>
    <cellStyle name="СводкаСтоимРаб 2 2 8 3" xfId="41270" xr:uid="{00000000-0005-0000-0000-00005D8F0000}"/>
    <cellStyle name="СводкаСтоимРаб 2 2 9" xfId="41271" xr:uid="{00000000-0005-0000-0000-00005E8F0000}"/>
    <cellStyle name="СводкаСтоимРаб 2 3" xfId="34869" xr:uid="{00000000-0005-0000-0000-00005F8F0000}"/>
    <cellStyle name="СводкаСтоимРаб 2 3 2" xfId="34870" xr:uid="{00000000-0005-0000-0000-0000608F0000}"/>
    <cellStyle name="СводкаСтоимРаб 2 3 2 2" xfId="34871" xr:uid="{00000000-0005-0000-0000-0000618F0000}"/>
    <cellStyle name="СводкаСтоимРаб 2 3 2 2 2" xfId="34872" xr:uid="{00000000-0005-0000-0000-0000628F0000}"/>
    <cellStyle name="СводкаСтоимРаб 2 3 2 2 2 2" xfId="34873" xr:uid="{00000000-0005-0000-0000-0000638F0000}"/>
    <cellStyle name="СводкаСтоимРаб 2 3 2 2 2 2 2" xfId="34874" xr:uid="{00000000-0005-0000-0000-0000648F0000}"/>
    <cellStyle name="СводкаСтоимРаб 2 3 2 2 2 2 2 2" xfId="41272" xr:uid="{00000000-0005-0000-0000-0000658F0000}"/>
    <cellStyle name="СводкаСтоимРаб 2 3 2 2 2 2 3" xfId="41273" xr:uid="{00000000-0005-0000-0000-0000668F0000}"/>
    <cellStyle name="СводкаСтоимРаб 2 3 2 2 2 3" xfId="41274" xr:uid="{00000000-0005-0000-0000-0000678F0000}"/>
    <cellStyle name="СводкаСтоимРаб 2 3 2 2 3" xfId="34875" xr:uid="{00000000-0005-0000-0000-0000688F0000}"/>
    <cellStyle name="СводкаСтоимРаб 2 3 2 2 3 2" xfId="34876" xr:uid="{00000000-0005-0000-0000-0000698F0000}"/>
    <cellStyle name="СводкаСтоимРаб 2 3 2 2 3 2 2" xfId="41275" xr:uid="{00000000-0005-0000-0000-00006A8F0000}"/>
    <cellStyle name="СводкаСтоимРаб 2 3 2 2 3 3" xfId="41276" xr:uid="{00000000-0005-0000-0000-00006B8F0000}"/>
    <cellStyle name="СводкаСтоимРаб 2 3 2 2 4" xfId="41277" xr:uid="{00000000-0005-0000-0000-00006C8F0000}"/>
    <cellStyle name="СводкаСтоимРаб 2 3 2 3" xfId="34877" xr:uid="{00000000-0005-0000-0000-00006D8F0000}"/>
    <cellStyle name="СводкаСтоимРаб 2 3 2 3 2" xfId="34878" xr:uid="{00000000-0005-0000-0000-00006E8F0000}"/>
    <cellStyle name="СводкаСтоимРаб 2 3 2 3 2 2" xfId="34879" xr:uid="{00000000-0005-0000-0000-00006F8F0000}"/>
    <cellStyle name="СводкаСтоимРаб 2 3 2 3 2 2 2" xfId="41278" xr:uid="{00000000-0005-0000-0000-0000708F0000}"/>
    <cellStyle name="СводкаСтоимРаб 2 3 2 3 2 3" xfId="41279" xr:uid="{00000000-0005-0000-0000-0000718F0000}"/>
    <cellStyle name="СводкаСтоимРаб 2 3 2 3 3" xfId="41280" xr:uid="{00000000-0005-0000-0000-0000728F0000}"/>
    <cellStyle name="СводкаСтоимРаб 2 3 2 4" xfId="34880" xr:uid="{00000000-0005-0000-0000-0000738F0000}"/>
    <cellStyle name="СводкаСтоимРаб 2 3 2 4 2" xfId="34881" xr:uid="{00000000-0005-0000-0000-0000748F0000}"/>
    <cellStyle name="СводкаСтоимРаб 2 3 2 4 2 2" xfId="41281" xr:uid="{00000000-0005-0000-0000-0000758F0000}"/>
    <cellStyle name="СводкаСтоимРаб 2 3 2 4 3" xfId="41282" xr:uid="{00000000-0005-0000-0000-0000768F0000}"/>
    <cellStyle name="СводкаСтоимРаб 2 3 2 5" xfId="41283" xr:uid="{00000000-0005-0000-0000-0000778F0000}"/>
    <cellStyle name="СводкаСтоимРаб 2 3 3" xfId="34882" xr:uid="{00000000-0005-0000-0000-0000788F0000}"/>
    <cellStyle name="СводкаСтоимРаб 2 3 3 2" xfId="34883" xr:uid="{00000000-0005-0000-0000-0000798F0000}"/>
    <cellStyle name="СводкаСтоимРаб 2 3 3 2 2" xfId="34884" xr:uid="{00000000-0005-0000-0000-00007A8F0000}"/>
    <cellStyle name="СводкаСтоимРаб 2 3 3 2 2 2" xfId="34885" xr:uid="{00000000-0005-0000-0000-00007B8F0000}"/>
    <cellStyle name="СводкаСтоимРаб 2 3 3 2 2 2 2" xfId="34886" xr:uid="{00000000-0005-0000-0000-00007C8F0000}"/>
    <cellStyle name="СводкаСтоимРаб 2 3 3 2 2 2 2 2" xfId="41284" xr:uid="{00000000-0005-0000-0000-00007D8F0000}"/>
    <cellStyle name="СводкаСтоимРаб 2 3 3 2 2 2 3" xfId="41285" xr:uid="{00000000-0005-0000-0000-00007E8F0000}"/>
    <cellStyle name="СводкаСтоимРаб 2 3 3 2 2 3" xfId="41286" xr:uid="{00000000-0005-0000-0000-00007F8F0000}"/>
    <cellStyle name="СводкаСтоимРаб 2 3 3 2 3" xfId="34887" xr:uid="{00000000-0005-0000-0000-0000808F0000}"/>
    <cellStyle name="СводкаСтоимРаб 2 3 3 2 3 2" xfId="34888" xr:uid="{00000000-0005-0000-0000-0000818F0000}"/>
    <cellStyle name="СводкаСтоимРаб 2 3 3 2 3 2 2" xfId="41287" xr:uid="{00000000-0005-0000-0000-0000828F0000}"/>
    <cellStyle name="СводкаСтоимРаб 2 3 3 2 3 3" xfId="41288" xr:uid="{00000000-0005-0000-0000-0000838F0000}"/>
    <cellStyle name="СводкаСтоимРаб 2 3 3 2 4" xfId="41289" xr:uid="{00000000-0005-0000-0000-0000848F0000}"/>
    <cellStyle name="СводкаСтоимРаб 2 3 3 3" xfId="34889" xr:uid="{00000000-0005-0000-0000-0000858F0000}"/>
    <cellStyle name="СводкаСтоимРаб 2 3 3 3 2" xfId="34890" xr:uid="{00000000-0005-0000-0000-0000868F0000}"/>
    <cellStyle name="СводкаСтоимРаб 2 3 3 3 2 2" xfId="34891" xr:uid="{00000000-0005-0000-0000-0000878F0000}"/>
    <cellStyle name="СводкаСтоимРаб 2 3 3 3 2 2 2" xfId="41290" xr:uid="{00000000-0005-0000-0000-0000888F0000}"/>
    <cellStyle name="СводкаСтоимРаб 2 3 3 3 2 3" xfId="41291" xr:uid="{00000000-0005-0000-0000-0000898F0000}"/>
    <cellStyle name="СводкаСтоимРаб 2 3 3 3 3" xfId="41292" xr:uid="{00000000-0005-0000-0000-00008A8F0000}"/>
    <cellStyle name="СводкаСтоимРаб 2 3 3 4" xfId="34892" xr:uid="{00000000-0005-0000-0000-00008B8F0000}"/>
    <cellStyle name="СводкаСтоимРаб 2 3 3 4 2" xfId="34893" xr:uid="{00000000-0005-0000-0000-00008C8F0000}"/>
    <cellStyle name="СводкаСтоимРаб 2 3 3 4 2 2" xfId="41293" xr:uid="{00000000-0005-0000-0000-00008D8F0000}"/>
    <cellStyle name="СводкаСтоимРаб 2 3 3 4 3" xfId="41294" xr:uid="{00000000-0005-0000-0000-00008E8F0000}"/>
    <cellStyle name="СводкаСтоимРаб 2 3 3 5" xfId="41295" xr:uid="{00000000-0005-0000-0000-00008F8F0000}"/>
    <cellStyle name="СводкаСтоимРаб 2 3 4" xfId="34894" xr:uid="{00000000-0005-0000-0000-0000908F0000}"/>
    <cellStyle name="СводкаСтоимРаб 2 3 4 2" xfId="34895" xr:uid="{00000000-0005-0000-0000-0000918F0000}"/>
    <cellStyle name="СводкаСтоимРаб 2 3 4 2 2" xfId="34896" xr:uid="{00000000-0005-0000-0000-0000928F0000}"/>
    <cellStyle name="СводкаСтоимРаб 2 3 4 2 2 2" xfId="34897" xr:uid="{00000000-0005-0000-0000-0000938F0000}"/>
    <cellStyle name="СводкаСтоимРаб 2 3 4 2 2 2 2" xfId="34898" xr:uid="{00000000-0005-0000-0000-0000948F0000}"/>
    <cellStyle name="СводкаСтоимРаб 2 3 4 2 2 2 2 2" xfId="41296" xr:uid="{00000000-0005-0000-0000-0000958F0000}"/>
    <cellStyle name="СводкаСтоимРаб 2 3 4 2 2 2 3" xfId="41297" xr:uid="{00000000-0005-0000-0000-0000968F0000}"/>
    <cellStyle name="СводкаСтоимРаб 2 3 4 2 2 3" xfId="41298" xr:uid="{00000000-0005-0000-0000-0000978F0000}"/>
    <cellStyle name="СводкаСтоимРаб 2 3 4 2 3" xfId="34899" xr:uid="{00000000-0005-0000-0000-0000988F0000}"/>
    <cellStyle name="СводкаСтоимРаб 2 3 4 2 3 2" xfId="34900" xr:uid="{00000000-0005-0000-0000-0000998F0000}"/>
    <cellStyle name="СводкаСтоимРаб 2 3 4 2 3 2 2" xfId="41299" xr:uid="{00000000-0005-0000-0000-00009A8F0000}"/>
    <cellStyle name="СводкаСтоимРаб 2 3 4 2 3 3" xfId="41300" xr:uid="{00000000-0005-0000-0000-00009B8F0000}"/>
    <cellStyle name="СводкаСтоимРаб 2 3 4 2 4" xfId="41301" xr:uid="{00000000-0005-0000-0000-00009C8F0000}"/>
    <cellStyle name="СводкаСтоимРаб 2 3 4 3" xfId="34901" xr:uid="{00000000-0005-0000-0000-00009D8F0000}"/>
    <cellStyle name="СводкаСтоимРаб 2 3 4 3 2" xfId="34902" xr:uid="{00000000-0005-0000-0000-00009E8F0000}"/>
    <cellStyle name="СводкаСтоимРаб 2 3 4 3 2 2" xfId="34903" xr:uid="{00000000-0005-0000-0000-00009F8F0000}"/>
    <cellStyle name="СводкаСтоимРаб 2 3 4 3 2 2 2" xfId="41302" xr:uid="{00000000-0005-0000-0000-0000A08F0000}"/>
    <cellStyle name="СводкаСтоимРаб 2 3 4 3 2 3" xfId="41303" xr:uid="{00000000-0005-0000-0000-0000A18F0000}"/>
    <cellStyle name="СводкаСтоимРаб 2 3 4 3 3" xfId="41304" xr:uid="{00000000-0005-0000-0000-0000A28F0000}"/>
    <cellStyle name="СводкаСтоимРаб 2 3 4 4" xfId="34904" xr:uid="{00000000-0005-0000-0000-0000A38F0000}"/>
    <cellStyle name="СводкаСтоимРаб 2 3 4 4 2" xfId="34905" xr:uid="{00000000-0005-0000-0000-0000A48F0000}"/>
    <cellStyle name="СводкаСтоимРаб 2 3 4 4 2 2" xfId="41305" xr:uid="{00000000-0005-0000-0000-0000A58F0000}"/>
    <cellStyle name="СводкаСтоимРаб 2 3 4 4 3" xfId="41306" xr:uid="{00000000-0005-0000-0000-0000A68F0000}"/>
    <cellStyle name="СводкаСтоимРаб 2 3 4 5" xfId="41307" xr:uid="{00000000-0005-0000-0000-0000A78F0000}"/>
    <cellStyle name="СводкаСтоимРаб 2 3 5" xfId="34906" xr:uid="{00000000-0005-0000-0000-0000A88F0000}"/>
    <cellStyle name="СводкаСтоимРаб 2 3 5 2" xfId="34907" xr:uid="{00000000-0005-0000-0000-0000A98F0000}"/>
    <cellStyle name="СводкаСтоимРаб 2 3 5 2 2" xfId="34908" xr:uid="{00000000-0005-0000-0000-0000AA8F0000}"/>
    <cellStyle name="СводкаСтоимРаб 2 3 5 2 2 2" xfId="34909" xr:uid="{00000000-0005-0000-0000-0000AB8F0000}"/>
    <cellStyle name="СводкаСтоимРаб 2 3 5 2 2 2 2" xfId="34910" xr:uid="{00000000-0005-0000-0000-0000AC8F0000}"/>
    <cellStyle name="СводкаСтоимРаб 2 3 5 2 2 2 2 2" xfId="41308" xr:uid="{00000000-0005-0000-0000-0000AD8F0000}"/>
    <cellStyle name="СводкаСтоимРаб 2 3 5 2 2 2 3" xfId="41309" xr:uid="{00000000-0005-0000-0000-0000AE8F0000}"/>
    <cellStyle name="СводкаСтоимРаб 2 3 5 2 2 3" xfId="41310" xr:uid="{00000000-0005-0000-0000-0000AF8F0000}"/>
    <cellStyle name="СводкаСтоимРаб 2 3 5 2 3" xfId="34911" xr:uid="{00000000-0005-0000-0000-0000B08F0000}"/>
    <cellStyle name="СводкаСтоимРаб 2 3 5 2 3 2" xfId="34912" xr:uid="{00000000-0005-0000-0000-0000B18F0000}"/>
    <cellStyle name="СводкаСтоимРаб 2 3 5 2 3 2 2" xfId="41311" xr:uid="{00000000-0005-0000-0000-0000B28F0000}"/>
    <cellStyle name="СводкаСтоимРаб 2 3 5 2 3 3" xfId="41312" xr:uid="{00000000-0005-0000-0000-0000B38F0000}"/>
    <cellStyle name="СводкаСтоимРаб 2 3 5 2 4" xfId="41313" xr:uid="{00000000-0005-0000-0000-0000B48F0000}"/>
    <cellStyle name="СводкаСтоимРаб 2 3 5 3" xfId="34913" xr:uid="{00000000-0005-0000-0000-0000B58F0000}"/>
    <cellStyle name="СводкаСтоимРаб 2 3 5 3 2" xfId="34914" xr:uid="{00000000-0005-0000-0000-0000B68F0000}"/>
    <cellStyle name="СводкаСтоимРаб 2 3 5 3 2 2" xfId="34915" xr:uid="{00000000-0005-0000-0000-0000B78F0000}"/>
    <cellStyle name="СводкаСтоимРаб 2 3 5 3 2 2 2" xfId="41314" xr:uid="{00000000-0005-0000-0000-0000B88F0000}"/>
    <cellStyle name="СводкаСтоимРаб 2 3 5 3 2 3" xfId="41315" xr:uid="{00000000-0005-0000-0000-0000B98F0000}"/>
    <cellStyle name="СводкаСтоимРаб 2 3 5 3 3" xfId="41316" xr:uid="{00000000-0005-0000-0000-0000BA8F0000}"/>
    <cellStyle name="СводкаСтоимРаб 2 3 5 4" xfId="34916" xr:uid="{00000000-0005-0000-0000-0000BB8F0000}"/>
    <cellStyle name="СводкаСтоимРаб 2 3 5 4 2" xfId="34917" xr:uid="{00000000-0005-0000-0000-0000BC8F0000}"/>
    <cellStyle name="СводкаСтоимРаб 2 3 5 4 2 2" xfId="41317" xr:uid="{00000000-0005-0000-0000-0000BD8F0000}"/>
    <cellStyle name="СводкаСтоимРаб 2 3 5 4 3" xfId="41318" xr:uid="{00000000-0005-0000-0000-0000BE8F0000}"/>
    <cellStyle name="СводкаСтоимРаб 2 3 5 5" xfId="41319" xr:uid="{00000000-0005-0000-0000-0000BF8F0000}"/>
    <cellStyle name="СводкаСтоимРаб 2 3 6" xfId="34918" xr:uid="{00000000-0005-0000-0000-0000C08F0000}"/>
    <cellStyle name="СводкаСтоимРаб 2 3 6 2" xfId="34919" xr:uid="{00000000-0005-0000-0000-0000C18F0000}"/>
    <cellStyle name="СводкаСтоимРаб 2 3 6 2 2" xfId="34920" xr:uid="{00000000-0005-0000-0000-0000C28F0000}"/>
    <cellStyle name="СводкаСтоимРаб 2 3 6 2 2 2" xfId="34921" xr:uid="{00000000-0005-0000-0000-0000C38F0000}"/>
    <cellStyle name="СводкаСтоимРаб 2 3 6 2 2 2 2" xfId="41320" xr:uid="{00000000-0005-0000-0000-0000C48F0000}"/>
    <cellStyle name="СводкаСтоимРаб 2 3 6 2 2 3" xfId="41321" xr:uid="{00000000-0005-0000-0000-0000C58F0000}"/>
    <cellStyle name="СводкаСтоимРаб 2 3 6 2 3" xfId="41322" xr:uid="{00000000-0005-0000-0000-0000C68F0000}"/>
    <cellStyle name="СводкаСтоимРаб 2 3 6 3" xfId="34922" xr:uid="{00000000-0005-0000-0000-0000C78F0000}"/>
    <cellStyle name="СводкаСтоимРаб 2 3 6 3 2" xfId="34923" xr:uid="{00000000-0005-0000-0000-0000C88F0000}"/>
    <cellStyle name="СводкаСтоимРаб 2 3 6 3 2 2" xfId="41323" xr:uid="{00000000-0005-0000-0000-0000C98F0000}"/>
    <cellStyle name="СводкаСтоимРаб 2 3 6 3 3" xfId="41324" xr:uid="{00000000-0005-0000-0000-0000CA8F0000}"/>
    <cellStyle name="СводкаСтоимРаб 2 3 6 4" xfId="41325" xr:uid="{00000000-0005-0000-0000-0000CB8F0000}"/>
    <cellStyle name="СводкаСтоимРаб 2 3 7" xfId="34924" xr:uid="{00000000-0005-0000-0000-0000CC8F0000}"/>
    <cellStyle name="СводкаСтоимРаб 2 3 7 2" xfId="34925" xr:uid="{00000000-0005-0000-0000-0000CD8F0000}"/>
    <cellStyle name="СводкаСтоимРаб 2 3 7 2 2" xfId="34926" xr:uid="{00000000-0005-0000-0000-0000CE8F0000}"/>
    <cellStyle name="СводкаСтоимРаб 2 3 7 2 2 2" xfId="41326" xr:uid="{00000000-0005-0000-0000-0000CF8F0000}"/>
    <cellStyle name="СводкаСтоимРаб 2 3 7 2 3" xfId="41327" xr:uid="{00000000-0005-0000-0000-0000D08F0000}"/>
    <cellStyle name="СводкаСтоимРаб 2 3 7 3" xfId="41328" xr:uid="{00000000-0005-0000-0000-0000D18F0000}"/>
    <cellStyle name="СводкаСтоимРаб 2 3 8" xfId="34927" xr:uid="{00000000-0005-0000-0000-0000D28F0000}"/>
    <cellStyle name="СводкаСтоимРаб 2 3 8 2" xfId="34928" xr:uid="{00000000-0005-0000-0000-0000D38F0000}"/>
    <cellStyle name="СводкаСтоимРаб 2 3 8 2 2" xfId="41329" xr:uid="{00000000-0005-0000-0000-0000D48F0000}"/>
    <cellStyle name="СводкаСтоимРаб 2 3 8 3" xfId="41330" xr:uid="{00000000-0005-0000-0000-0000D58F0000}"/>
    <cellStyle name="СводкаСтоимРаб 2 3 9" xfId="41331" xr:uid="{00000000-0005-0000-0000-0000D68F0000}"/>
    <cellStyle name="СводкаСтоимРаб 2 4" xfId="34929" xr:uid="{00000000-0005-0000-0000-0000D78F0000}"/>
    <cellStyle name="СводкаСтоимРаб 2 4 2" xfId="34930" xr:uid="{00000000-0005-0000-0000-0000D88F0000}"/>
    <cellStyle name="СводкаСтоимРаб 2 4 2 2" xfId="34931" xr:uid="{00000000-0005-0000-0000-0000D98F0000}"/>
    <cellStyle name="СводкаСтоимРаб 2 4 2 2 2" xfId="41332" xr:uid="{00000000-0005-0000-0000-0000DA8F0000}"/>
    <cellStyle name="СводкаСтоимРаб 2 4 2 3" xfId="41333" xr:uid="{00000000-0005-0000-0000-0000DB8F0000}"/>
    <cellStyle name="СводкаСтоимРаб 2 4 3" xfId="41334" xr:uid="{00000000-0005-0000-0000-0000DC8F0000}"/>
    <cellStyle name="СводкаСтоимРаб 2 5" xfId="34932" xr:uid="{00000000-0005-0000-0000-0000DD8F0000}"/>
    <cellStyle name="СводкаСтоимРаб 2 5 2" xfId="34933" xr:uid="{00000000-0005-0000-0000-0000DE8F0000}"/>
    <cellStyle name="СводкаСтоимРаб 2 5 2 2" xfId="41335" xr:uid="{00000000-0005-0000-0000-0000DF8F0000}"/>
    <cellStyle name="СводкаСтоимРаб 2 5 3" xfId="41336" xr:uid="{00000000-0005-0000-0000-0000E08F0000}"/>
    <cellStyle name="СводкаСтоимРаб 2 6" xfId="41337" xr:uid="{00000000-0005-0000-0000-0000E18F0000}"/>
    <cellStyle name="СводкаСтоимРаб 3" xfId="34934" xr:uid="{00000000-0005-0000-0000-0000E28F0000}"/>
    <cellStyle name="СводкаСтоимРаб 3 2" xfId="34935" xr:uid="{00000000-0005-0000-0000-0000E38F0000}"/>
    <cellStyle name="СводкаСтоимРаб 3 2 2" xfId="34936" xr:uid="{00000000-0005-0000-0000-0000E48F0000}"/>
    <cellStyle name="СводкаСтоимРаб 3 2 2 2" xfId="34937" xr:uid="{00000000-0005-0000-0000-0000E58F0000}"/>
    <cellStyle name="СводкаСтоимРаб 3 2 2 2 2" xfId="34938" xr:uid="{00000000-0005-0000-0000-0000E68F0000}"/>
    <cellStyle name="СводкаСтоимРаб 3 2 2 2 2 2" xfId="34939" xr:uid="{00000000-0005-0000-0000-0000E78F0000}"/>
    <cellStyle name="СводкаСтоимРаб 3 2 2 2 2 2 2" xfId="41338" xr:uid="{00000000-0005-0000-0000-0000E88F0000}"/>
    <cellStyle name="СводкаСтоимРаб 3 2 2 2 2 3" xfId="41339" xr:uid="{00000000-0005-0000-0000-0000E98F0000}"/>
    <cellStyle name="СводкаСтоимРаб 3 2 2 2 3" xfId="41340" xr:uid="{00000000-0005-0000-0000-0000EA8F0000}"/>
    <cellStyle name="СводкаСтоимРаб 3 2 2 3" xfId="34940" xr:uid="{00000000-0005-0000-0000-0000EB8F0000}"/>
    <cellStyle name="СводкаСтоимРаб 3 2 2 3 2" xfId="34941" xr:uid="{00000000-0005-0000-0000-0000EC8F0000}"/>
    <cellStyle name="СводкаСтоимРаб 3 2 2 3 2 2" xfId="41341" xr:uid="{00000000-0005-0000-0000-0000ED8F0000}"/>
    <cellStyle name="СводкаСтоимРаб 3 2 2 3 3" xfId="41342" xr:uid="{00000000-0005-0000-0000-0000EE8F0000}"/>
    <cellStyle name="СводкаСтоимРаб 3 2 2 4" xfId="41343" xr:uid="{00000000-0005-0000-0000-0000EF8F0000}"/>
    <cellStyle name="СводкаСтоимРаб 3 2 3" xfId="34942" xr:uid="{00000000-0005-0000-0000-0000F08F0000}"/>
    <cellStyle name="СводкаСтоимРаб 3 2 3 2" xfId="34943" xr:uid="{00000000-0005-0000-0000-0000F18F0000}"/>
    <cellStyle name="СводкаСтоимРаб 3 2 3 2 2" xfId="34944" xr:uid="{00000000-0005-0000-0000-0000F28F0000}"/>
    <cellStyle name="СводкаСтоимРаб 3 2 3 2 2 2" xfId="41344" xr:uid="{00000000-0005-0000-0000-0000F38F0000}"/>
    <cellStyle name="СводкаСтоимРаб 3 2 3 2 3" xfId="41345" xr:uid="{00000000-0005-0000-0000-0000F48F0000}"/>
    <cellStyle name="СводкаСтоимРаб 3 2 3 3" xfId="41346" xr:uid="{00000000-0005-0000-0000-0000F58F0000}"/>
    <cellStyle name="СводкаСтоимРаб 3 2 4" xfId="34945" xr:uid="{00000000-0005-0000-0000-0000F68F0000}"/>
    <cellStyle name="СводкаСтоимРаб 3 2 4 2" xfId="34946" xr:uid="{00000000-0005-0000-0000-0000F78F0000}"/>
    <cellStyle name="СводкаСтоимРаб 3 2 4 2 2" xfId="41347" xr:uid="{00000000-0005-0000-0000-0000F88F0000}"/>
    <cellStyle name="СводкаСтоимРаб 3 2 4 3" xfId="41348" xr:uid="{00000000-0005-0000-0000-0000F98F0000}"/>
    <cellStyle name="СводкаСтоимРаб 3 2 5" xfId="41349" xr:uid="{00000000-0005-0000-0000-0000FA8F0000}"/>
    <cellStyle name="СводкаСтоимРаб 3 3" xfId="34947" xr:uid="{00000000-0005-0000-0000-0000FB8F0000}"/>
    <cellStyle name="СводкаСтоимРаб 3 3 2" xfId="34948" xr:uid="{00000000-0005-0000-0000-0000FC8F0000}"/>
    <cellStyle name="СводкаСтоимРаб 3 3 2 2" xfId="34949" xr:uid="{00000000-0005-0000-0000-0000FD8F0000}"/>
    <cellStyle name="СводкаСтоимРаб 3 3 2 2 2" xfId="34950" xr:uid="{00000000-0005-0000-0000-0000FE8F0000}"/>
    <cellStyle name="СводкаСтоимРаб 3 3 2 2 2 2" xfId="34951" xr:uid="{00000000-0005-0000-0000-0000FF8F0000}"/>
    <cellStyle name="СводкаСтоимРаб 3 3 2 2 2 2 2" xfId="41350" xr:uid="{00000000-0005-0000-0000-000000900000}"/>
    <cellStyle name="СводкаСтоимРаб 3 3 2 2 2 3" xfId="41351" xr:uid="{00000000-0005-0000-0000-000001900000}"/>
    <cellStyle name="СводкаСтоимРаб 3 3 2 2 3" xfId="41352" xr:uid="{00000000-0005-0000-0000-000002900000}"/>
    <cellStyle name="СводкаСтоимРаб 3 3 2 3" xfId="34952" xr:uid="{00000000-0005-0000-0000-000003900000}"/>
    <cellStyle name="СводкаСтоимРаб 3 3 2 3 2" xfId="34953" xr:uid="{00000000-0005-0000-0000-000004900000}"/>
    <cellStyle name="СводкаСтоимРаб 3 3 2 3 2 2" xfId="41353" xr:uid="{00000000-0005-0000-0000-000005900000}"/>
    <cellStyle name="СводкаСтоимРаб 3 3 2 3 3" xfId="41354" xr:uid="{00000000-0005-0000-0000-000006900000}"/>
    <cellStyle name="СводкаСтоимРаб 3 3 2 4" xfId="41355" xr:uid="{00000000-0005-0000-0000-000007900000}"/>
    <cellStyle name="СводкаСтоимРаб 3 3 3" xfId="34954" xr:uid="{00000000-0005-0000-0000-000008900000}"/>
    <cellStyle name="СводкаСтоимРаб 3 3 3 2" xfId="34955" xr:uid="{00000000-0005-0000-0000-000009900000}"/>
    <cellStyle name="СводкаСтоимРаб 3 3 3 2 2" xfId="34956" xr:uid="{00000000-0005-0000-0000-00000A900000}"/>
    <cellStyle name="СводкаСтоимРаб 3 3 3 2 2 2" xfId="41356" xr:uid="{00000000-0005-0000-0000-00000B900000}"/>
    <cellStyle name="СводкаСтоимРаб 3 3 3 2 3" xfId="41357" xr:uid="{00000000-0005-0000-0000-00000C900000}"/>
    <cellStyle name="СводкаСтоимРаб 3 3 3 3" xfId="41358" xr:uid="{00000000-0005-0000-0000-00000D900000}"/>
    <cellStyle name="СводкаСтоимРаб 3 3 4" xfId="34957" xr:uid="{00000000-0005-0000-0000-00000E900000}"/>
    <cellStyle name="СводкаСтоимРаб 3 3 4 2" xfId="34958" xr:uid="{00000000-0005-0000-0000-00000F900000}"/>
    <cellStyle name="СводкаСтоимРаб 3 3 4 2 2" xfId="41359" xr:uid="{00000000-0005-0000-0000-000010900000}"/>
    <cellStyle name="СводкаСтоимРаб 3 3 4 3" xfId="41360" xr:uid="{00000000-0005-0000-0000-000011900000}"/>
    <cellStyle name="СводкаСтоимРаб 3 3 5" xfId="41361" xr:uid="{00000000-0005-0000-0000-000012900000}"/>
    <cellStyle name="СводкаСтоимРаб 3 4" xfId="34959" xr:uid="{00000000-0005-0000-0000-000013900000}"/>
    <cellStyle name="СводкаСтоимРаб 3 4 2" xfId="34960" xr:uid="{00000000-0005-0000-0000-000014900000}"/>
    <cellStyle name="СводкаСтоимРаб 3 4 2 2" xfId="34961" xr:uid="{00000000-0005-0000-0000-000015900000}"/>
    <cellStyle name="СводкаСтоимРаб 3 4 2 2 2" xfId="34962" xr:uid="{00000000-0005-0000-0000-000016900000}"/>
    <cellStyle name="СводкаСтоимРаб 3 4 2 2 2 2" xfId="34963" xr:uid="{00000000-0005-0000-0000-000017900000}"/>
    <cellStyle name="СводкаСтоимРаб 3 4 2 2 2 2 2" xfId="41362" xr:uid="{00000000-0005-0000-0000-000018900000}"/>
    <cellStyle name="СводкаСтоимРаб 3 4 2 2 2 3" xfId="41363" xr:uid="{00000000-0005-0000-0000-000019900000}"/>
    <cellStyle name="СводкаСтоимРаб 3 4 2 2 3" xfId="41364" xr:uid="{00000000-0005-0000-0000-00001A900000}"/>
    <cellStyle name="СводкаСтоимРаб 3 4 2 3" xfId="34964" xr:uid="{00000000-0005-0000-0000-00001B900000}"/>
    <cellStyle name="СводкаСтоимРаб 3 4 2 3 2" xfId="34965" xr:uid="{00000000-0005-0000-0000-00001C900000}"/>
    <cellStyle name="СводкаСтоимРаб 3 4 2 3 2 2" xfId="41365" xr:uid="{00000000-0005-0000-0000-00001D900000}"/>
    <cellStyle name="СводкаСтоимРаб 3 4 2 3 3" xfId="41366" xr:uid="{00000000-0005-0000-0000-00001E900000}"/>
    <cellStyle name="СводкаСтоимРаб 3 4 2 4" xfId="41367" xr:uid="{00000000-0005-0000-0000-00001F900000}"/>
    <cellStyle name="СводкаСтоимРаб 3 4 3" xfId="34966" xr:uid="{00000000-0005-0000-0000-000020900000}"/>
    <cellStyle name="СводкаСтоимРаб 3 4 3 2" xfId="34967" xr:uid="{00000000-0005-0000-0000-000021900000}"/>
    <cellStyle name="СводкаСтоимРаб 3 4 3 2 2" xfId="34968" xr:uid="{00000000-0005-0000-0000-000022900000}"/>
    <cellStyle name="СводкаСтоимРаб 3 4 3 2 2 2" xfId="41368" xr:uid="{00000000-0005-0000-0000-000023900000}"/>
    <cellStyle name="СводкаСтоимРаб 3 4 3 2 3" xfId="41369" xr:uid="{00000000-0005-0000-0000-000024900000}"/>
    <cellStyle name="СводкаСтоимРаб 3 4 3 3" xfId="41370" xr:uid="{00000000-0005-0000-0000-000025900000}"/>
    <cellStyle name="СводкаСтоимРаб 3 4 4" xfId="34969" xr:uid="{00000000-0005-0000-0000-000026900000}"/>
    <cellStyle name="СводкаСтоимРаб 3 4 4 2" xfId="34970" xr:uid="{00000000-0005-0000-0000-000027900000}"/>
    <cellStyle name="СводкаСтоимРаб 3 4 4 2 2" xfId="41371" xr:uid="{00000000-0005-0000-0000-000028900000}"/>
    <cellStyle name="СводкаСтоимРаб 3 4 4 3" xfId="41372" xr:uid="{00000000-0005-0000-0000-000029900000}"/>
    <cellStyle name="СводкаСтоимРаб 3 4 5" xfId="41373" xr:uid="{00000000-0005-0000-0000-00002A900000}"/>
    <cellStyle name="СводкаСтоимРаб 3 5" xfId="34971" xr:uid="{00000000-0005-0000-0000-00002B900000}"/>
    <cellStyle name="СводкаСтоимРаб 3 5 2" xfId="34972" xr:uid="{00000000-0005-0000-0000-00002C900000}"/>
    <cellStyle name="СводкаСтоимРаб 3 5 2 2" xfId="34973" xr:uid="{00000000-0005-0000-0000-00002D900000}"/>
    <cellStyle name="СводкаСтоимРаб 3 5 2 2 2" xfId="34974" xr:uid="{00000000-0005-0000-0000-00002E900000}"/>
    <cellStyle name="СводкаСтоимРаб 3 5 2 2 2 2" xfId="34975" xr:uid="{00000000-0005-0000-0000-00002F900000}"/>
    <cellStyle name="СводкаСтоимРаб 3 5 2 2 2 2 2" xfId="41374" xr:uid="{00000000-0005-0000-0000-000030900000}"/>
    <cellStyle name="СводкаСтоимРаб 3 5 2 2 2 3" xfId="41375" xr:uid="{00000000-0005-0000-0000-000031900000}"/>
    <cellStyle name="СводкаСтоимРаб 3 5 2 2 3" xfId="41376" xr:uid="{00000000-0005-0000-0000-000032900000}"/>
    <cellStyle name="СводкаСтоимРаб 3 5 2 3" xfId="34976" xr:uid="{00000000-0005-0000-0000-000033900000}"/>
    <cellStyle name="СводкаСтоимРаб 3 5 2 3 2" xfId="34977" xr:uid="{00000000-0005-0000-0000-000034900000}"/>
    <cellStyle name="СводкаСтоимРаб 3 5 2 3 2 2" xfId="41377" xr:uid="{00000000-0005-0000-0000-000035900000}"/>
    <cellStyle name="СводкаСтоимРаб 3 5 2 3 3" xfId="41378" xr:uid="{00000000-0005-0000-0000-000036900000}"/>
    <cellStyle name="СводкаСтоимРаб 3 5 2 4" xfId="41379" xr:uid="{00000000-0005-0000-0000-000037900000}"/>
    <cellStyle name="СводкаСтоимРаб 3 5 3" xfId="34978" xr:uid="{00000000-0005-0000-0000-000038900000}"/>
    <cellStyle name="СводкаСтоимРаб 3 5 3 2" xfId="34979" xr:uid="{00000000-0005-0000-0000-000039900000}"/>
    <cellStyle name="СводкаСтоимРаб 3 5 3 2 2" xfId="34980" xr:uid="{00000000-0005-0000-0000-00003A900000}"/>
    <cellStyle name="СводкаСтоимРаб 3 5 3 2 2 2" xfId="41380" xr:uid="{00000000-0005-0000-0000-00003B900000}"/>
    <cellStyle name="СводкаСтоимРаб 3 5 3 2 3" xfId="41381" xr:uid="{00000000-0005-0000-0000-00003C900000}"/>
    <cellStyle name="СводкаСтоимРаб 3 5 3 3" xfId="41382" xr:uid="{00000000-0005-0000-0000-00003D900000}"/>
    <cellStyle name="СводкаСтоимРаб 3 5 4" xfId="34981" xr:uid="{00000000-0005-0000-0000-00003E900000}"/>
    <cellStyle name="СводкаСтоимРаб 3 5 4 2" xfId="34982" xr:uid="{00000000-0005-0000-0000-00003F900000}"/>
    <cellStyle name="СводкаСтоимРаб 3 5 4 2 2" xfId="41383" xr:uid="{00000000-0005-0000-0000-000040900000}"/>
    <cellStyle name="СводкаСтоимРаб 3 5 4 3" xfId="41384" xr:uid="{00000000-0005-0000-0000-000041900000}"/>
    <cellStyle name="СводкаСтоимРаб 3 5 5" xfId="41385" xr:uid="{00000000-0005-0000-0000-000042900000}"/>
    <cellStyle name="СводкаСтоимРаб 3 6" xfId="34983" xr:uid="{00000000-0005-0000-0000-000043900000}"/>
    <cellStyle name="СводкаСтоимРаб 3 6 2" xfId="34984" xr:uid="{00000000-0005-0000-0000-000044900000}"/>
    <cellStyle name="СводкаСтоимРаб 3 6 2 2" xfId="34985" xr:uid="{00000000-0005-0000-0000-000045900000}"/>
    <cellStyle name="СводкаСтоимРаб 3 6 2 2 2" xfId="34986" xr:uid="{00000000-0005-0000-0000-000046900000}"/>
    <cellStyle name="СводкаСтоимРаб 3 6 2 2 2 2" xfId="41386" xr:uid="{00000000-0005-0000-0000-000047900000}"/>
    <cellStyle name="СводкаСтоимРаб 3 6 2 2 3" xfId="41387" xr:uid="{00000000-0005-0000-0000-000048900000}"/>
    <cellStyle name="СводкаСтоимРаб 3 6 2 3" xfId="41388" xr:uid="{00000000-0005-0000-0000-000049900000}"/>
    <cellStyle name="СводкаСтоимРаб 3 6 3" xfId="34987" xr:uid="{00000000-0005-0000-0000-00004A900000}"/>
    <cellStyle name="СводкаСтоимРаб 3 6 3 2" xfId="34988" xr:uid="{00000000-0005-0000-0000-00004B900000}"/>
    <cellStyle name="СводкаСтоимРаб 3 6 3 2 2" xfId="41389" xr:uid="{00000000-0005-0000-0000-00004C900000}"/>
    <cellStyle name="СводкаСтоимРаб 3 6 3 3" xfId="41390" xr:uid="{00000000-0005-0000-0000-00004D900000}"/>
    <cellStyle name="СводкаСтоимРаб 3 6 4" xfId="41391" xr:uid="{00000000-0005-0000-0000-00004E900000}"/>
    <cellStyle name="СводкаСтоимРаб 3 7" xfId="34989" xr:uid="{00000000-0005-0000-0000-00004F900000}"/>
    <cellStyle name="СводкаСтоимРаб 3 7 2" xfId="34990" xr:uid="{00000000-0005-0000-0000-000050900000}"/>
    <cellStyle name="СводкаСтоимРаб 3 7 2 2" xfId="34991" xr:uid="{00000000-0005-0000-0000-000051900000}"/>
    <cellStyle name="СводкаСтоимРаб 3 7 2 2 2" xfId="41392" xr:uid="{00000000-0005-0000-0000-000052900000}"/>
    <cellStyle name="СводкаСтоимРаб 3 7 2 3" xfId="41393" xr:uid="{00000000-0005-0000-0000-000053900000}"/>
    <cellStyle name="СводкаСтоимРаб 3 7 3" xfId="41394" xr:uid="{00000000-0005-0000-0000-000054900000}"/>
    <cellStyle name="СводкаСтоимРаб 3 8" xfId="34992" xr:uid="{00000000-0005-0000-0000-000055900000}"/>
    <cellStyle name="СводкаСтоимРаб 3 8 2" xfId="34993" xr:uid="{00000000-0005-0000-0000-000056900000}"/>
    <cellStyle name="СводкаСтоимРаб 3 8 2 2" xfId="41395" xr:uid="{00000000-0005-0000-0000-000057900000}"/>
    <cellStyle name="СводкаСтоимРаб 3 8 3" xfId="41396" xr:uid="{00000000-0005-0000-0000-000058900000}"/>
    <cellStyle name="СводкаСтоимРаб 3 9" xfId="41397" xr:uid="{00000000-0005-0000-0000-000059900000}"/>
    <cellStyle name="СводкаСтоимРаб 4" xfId="34994" xr:uid="{00000000-0005-0000-0000-00005A900000}"/>
    <cellStyle name="СводкаСтоимРаб 4 2" xfId="34995" xr:uid="{00000000-0005-0000-0000-00005B900000}"/>
    <cellStyle name="СводкаСтоимРаб 4 2 2" xfId="34996" xr:uid="{00000000-0005-0000-0000-00005C900000}"/>
    <cellStyle name="СводкаСтоимРаб 4 2 2 2" xfId="34997" xr:uid="{00000000-0005-0000-0000-00005D900000}"/>
    <cellStyle name="СводкаСтоимРаб 4 2 2 2 2" xfId="34998" xr:uid="{00000000-0005-0000-0000-00005E900000}"/>
    <cellStyle name="СводкаСтоимРаб 4 2 2 2 2 2" xfId="34999" xr:uid="{00000000-0005-0000-0000-00005F900000}"/>
    <cellStyle name="СводкаСтоимРаб 4 2 2 2 2 2 2" xfId="41398" xr:uid="{00000000-0005-0000-0000-000060900000}"/>
    <cellStyle name="СводкаСтоимРаб 4 2 2 2 2 3" xfId="41399" xr:uid="{00000000-0005-0000-0000-000061900000}"/>
    <cellStyle name="СводкаСтоимРаб 4 2 2 2 3" xfId="41400" xr:uid="{00000000-0005-0000-0000-000062900000}"/>
    <cellStyle name="СводкаСтоимРаб 4 2 2 3" xfId="35000" xr:uid="{00000000-0005-0000-0000-000063900000}"/>
    <cellStyle name="СводкаСтоимРаб 4 2 2 3 2" xfId="35001" xr:uid="{00000000-0005-0000-0000-000064900000}"/>
    <cellStyle name="СводкаСтоимРаб 4 2 2 3 2 2" xfId="41401" xr:uid="{00000000-0005-0000-0000-000065900000}"/>
    <cellStyle name="СводкаСтоимРаб 4 2 2 3 3" xfId="41402" xr:uid="{00000000-0005-0000-0000-000066900000}"/>
    <cellStyle name="СводкаСтоимРаб 4 2 2 4" xfId="41403" xr:uid="{00000000-0005-0000-0000-000067900000}"/>
    <cellStyle name="СводкаСтоимРаб 4 2 3" xfId="35002" xr:uid="{00000000-0005-0000-0000-000068900000}"/>
    <cellStyle name="СводкаСтоимРаб 4 2 3 2" xfId="35003" xr:uid="{00000000-0005-0000-0000-000069900000}"/>
    <cellStyle name="СводкаСтоимРаб 4 2 3 2 2" xfId="35004" xr:uid="{00000000-0005-0000-0000-00006A900000}"/>
    <cellStyle name="СводкаСтоимРаб 4 2 3 2 2 2" xfId="41404" xr:uid="{00000000-0005-0000-0000-00006B900000}"/>
    <cellStyle name="СводкаСтоимРаб 4 2 3 2 3" xfId="41405" xr:uid="{00000000-0005-0000-0000-00006C900000}"/>
    <cellStyle name="СводкаСтоимРаб 4 2 3 3" xfId="41406" xr:uid="{00000000-0005-0000-0000-00006D900000}"/>
    <cellStyle name="СводкаСтоимРаб 4 2 4" xfId="35005" xr:uid="{00000000-0005-0000-0000-00006E900000}"/>
    <cellStyle name="СводкаСтоимРаб 4 2 4 2" xfId="35006" xr:uid="{00000000-0005-0000-0000-00006F900000}"/>
    <cellStyle name="СводкаСтоимРаб 4 2 4 2 2" xfId="41407" xr:uid="{00000000-0005-0000-0000-000070900000}"/>
    <cellStyle name="СводкаСтоимРаб 4 2 4 3" xfId="41408" xr:uid="{00000000-0005-0000-0000-000071900000}"/>
    <cellStyle name="СводкаСтоимРаб 4 2 5" xfId="41409" xr:uid="{00000000-0005-0000-0000-000072900000}"/>
    <cellStyle name="СводкаСтоимРаб 4 3" xfId="35007" xr:uid="{00000000-0005-0000-0000-000073900000}"/>
    <cellStyle name="СводкаСтоимРаб 4 3 2" xfId="35008" xr:uid="{00000000-0005-0000-0000-000074900000}"/>
    <cellStyle name="СводкаСтоимРаб 4 3 2 2" xfId="35009" xr:uid="{00000000-0005-0000-0000-000075900000}"/>
    <cellStyle name="СводкаСтоимРаб 4 3 2 2 2" xfId="35010" xr:uid="{00000000-0005-0000-0000-000076900000}"/>
    <cellStyle name="СводкаСтоимРаб 4 3 2 2 2 2" xfId="35011" xr:uid="{00000000-0005-0000-0000-000077900000}"/>
    <cellStyle name="СводкаСтоимРаб 4 3 2 2 2 2 2" xfId="41410" xr:uid="{00000000-0005-0000-0000-000078900000}"/>
    <cellStyle name="СводкаСтоимРаб 4 3 2 2 2 3" xfId="41411" xr:uid="{00000000-0005-0000-0000-000079900000}"/>
    <cellStyle name="СводкаСтоимРаб 4 3 2 2 3" xfId="41412" xr:uid="{00000000-0005-0000-0000-00007A900000}"/>
    <cellStyle name="СводкаСтоимРаб 4 3 2 3" xfId="35012" xr:uid="{00000000-0005-0000-0000-00007B900000}"/>
    <cellStyle name="СводкаСтоимРаб 4 3 2 3 2" xfId="35013" xr:uid="{00000000-0005-0000-0000-00007C900000}"/>
    <cellStyle name="СводкаСтоимРаб 4 3 2 3 2 2" xfId="41413" xr:uid="{00000000-0005-0000-0000-00007D900000}"/>
    <cellStyle name="СводкаСтоимРаб 4 3 2 3 3" xfId="41414" xr:uid="{00000000-0005-0000-0000-00007E900000}"/>
    <cellStyle name="СводкаСтоимРаб 4 3 2 4" xfId="41415" xr:uid="{00000000-0005-0000-0000-00007F900000}"/>
    <cellStyle name="СводкаСтоимРаб 4 3 3" xfId="35014" xr:uid="{00000000-0005-0000-0000-000080900000}"/>
    <cellStyle name="СводкаСтоимРаб 4 3 3 2" xfId="35015" xr:uid="{00000000-0005-0000-0000-000081900000}"/>
    <cellStyle name="СводкаСтоимРаб 4 3 3 2 2" xfId="35016" xr:uid="{00000000-0005-0000-0000-000082900000}"/>
    <cellStyle name="СводкаСтоимРаб 4 3 3 2 2 2" xfId="41416" xr:uid="{00000000-0005-0000-0000-000083900000}"/>
    <cellStyle name="СводкаСтоимРаб 4 3 3 2 3" xfId="41417" xr:uid="{00000000-0005-0000-0000-000084900000}"/>
    <cellStyle name="СводкаСтоимРаб 4 3 3 3" xfId="41418" xr:uid="{00000000-0005-0000-0000-000085900000}"/>
    <cellStyle name="СводкаСтоимРаб 4 3 4" xfId="35017" xr:uid="{00000000-0005-0000-0000-000086900000}"/>
    <cellStyle name="СводкаСтоимРаб 4 3 4 2" xfId="35018" xr:uid="{00000000-0005-0000-0000-000087900000}"/>
    <cellStyle name="СводкаСтоимРаб 4 3 4 2 2" xfId="41419" xr:uid="{00000000-0005-0000-0000-000088900000}"/>
    <cellStyle name="СводкаСтоимРаб 4 3 4 3" xfId="41420" xr:uid="{00000000-0005-0000-0000-000089900000}"/>
    <cellStyle name="СводкаСтоимРаб 4 3 5" xfId="41421" xr:uid="{00000000-0005-0000-0000-00008A900000}"/>
    <cellStyle name="СводкаСтоимРаб 4 4" xfId="35019" xr:uid="{00000000-0005-0000-0000-00008B900000}"/>
    <cellStyle name="СводкаСтоимРаб 4 4 2" xfId="35020" xr:uid="{00000000-0005-0000-0000-00008C900000}"/>
    <cellStyle name="СводкаСтоимРаб 4 4 2 2" xfId="35021" xr:uid="{00000000-0005-0000-0000-00008D900000}"/>
    <cellStyle name="СводкаСтоимРаб 4 4 2 2 2" xfId="35022" xr:uid="{00000000-0005-0000-0000-00008E900000}"/>
    <cellStyle name="СводкаСтоимРаб 4 4 2 2 2 2" xfId="35023" xr:uid="{00000000-0005-0000-0000-00008F900000}"/>
    <cellStyle name="СводкаСтоимРаб 4 4 2 2 2 2 2" xfId="41422" xr:uid="{00000000-0005-0000-0000-000090900000}"/>
    <cellStyle name="СводкаСтоимРаб 4 4 2 2 2 3" xfId="41423" xr:uid="{00000000-0005-0000-0000-000091900000}"/>
    <cellStyle name="СводкаСтоимРаб 4 4 2 2 3" xfId="41424" xr:uid="{00000000-0005-0000-0000-000092900000}"/>
    <cellStyle name="СводкаСтоимРаб 4 4 2 3" xfId="35024" xr:uid="{00000000-0005-0000-0000-000093900000}"/>
    <cellStyle name="СводкаСтоимРаб 4 4 2 3 2" xfId="35025" xr:uid="{00000000-0005-0000-0000-000094900000}"/>
    <cellStyle name="СводкаСтоимРаб 4 4 2 3 2 2" xfId="41425" xr:uid="{00000000-0005-0000-0000-000095900000}"/>
    <cellStyle name="СводкаСтоимРаб 4 4 2 3 3" xfId="41426" xr:uid="{00000000-0005-0000-0000-000096900000}"/>
    <cellStyle name="СводкаСтоимРаб 4 4 2 4" xfId="41427" xr:uid="{00000000-0005-0000-0000-000097900000}"/>
    <cellStyle name="СводкаСтоимРаб 4 4 3" xfId="35026" xr:uid="{00000000-0005-0000-0000-000098900000}"/>
    <cellStyle name="СводкаСтоимРаб 4 4 3 2" xfId="35027" xr:uid="{00000000-0005-0000-0000-000099900000}"/>
    <cellStyle name="СводкаСтоимРаб 4 4 3 2 2" xfId="35028" xr:uid="{00000000-0005-0000-0000-00009A900000}"/>
    <cellStyle name="СводкаСтоимРаб 4 4 3 2 2 2" xfId="41428" xr:uid="{00000000-0005-0000-0000-00009B900000}"/>
    <cellStyle name="СводкаСтоимРаб 4 4 3 2 3" xfId="41429" xr:uid="{00000000-0005-0000-0000-00009C900000}"/>
    <cellStyle name="СводкаСтоимРаб 4 4 3 3" xfId="41430" xr:uid="{00000000-0005-0000-0000-00009D900000}"/>
    <cellStyle name="СводкаСтоимРаб 4 4 4" xfId="35029" xr:uid="{00000000-0005-0000-0000-00009E900000}"/>
    <cellStyle name="СводкаСтоимРаб 4 4 4 2" xfId="35030" xr:uid="{00000000-0005-0000-0000-00009F900000}"/>
    <cellStyle name="СводкаСтоимРаб 4 4 4 2 2" xfId="41431" xr:uid="{00000000-0005-0000-0000-0000A0900000}"/>
    <cellStyle name="СводкаСтоимРаб 4 4 4 3" xfId="41432" xr:uid="{00000000-0005-0000-0000-0000A1900000}"/>
    <cellStyle name="СводкаСтоимРаб 4 4 5" xfId="41433" xr:uid="{00000000-0005-0000-0000-0000A2900000}"/>
    <cellStyle name="СводкаСтоимРаб 4 5" xfId="35031" xr:uid="{00000000-0005-0000-0000-0000A3900000}"/>
    <cellStyle name="СводкаСтоимРаб 4 5 2" xfId="35032" xr:uid="{00000000-0005-0000-0000-0000A4900000}"/>
    <cellStyle name="СводкаСтоимРаб 4 5 2 2" xfId="35033" xr:uid="{00000000-0005-0000-0000-0000A5900000}"/>
    <cellStyle name="СводкаСтоимРаб 4 5 2 2 2" xfId="35034" xr:uid="{00000000-0005-0000-0000-0000A6900000}"/>
    <cellStyle name="СводкаСтоимРаб 4 5 2 2 2 2" xfId="35035" xr:uid="{00000000-0005-0000-0000-0000A7900000}"/>
    <cellStyle name="СводкаСтоимРаб 4 5 2 2 2 2 2" xfId="41434" xr:uid="{00000000-0005-0000-0000-0000A8900000}"/>
    <cellStyle name="СводкаСтоимРаб 4 5 2 2 2 3" xfId="41435" xr:uid="{00000000-0005-0000-0000-0000A9900000}"/>
    <cellStyle name="СводкаСтоимРаб 4 5 2 2 3" xfId="41436" xr:uid="{00000000-0005-0000-0000-0000AA900000}"/>
    <cellStyle name="СводкаСтоимРаб 4 5 2 3" xfId="35036" xr:uid="{00000000-0005-0000-0000-0000AB900000}"/>
    <cellStyle name="СводкаСтоимРаб 4 5 2 3 2" xfId="35037" xr:uid="{00000000-0005-0000-0000-0000AC900000}"/>
    <cellStyle name="СводкаСтоимРаб 4 5 2 3 2 2" xfId="41437" xr:uid="{00000000-0005-0000-0000-0000AD900000}"/>
    <cellStyle name="СводкаСтоимРаб 4 5 2 3 3" xfId="41438" xr:uid="{00000000-0005-0000-0000-0000AE900000}"/>
    <cellStyle name="СводкаСтоимРаб 4 5 2 4" xfId="41439" xr:uid="{00000000-0005-0000-0000-0000AF900000}"/>
    <cellStyle name="СводкаСтоимРаб 4 5 3" xfId="35038" xr:uid="{00000000-0005-0000-0000-0000B0900000}"/>
    <cellStyle name="СводкаСтоимРаб 4 5 3 2" xfId="35039" xr:uid="{00000000-0005-0000-0000-0000B1900000}"/>
    <cellStyle name="СводкаСтоимРаб 4 5 3 2 2" xfId="35040" xr:uid="{00000000-0005-0000-0000-0000B2900000}"/>
    <cellStyle name="СводкаСтоимРаб 4 5 3 2 2 2" xfId="41440" xr:uid="{00000000-0005-0000-0000-0000B3900000}"/>
    <cellStyle name="СводкаСтоимРаб 4 5 3 2 3" xfId="41441" xr:uid="{00000000-0005-0000-0000-0000B4900000}"/>
    <cellStyle name="СводкаСтоимРаб 4 5 3 3" xfId="41442" xr:uid="{00000000-0005-0000-0000-0000B5900000}"/>
    <cellStyle name="СводкаСтоимРаб 4 5 4" xfId="35041" xr:uid="{00000000-0005-0000-0000-0000B6900000}"/>
    <cellStyle name="СводкаСтоимРаб 4 5 4 2" xfId="35042" xr:uid="{00000000-0005-0000-0000-0000B7900000}"/>
    <cellStyle name="СводкаСтоимРаб 4 5 4 2 2" xfId="41443" xr:uid="{00000000-0005-0000-0000-0000B8900000}"/>
    <cellStyle name="СводкаСтоимРаб 4 5 4 3" xfId="41444" xr:uid="{00000000-0005-0000-0000-0000B9900000}"/>
    <cellStyle name="СводкаСтоимРаб 4 5 5" xfId="41445" xr:uid="{00000000-0005-0000-0000-0000BA900000}"/>
    <cellStyle name="СводкаСтоимРаб 4 6" xfId="35043" xr:uid="{00000000-0005-0000-0000-0000BB900000}"/>
    <cellStyle name="СводкаСтоимРаб 4 6 2" xfId="35044" xr:uid="{00000000-0005-0000-0000-0000BC900000}"/>
    <cellStyle name="СводкаСтоимРаб 4 6 2 2" xfId="35045" xr:uid="{00000000-0005-0000-0000-0000BD900000}"/>
    <cellStyle name="СводкаСтоимРаб 4 6 2 2 2" xfId="35046" xr:uid="{00000000-0005-0000-0000-0000BE900000}"/>
    <cellStyle name="СводкаСтоимРаб 4 6 2 2 2 2" xfId="41446" xr:uid="{00000000-0005-0000-0000-0000BF900000}"/>
    <cellStyle name="СводкаСтоимРаб 4 6 2 2 3" xfId="41447" xr:uid="{00000000-0005-0000-0000-0000C0900000}"/>
    <cellStyle name="СводкаСтоимРаб 4 6 2 3" xfId="41448" xr:uid="{00000000-0005-0000-0000-0000C1900000}"/>
    <cellStyle name="СводкаСтоимРаб 4 6 3" xfId="35047" xr:uid="{00000000-0005-0000-0000-0000C2900000}"/>
    <cellStyle name="СводкаСтоимРаб 4 6 3 2" xfId="35048" xr:uid="{00000000-0005-0000-0000-0000C3900000}"/>
    <cellStyle name="СводкаСтоимРаб 4 6 3 2 2" xfId="41449" xr:uid="{00000000-0005-0000-0000-0000C4900000}"/>
    <cellStyle name="СводкаСтоимРаб 4 6 3 3" xfId="41450" xr:uid="{00000000-0005-0000-0000-0000C5900000}"/>
    <cellStyle name="СводкаСтоимРаб 4 6 4" xfId="41451" xr:uid="{00000000-0005-0000-0000-0000C6900000}"/>
    <cellStyle name="СводкаСтоимРаб 4 7" xfId="35049" xr:uid="{00000000-0005-0000-0000-0000C7900000}"/>
    <cellStyle name="СводкаСтоимРаб 4 7 2" xfId="35050" xr:uid="{00000000-0005-0000-0000-0000C8900000}"/>
    <cellStyle name="СводкаСтоимРаб 4 7 2 2" xfId="35051" xr:uid="{00000000-0005-0000-0000-0000C9900000}"/>
    <cellStyle name="СводкаСтоимРаб 4 7 2 2 2" xfId="41452" xr:uid="{00000000-0005-0000-0000-0000CA900000}"/>
    <cellStyle name="СводкаСтоимРаб 4 7 2 3" xfId="41453" xr:uid="{00000000-0005-0000-0000-0000CB900000}"/>
    <cellStyle name="СводкаСтоимРаб 4 7 3" xfId="41454" xr:uid="{00000000-0005-0000-0000-0000CC900000}"/>
    <cellStyle name="СводкаСтоимРаб 4 8" xfId="35052" xr:uid="{00000000-0005-0000-0000-0000CD900000}"/>
    <cellStyle name="СводкаСтоимРаб 4 8 2" xfId="35053" xr:uid="{00000000-0005-0000-0000-0000CE900000}"/>
    <cellStyle name="СводкаСтоимРаб 4 8 2 2" xfId="41455" xr:uid="{00000000-0005-0000-0000-0000CF900000}"/>
    <cellStyle name="СводкаСтоимРаб 4 8 3" xfId="41456" xr:uid="{00000000-0005-0000-0000-0000D0900000}"/>
    <cellStyle name="СводкаСтоимРаб 4 9" xfId="41457" xr:uid="{00000000-0005-0000-0000-0000D1900000}"/>
    <cellStyle name="СводкаСтоимРаб 5" xfId="35054" xr:uid="{00000000-0005-0000-0000-0000D2900000}"/>
    <cellStyle name="СводкаСтоимРаб 5 2" xfId="35055" xr:uid="{00000000-0005-0000-0000-0000D3900000}"/>
    <cellStyle name="СводкаСтоимРаб 5 2 2" xfId="35056" xr:uid="{00000000-0005-0000-0000-0000D4900000}"/>
    <cellStyle name="СводкаСтоимРаб 5 2 2 2" xfId="41458" xr:uid="{00000000-0005-0000-0000-0000D5900000}"/>
    <cellStyle name="СводкаСтоимРаб 5 2 3" xfId="41459" xr:uid="{00000000-0005-0000-0000-0000D6900000}"/>
    <cellStyle name="СводкаСтоимРаб 5 3" xfId="41460" xr:uid="{00000000-0005-0000-0000-0000D7900000}"/>
    <cellStyle name="СводкаСтоимРаб 6" xfId="35057" xr:uid="{00000000-0005-0000-0000-0000D8900000}"/>
    <cellStyle name="СводкаСтоимРаб 6 2" xfId="35058" xr:uid="{00000000-0005-0000-0000-0000D9900000}"/>
    <cellStyle name="СводкаСтоимРаб 6 2 2" xfId="41461" xr:uid="{00000000-0005-0000-0000-0000DA900000}"/>
    <cellStyle name="СводкаСтоимРаб 6 3" xfId="41462" xr:uid="{00000000-0005-0000-0000-0000DB900000}"/>
    <cellStyle name="СводкаСтоимРаб 7" xfId="35059" xr:uid="{00000000-0005-0000-0000-0000DC900000}"/>
    <cellStyle name="СводРасч" xfId="432" xr:uid="{00000000-0005-0000-0000-0000DD900000}"/>
    <cellStyle name="Связанная ячейка 2" xfId="433" xr:uid="{00000000-0005-0000-0000-0000DE900000}"/>
    <cellStyle name="Связанная ячейка 3" xfId="434" xr:uid="{00000000-0005-0000-0000-0000DF900000}"/>
    <cellStyle name="Связанная ячейка 4" xfId="435" xr:uid="{00000000-0005-0000-0000-0000E0900000}"/>
    <cellStyle name="Связанная ячейка 5" xfId="35060" xr:uid="{00000000-0005-0000-0000-0000E1900000}"/>
    <cellStyle name="Связанная ячейка 6" xfId="35061" xr:uid="{00000000-0005-0000-0000-0000E2900000}"/>
    <cellStyle name="смр" xfId="436" xr:uid="{00000000-0005-0000-0000-0000E3900000}"/>
    <cellStyle name="Стиль 1" xfId="437" xr:uid="{00000000-0005-0000-0000-0000E4900000}"/>
    <cellStyle name="Стиль 1 2" xfId="438" xr:uid="{00000000-0005-0000-0000-0000E5900000}"/>
    <cellStyle name="Стиль 1 2 2" xfId="439" xr:uid="{00000000-0005-0000-0000-0000E6900000}"/>
    <cellStyle name="Стиль 1 3" xfId="440" xr:uid="{00000000-0005-0000-0000-0000E7900000}"/>
    <cellStyle name="Стиль 1 3 2" xfId="35062" xr:uid="{00000000-0005-0000-0000-0000E8900000}"/>
    <cellStyle name="Стиль 1 4" xfId="441" xr:uid="{00000000-0005-0000-0000-0000E9900000}"/>
    <cellStyle name="Стиль 1 7" xfId="732" xr:uid="{00000000-0005-0000-0000-0000EA900000}"/>
    <cellStyle name="Стиль 1_ИПР 2010-16.02.10" xfId="442" xr:uid="{00000000-0005-0000-0000-0000EB900000}"/>
    <cellStyle name="Текст предупреждения 2" xfId="443" xr:uid="{00000000-0005-0000-0000-0000EC900000}"/>
    <cellStyle name="Текст предупреждения 3" xfId="444" xr:uid="{00000000-0005-0000-0000-0000ED900000}"/>
    <cellStyle name="Текст предупреждения 4" xfId="445" xr:uid="{00000000-0005-0000-0000-0000EE900000}"/>
    <cellStyle name="Текст предупреждения 5" xfId="35063" xr:uid="{00000000-0005-0000-0000-0000EF900000}"/>
    <cellStyle name="Текст предупреждения 6" xfId="35064" xr:uid="{00000000-0005-0000-0000-0000F0900000}"/>
    <cellStyle name="Титул" xfId="446" xr:uid="{00000000-0005-0000-0000-0000F1900000}"/>
    <cellStyle name="Тысячи [0]_01.01.98" xfId="447" xr:uid="{00000000-0005-0000-0000-0000F2900000}"/>
    <cellStyle name="Тысячи_01.01.98" xfId="448" xr:uid="{00000000-0005-0000-0000-0000F3900000}"/>
    <cellStyle name="Финансовый 2" xfId="449" xr:uid="{00000000-0005-0000-0000-0000F4900000}"/>
    <cellStyle name="Финансовый 2 2" xfId="450" xr:uid="{00000000-0005-0000-0000-0000F5900000}"/>
    <cellStyle name="Финансовый 2 2 2" xfId="35065" xr:uid="{00000000-0005-0000-0000-0000F6900000}"/>
    <cellStyle name="Финансовый 2 2 2 2" xfId="35066" xr:uid="{00000000-0005-0000-0000-0000F7900000}"/>
    <cellStyle name="Финансовый 2 2 2 2 2" xfId="35067" xr:uid="{00000000-0005-0000-0000-0000F8900000}"/>
    <cellStyle name="Финансовый 2 2 2 2 2 2" xfId="35068" xr:uid="{00000000-0005-0000-0000-0000F9900000}"/>
    <cellStyle name="Финансовый 2 2 2 2 3" xfId="35069" xr:uid="{00000000-0005-0000-0000-0000FA900000}"/>
    <cellStyle name="Финансовый 2 2 2 3" xfId="35070" xr:uid="{00000000-0005-0000-0000-0000FB900000}"/>
    <cellStyle name="Финансовый 2 2 2 3 2" xfId="35071" xr:uid="{00000000-0005-0000-0000-0000FC900000}"/>
    <cellStyle name="Финансовый 2 2 2 4" xfId="35072" xr:uid="{00000000-0005-0000-0000-0000FD900000}"/>
    <cellStyle name="Финансовый 2 3" xfId="451" xr:uid="{00000000-0005-0000-0000-0000FE900000}"/>
    <cellStyle name="Финансовый 2 4" xfId="452" xr:uid="{00000000-0005-0000-0000-0000FF900000}"/>
    <cellStyle name="Финансовый 2 5" xfId="453" xr:uid="{00000000-0005-0000-0000-000000910000}"/>
    <cellStyle name="Финансовый 2 6" xfId="490" xr:uid="{00000000-0005-0000-0000-000001910000}"/>
    <cellStyle name="Финансовый 2 6 2" xfId="35073" xr:uid="{00000000-0005-0000-0000-000002910000}"/>
    <cellStyle name="Финансовый 2 6 2 2" xfId="35074" xr:uid="{00000000-0005-0000-0000-000003910000}"/>
    <cellStyle name="Финансовый 2 6 3" xfId="35075" xr:uid="{00000000-0005-0000-0000-000004910000}"/>
    <cellStyle name="Финансовый 2 6 4" xfId="41473" xr:uid="{00000000-0005-0000-0000-000005910000}"/>
    <cellStyle name="Финансовый 2 7" xfId="35076" xr:uid="{00000000-0005-0000-0000-000006910000}"/>
    <cellStyle name="Финансовый 2 7 2" xfId="35077" xr:uid="{00000000-0005-0000-0000-000007910000}"/>
    <cellStyle name="Финансовый 2 8" xfId="35078" xr:uid="{00000000-0005-0000-0000-000008910000}"/>
    <cellStyle name="Финансовый 2 9" xfId="35079" xr:uid="{00000000-0005-0000-0000-000009910000}"/>
    <cellStyle name="Финансовый 3" xfId="454" xr:uid="{00000000-0005-0000-0000-00000A910000}"/>
    <cellStyle name="Финансовый 3 2" xfId="506" xr:uid="{00000000-0005-0000-0000-00000B910000}"/>
    <cellStyle name="Финансовый 3 2 2" xfId="35080" xr:uid="{00000000-0005-0000-0000-00000C910000}"/>
    <cellStyle name="Финансовый 3 2 2 2" xfId="35081" xr:uid="{00000000-0005-0000-0000-00000D910000}"/>
    <cellStyle name="Финансовый 3 2 2 2 2" xfId="35082" xr:uid="{00000000-0005-0000-0000-00000E910000}"/>
    <cellStyle name="Финансовый 3 2 2 3" xfId="35083" xr:uid="{00000000-0005-0000-0000-00000F910000}"/>
    <cellStyle name="Финансовый 3 2 3" xfId="35084" xr:uid="{00000000-0005-0000-0000-000010910000}"/>
    <cellStyle name="Финансовый 3 2 3 2" xfId="35085" xr:uid="{00000000-0005-0000-0000-000011910000}"/>
    <cellStyle name="Финансовый 3 2 4" xfId="35086" xr:uid="{00000000-0005-0000-0000-000012910000}"/>
    <cellStyle name="Финансовый 3 3" xfId="733" xr:uid="{00000000-0005-0000-0000-000013910000}"/>
    <cellStyle name="Финансовый 3 3 2" xfId="35087" xr:uid="{00000000-0005-0000-0000-000014910000}"/>
    <cellStyle name="Финансовый 3 3 2 2" xfId="35088" xr:uid="{00000000-0005-0000-0000-000015910000}"/>
    <cellStyle name="Финансовый 3 3 2 2 2" xfId="35089" xr:uid="{00000000-0005-0000-0000-000016910000}"/>
    <cellStyle name="Финансовый 3 3 2 3" xfId="35090" xr:uid="{00000000-0005-0000-0000-000017910000}"/>
    <cellStyle name="Финансовый 3 3 3" xfId="35091" xr:uid="{00000000-0005-0000-0000-000018910000}"/>
    <cellStyle name="Финансовый 3 3 3 2" xfId="35092" xr:uid="{00000000-0005-0000-0000-000019910000}"/>
    <cellStyle name="Финансовый 3 3 4" xfId="35093" xr:uid="{00000000-0005-0000-0000-00001A910000}"/>
    <cellStyle name="Финансовый 3 3 4 2" xfId="35094" xr:uid="{00000000-0005-0000-0000-00001B910000}"/>
    <cellStyle name="Финансовый 3 3 5" xfId="35095" xr:uid="{00000000-0005-0000-0000-00001C910000}"/>
    <cellStyle name="Финансовый 3 4" xfId="35096" xr:uid="{00000000-0005-0000-0000-00001D910000}"/>
    <cellStyle name="Финансовый 3 4 2" xfId="35097" xr:uid="{00000000-0005-0000-0000-00001E910000}"/>
    <cellStyle name="Финансовый 3 4 2 2" xfId="35098" xr:uid="{00000000-0005-0000-0000-00001F910000}"/>
    <cellStyle name="Финансовый 3 4 2 2 2" xfId="35099" xr:uid="{00000000-0005-0000-0000-000020910000}"/>
    <cellStyle name="Финансовый 3 4 2 3" xfId="35100" xr:uid="{00000000-0005-0000-0000-000021910000}"/>
    <cellStyle name="Финансовый 3 4 3" xfId="35101" xr:uid="{00000000-0005-0000-0000-000022910000}"/>
    <cellStyle name="Финансовый 3 4 3 2" xfId="35102" xr:uid="{00000000-0005-0000-0000-000023910000}"/>
    <cellStyle name="Финансовый 3 4 4" xfId="35103" xr:uid="{00000000-0005-0000-0000-000024910000}"/>
    <cellStyle name="Финансовый 3 5" xfId="35104" xr:uid="{00000000-0005-0000-0000-000025910000}"/>
    <cellStyle name="Финансовый 3 6" xfId="35105" xr:uid="{00000000-0005-0000-0000-000026910000}"/>
    <cellStyle name="Финансовый 4" xfId="455" xr:uid="{00000000-0005-0000-0000-000027910000}"/>
    <cellStyle name="Финансовый 4 2" xfId="734" xr:uid="{00000000-0005-0000-0000-000028910000}"/>
    <cellStyle name="Финансовый 4 2 2" xfId="35106" xr:uid="{00000000-0005-0000-0000-000029910000}"/>
    <cellStyle name="Финансовый 5" xfId="456" xr:uid="{00000000-0005-0000-0000-00002A910000}"/>
    <cellStyle name="Финансовый 5 2" xfId="35107" xr:uid="{00000000-0005-0000-0000-00002B910000}"/>
    <cellStyle name="Финансовый 5 2 2" xfId="35108" xr:uid="{00000000-0005-0000-0000-00002C910000}"/>
    <cellStyle name="Финансовый 5 2 2 2" xfId="35109" xr:uid="{00000000-0005-0000-0000-00002D910000}"/>
    <cellStyle name="Финансовый 5 2 2 2 2" xfId="35110" xr:uid="{00000000-0005-0000-0000-00002E910000}"/>
    <cellStyle name="Финансовый 5 2 2 3" xfId="35111" xr:uid="{00000000-0005-0000-0000-00002F910000}"/>
    <cellStyle name="Финансовый 5 2 3" xfId="35112" xr:uid="{00000000-0005-0000-0000-000030910000}"/>
    <cellStyle name="Финансовый 5 2 3 2" xfId="35113" xr:uid="{00000000-0005-0000-0000-000031910000}"/>
    <cellStyle name="Финансовый 5 2 4" xfId="35114" xr:uid="{00000000-0005-0000-0000-000032910000}"/>
    <cellStyle name="Финансовый 5 3" xfId="35115" xr:uid="{00000000-0005-0000-0000-000033910000}"/>
    <cellStyle name="Финансовый 5 3 2" xfId="35116" xr:uid="{00000000-0005-0000-0000-000034910000}"/>
    <cellStyle name="Финансовый 5 3 2 2" xfId="35117" xr:uid="{00000000-0005-0000-0000-000035910000}"/>
    <cellStyle name="Финансовый 5 3 2 2 2" xfId="35118" xr:uid="{00000000-0005-0000-0000-000036910000}"/>
    <cellStyle name="Финансовый 5 3 2 3" xfId="35119" xr:uid="{00000000-0005-0000-0000-000037910000}"/>
    <cellStyle name="Финансовый 5 3 3" xfId="35120" xr:uid="{00000000-0005-0000-0000-000038910000}"/>
    <cellStyle name="Финансовый 5 3 3 2" xfId="35121" xr:uid="{00000000-0005-0000-0000-000039910000}"/>
    <cellStyle name="Финансовый 5 3 4" xfId="35122" xr:uid="{00000000-0005-0000-0000-00003A910000}"/>
    <cellStyle name="Финансовый 5 4" xfId="35123" xr:uid="{00000000-0005-0000-0000-00003B910000}"/>
    <cellStyle name="Финансовый 5 4 2" xfId="35124" xr:uid="{00000000-0005-0000-0000-00003C910000}"/>
    <cellStyle name="Финансовый 5 4 2 2" xfId="35125" xr:uid="{00000000-0005-0000-0000-00003D910000}"/>
    <cellStyle name="Финансовый 5 4 3" xfId="35126" xr:uid="{00000000-0005-0000-0000-00003E910000}"/>
    <cellStyle name="Финансовый 5 5" xfId="35127" xr:uid="{00000000-0005-0000-0000-00003F910000}"/>
    <cellStyle name="Финансовый 5 5 2" xfId="35128" xr:uid="{00000000-0005-0000-0000-000040910000}"/>
    <cellStyle name="Финансовый 5 6" xfId="35129" xr:uid="{00000000-0005-0000-0000-000041910000}"/>
    <cellStyle name="Финансовый 6" xfId="35130" xr:uid="{00000000-0005-0000-0000-000042910000}"/>
    <cellStyle name="Финансовый 6 2" xfId="39585" xr:uid="{00000000-0005-0000-0000-000043910000}"/>
    <cellStyle name="Финансовый 7" xfId="35131" xr:uid="{00000000-0005-0000-0000-000044910000}"/>
    <cellStyle name="Финансовый 7 2" xfId="41525" xr:uid="{00000000-0005-0000-0000-000045910000}"/>
    <cellStyle name="Финансовый 8" xfId="35132" xr:uid="{00000000-0005-0000-0000-000046910000}"/>
    <cellStyle name="Хвост" xfId="457" xr:uid="{00000000-0005-0000-0000-000047910000}"/>
    <cellStyle name="Хороший" xfId="41534" builtinId="26"/>
    <cellStyle name="Хороший 2" xfId="458" xr:uid="{00000000-0005-0000-0000-000049910000}"/>
    <cellStyle name="Хороший 3" xfId="459" xr:uid="{00000000-0005-0000-0000-00004A910000}"/>
    <cellStyle name="Хороший 4" xfId="460" xr:uid="{00000000-0005-0000-0000-00004B910000}"/>
    <cellStyle name="Хороший 5" xfId="35133" xr:uid="{00000000-0005-0000-0000-00004C910000}"/>
    <cellStyle name="Хороший 6" xfId="35134" xr:uid="{00000000-0005-0000-0000-00004D910000}"/>
    <cellStyle name="Ценник" xfId="461" xr:uid="{00000000-0005-0000-0000-00004E910000}"/>
    <cellStyle name="Џђћ–…ќ’ќ›‰" xfId="462" xr:uid="{00000000-0005-0000-0000-00004F910000}"/>
    <cellStyle name="Экспертиза" xfId="463" xr:uid="{00000000-0005-0000-0000-000050910000}"/>
    <cellStyle name="㼿㼿" xfId="464" xr:uid="{00000000-0005-0000-0000-000051910000}"/>
    <cellStyle name="㼿㼿 10" xfId="35135" xr:uid="{00000000-0005-0000-0000-000052910000}"/>
    <cellStyle name="㼿㼿 10 2" xfId="35136" xr:uid="{00000000-0005-0000-0000-000053910000}"/>
    <cellStyle name="㼿㼿 11" xfId="35137" xr:uid="{00000000-0005-0000-0000-000054910000}"/>
    <cellStyle name="㼿㼿 12" xfId="35138" xr:uid="{00000000-0005-0000-0000-000055910000}"/>
    <cellStyle name="㼿㼿 2" xfId="465" xr:uid="{00000000-0005-0000-0000-000056910000}"/>
    <cellStyle name="㼿㼿 2 2" xfId="35139" xr:uid="{00000000-0005-0000-0000-000057910000}"/>
    <cellStyle name="㼿㼿 2 2 10" xfId="35140" xr:uid="{00000000-0005-0000-0000-000058910000}"/>
    <cellStyle name="㼿㼿 2 2 2" xfId="35141" xr:uid="{00000000-0005-0000-0000-000059910000}"/>
    <cellStyle name="㼿㼿 2 2 2 2" xfId="35142" xr:uid="{00000000-0005-0000-0000-00005A910000}"/>
    <cellStyle name="㼿㼿 2 2 2 2 2" xfId="35143" xr:uid="{00000000-0005-0000-0000-00005B910000}"/>
    <cellStyle name="㼿㼿 2 2 2 2 2 2" xfId="35144" xr:uid="{00000000-0005-0000-0000-00005C910000}"/>
    <cellStyle name="㼿㼿 2 2 2 2 2 2 2" xfId="35145" xr:uid="{00000000-0005-0000-0000-00005D910000}"/>
    <cellStyle name="㼿㼿 2 2 2 2 2 3" xfId="35146" xr:uid="{00000000-0005-0000-0000-00005E910000}"/>
    <cellStyle name="㼿㼿 2 2 2 2 3" xfId="35147" xr:uid="{00000000-0005-0000-0000-00005F910000}"/>
    <cellStyle name="㼿㼿 2 2 2 2 3 2" xfId="35148" xr:uid="{00000000-0005-0000-0000-000060910000}"/>
    <cellStyle name="㼿㼿 2 2 2 2 3 2 2" xfId="35149" xr:uid="{00000000-0005-0000-0000-000061910000}"/>
    <cellStyle name="㼿㼿 2 2 2 2 3 3" xfId="35150" xr:uid="{00000000-0005-0000-0000-000062910000}"/>
    <cellStyle name="㼿㼿 2 2 2 2 4" xfId="35151" xr:uid="{00000000-0005-0000-0000-000063910000}"/>
    <cellStyle name="㼿㼿 2 2 2 2 4 2" xfId="35152" xr:uid="{00000000-0005-0000-0000-000064910000}"/>
    <cellStyle name="㼿㼿 2 2 2 2 4 2 2" xfId="35153" xr:uid="{00000000-0005-0000-0000-000065910000}"/>
    <cellStyle name="㼿㼿 2 2 2 2 4 3" xfId="35154" xr:uid="{00000000-0005-0000-0000-000066910000}"/>
    <cellStyle name="㼿㼿 2 2 2 2 5" xfId="35155" xr:uid="{00000000-0005-0000-0000-000067910000}"/>
    <cellStyle name="㼿㼿 2 2 2 2 5 2" xfId="35156" xr:uid="{00000000-0005-0000-0000-000068910000}"/>
    <cellStyle name="㼿㼿 2 2 2 2 6" xfId="35157" xr:uid="{00000000-0005-0000-0000-000069910000}"/>
    <cellStyle name="㼿㼿 2 2 2 3" xfId="35158" xr:uid="{00000000-0005-0000-0000-00006A910000}"/>
    <cellStyle name="㼿㼿 2 2 2 3 2" xfId="35159" xr:uid="{00000000-0005-0000-0000-00006B910000}"/>
    <cellStyle name="㼿㼿 2 2 2 3 2 2" xfId="35160" xr:uid="{00000000-0005-0000-0000-00006C910000}"/>
    <cellStyle name="㼿㼿 2 2 2 3 2 2 2" xfId="35161" xr:uid="{00000000-0005-0000-0000-00006D910000}"/>
    <cellStyle name="㼿㼿 2 2 2 3 2 3" xfId="35162" xr:uid="{00000000-0005-0000-0000-00006E910000}"/>
    <cellStyle name="㼿㼿 2 2 2 3 3" xfId="35163" xr:uid="{00000000-0005-0000-0000-00006F910000}"/>
    <cellStyle name="㼿㼿 2 2 2 3 3 2" xfId="35164" xr:uid="{00000000-0005-0000-0000-000070910000}"/>
    <cellStyle name="㼿㼿 2 2 2 3 3 2 2" xfId="35165" xr:uid="{00000000-0005-0000-0000-000071910000}"/>
    <cellStyle name="㼿㼿 2 2 2 3 3 3" xfId="35166" xr:uid="{00000000-0005-0000-0000-000072910000}"/>
    <cellStyle name="㼿㼿 2 2 2 3 4" xfId="35167" xr:uid="{00000000-0005-0000-0000-000073910000}"/>
    <cellStyle name="㼿㼿 2 2 2 3 4 2" xfId="35168" xr:uid="{00000000-0005-0000-0000-000074910000}"/>
    <cellStyle name="㼿㼿 2 2 2 3 4 2 2" xfId="35169" xr:uid="{00000000-0005-0000-0000-000075910000}"/>
    <cellStyle name="㼿㼿 2 2 2 3 4 3" xfId="35170" xr:uid="{00000000-0005-0000-0000-000076910000}"/>
    <cellStyle name="㼿㼿 2 2 2 3 5" xfId="35171" xr:uid="{00000000-0005-0000-0000-000077910000}"/>
    <cellStyle name="㼿㼿 2 2 2 3 5 2" xfId="35172" xr:uid="{00000000-0005-0000-0000-000078910000}"/>
    <cellStyle name="㼿㼿 2 2 2 3 6" xfId="35173" xr:uid="{00000000-0005-0000-0000-000079910000}"/>
    <cellStyle name="㼿㼿 2 2 2 4" xfId="35174" xr:uid="{00000000-0005-0000-0000-00007A910000}"/>
    <cellStyle name="㼿㼿 2 2 2 4 2" xfId="35175" xr:uid="{00000000-0005-0000-0000-00007B910000}"/>
    <cellStyle name="㼿㼿 2 2 2 4 2 2" xfId="35176" xr:uid="{00000000-0005-0000-0000-00007C910000}"/>
    <cellStyle name="㼿㼿 2 2 2 4 2 2 2" xfId="35177" xr:uid="{00000000-0005-0000-0000-00007D910000}"/>
    <cellStyle name="㼿㼿 2 2 2 4 2 3" xfId="35178" xr:uid="{00000000-0005-0000-0000-00007E910000}"/>
    <cellStyle name="㼿㼿 2 2 2 4 3" xfId="35179" xr:uid="{00000000-0005-0000-0000-00007F910000}"/>
    <cellStyle name="㼿㼿 2 2 2 4 3 2" xfId="35180" xr:uid="{00000000-0005-0000-0000-000080910000}"/>
    <cellStyle name="㼿㼿 2 2 2 4 3 2 2" xfId="35181" xr:uid="{00000000-0005-0000-0000-000081910000}"/>
    <cellStyle name="㼿㼿 2 2 2 4 3 3" xfId="35182" xr:uid="{00000000-0005-0000-0000-000082910000}"/>
    <cellStyle name="㼿㼿 2 2 2 4 4" xfId="35183" xr:uid="{00000000-0005-0000-0000-000083910000}"/>
    <cellStyle name="㼿㼿 2 2 2 4 4 2" xfId="35184" xr:uid="{00000000-0005-0000-0000-000084910000}"/>
    <cellStyle name="㼿㼿 2 2 2 4 4 2 2" xfId="35185" xr:uid="{00000000-0005-0000-0000-000085910000}"/>
    <cellStyle name="㼿㼿 2 2 2 4 4 3" xfId="35186" xr:uid="{00000000-0005-0000-0000-000086910000}"/>
    <cellStyle name="㼿㼿 2 2 2 4 5" xfId="35187" xr:uid="{00000000-0005-0000-0000-000087910000}"/>
    <cellStyle name="㼿㼿 2 2 2 4 5 2" xfId="35188" xr:uid="{00000000-0005-0000-0000-000088910000}"/>
    <cellStyle name="㼿㼿 2 2 2 4 6" xfId="35189" xr:uid="{00000000-0005-0000-0000-000089910000}"/>
    <cellStyle name="㼿㼿 2 2 2 5" xfId="35190" xr:uid="{00000000-0005-0000-0000-00008A910000}"/>
    <cellStyle name="㼿㼿 2 2 2 5 2" xfId="35191" xr:uid="{00000000-0005-0000-0000-00008B910000}"/>
    <cellStyle name="㼿㼿 2 2 2 5 2 2" xfId="35192" xr:uid="{00000000-0005-0000-0000-00008C910000}"/>
    <cellStyle name="㼿㼿 2 2 2 5 2 2 2" xfId="35193" xr:uid="{00000000-0005-0000-0000-00008D910000}"/>
    <cellStyle name="㼿㼿 2 2 2 5 2 3" xfId="35194" xr:uid="{00000000-0005-0000-0000-00008E910000}"/>
    <cellStyle name="㼿㼿 2 2 2 5 3" xfId="35195" xr:uid="{00000000-0005-0000-0000-00008F910000}"/>
    <cellStyle name="㼿㼿 2 2 2 5 3 2" xfId="35196" xr:uid="{00000000-0005-0000-0000-000090910000}"/>
    <cellStyle name="㼿㼿 2 2 2 5 3 2 2" xfId="35197" xr:uid="{00000000-0005-0000-0000-000091910000}"/>
    <cellStyle name="㼿㼿 2 2 2 5 3 3" xfId="35198" xr:uid="{00000000-0005-0000-0000-000092910000}"/>
    <cellStyle name="㼿㼿 2 2 2 5 4" xfId="35199" xr:uid="{00000000-0005-0000-0000-000093910000}"/>
    <cellStyle name="㼿㼿 2 2 2 5 4 2" xfId="35200" xr:uid="{00000000-0005-0000-0000-000094910000}"/>
    <cellStyle name="㼿㼿 2 2 2 5 4 2 2" xfId="35201" xr:uid="{00000000-0005-0000-0000-000095910000}"/>
    <cellStyle name="㼿㼿 2 2 2 5 4 3" xfId="35202" xr:uid="{00000000-0005-0000-0000-000096910000}"/>
    <cellStyle name="㼿㼿 2 2 2 5 5" xfId="35203" xr:uid="{00000000-0005-0000-0000-000097910000}"/>
    <cellStyle name="㼿㼿 2 2 2 5 5 2" xfId="35204" xr:uid="{00000000-0005-0000-0000-000098910000}"/>
    <cellStyle name="㼿㼿 2 2 2 5 6" xfId="35205" xr:uid="{00000000-0005-0000-0000-000099910000}"/>
    <cellStyle name="㼿㼿 2 2 2 6" xfId="35206" xr:uid="{00000000-0005-0000-0000-00009A910000}"/>
    <cellStyle name="㼿㼿 2 2 2 6 2" xfId="35207" xr:uid="{00000000-0005-0000-0000-00009B910000}"/>
    <cellStyle name="㼿㼿 2 2 2 6 2 2" xfId="35208" xr:uid="{00000000-0005-0000-0000-00009C910000}"/>
    <cellStyle name="㼿㼿 2 2 2 6 2 2 2" xfId="35209" xr:uid="{00000000-0005-0000-0000-00009D910000}"/>
    <cellStyle name="㼿㼿 2 2 2 6 2 3" xfId="35210" xr:uid="{00000000-0005-0000-0000-00009E910000}"/>
    <cellStyle name="㼿㼿 2 2 2 6 3" xfId="35211" xr:uid="{00000000-0005-0000-0000-00009F910000}"/>
    <cellStyle name="㼿㼿 2 2 2 6 3 2" xfId="35212" xr:uid="{00000000-0005-0000-0000-0000A0910000}"/>
    <cellStyle name="㼿㼿 2 2 2 6 3 2 2" xfId="35213" xr:uid="{00000000-0005-0000-0000-0000A1910000}"/>
    <cellStyle name="㼿㼿 2 2 2 6 3 3" xfId="35214" xr:uid="{00000000-0005-0000-0000-0000A2910000}"/>
    <cellStyle name="㼿㼿 2 2 2 6 4" xfId="35215" xr:uid="{00000000-0005-0000-0000-0000A3910000}"/>
    <cellStyle name="㼿㼿 2 2 2 6 4 2" xfId="35216" xr:uid="{00000000-0005-0000-0000-0000A4910000}"/>
    <cellStyle name="㼿㼿 2 2 2 6 4 2 2" xfId="35217" xr:uid="{00000000-0005-0000-0000-0000A5910000}"/>
    <cellStyle name="㼿㼿 2 2 2 6 4 3" xfId="35218" xr:uid="{00000000-0005-0000-0000-0000A6910000}"/>
    <cellStyle name="㼿㼿 2 2 2 6 5" xfId="35219" xr:uid="{00000000-0005-0000-0000-0000A7910000}"/>
    <cellStyle name="㼿㼿 2 2 2 6 5 2" xfId="35220" xr:uid="{00000000-0005-0000-0000-0000A8910000}"/>
    <cellStyle name="㼿㼿 2 2 2 6 6" xfId="35221" xr:uid="{00000000-0005-0000-0000-0000A9910000}"/>
    <cellStyle name="㼿㼿 2 2 2 7" xfId="35222" xr:uid="{00000000-0005-0000-0000-0000AA910000}"/>
    <cellStyle name="㼿㼿 2 2 2 7 2" xfId="35223" xr:uid="{00000000-0005-0000-0000-0000AB910000}"/>
    <cellStyle name="㼿㼿 2 2 2 7 2 2" xfId="35224" xr:uid="{00000000-0005-0000-0000-0000AC910000}"/>
    <cellStyle name="㼿㼿 2 2 2 7 3" xfId="35225" xr:uid="{00000000-0005-0000-0000-0000AD910000}"/>
    <cellStyle name="㼿㼿 2 2 2 8" xfId="35226" xr:uid="{00000000-0005-0000-0000-0000AE910000}"/>
    <cellStyle name="㼿㼿 2 2 2 8 2" xfId="35227" xr:uid="{00000000-0005-0000-0000-0000AF910000}"/>
    <cellStyle name="㼿㼿 2 2 2 9" xfId="35228" xr:uid="{00000000-0005-0000-0000-0000B0910000}"/>
    <cellStyle name="㼿㼿 2 2 3" xfId="35229" xr:uid="{00000000-0005-0000-0000-0000B1910000}"/>
    <cellStyle name="㼿㼿 2 2 3 2" xfId="35230" xr:uid="{00000000-0005-0000-0000-0000B2910000}"/>
    <cellStyle name="㼿㼿 2 2 3 2 2" xfId="35231" xr:uid="{00000000-0005-0000-0000-0000B3910000}"/>
    <cellStyle name="㼿㼿 2 2 3 2 2 2" xfId="35232" xr:uid="{00000000-0005-0000-0000-0000B4910000}"/>
    <cellStyle name="㼿㼿 2 2 3 2 2 2 2" xfId="35233" xr:uid="{00000000-0005-0000-0000-0000B5910000}"/>
    <cellStyle name="㼿㼿 2 2 3 2 2 3" xfId="35234" xr:uid="{00000000-0005-0000-0000-0000B6910000}"/>
    <cellStyle name="㼿㼿 2 2 3 2 3" xfId="35235" xr:uid="{00000000-0005-0000-0000-0000B7910000}"/>
    <cellStyle name="㼿㼿 2 2 3 2 3 2" xfId="35236" xr:uid="{00000000-0005-0000-0000-0000B8910000}"/>
    <cellStyle name="㼿㼿 2 2 3 2 3 2 2" xfId="35237" xr:uid="{00000000-0005-0000-0000-0000B9910000}"/>
    <cellStyle name="㼿㼿 2 2 3 2 3 3" xfId="35238" xr:uid="{00000000-0005-0000-0000-0000BA910000}"/>
    <cellStyle name="㼿㼿 2 2 3 2 4" xfId="35239" xr:uid="{00000000-0005-0000-0000-0000BB910000}"/>
    <cellStyle name="㼿㼿 2 2 3 2 4 2" xfId="35240" xr:uid="{00000000-0005-0000-0000-0000BC910000}"/>
    <cellStyle name="㼿㼿 2 2 3 2 4 2 2" xfId="35241" xr:uid="{00000000-0005-0000-0000-0000BD910000}"/>
    <cellStyle name="㼿㼿 2 2 3 2 4 3" xfId="35242" xr:uid="{00000000-0005-0000-0000-0000BE910000}"/>
    <cellStyle name="㼿㼿 2 2 3 2 5" xfId="35243" xr:uid="{00000000-0005-0000-0000-0000BF910000}"/>
    <cellStyle name="㼿㼿 2 2 3 2 5 2" xfId="35244" xr:uid="{00000000-0005-0000-0000-0000C0910000}"/>
    <cellStyle name="㼿㼿 2 2 3 2 6" xfId="35245" xr:uid="{00000000-0005-0000-0000-0000C1910000}"/>
    <cellStyle name="㼿㼿 2 2 3 3" xfId="35246" xr:uid="{00000000-0005-0000-0000-0000C2910000}"/>
    <cellStyle name="㼿㼿 2 2 3 3 2" xfId="35247" xr:uid="{00000000-0005-0000-0000-0000C3910000}"/>
    <cellStyle name="㼿㼿 2 2 3 3 2 2" xfId="35248" xr:uid="{00000000-0005-0000-0000-0000C4910000}"/>
    <cellStyle name="㼿㼿 2 2 3 3 2 2 2" xfId="35249" xr:uid="{00000000-0005-0000-0000-0000C5910000}"/>
    <cellStyle name="㼿㼿 2 2 3 3 2 3" xfId="35250" xr:uid="{00000000-0005-0000-0000-0000C6910000}"/>
    <cellStyle name="㼿㼿 2 2 3 3 3" xfId="35251" xr:uid="{00000000-0005-0000-0000-0000C7910000}"/>
    <cellStyle name="㼿㼿 2 2 3 3 3 2" xfId="35252" xr:uid="{00000000-0005-0000-0000-0000C8910000}"/>
    <cellStyle name="㼿㼿 2 2 3 3 3 2 2" xfId="35253" xr:uid="{00000000-0005-0000-0000-0000C9910000}"/>
    <cellStyle name="㼿㼿 2 2 3 3 3 3" xfId="35254" xr:uid="{00000000-0005-0000-0000-0000CA910000}"/>
    <cellStyle name="㼿㼿 2 2 3 3 4" xfId="35255" xr:uid="{00000000-0005-0000-0000-0000CB910000}"/>
    <cellStyle name="㼿㼿 2 2 3 3 4 2" xfId="35256" xr:uid="{00000000-0005-0000-0000-0000CC910000}"/>
    <cellStyle name="㼿㼿 2 2 3 3 4 2 2" xfId="35257" xr:uid="{00000000-0005-0000-0000-0000CD910000}"/>
    <cellStyle name="㼿㼿 2 2 3 3 4 3" xfId="35258" xr:uid="{00000000-0005-0000-0000-0000CE910000}"/>
    <cellStyle name="㼿㼿 2 2 3 3 5" xfId="35259" xr:uid="{00000000-0005-0000-0000-0000CF910000}"/>
    <cellStyle name="㼿㼿 2 2 3 3 5 2" xfId="35260" xr:uid="{00000000-0005-0000-0000-0000D0910000}"/>
    <cellStyle name="㼿㼿 2 2 3 3 6" xfId="35261" xr:uid="{00000000-0005-0000-0000-0000D1910000}"/>
    <cellStyle name="㼿㼿 2 2 3 4" xfId="35262" xr:uid="{00000000-0005-0000-0000-0000D2910000}"/>
    <cellStyle name="㼿㼿 2 2 3 4 2" xfId="35263" xr:uid="{00000000-0005-0000-0000-0000D3910000}"/>
    <cellStyle name="㼿㼿 2 2 3 4 2 2" xfId="35264" xr:uid="{00000000-0005-0000-0000-0000D4910000}"/>
    <cellStyle name="㼿㼿 2 2 3 4 2 2 2" xfId="35265" xr:uid="{00000000-0005-0000-0000-0000D5910000}"/>
    <cellStyle name="㼿㼿 2 2 3 4 2 3" xfId="35266" xr:uid="{00000000-0005-0000-0000-0000D6910000}"/>
    <cellStyle name="㼿㼿 2 2 3 4 3" xfId="35267" xr:uid="{00000000-0005-0000-0000-0000D7910000}"/>
    <cellStyle name="㼿㼿 2 2 3 4 3 2" xfId="35268" xr:uid="{00000000-0005-0000-0000-0000D8910000}"/>
    <cellStyle name="㼿㼿 2 2 3 4 3 2 2" xfId="35269" xr:uid="{00000000-0005-0000-0000-0000D9910000}"/>
    <cellStyle name="㼿㼿 2 2 3 4 3 3" xfId="35270" xr:uid="{00000000-0005-0000-0000-0000DA910000}"/>
    <cellStyle name="㼿㼿 2 2 3 4 4" xfId="35271" xr:uid="{00000000-0005-0000-0000-0000DB910000}"/>
    <cellStyle name="㼿㼿 2 2 3 4 4 2" xfId="35272" xr:uid="{00000000-0005-0000-0000-0000DC910000}"/>
    <cellStyle name="㼿㼿 2 2 3 4 4 2 2" xfId="35273" xr:uid="{00000000-0005-0000-0000-0000DD910000}"/>
    <cellStyle name="㼿㼿 2 2 3 4 4 3" xfId="35274" xr:uid="{00000000-0005-0000-0000-0000DE910000}"/>
    <cellStyle name="㼿㼿 2 2 3 4 5" xfId="35275" xr:uid="{00000000-0005-0000-0000-0000DF910000}"/>
    <cellStyle name="㼿㼿 2 2 3 4 5 2" xfId="35276" xr:uid="{00000000-0005-0000-0000-0000E0910000}"/>
    <cellStyle name="㼿㼿 2 2 3 4 6" xfId="35277" xr:uid="{00000000-0005-0000-0000-0000E1910000}"/>
    <cellStyle name="㼿㼿 2 2 3 5" xfId="35278" xr:uid="{00000000-0005-0000-0000-0000E2910000}"/>
    <cellStyle name="㼿㼿 2 2 3 5 2" xfId="35279" xr:uid="{00000000-0005-0000-0000-0000E3910000}"/>
    <cellStyle name="㼿㼿 2 2 3 5 2 2" xfId="35280" xr:uid="{00000000-0005-0000-0000-0000E4910000}"/>
    <cellStyle name="㼿㼿 2 2 3 5 2 2 2" xfId="35281" xr:uid="{00000000-0005-0000-0000-0000E5910000}"/>
    <cellStyle name="㼿㼿 2 2 3 5 2 3" xfId="35282" xr:uid="{00000000-0005-0000-0000-0000E6910000}"/>
    <cellStyle name="㼿㼿 2 2 3 5 3" xfId="35283" xr:uid="{00000000-0005-0000-0000-0000E7910000}"/>
    <cellStyle name="㼿㼿 2 2 3 5 3 2" xfId="35284" xr:uid="{00000000-0005-0000-0000-0000E8910000}"/>
    <cellStyle name="㼿㼿 2 2 3 5 3 2 2" xfId="35285" xr:uid="{00000000-0005-0000-0000-0000E9910000}"/>
    <cellStyle name="㼿㼿 2 2 3 5 3 3" xfId="35286" xr:uid="{00000000-0005-0000-0000-0000EA910000}"/>
    <cellStyle name="㼿㼿 2 2 3 5 4" xfId="35287" xr:uid="{00000000-0005-0000-0000-0000EB910000}"/>
    <cellStyle name="㼿㼿 2 2 3 5 4 2" xfId="35288" xr:uid="{00000000-0005-0000-0000-0000EC910000}"/>
    <cellStyle name="㼿㼿 2 2 3 5 4 2 2" xfId="35289" xr:uid="{00000000-0005-0000-0000-0000ED910000}"/>
    <cellStyle name="㼿㼿 2 2 3 5 4 3" xfId="35290" xr:uid="{00000000-0005-0000-0000-0000EE910000}"/>
    <cellStyle name="㼿㼿 2 2 3 5 5" xfId="35291" xr:uid="{00000000-0005-0000-0000-0000EF910000}"/>
    <cellStyle name="㼿㼿 2 2 3 5 5 2" xfId="35292" xr:uid="{00000000-0005-0000-0000-0000F0910000}"/>
    <cellStyle name="㼿㼿 2 2 3 5 6" xfId="35293" xr:uid="{00000000-0005-0000-0000-0000F1910000}"/>
    <cellStyle name="㼿㼿 2 2 3 6" xfId="35294" xr:uid="{00000000-0005-0000-0000-0000F2910000}"/>
    <cellStyle name="㼿㼿 2 2 3 6 2" xfId="35295" xr:uid="{00000000-0005-0000-0000-0000F3910000}"/>
    <cellStyle name="㼿㼿 2 2 3 6 2 2" xfId="35296" xr:uid="{00000000-0005-0000-0000-0000F4910000}"/>
    <cellStyle name="㼿㼿 2 2 3 6 3" xfId="35297" xr:uid="{00000000-0005-0000-0000-0000F5910000}"/>
    <cellStyle name="㼿㼿 2 2 3 7" xfId="35298" xr:uid="{00000000-0005-0000-0000-0000F6910000}"/>
    <cellStyle name="㼿㼿 2 2 3 7 2" xfId="35299" xr:uid="{00000000-0005-0000-0000-0000F7910000}"/>
    <cellStyle name="㼿㼿 2 2 3 8" xfId="35300" xr:uid="{00000000-0005-0000-0000-0000F8910000}"/>
    <cellStyle name="㼿㼿 2 2 4" xfId="35301" xr:uid="{00000000-0005-0000-0000-0000F9910000}"/>
    <cellStyle name="㼿㼿 2 2 4 2" xfId="35302" xr:uid="{00000000-0005-0000-0000-0000FA910000}"/>
    <cellStyle name="㼿㼿 2 2 4 2 2" xfId="35303" xr:uid="{00000000-0005-0000-0000-0000FB910000}"/>
    <cellStyle name="㼿㼿 2 2 4 2 2 2" xfId="35304" xr:uid="{00000000-0005-0000-0000-0000FC910000}"/>
    <cellStyle name="㼿㼿 2 2 4 2 3" xfId="35305" xr:uid="{00000000-0005-0000-0000-0000FD910000}"/>
    <cellStyle name="㼿㼿 2 2 4 3" xfId="35306" xr:uid="{00000000-0005-0000-0000-0000FE910000}"/>
    <cellStyle name="㼿㼿 2 2 4 3 2" xfId="35307" xr:uid="{00000000-0005-0000-0000-0000FF910000}"/>
    <cellStyle name="㼿㼿 2 2 4 3 2 2" xfId="35308" xr:uid="{00000000-0005-0000-0000-000000920000}"/>
    <cellStyle name="㼿㼿 2 2 4 3 3" xfId="35309" xr:uid="{00000000-0005-0000-0000-000001920000}"/>
    <cellStyle name="㼿㼿 2 2 4 4" xfId="35310" xr:uid="{00000000-0005-0000-0000-000002920000}"/>
    <cellStyle name="㼿㼿 2 2 4 4 2" xfId="35311" xr:uid="{00000000-0005-0000-0000-000003920000}"/>
    <cellStyle name="㼿㼿 2 2 4 4 2 2" xfId="35312" xr:uid="{00000000-0005-0000-0000-000004920000}"/>
    <cellStyle name="㼿㼿 2 2 4 4 3" xfId="35313" xr:uid="{00000000-0005-0000-0000-000005920000}"/>
    <cellStyle name="㼿㼿 2 2 4 5" xfId="35314" xr:uid="{00000000-0005-0000-0000-000006920000}"/>
    <cellStyle name="㼿㼿 2 2 4 5 2" xfId="35315" xr:uid="{00000000-0005-0000-0000-000007920000}"/>
    <cellStyle name="㼿㼿 2 2 4 6" xfId="35316" xr:uid="{00000000-0005-0000-0000-000008920000}"/>
    <cellStyle name="㼿㼿 2 2 5" xfId="35317" xr:uid="{00000000-0005-0000-0000-000009920000}"/>
    <cellStyle name="㼿㼿 2 2 5 2" xfId="35318" xr:uid="{00000000-0005-0000-0000-00000A920000}"/>
    <cellStyle name="㼿㼿 2 2 5 2 2" xfId="35319" xr:uid="{00000000-0005-0000-0000-00000B920000}"/>
    <cellStyle name="㼿㼿 2 2 5 2 2 2" xfId="35320" xr:uid="{00000000-0005-0000-0000-00000C920000}"/>
    <cellStyle name="㼿㼿 2 2 5 2 3" xfId="35321" xr:uid="{00000000-0005-0000-0000-00000D920000}"/>
    <cellStyle name="㼿㼿 2 2 5 3" xfId="35322" xr:uid="{00000000-0005-0000-0000-00000E920000}"/>
    <cellStyle name="㼿㼿 2 2 5 3 2" xfId="35323" xr:uid="{00000000-0005-0000-0000-00000F920000}"/>
    <cellStyle name="㼿㼿 2 2 5 3 2 2" xfId="35324" xr:uid="{00000000-0005-0000-0000-000010920000}"/>
    <cellStyle name="㼿㼿 2 2 5 3 3" xfId="35325" xr:uid="{00000000-0005-0000-0000-000011920000}"/>
    <cellStyle name="㼿㼿 2 2 5 4" xfId="35326" xr:uid="{00000000-0005-0000-0000-000012920000}"/>
    <cellStyle name="㼿㼿 2 2 5 4 2" xfId="35327" xr:uid="{00000000-0005-0000-0000-000013920000}"/>
    <cellStyle name="㼿㼿 2 2 5 4 2 2" xfId="35328" xr:uid="{00000000-0005-0000-0000-000014920000}"/>
    <cellStyle name="㼿㼿 2 2 5 4 3" xfId="35329" xr:uid="{00000000-0005-0000-0000-000015920000}"/>
    <cellStyle name="㼿㼿 2 2 5 5" xfId="35330" xr:uid="{00000000-0005-0000-0000-000016920000}"/>
    <cellStyle name="㼿㼿 2 2 5 5 2" xfId="35331" xr:uid="{00000000-0005-0000-0000-000017920000}"/>
    <cellStyle name="㼿㼿 2 2 5 6" xfId="35332" xr:uid="{00000000-0005-0000-0000-000018920000}"/>
    <cellStyle name="㼿㼿 2 2 6" xfId="35333" xr:uid="{00000000-0005-0000-0000-000019920000}"/>
    <cellStyle name="㼿㼿 2 2 6 2" xfId="35334" xr:uid="{00000000-0005-0000-0000-00001A920000}"/>
    <cellStyle name="㼿㼿 2 2 6 2 2" xfId="35335" xr:uid="{00000000-0005-0000-0000-00001B920000}"/>
    <cellStyle name="㼿㼿 2 2 6 2 2 2" xfId="35336" xr:uid="{00000000-0005-0000-0000-00001C920000}"/>
    <cellStyle name="㼿㼿 2 2 6 2 3" xfId="35337" xr:uid="{00000000-0005-0000-0000-00001D920000}"/>
    <cellStyle name="㼿㼿 2 2 6 3" xfId="35338" xr:uid="{00000000-0005-0000-0000-00001E920000}"/>
    <cellStyle name="㼿㼿 2 2 6 3 2" xfId="35339" xr:uid="{00000000-0005-0000-0000-00001F920000}"/>
    <cellStyle name="㼿㼿 2 2 6 3 2 2" xfId="35340" xr:uid="{00000000-0005-0000-0000-000020920000}"/>
    <cellStyle name="㼿㼿 2 2 6 3 3" xfId="35341" xr:uid="{00000000-0005-0000-0000-000021920000}"/>
    <cellStyle name="㼿㼿 2 2 6 4" xfId="35342" xr:uid="{00000000-0005-0000-0000-000022920000}"/>
    <cellStyle name="㼿㼿 2 2 6 4 2" xfId="35343" xr:uid="{00000000-0005-0000-0000-000023920000}"/>
    <cellStyle name="㼿㼿 2 2 6 4 2 2" xfId="35344" xr:uid="{00000000-0005-0000-0000-000024920000}"/>
    <cellStyle name="㼿㼿 2 2 6 4 3" xfId="35345" xr:uid="{00000000-0005-0000-0000-000025920000}"/>
    <cellStyle name="㼿㼿 2 2 6 5" xfId="35346" xr:uid="{00000000-0005-0000-0000-000026920000}"/>
    <cellStyle name="㼿㼿 2 2 6 5 2" xfId="35347" xr:uid="{00000000-0005-0000-0000-000027920000}"/>
    <cellStyle name="㼿㼿 2 2 6 6" xfId="35348" xr:uid="{00000000-0005-0000-0000-000028920000}"/>
    <cellStyle name="㼿㼿 2 2 7" xfId="35349" xr:uid="{00000000-0005-0000-0000-000029920000}"/>
    <cellStyle name="㼿㼿 2 2 7 2" xfId="35350" xr:uid="{00000000-0005-0000-0000-00002A920000}"/>
    <cellStyle name="㼿㼿 2 2 7 2 2" xfId="35351" xr:uid="{00000000-0005-0000-0000-00002B920000}"/>
    <cellStyle name="㼿㼿 2 2 7 2 2 2" xfId="35352" xr:uid="{00000000-0005-0000-0000-00002C920000}"/>
    <cellStyle name="㼿㼿 2 2 7 2 3" xfId="35353" xr:uid="{00000000-0005-0000-0000-00002D920000}"/>
    <cellStyle name="㼿㼿 2 2 7 3" xfId="35354" xr:uid="{00000000-0005-0000-0000-00002E920000}"/>
    <cellStyle name="㼿㼿 2 2 7 3 2" xfId="35355" xr:uid="{00000000-0005-0000-0000-00002F920000}"/>
    <cellStyle name="㼿㼿 2 2 7 3 2 2" xfId="35356" xr:uid="{00000000-0005-0000-0000-000030920000}"/>
    <cellStyle name="㼿㼿 2 2 7 3 3" xfId="35357" xr:uid="{00000000-0005-0000-0000-000031920000}"/>
    <cellStyle name="㼿㼿 2 2 7 4" xfId="35358" xr:uid="{00000000-0005-0000-0000-000032920000}"/>
    <cellStyle name="㼿㼿 2 2 7 4 2" xfId="35359" xr:uid="{00000000-0005-0000-0000-000033920000}"/>
    <cellStyle name="㼿㼿 2 2 7 4 2 2" xfId="35360" xr:uid="{00000000-0005-0000-0000-000034920000}"/>
    <cellStyle name="㼿㼿 2 2 7 4 3" xfId="35361" xr:uid="{00000000-0005-0000-0000-000035920000}"/>
    <cellStyle name="㼿㼿 2 2 7 5" xfId="35362" xr:uid="{00000000-0005-0000-0000-000036920000}"/>
    <cellStyle name="㼿㼿 2 2 7 5 2" xfId="35363" xr:uid="{00000000-0005-0000-0000-000037920000}"/>
    <cellStyle name="㼿㼿 2 2 7 6" xfId="35364" xr:uid="{00000000-0005-0000-0000-000038920000}"/>
    <cellStyle name="㼿㼿 2 2 8" xfId="35365" xr:uid="{00000000-0005-0000-0000-000039920000}"/>
    <cellStyle name="㼿㼿 2 2 8 2" xfId="35366" xr:uid="{00000000-0005-0000-0000-00003A920000}"/>
    <cellStyle name="㼿㼿 2 2 8 2 2" xfId="35367" xr:uid="{00000000-0005-0000-0000-00003B920000}"/>
    <cellStyle name="㼿㼿 2 2 8 3" xfId="35368" xr:uid="{00000000-0005-0000-0000-00003C920000}"/>
    <cellStyle name="㼿㼿 2 2 9" xfId="35369" xr:uid="{00000000-0005-0000-0000-00003D920000}"/>
    <cellStyle name="㼿㼿 2 2 9 2" xfId="35370" xr:uid="{00000000-0005-0000-0000-00003E920000}"/>
    <cellStyle name="㼿㼿 2 3" xfId="35371" xr:uid="{00000000-0005-0000-0000-00003F920000}"/>
    <cellStyle name="㼿㼿 2 3 2" xfId="35372" xr:uid="{00000000-0005-0000-0000-000040920000}"/>
    <cellStyle name="㼿㼿 2 3 2 2" xfId="35373" xr:uid="{00000000-0005-0000-0000-000041920000}"/>
    <cellStyle name="㼿㼿 2 3 2 2 2" xfId="35374" xr:uid="{00000000-0005-0000-0000-000042920000}"/>
    <cellStyle name="㼿㼿 2 3 2 2 2 2" xfId="35375" xr:uid="{00000000-0005-0000-0000-000043920000}"/>
    <cellStyle name="㼿㼿 2 3 2 2 3" xfId="35376" xr:uid="{00000000-0005-0000-0000-000044920000}"/>
    <cellStyle name="㼿㼿 2 3 2 3" xfId="35377" xr:uid="{00000000-0005-0000-0000-000045920000}"/>
    <cellStyle name="㼿㼿 2 3 2 3 2" xfId="35378" xr:uid="{00000000-0005-0000-0000-000046920000}"/>
    <cellStyle name="㼿㼿 2 3 2 3 2 2" xfId="35379" xr:uid="{00000000-0005-0000-0000-000047920000}"/>
    <cellStyle name="㼿㼿 2 3 2 3 3" xfId="35380" xr:uid="{00000000-0005-0000-0000-000048920000}"/>
    <cellStyle name="㼿㼿 2 3 2 4" xfId="35381" xr:uid="{00000000-0005-0000-0000-000049920000}"/>
    <cellStyle name="㼿㼿 2 3 2 4 2" xfId="35382" xr:uid="{00000000-0005-0000-0000-00004A920000}"/>
    <cellStyle name="㼿㼿 2 3 2 4 2 2" xfId="35383" xr:uid="{00000000-0005-0000-0000-00004B920000}"/>
    <cellStyle name="㼿㼿 2 3 2 4 3" xfId="35384" xr:uid="{00000000-0005-0000-0000-00004C920000}"/>
    <cellStyle name="㼿㼿 2 3 2 5" xfId="35385" xr:uid="{00000000-0005-0000-0000-00004D920000}"/>
    <cellStyle name="㼿㼿 2 3 2 5 2" xfId="35386" xr:uid="{00000000-0005-0000-0000-00004E920000}"/>
    <cellStyle name="㼿㼿 2 3 2 6" xfId="35387" xr:uid="{00000000-0005-0000-0000-00004F920000}"/>
    <cellStyle name="㼿㼿 2 3 3" xfId="35388" xr:uid="{00000000-0005-0000-0000-000050920000}"/>
    <cellStyle name="㼿㼿 2 3 3 2" xfId="35389" xr:uid="{00000000-0005-0000-0000-000051920000}"/>
    <cellStyle name="㼿㼿 2 3 3 2 2" xfId="35390" xr:uid="{00000000-0005-0000-0000-000052920000}"/>
    <cellStyle name="㼿㼿 2 3 3 2 2 2" xfId="35391" xr:uid="{00000000-0005-0000-0000-000053920000}"/>
    <cellStyle name="㼿㼿 2 3 3 2 3" xfId="35392" xr:uid="{00000000-0005-0000-0000-000054920000}"/>
    <cellStyle name="㼿㼿 2 3 3 3" xfId="35393" xr:uid="{00000000-0005-0000-0000-000055920000}"/>
    <cellStyle name="㼿㼿 2 3 3 3 2" xfId="35394" xr:uid="{00000000-0005-0000-0000-000056920000}"/>
    <cellStyle name="㼿㼿 2 3 3 3 2 2" xfId="35395" xr:uid="{00000000-0005-0000-0000-000057920000}"/>
    <cellStyle name="㼿㼿 2 3 3 3 3" xfId="35396" xr:uid="{00000000-0005-0000-0000-000058920000}"/>
    <cellStyle name="㼿㼿 2 3 3 4" xfId="35397" xr:uid="{00000000-0005-0000-0000-000059920000}"/>
    <cellStyle name="㼿㼿 2 3 3 4 2" xfId="35398" xr:uid="{00000000-0005-0000-0000-00005A920000}"/>
    <cellStyle name="㼿㼿 2 3 3 4 2 2" xfId="35399" xr:uid="{00000000-0005-0000-0000-00005B920000}"/>
    <cellStyle name="㼿㼿 2 3 3 4 3" xfId="35400" xr:uid="{00000000-0005-0000-0000-00005C920000}"/>
    <cellStyle name="㼿㼿 2 3 3 5" xfId="35401" xr:uid="{00000000-0005-0000-0000-00005D920000}"/>
    <cellStyle name="㼿㼿 2 3 3 5 2" xfId="35402" xr:uid="{00000000-0005-0000-0000-00005E920000}"/>
    <cellStyle name="㼿㼿 2 3 3 6" xfId="35403" xr:uid="{00000000-0005-0000-0000-00005F920000}"/>
    <cellStyle name="㼿㼿 2 3 4" xfId="35404" xr:uid="{00000000-0005-0000-0000-000060920000}"/>
    <cellStyle name="㼿㼿 2 3 4 2" xfId="35405" xr:uid="{00000000-0005-0000-0000-000061920000}"/>
    <cellStyle name="㼿㼿 2 3 4 2 2" xfId="35406" xr:uid="{00000000-0005-0000-0000-000062920000}"/>
    <cellStyle name="㼿㼿 2 3 4 2 2 2" xfId="35407" xr:uid="{00000000-0005-0000-0000-000063920000}"/>
    <cellStyle name="㼿㼿 2 3 4 2 3" xfId="35408" xr:uid="{00000000-0005-0000-0000-000064920000}"/>
    <cellStyle name="㼿㼿 2 3 4 3" xfId="35409" xr:uid="{00000000-0005-0000-0000-000065920000}"/>
    <cellStyle name="㼿㼿 2 3 4 3 2" xfId="35410" xr:uid="{00000000-0005-0000-0000-000066920000}"/>
    <cellStyle name="㼿㼿 2 3 4 3 2 2" xfId="35411" xr:uid="{00000000-0005-0000-0000-000067920000}"/>
    <cellStyle name="㼿㼿 2 3 4 3 3" xfId="35412" xr:uid="{00000000-0005-0000-0000-000068920000}"/>
    <cellStyle name="㼿㼿 2 3 4 4" xfId="35413" xr:uid="{00000000-0005-0000-0000-000069920000}"/>
    <cellStyle name="㼿㼿 2 3 4 4 2" xfId="35414" xr:uid="{00000000-0005-0000-0000-00006A920000}"/>
    <cellStyle name="㼿㼿 2 3 4 4 2 2" xfId="35415" xr:uid="{00000000-0005-0000-0000-00006B920000}"/>
    <cellStyle name="㼿㼿 2 3 4 4 3" xfId="35416" xr:uid="{00000000-0005-0000-0000-00006C920000}"/>
    <cellStyle name="㼿㼿 2 3 4 5" xfId="35417" xr:uid="{00000000-0005-0000-0000-00006D920000}"/>
    <cellStyle name="㼿㼿 2 3 4 5 2" xfId="35418" xr:uid="{00000000-0005-0000-0000-00006E920000}"/>
    <cellStyle name="㼿㼿 2 3 4 6" xfId="35419" xr:uid="{00000000-0005-0000-0000-00006F920000}"/>
    <cellStyle name="㼿㼿 2 3 5" xfId="35420" xr:uid="{00000000-0005-0000-0000-000070920000}"/>
    <cellStyle name="㼿㼿 2 3 5 2" xfId="35421" xr:uid="{00000000-0005-0000-0000-000071920000}"/>
    <cellStyle name="㼿㼿 2 3 5 2 2" xfId="35422" xr:uid="{00000000-0005-0000-0000-000072920000}"/>
    <cellStyle name="㼿㼿 2 3 5 2 2 2" xfId="35423" xr:uid="{00000000-0005-0000-0000-000073920000}"/>
    <cellStyle name="㼿㼿 2 3 5 2 3" xfId="35424" xr:uid="{00000000-0005-0000-0000-000074920000}"/>
    <cellStyle name="㼿㼿 2 3 5 3" xfId="35425" xr:uid="{00000000-0005-0000-0000-000075920000}"/>
    <cellStyle name="㼿㼿 2 3 5 3 2" xfId="35426" xr:uid="{00000000-0005-0000-0000-000076920000}"/>
    <cellStyle name="㼿㼿 2 3 5 3 2 2" xfId="35427" xr:uid="{00000000-0005-0000-0000-000077920000}"/>
    <cellStyle name="㼿㼿 2 3 5 3 3" xfId="35428" xr:uid="{00000000-0005-0000-0000-000078920000}"/>
    <cellStyle name="㼿㼿 2 3 5 4" xfId="35429" xr:uid="{00000000-0005-0000-0000-000079920000}"/>
    <cellStyle name="㼿㼿 2 3 5 4 2" xfId="35430" xr:uid="{00000000-0005-0000-0000-00007A920000}"/>
    <cellStyle name="㼿㼿 2 3 5 4 2 2" xfId="35431" xr:uid="{00000000-0005-0000-0000-00007B920000}"/>
    <cellStyle name="㼿㼿 2 3 5 4 3" xfId="35432" xr:uid="{00000000-0005-0000-0000-00007C920000}"/>
    <cellStyle name="㼿㼿 2 3 5 5" xfId="35433" xr:uid="{00000000-0005-0000-0000-00007D920000}"/>
    <cellStyle name="㼿㼿 2 3 5 5 2" xfId="35434" xr:uid="{00000000-0005-0000-0000-00007E920000}"/>
    <cellStyle name="㼿㼿 2 3 5 6" xfId="35435" xr:uid="{00000000-0005-0000-0000-00007F920000}"/>
    <cellStyle name="㼿㼿 2 3 6" xfId="35436" xr:uid="{00000000-0005-0000-0000-000080920000}"/>
    <cellStyle name="㼿㼿 2 3 6 2" xfId="35437" xr:uid="{00000000-0005-0000-0000-000081920000}"/>
    <cellStyle name="㼿㼿 2 3 6 2 2" xfId="35438" xr:uid="{00000000-0005-0000-0000-000082920000}"/>
    <cellStyle name="㼿㼿 2 3 6 2 2 2" xfId="35439" xr:uid="{00000000-0005-0000-0000-000083920000}"/>
    <cellStyle name="㼿㼿 2 3 6 2 3" xfId="35440" xr:uid="{00000000-0005-0000-0000-000084920000}"/>
    <cellStyle name="㼿㼿 2 3 6 3" xfId="35441" xr:uid="{00000000-0005-0000-0000-000085920000}"/>
    <cellStyle name="㼿㼿 2 3 6 3 2" xfId="35442" xr:uid="{00000000-0005-0000-0000-000086920000}"/>
    <cellStyle name="㼿㼿 2 3 6 3 2 2" xfId="35443" xr:uid="{00000000-0005-0000-0000-000087920000}"/>
    <cellStyle name="㼿㼿 2 3 6 3 3" xfId="35444" xr:uid="{00000000-0005-0000-0000-000088920000}"/>
    <cellStyle name="㼿㼿 2 3 6 4" xfId="35445" xr:uid="{00000000-0005-0000-0000-000089920000}"/>
    <cellStyle name="㼿㼿 2 3 6 4 2" xfId="35446" xr:uid="{00000000-0005-0000-0000-00008A920000}"/>
    <cellStyle name="㼿㼿 2 3 6 4 2 2" xfId="35447" xr:uid="{00000000-0005-0000-0000-00008B920000}"/>
    <cellStyle name="㼿㼿 2 3 6 4 3" xfId="35448" xr:uid="{00000000-0005-0000-0000-00008C920000}"/>
    <cellStyle name="㼿㼿 2 3 6 5" xfId="35449" xr:uid="{00000000-0005-0000-0000-00008D920000}"/>
    <cellStyle name="㼿㼿 2 3 6 5 2" xfId="35450" xr:uid="{00000000-0005-0000-0000-00008E920000}"/>
    <cellStyle name="㼿㼿 2 3 6 6" xfId="35451" xr:uid="{00000000-0005-0000-0000-00008F920000}"/>
    <cellStyle name="㼿㼿 2 3 7" xfId="35452" xr:uid="{00000000-0005-0000-0000-000090920000}"/>
    <cellStyle name="㼿㼿 2 3 7 2" xfId="35453" xr:uid="{00000000-0005-0000-0000-000091920000}"/>
    <cellStyle name="㼿㼿 2 3 7 2 2" xfId="35454" xr:uid="{00000000-0005-0000-0000-000092920000}"/>
    <cellStyle name="㼿㼿 2 3 7 3" xfId="35455" xr:uid="{00000000-0005-0000-0000-000093920000}"/>
    <cellStyle name="㼿㼿 2 3 8" xfId="35456" xr:uid="{00000000-0005-0000-0000-000094920000}"/>
    <cellStyle name="㼿㼿 2 3 8 2" xfId="35457" xr:uid="{00000000-0005-0000-0000-000095920000}"/>
    <cellStyle name="㼿㼿 2 3 9" xfId="35458" xr:uid="{00000000-0005-0000-0000-000096920000}"/>
    <cellStyle name="㼿㼿 2 4" xfId="35459" xr:uid="{00000000-0005-0000-0000-000097920000}"/>
    <cellStyle name="㼿㼿 2 4 2" xfId="35460" xr:uid="{00000000-0005-0000-0000-000098920000}"/>
    <cellStyle name="㼿㼿 2 4 2 2" xfId="35461" xr:uid="{00000000-0005-0000-0000-000099920000}"/>
    <cellStyle name="㼿㼿 2 4 2 2 2" xfId="35462" xr:uid="{00000000-0005-0000-0000-00009A920000}"/>
    <cellStyle name="㼿㼿 2 4 2 2 2 2" xfId="35463" xr:uid="{00000000-0005-0000-0000-00009B920000}"/>
    <cellStyle name="㼿㼿 2 4 2 2 3" xfId="35464" xr:uid="{00000000-0005-0000-0000-00009C920000}"/>
    <cellStyle name="㼿㼿 2 4 2 3" xfId="35465" xr:uid="{00000000-0005-0000-0000-00009D920000}"/>
    <cellStyle name="㼿㼿 2 4 2 3 2" xfId="35466" xr:uid="{00000000-0005-0000-0000-00009E920000}"/>
    <cellStyle name="㼿㼿 2 4 2 3 2 2" xfId="35467" xr:uid="{00000000-0005-0000-0000-00009F920000}"/>
    <cellStyle name="㼿㼿 2 4 2 3 3" xfId="35468" xr:uid="{00000000-0005-0000-0000-0000A0920000}"/>
    <cellStyle name="㼿㼿 2 4 2 4" xfId="35469" xr:uid="{00000000-0005-0000-0000-0000A1920000}"/>
    <cellStyle name="㼿㼿 2 4 2 4 2" xfId="35470" xr:uid="{00000000-0005-0000-0000-0000A2920000}"/>
    <cellStyle name="㼿㼿 2 4 2 4 2 2" xfId="35471" xr:uid="{00000000-0005-0000-0000-0000A3920000}"/>
    <cellStyle name="㼿㼿 2 4 2 4 3" xfId="35472" xr:uid="{00000000-0005-0000-0000-0000A4920000}"/>
    <cellStyle name="㼿㼿 2 4 2 5" xfId="35473" xr:uid="{00000000-0005-0000-0000-0000A5920000}"/>
    <cellStyle name="㼿㼿 2 4 2 5 2" xfId="35474" xr:uid="{00000000-0005-0000-0000-0000A6920000}"/>
    <cellStyle name="㼿㼿 2 4 2 6" xfId="35475" xr:uid="{00000000-0005-0000-0000-0000A7920000}"/>
    <cellStyle name="㼿㼿 2 4 3" xfId="35476" xr:uid="{00000000-0005-0000-0000-0000A8920000}"/>
    <cellStyle name="㼿㼿 2 4 3 2" xfId="35477" xr:uid="{00000000-0005-0000-0000-0000A9920000}"/>
    <cellStyle name="㼿㼿 2 4 3 2 2" xfId="35478" xr:uid="{00000000-0005-0000-0000-0000AA920000}"/>
    <cellStyle name="㼿㼿 2 4 3 2 2 2" xfId="35479" xr:uid="{00000000-0005-0000-0000-0000AB920000}"/>
    <cellStyle name="㼿㼿 2 4 3 2 3" xfId="35480" xr:uid="{00000000-0005-0000-0000-0000AC920000}"/>
    <cellStyle name="㼿㼿 2 4 3 3" xfId="35481" xr:uid="{00000000-0005-0000-0000-0000AD920000}"/>
    <cellStyle name="㼿㼿 2 4 3 3 2" xfId="35482" xr:uid="{00000000-0005-0000-0000-0000AE920000}"/>
    <cellStyle name="㼿㼿 2 4 3 3 2 2" xfId="35483" xr:uid="{00000000-0005-0000-0000-0000AF920000}"/>
    <cellStyle name="㼿㼿 2 4 3 3 3" xfId="35484" xr:uid="{00000000-0005-0000-0000-0000B0920000}"/>
    <cellStyle name="㼿㼿 2 4 3 4" xfId="35485" xr:uid="{00000000-0005-0000-0000-0000B1920000}"/>
    <cellStyle name="㼿㼿 2 4 3 4 2" xfId="35486" xr:uid="{00000000-0005-0000-0000-0000B2920000}"/>
    <cellStyle name="㼿㼿 2 4 3 4 2 2" xfId="35487" xr:uid="{00000000-0005-0000-0000-0000B3920000}"/>
    <cellStyle name="㼿㼿 2 4 3 4 3" xfId="35488" xr:uid="{00000000-0005-0000-0000-0000B4920000}"/>
    <cellStyle name="㼿㼿 2 4 3 5" xfId="35489" xr:uid="{00000000-0005-0000-0000-0000B5920000}"/>
    <cellStyle name="㼿㼿 2 4 3 5 2" xfId="35490" xr:uid="{00000000-0005-0000-0000-0000B6920000}"/>
    <cellStyle name="㼿㼿 2 4 3 6" xfId="35491" xr:uid="{00000000-0005-0000-0000-0000B7920000}"/>
    <cellStyle name="㼿㼿 2 4 4" xfId="35492" xr:uid="{00000000-0005-0000-0000-0000B8920000}"/>
    <cellStyle name="㼿㼿 2 4 4 2" xfId="35493" xr:uid="{00000000-0005-0000-0000-0000B9920000}"/>
    <cellStyle name="㼿㼿 2 4 4 2 2" xfId="35494" xr:uid="{00000000-0005-0000-0000-0000BA920000}"/>
    <cellStyle name="㼿㼿 2 4 4 2 2 2" xfId="35495" xr:uid="{00000000-0005-0000-0000-0000BB920000}"/>
    <cellStyle name="㼿㼿 2 4 4 2 3" xfId="35496" xr:uid="{00000000-0005-0000-0000-0000BC920000}"/>
    <cellStyle name="㼿㼿 2 4 4 3" xfId="35497" xr:uid="{00000000-0005-0000-0000-0000BD920000}"/>
    <cellStyle name="㼿㼿 2 4 4 3 2" xfId="35498" xr:uid="{00000000-0005-0000-0000-0000BE920000}"/>
    <cellStyle name="㼿㼿 2 4 4 3 2 2" xfId="35499" xr:uid="{00000000-0005-0000-0000-0000BF920000}"/>
    <cellStyle name="㼿㼿 2 4 4 3 3" xfId="35500" xr:uid="{00000000-0005-0000-0000-0000C0920000}"/>
    <cellStyle name="㼿㼿 2 4 4 4" xfId="35501" xr:uid="{00000000-0005-0000-0000-0000C1920000}"/>
    <cellStyle name="㼿㼿 2 4 4 4 2" xfId="35502" xr:uid="{00000000-0005-0000-0000-0000C2920000}"/>
    <cellStyle name="㼿㼿 2 4 4 4 2 2" xfId="35503" xr:uid="{00000000-0005-0000-0000-0000C3920000}"/>
    <cellStyle name="㼿㼿 2 4 4 4 3" xfId="35504" xr:uid="{00000000-0005-0000-0000-0000C4920000}"/>
    <cellStyle name="㼿㼿 2 4 4 5" xfId="35505" xr:uid="{00000000-0005-0000-0000-0000C5920000}"/>
    <cellStyle name="㼿㼿 2 4 4 5 2" xfId="35506" xr:uid="{00000000-0005-0000-0000-0000C6920000}"/>
    <cellStyle name="㼿㼿 2 4 4 6" xfId="35507" xr:uid="{00000000-0005-0000-0000-0000C7920000}"/>
    <cellStyle name="㼿㼿 2 4 5" xfId="35508" xr:uid="{00000000-0005-0000-0000-0000C8920000}"/>
    <cellStyle name="㼿㼿 2 4 5 2" xfId="35509" xr:uid="{00000000-0005-0000-0000-0000C9920000}"/>
    <cellStyle name="㼿㼿 2 4 5 2 2" xfId="35510" xr:uid="{00000000-0005-0000-0000-0000CA920000}"/>
    <cellStyle name="㼿㼿 2 4 5 2 2 2" xfId="35511" xr:uid="{00000000-0005-0000-0000-0000CB920000}"/>
    <cellStyle name="㼿㼿 2 4 5 2 3" xfId="35512" xr:uid="{00000000-0005-0000-0000-0000CC920000}"/>
    <cellStyle name="㼿㼿 2 4 5 3" xfId="35513" xr:uid="{00000000-0005-0000-0000-0000CD920000}"/>
    <cellStyle name="㼿㼿 2 4 5 3 2" xfId="35514" xr:uid="{00000000-0005-0000-0000-0000CE920000}"/>
    <cellStyle name="㼿㼿 2 4 5 3 2 2" xfId="35515" xr:uid="{00000000-0005-0000-0000-0000CF920000}"/>
    <cellStyle name="㼿㼿 2 4 5 3 3" xfId="35516" xr:uid="{00000000-0005-0000-0000-0000D0920000}"/>
    <cellStyle name="㼿㼿 2 4 5 4" xfId="35517" xr:uid="{00000000-0005-0000-0000-0000D1920000}"/>
    <cellStyle name="㼿㼿 2 4 5 4 2" xfId="35518" xr:uid="{00000000-0005-0000-0000-0000D2920000}"/>
    <cellStyle name="㼿㼿 2 4 5 4 2 2" xfId="35519" xr:uid="{00000000-0005-0000-0000-0000D3920000}"/>
    <cellStyle name="㼿㼿 2 4 5 4 3" xfId="35520" xr:uid="{00000000-0005-0000-0000-0000D4920000}"/>
    <cellStyle name="㼿㼿 2 4 5 5" xfId="35521" xr:uid="{00000000-0005-0000-0000-0000D5920000}"/>
    <cellStyle name="㼿㼿 2 4 5 5 2" xfId="35522" xr:uid="{00000000-0005-0000-0000-0000D6920000}"/>
    <cellStyle name="㼿㼿 2 4 5 6" xfId="35523" xr:uid="{00000000-0005-0000-0000-0000D7920000}"/>
    <cellStyle name="㼿㼿 2 4 6" xfId="35524" xr:uid="{00000000-0005-0000-0000-0000D8920000}"/>
    <cellStyle name="㼿㼿 2 4 6 2" xfId="35525" xr:uid="{00000000-0005-0000-0000-0000D9920000}"/>
    <cellStyle name="㼿㼿 2 4 6 2 2" xfId="35526" xr:uid="{00000000-0005-0000-0000-0000DA920000}"/>
    <cellStyle name="㼿㼿 2 4 6 3" xfId="35527" xr:uid="{00000000-0005-0000-0000-0000DB920000}"/>
    <cellStyle name="㼿㼿 2 4 7" xfId="35528" xr:uid="{00000000-0005-0000-0000-0000DC920000}"/>
    <cellStyle name="㼿㼿 2 4 7 2" xfId="35529" xr:uid="{00000000-0005-0000-0000-0000DD920000}"/>
    <cellStyle name="㼿㼿 2 4 8" xfId="35530" xr:uid="{00000000-0005-0000-0000-0000DE920000}"/>
    <cellStyle name="㼿㼿 2 5" xfId="35531" xr:uid="{00000000-0005-0000-0000-0000DF920000}"/>
    <cellStyle name="㼿㼿 2 5 2" xfId="35532" xr:uid="{00000000-0005-0000-0000-0000E0920000}"/>
    <cellStyle name="㼿㼿 2 5 2 2" xfId="35533" xr:uid="{00000000-0005-0000-0000-0000E1920000}"/>
    <cellStyle name="㼿㼿 2 5 2 2 2" xfId="35534" xr:uid="{00000000-0005-0000-0000-0000E2920000}"/>
    <cellStyle name="㼿㼿 2 5 2 2 2 2" xfId="35535" xr:uid="{00000000-0005-0000-0000-0000E3920000}"/>
    <cellStyle name="㼿㼿 2 5 2 2 3" xfId="35536" xr:uid="{00000000-0005-0000-0000-0000E4920000}"/>
    <cellStyle name="㼿㼿 2 5 2 3" xfId="35537" xr:uid="{00000000-0005-0000-0000-0000E5920000}"/>
    <cellStyle name="㼿㼿 2 5 2 3 2" xfId="35538" xr:uid="{00000000-0005-0000-0000-0000E6920000}"/>
    <cellStyle name="㼿㼿 2 5 2 3 2 2" xfId="35539" xr:uid="{00000000-0005-0000-0000-0000E7920000}"/>
    <cellStyle name="㼿㼿 2 5 2 3 3" xfId="35540" xr:uid="{00000000-0005-0000-0000-0000E8920000}"/>
    <cellStyle name="㼿㼿 2 5 2 4" xfId="35541" xr:uid="{00000000-0005-0000-0000-0000E9920000}"/>
    <cellStyle name="㼿㼿 2 5 2 4 2" xfId="35542" xr:uid="{00000000-0005-0000-0000-0000EA920000}"/>
    <cellStyle name="㼿㼿 2 5 2 4 2 2" xfId="35543" xr:uid="{00000000-0005-0000-0000-0000EB920000}"/>
    <cellStyle name="㼿㼿 2 5 2 4 3" xfId="35544" xr:uid="{00000000-0005-0000-0000-0000EC920000}"/>
    <cellStyle name="㼿㼿 2 5 2 5" xfId="35545" xr:uid="{00000000-0005-0000-0000-0000ED920000}"/>
    <cellStyle name="㼿㼿 2 5 2 5 2" xfId="35546" xr:uid="{00000000-0005-0000-0000-0000EE920000}"/>
    <cellStyle name="㼿㼿 2 5 2 6" xfId="35547" xr:uid="{00000000-0005-0000-0000-0000EF920000}"/>
    <cellStyle name="㼿㼿 2 5 3" xfId="35548" xr:uid="{00000000-0005-0000-0000-0000F0920000}"/>
    <cellStyle name="㼿㼿 2 5 3 2" xfId="35549" xr:uid="{00000000-0005-0000-0000-0000F1920000}"/>
    <cellStyle name="㼿㼿 2 5 3 2 2" xfId="35550" xr:uid="{00000000-0005-0000-0000-0000F2920000}"/>
    <cellStyle name="㼿㼿 2 5 3 2 2 2" xfId="35551" xr:uid="{00000000-0005-0000-0000-0000F3920000}"/>
    <cellStyle name="㼿㼿 2 5 3 2 3" xfId="35552" xr:uid="{00000000-0005-0000-0000-0000F4920000}"/>
    <cellStyle name="㼿㼿 2 5 3 3" xfId="35553" xr:uid="{00000000-0005-0000-0000-0000F5920000}"/>
    <cellStyle name="㼿㼿 2 5 3 3 2" xfId="35554" xr:uid="{00000000-0005-0000-0000-0000F6920000}"/>
    <cellStyle name="㼿㼿 2 5 3 3 2 2" xfId="35555" xr:uid="{00000000-0005-0000-0000-0000F7920000}"/>
    <cellStyle name="㼿㼿 2 5 3 3 3" xfId="35556" xr:uid="{00000000-0005-0000-0000-0000F8920000}"/>
    <cellStyle name="㼿㼿 2 5 3 4" xfId="35557" xr:uid="{00000000-0005-0000-0000-0000F9920000}"/>
    <cellStyle name="㼿㼿 2 5 3 4 2" xfId="35558" xr:uid="{00000000-0005-0000-0000-0000FA920000}"/>
    <cellStyle name="㼿㼿 2 5 3 4 2 2" xfId="35559" xr:uid="{00000000-0005-0000-0000-0000FB920000}"/>
    <cellStyle name="㼿㼿 2 5 3 4 3" xfId="35560" xr:uid="{00000000-0005-0000-0000-0000FC920000}"/>
    <cellStyle name="㼿㼿 2 5 3 5" xfId="35561" xr:uid="{00000000-0005-0000-0000-0000FD920000}"/>
    <cellStyle name="㼿㼿 2 5 3 5 2" xfId="35562" xr:uid="{00000000-0005-0000-0000-0000FE920000}"/>
    <cellStyle name="㼿㼿 2 5 3 6" xfId="35563" xr:uid="{00000000-0005-0000-0000-0000FF920000}"/>
    <cellStyle name="㼿㼿 2 5 4" xfId="35564" xr:uid="{00000000-0005-0000-0000-000000930000}"/>
    <cellStyle name="㼿㼿 2 5 4 2" xfId="35565" xr:uid="{00000000-0005-0000-0000-000001930000}"/>
    <cellStyle name="㼿㼿 2 5 4 2 2" xfId="35566" xr:uid="{00000000-0005-0000-0000-000002930000}"/>
    <cellStyle name="㼿㼿 2 5 4 2 2 2" xfId="35567" xr:uid="{00000000-0005-0000-0000-000003930000}"/>
    <cellStyle name="㼿㼿 2 5 4 2 3" xfId="35568" xr:uid="{00000000-0005-0000-0000-000004930000}"/>
    <cellStyle name="㼿㼿 2 5 4 3" xfId="35569" xr:uid="{00000000-0005-0000-0000-000005930000}"/>
    <cellStyle name="㼿㼿 2 5 4 3 2" xfId="35570" xr:uid="{00000000-0005-0000-0000-000006930000}"/>
    <cellStyle name="㼿㼿 2 5 4 3 2 2" xfId="35571" xr:uid="{00000000-0005-0000-0000-000007930000}"/>
    <cellStyle name="㼿㼿 2 5 4 3 3" xfId="35572" xr:uid="{00000000-0005-0000-0000-000008930000}"/>
    <cellStyle name="㼿㼿 2 5 4 4" xfId="35573" xr:uid="{00000000-0005-0000-0000-000009930000}"/>
    <cellStyle name="㼿㼿 2 5 4 4 2" xfId="35574" xr:uid="{00000000-0005-0000-0000-00000A930000}"/>
    <cellStyle name="㼿㼿 2 5 4 4 2 2" xfId="35575" xr:uid="{00000000-0005-0000-0000-00000B930000}"/>
    <cellStyle name="㼿㼿 2 5 4 4 3" xfId="35576" xr:uid="{00000000-0005-0000-0000-00000C930000}"/>
    <cellStyle name="㼿㼿 2 5 4 5" xfId="35577" xr:uid="{00000000-0005-0000-0000-00000D930000}"/>
    <cellStyle name="㼿㼿 2 5 4 5 2" xfId="35578" xr:uid="{00000000-0005-0000-0000-00000E930000}"/>
    <cellStyle name="㼿㼿 2 5 4 6" xfId="35579" xr:uid="{00000000-0005-0000-0000-00000F930000}"/>
    <cellStyle name="㼿㼿 2 5 5" xfId="35580" xr:uid="{00000000-0005-0000-0000-000010930000}"/>
    <cellStyle name="㼿㼿 2 5 5 2" xfId="35581" xr:uid="{00000000-0005-0000-0000-000011930000}"/>
    <cellStyle name="㼿㼿 2 5 5 2 2" xfId="35582" xr:uid="{00000000-0005-0000-0000-000012930000}"/>
    <cellStyle name="㼿㼿 2 5 5 2 2 2" xfId="35583" xr:uid="{00000000-0005-0000-0000-000013930000}"/>
    <cellStyle name="㼿㼿 2 5 5 2 3" xfId="35584" xr:uid="{00000000-0005-0000-0000-000014930000}"/>
    <cellStyle name="㼿㼿 2 5 5 3" xfId="35585" xr:uid="{00000000-0005-0000-0000-000015930000}"/>
    <cellStyle name="㼿㼿 2 5 5 3 2" xfId="35586" xr:uid="{00000000-0005-0000-0000-000016930000}"/>
    <cellStyle name="㼿㼿 2 5 5 3 2 2" xfId="35587" xr:uid="{00000000-0005-0000-0000-000017930000}"/>
    <cellStyle name="㼿㼿 2 5 5 3 3" xfId="35588" xr:uid="{00000000-0005-0000-0000-000018930000}"/>
    <cellStyle name="㼿㼿 2 5 5 4" xfId="35589" xr:uid="{00000000-0005-0000-0000-000019930000}"/>
    <cellStyle name="㼿㼿 2 5 5 4 2" xfId="35590" xr:uid="{00000000-0005-0000-0000-00001A930000}"/>
    <cellStyle name="㼿㼿 2 5 5 4 2 2" xfId="35591" xr:uid="{00000000-0005-0000-0000-00001B930000}"/>
    <cellStyle name="㼿㼿 2 5 5 4 3" xfId="35592" xr:uid="{00000000-0005-0000-0000-00001C930000}"/>
    <cellStyle name="㼿㼿 2 5 5 5" xfId="35593" xr:uid="{00000000-0005-0000-0000-00001D930000}"/>
    <cellStyle name="㼿㼿 2 5 5 5 2" xfId="35594" xr:uid="{00000000-0005-0000-0000-00001E930000}"/>
    <cellStyle name="㼿㼿 2 5 5 6" xfId="35595" xr:uid="{00000000-0005-0000-0000-00001F930000}"/>
    <cellStyle name="㼿㼿 2 5 6" xfId="35596" xr:uid="{00000000-0005-0000-0000-000020930000}"/>
    <cellStyle name="㼿㼿 2 5 6 2" xfId="35597" xr:uid="{00000000-0005-0000-0000-000021930000}"/>
    <cellStyle name="㼿㼿 2 5 6 2 2" xfId="35598" xr:uid="{00000000-0005-0000-0000-000022930000}"/>
    <cellStyle name="㼿㼿 2 5 6 3" xfId="35599" xr:uid="{00000000-0005-0000-0000-000023930000}"/>
    <cellStyle name="㼿㼿 2 5 7" xfId="35600" xr:uid="{00000000-0005-0000-0000-000024930000}"/>
    <cellStyle name="㼿㼿 2 5 7 2" xfId="35601" xr:uid="{00000000-0005-0000-0000-000025930000}"/>
    <cellStyle name="㼿㼿 2 5 8" xfId="35602" xr:uid="{00000000-0005-0000-0000-000026930000}"/>
    <cellStyle name="㼿㼿 2 6" xfId="35603" xr:uid="{00000000-0005-0000-0000-000027930000}"/>
    <cellStyle name="㼿㼿 2 6 2" xfId="35604" xr:uid="{00000000-0005-0000-0000-000028930000}"/>
    <cellStyle name="㼿㼿 2 6 2 2" xfId="35605" xr:uid="{00000000-0005-0000-0000-000029930000}"/>
    <cellStyle name="㼿㼿 2 6 2 2 2" xfId="35606" xr:uid="{00000000-0005-0000-0000-00002A930000}"/>
    <cellStyle name="㼿㼿 2 6 2 3" xfId="35607" xr:uid="{00000000-0005-0000-0000-00002B930000}"/>
    <cellStyle name="㼿㼿 2 6 3" xfId="35608" xr:uid="{00000000-0005-0000-0000-00002C930000}"/>
    <cellStyle name="㼿㼿 2 6 3 2" xfId="35609" xr:uid="{00000000-0005-0000-0000-00002D930000}"/>
    <cellStyle name="㼿㼿 2 6 4" xfId="35610" xr:uid="{00000000-0005-0000-0000-00002E930000}"/>
    <cellStyle name="㼿㼿 2 7" xfId="35611" xr:uid="{00000000-0005-0000-0000-00002F930000}"/>
    <cellStyle name="㼿㼿 2 7 2" xfId="35612" xr:uid="{00000000-0005-0000-0000-000030930000}"/>
    <cellStyle name="㼿㼿 2 7 2 2" xfId="35613" xr:uid="{00000000-0005-0000-0000-000031930000}"/>
    <cellStyle name="㼿㼿 2 7 3" xfId="35614" xr:uid="{00000000-0005-0000-0000-000032930000}"/>
    <cellStyle name="㼿㼿 2 8" xfId="35615" xr:uid="{00000000-0005-0000-0000-000033930000}"/>
    <cellStyle name="㼿㼿 2 8 2" xfId="35616" xr:uid="{00000000-0005-0000-0000-000034930000}"/>
    <cellStyle name="㼿㼿 2 9" xfId="35617" xr:uid="{00000000-0005-0000-0000-000035930000}"/>
    <cellStyle name="㼿㼿 3" xfId="466" xr:uid="{00000000-0005-0000-0000-000036930000}"/>
    <cellStyle name="㼿㼿 3 2" xfId="35618" xr:uid="{00000000-0005-0000-0000-000037930000}"/>
    <cellStyle name="㼿㼿 3 2 10" xfId="35619" xr:uid="{00000000-0005-0000-0000-000038930000}"/>
    <cellStyle name="㼿㼿 3 2 2" xfId="35620" xr:uid="{00000000-0005-0000-0000-000039930000}"/>
    <cellStyle name="㼿㼿 3 2 2 2" xfId="35621" xr:uid="{00000000-0005-0000-0000-00003A930000}"/>
    <cellStyle name="㼿㼿 3 2 2 2 2" xfId="35622" xr:uid="{00000000-0005-0000-0000-00003B930000}"/>
    <cellStyle name="㼿㼿 3 2 2 2 2 2" xfId="35623" xr:uid="{00000000-0005-0000-0000-00003C930000}"/>
    <cellStyle name="㼿㼿 3 2 2 2 2 2 2" xfId="35624" xr:uid="{00000000-0005-0000-0000-00003D930000}"/>
    <cellStyle name="㼿㼿 3 2 2 2 2 3" xfId="35625" xr:uid="{00000000-0005-0000-0000-00003E930000}"/>
    <cellStyle name="㼿㼿 3 2 2 2 3" xfId="35626" xr:uid="{00000000-0005-0000-0000-00003F930000}"/>
    <cellStyle name="㼿㼿 3 2 2 2 3 2" xfId="35627" xr:uid="{00000000-0005-0000-0000-000040930000}"/>
    <cellStyle name="㼿㼿 3 2 2 2 3 2 2" xfId="35628" xr:uid="{00000000-0005-0000-0000-000041930000}"/>
    <cellStyle name="㼿㼿 3 2 2 2 3 3" xfId="35629" xr:uid="{00000000-0005-0000-0000-000042930000}"/>
    <cellStyle name="㼿㼿 3 2 2 2 4" xfId="35630" xr:uid="{00000000-0005-0000-0000-000043930000}"/>
    <cellStyle name="㼿㼿 3 2 2 2 4 2" xfId="35631" xr:uid="{00000000-0005-0000-0000-000044930000}"/>
    <cellStyle name="㼿㼿 3 2 2 2 4 2 2" xfId="35632" xr:uid="{00000000-0005-0000-0000-000045930000}"/>
    <cellStyle name="㼿㼿 3 2 2 2 4 3" xfId="35633" xr:uid="{00000000-0005-0000-0000-000046930000}"/>
    <cellStyle name="㼿㼿 3 2 2 2 5" xfId="35634" xr:uid="{00000000-0005-0000-0000-000047930000}"/>
    <cellStyle name="㼿㼿 3 2 2 2 5 2" xfId="35635" xr:uid="{00000000-0005-0000-0000-000048930000}"/>
    <cellStyle name="㼿㼿 3 2 2 2 6" xfId="35636" xr:uid="{00000000-0005-0000-0000-000049930000}"/>
    <cellStyle name="㼿㼿 3 2 2 3" xfId="35637" xr:uid="{00000000-0005-0000-0000-00004A930000}"/>
    <cellStyle name="㼿㼿 3 2 2 3 2" xfId="35638" xr:uid="{00000000-0005-0000-0000-00004B930000}"/>
    <cellStyle name="㼿㼿 3 2 2 3 2 2" xfId="35639" xr:uid="{00000000-0005-0000-0000-00004C930000}"/>
    <cellStyle name="㼿㼿 3 2 2 3 2 2 2" xfId="35640" xr:uid="{00000000-0005-0000-0000-00004D930000}"/>
    <cellStyle name="㼿㼿 3 2 2 3 2 3" xfId="35641" xr:uid="{00000000-0005-0000-0000-00004E930000}"/>
    <cellStyle name="㼿㼿 3 2 2 3 3" xfId="35642" xr:uid="{00000000-0005-0000-0000-00004F930000}"/>
    <cellStyle name="㼿㼿 3 2 2 3 3 2" xfId="35643" xr:uid="{00000000-0005-0000-0000-000050930000}"/>
    <cellStyle name="㼿㼿 3 2 2 3 3 2 2" xfId="35644" xr:uid="{00000000-0005-0000-0000-000051930000}"/>
    <cellStyle name="㼿㼿 3 2 2 3 3 3" xfId="35645" xr:uid="{00000000-0005-0000-0000-000052930000}"/>
    <cellStyle name="㼿㼿 3 2 2 3 4" xfId="35646" xr:uid="{00000000-0005-0000-0000-000053930000}"/>
    <cellStyle name="㼿㼿 3 2 2 3 4 2" xfId="35647" xr:uid="{00000000-0005-0000-0000-000054930000}"/>
    <cellStyle name="㼿㼿 3 2 2 3 4 2 2" xfId="35648" xr:uid="{00000000-0005-0000-0000-000055930000}"/>
    <cellStyle name="㼿㼿 3 2 2 3 4 3" xfId="35649" xr:uid="{00000000-0005-0000-0000-000056930000}"/>
    <cellStyle name="㼿㼿 3 2 2 3 5" xfId="35650" xr:uid="{00000000-0005-0000-0000-000057930000}"/>
    <cellStyle name="㼿㼿 3 2 2 3 5 2" xfId="35651" xr:uid="{00000000-0005-0000-0000-000058930000}"/>
    <cellStyle name="㼿㼿 3 2 2 3 6" xfId="35652" xr:uid="{00000000-0005-0000-0000-000059930000}"/>
    <cellStyle name="㼿㼿 3 2 2 4" xfId="35653" xr:uid="{00000000-0005-0000-0000-00005A930000}"/>
    <cellStyle name="㼿㼿 3 2 2 4 2" xfId="35654" xr:uid="{00000000-0005-0000-0000-00005B930000}"/>
    <cellStyle name="㼿㼿 3 2 2 4 2 2" xfId="35655" xr:uid="{00000000-0005-0000-0000-00005C930000}"/>
    <cellStyle name="㼿㼿 3 2 2 4 2 2 2" xfId="35656" xr:uid="{00000000-0005-0000-0000-00005D930000}"/>
    <cellStyle name="㼿㼿 3 2 2 4 2 3" xfId="35657" xr:uid="{00000000-0005-0000-0000-00005E930000}"/>
    <cellStyle name="㼿㼿 3 2 2 4 3" xfId="35658" xr:uid="{00000000-0005-0000-0000-00005F930000}"/>
    <cellStyle name="㼿㼿 3 2 2 4 3 2" xfId="35659" xr:uid="{00000000-0005-0000-0000-000060930000}"/>
    <cellStyle name="㼿㼿 3 2 2 4 3 2 2" xfId="35660" xr:uid="{00000000-0005-0000-0000-000061930000}"/>
    <cellStyle name="㼿㼿 3 2 2 4 3 3" xfId="35661" xr:uid="{00000000-0005-0000-0000-000062930000}"/>
    <cellStyle name="㼿㼿 3 2 2 4 4" xfId="35662" xr:uid="{00000000-0005-0000-0000-000063930000}"/>
    <cellStyle name="㼿㼿 3 2 2 4 4 2" xfId="35663" xr:uid="{00000000-0005-0000-0000-000064930000}"/>
    <cellStyle name="㼿㼿 3 2 2 4 4 2 2" xfId="35664" xr:uid="{00000000-0005-0000-0000-000065930000}"/>
    <cellStyle name="㼿㼿 3 2 2 4 4 3" xfId="35665" xr:uid="{00000000-0005-0000-0000-000066930000}"/>
    <cellStyle name="㼿㼿 3 2 2 4 5" xfId="35666" xr:uid="{00000000-0005-0000-0000-000067930000}"/>
    <cellStyle name="㼿㼿 3 2 2 4 5 2" xfId="35667" xr:uid="{00000000-0005-0000-0000-000068930000}"/>
    <cellStyle name="㼿㼿 3 2 2 4 6" xfId="35668" xr:uid="{00000000-0005-0000-0000-000069930000}"/>
    <cellStyle name="㼿㼿 3 2 2 5" xfId="35669" xr:uid="{00000000-0005-0000-0000-00006A930000}"/>
    <cellStyle name="㼿㼿 3 2 2 5 2" xfId="35670" xr:uid="{00000000-0005-0000-0000-00006B930000}"/>
    <cellStyle name="㼿㼿 3 2 2 5 2 2" xfId="35671" xr:uid="{00000000-0005-0000-0000-00006C930000}"/>
    <cellStyle name="㼿㼿 3 2 2 5 2 2 2" xfId="35672" xr:uid="{00000000-0005-0000-0000-00006D930000}"/>
    <cellStyle name="㼿㼿 3 2 2 5 2 3" xfId="35673" xr:uid="{00000000-0005-0000-0000-00006E930000}"/>
    <cellStyle name="㼿㼿 3 2 2 5 3" xfId="35674" xr:uid="{00000000-0005-0000-0000-00006F930000}"/>
    <cellStyle name="㼿㼿 3 2 2 5 3 2" xfId="35675" xr:uid="{00000000-0005-0000-0000-000070930000}"/>
    <cellStyle name="㼿㼿 3 2 2 5 3 2 2" xfId="35676" xr:uid="{00000000-0005-0000-0000-000071930000}"/>
    <cellStyle name="㼿㼿 3 2 2 5 3 3" xfId="35677" xr:uid="{00000000-0005-0000-0000-000072930000}"/>
    <cellStyle name="㼿㼿 3 2 2 5 4" xfId="35678" xr:uid="{00000000-0005-0000-0000-000073930000}"/>
    <cellStyle name="㼿㼿 3 2 2 5 4 2" xfId="35679" xr:uid="{00000000-0005-0000-0000-000074930000}"/>
    <cellStyle name="㼿㼿 3 2 2 5 4 2 2" xfId="35680" xr:uid="{00000000-0005-0000-0000-000075930000}"/>
    <cellStyle name="㼿㼿 3 2 2 5 4 3" xfId="35681" xr:uid="{00000000-0005-0000-0000-000076930000}"/>
    <cellStyle name="㼿㼿 3 2 2 5 5" xfId="35682" xr:uid="{00000000-0005-0000-0000-000077930000}"/>
    <cellStyle name="㼿㼿 3 2 2 5 5 2" xfId="35683" xr:uid="{00000000-0005-0000-0000-000078930000}"/>
    <cellStyle name="㼿㼿 3 2 2 5 6" xfId="35684" xr:uid="{00000000-0005-0000-0000-000079930000}"/>
    <cellStyle name="㼿㼿 3 2 2 6" xfId="35685" xr:uid="{00000000-0005-0000-0000-00007A930000}"/>
    <cellStyle name="㼿㼿 3 2 2 6 2" xfId="35686" xr:uid="{00000000-0005-0000-0000-00007B930000}"/>
    <cellStyle name="㼿㼿 3 2 2 6 2 2" xfId="35687" xr:uid="{00000000-0005-0000-0000-00007C930000}"/>
    <cellStyle name="㼿㼿 3 2 2 6 2 2 2" xfId="35688" xr:uid="{00000000-0005-0000-0000-00007D930000}"/>
    <cellStyle name="㼿㼿 3 2 2 6 2 3" xfId="35689" xr:uid="{00000000-0005-0000-0000-00007E930000}"/>
    <cellStyle name="㼿㼿 3 2 2 6 3" xfId="35690" xr:uid="{00000000-0005-0000-0000-00007F930000}"/>
    <cellStyle name="㼿㼿 3 2 2 6 3 2" xfId="35691" xr:uid="{00000000-0005-0000-0000-000080930000}"/>
    <cellStyle name="㼿㼿 3 2 2 6 3 2 2" xfId="35692" xr:uid="{00000000-0005-0000-0000-000081930000}"/>
    <cellStyle name="㼿㼿 3 2 2 6 3 3" xfId="35693" xr:uid="{00000000-0005-0000-0000-000082930000}"/>
    <cellStyle name="㼿㼿 3 2 2 6 4" xfId="35694" xr:uid="{00000000-0005-0000-0000-000083930000}"/>
    <cellStyle name="㼿㼿 3 2 2 6 4 2" xfId="35695" xr:uid="{00000000-0005-0000-0000-000084930000}"/>
    <cellStyle name="㼿㼿 3 2 2 6 4 2 2" xfId="35696" xr:uid="{00000000-0005-0000-0000-000085930000}"/>
    <cellStyle name="㼿㼿 3 2 2 6 4 3" xfId="35697" xr:uid="{00000000-0005-0000-0000-000086930000}"/>
    <cellStyle name="㼿㼿 3 2 2 6 5" xfId="35698" xr:uid="{00000000-0005-0000-0000-000087930000}"/>
    <cellStyle name="㼿㼿 3 2 2 6 5 2" xfId="35699" xr:uid="{00000000-0005-0000-0000-000088930000}"/>
    <cellStyle name="㼿㼿 3 2 2 6 6" xfId="35700" xr:uid="{00000000-0005-0000-0000-000089930000}"/>
    <cellStyle name="㼿㼿 3 2 2 7" xfId="35701" xr:uid="{00000000-0005-0000-0000-00008A930000}"/>
    <cellStyle name="㼿㼿 3 2 2 7 2" xfId="35702" xr:uid="{00000000-0005-0000-0000-00008B930000}"/>
    <cellStyle name="㼿㼿 3 2 2 7 2 2" xfId="35703" xr:uid="{00000000-0005-0000-0000-00008C930000}"/>
    <cellStyle name="㼿㼿 3 2 2 7 3" xfId="35704" xr:uid="{00000000-0005-0000-0000-00008D930000}"/>
    <cellStyle name="㼿㼿 3 2 2 8" xfId="35705" xr:uid="{00000000-0005-0000-0000-00008E930000}"/>
    <cellStyle name="㼿㼿 3 2 2 8 2" xfId="35706" xr:uid="{00000000-0005-0000-0000-00008F930000}"/>
    <cellStyle name="㼿㼿 3 2 2 9" xfId="35707" xr:uid="{00000000-0005-0000-0000-000090930000}"/>
    <cellStyle name="㼿㼿 3 2 3" xfId="35708" xr:uid="{00000000-0005-0000-0000-000091930000}"/>
    <cellStyle name="㼿㼿 3 2 3 2" xfId="35709" xr:uid="{00000000-0005-0000-0000-000092930000}"/>
    <cellStyle name="㼿㼿 3 2 3 2 2" xfId="35710" xr:uid="{00000000-0005-0000-0000-000093930000}"/>
    <cellStyle name="㼿㼿 3 2 3 2 2 2" xfId="35711" xr:uid="{00000000-0005-0000-0000-000094930000}"/>
    <cellStyle name="㼿㼿 3 2 3 2 2 2 2" xfId="35712" xr:uid="{00000000-0005-0000-0000-000095930000}"/>
    <cellStyle name="㼿㼿 3 2 3 2 2 3" xfId="35713" xr:uid="{00000000-0005-0000-0000-000096930000}"/>
    <cellStyle name="㼿㼿 3 2 3 2 3" xfId="35714" xr:uid="{00000000-0005-0000-0000-000097930000}"/>
    <cellStyle name="㼿㼿 3 2 3 2 3 2" xfId="35715" xr:uid="{00000000-0005-0000-0000-000098930000}"/>
    <cellStyle name="㼿㼿 3 2 3 2 3 2 2" xfId="35716" xr:uid="{00000000-0005-0000-0000-000099930000}"/>
    <cellStyle name="㼿㼿 3 2 3 2 3 3" xfId="35717" xr:uid="{00000000-0005-0000-0000-00009A930000}"/>
    <cellStyle name="㼿㼿 3 2 3 2 4" xfId="35718" xr:uid="{00000000-0005-0000-0000-00009B930000}"/>
    <cellStyle name="㼿㼿 3 2 3 2 4 2" xfId="35719" xr:uid="{00000000-0005-0000-0000-00009C930000}"/>
    <cellStyle name="㼿㼿 3 2 3 2 4 2 2" xfId="35720" xr:uid="{00000000-0005-0000-0000-00009D930000}"/>
    <cellStyle name="㼿㼿 3 2 3 2 4 3" xfId="35721" xr:uid="{00000000-0005-0000-0000-00009E930000}"/>
    <cellStyle name="㼿㼿 3 2 3 2 5" xfId="35722" xr:uid="{00000000-0005-0000-0000-00009F930000}"/>
    <cellStyle name="㼿㼿 3 2 3 2 5 2" xfId="35723" xr:uid="{00000000-0005-0000-0000-0000A0930000}"/>
    <cellStyle name="㼿㼿 3 2 3 2 6" xfId="35724" xr:uid="{00000000-0005-0000-0000-0000A1930000}"/>
    <cellStyle name="㼿㼿 3 2 3 3" xfId="35725" xr:uid="{00000000-0005-0000-0000-0000A2930000}"/>
    <cellStyle name="㼿㼿 3 2 3 3 2" xfId="35726" xr:uid="{00000000-0005-0000-0000-0000A3930000}"/>
    <cellStyle name="㼿㼿 3 2 3 3 2 2" xfId="35727" xr:uid="{00000000-0005-0000-0000-0000A4930000}"/>
    <cellStyle name="㼿㼿 3 2 3 3 2 2 2" xfId="35728" xr:uid="{00000000-0005-0000-0000-0000A5930000}"/>
    <cellStyle name="㼿㼿 3 2 3 3 2 3" xfId="35729" xr:uid="{00000000-0005-0000-0000-0000A6930000}"/>
    <cellStyle name="㼿㼿 3 2 3 3 3" xfId="35730" xr:uid="{00000000-0005-0000-0000-0000A7930000}"/>
    <cellStyle name="㼿㼿 3 2 3 3 3 2" xfId="35731" xr:uid="{00000000-0005-0000-0000-0000A8930000}"/>
    <cellStyle name="㼿㼿 3 2 3 3 3 2 2" xfId="35732" xr:uid="{00000000-0005-0000-0000-0000A9930000}"/>
    <cellStyle name="㼿㼿 3 2 3 3 3 3" xfId="35733" xr:uid="{00000000-0005-0000-0000-0000AA930000}"/>
    <cellStyle name="㼿㼿 3 2 3 3 4" xfId="35734" xr:uid="{00000000-0005-0000-0000-0000AB930000}"/>
    <cellStyle name="㼿㼿 3 2 3 3 4 2" xfId="35735" xr:uid="{00000000-0005-0000-0000-0000AC930000}"/>
    <cellStyle name="㼿㼿 3 2 3 3 4 2 2" xfId="35736" xr:uid="{00000000-0005-0000-0000-0000AD930000}"/>
    <cellStyle name="㼿㼿 3 2 3 3 4 3" xfId="35737" xr:uid="{00000000-0005-0000-0000-0000AE930000}"/>
    <cellStyle name="㼿㼿 3 2 3 3 5" xfId="35738" xr:uid="{00000000-0005-0000-0000-0000AF930000}"/>
    <cellStyle name="㼿㼿 3 2 3 3 5 2" xfId="35739" xr:uid="{00000000-0005-0000-0000-0000B0930000}"/>
    <cellStyle name="㼿㼿 3 2 3 3 6" xfId="35740" xr:uid="{00000000-0005-0000-0000-0000B1930000}"/>
    <cellStyle name="㼿㼿 3 2 3 4" xfId="35741" xr:uid="{00000000-0005-0000-0000-0000B2930000}"/>
    <cellStyle name="㼿㼿 3 2 3 4 2" xfId="35742" xr:uid="{00000000-0005-0000-0000-0000B3930000}"/>
    <cellStyle name="㼿㼿 3 2 3 4 2 2" xfId="35743" xr:uid="{00000000-0005-0000-0000-0000B4930000}"/>
    <cellStyle name="㼿㼿 3 2 3 4 2 2 2" xfId="35744" xr:uid="{00000000-0005-0000-0000-0000B5930000}"/>
    <cellStyle name="㼿㼿 3 2 3 4 2 3" xfId="35745" xr:uid="{00000000-0005-0000-0000-0000B6930000}"/>
    <cellStyle name="㼿㼿 3 2 3 4 3" xfId="35746" xr:uid="{00000000-0005-0000-0000-0000B7930000}"/>
    <cellStyle name="㼿㼿 3 2 3 4 3 2" xfId="35747" xr:uid="{00000000-0005-0000-0000-0000B8930000}"/>
    <cellStyle name="㼿㼿 3 2 3 4 3 2 2" xfId="35748" xr:uid="{00000000-0005-0000-0000-0000B9930000}"/>
    <cellStyle name="㼿㼿 3 2 3 4 3 3" xfId="35749" xr:uid="{00000000-0005-0000-0000-0000BA930000}"/>
    <cellStyle name="㼿㼿 3 2 3 4 4" xfId="35750" xr:uid="{00000000-0005-0000-0000-0000BB930000}"/>
    <cellStyle name="㼿㼿 3 2 3 4 4 2" xfId="35751" xr:uid="{00000000-0005-0000-0000-0000BC930000}"/>
    <cellStyle name="㼿㼿 3 2 3 4 4 2 2" xfId="35752" xr:uid="{00000000-0005-0000-0000-0000BD930000}"/>
    <cellStyle name="㼿㼿 3 2 3 4 4 3" xfId="35753" xr:uid="{00000000-0005-0000-0000-0000BE930000}"/>
    <cellStyle name="㼿㼿 3 2 3 4 5" xfId="35754" xr:uid="{00000000-0005-0000-0000-0000BF930000}"/>
    <cellStyle name="㼿㼿 3 2 3 4 5 2" xfId="35755" xr:uid="{00000000-0005-0000-0000-0000C0930000}"/>
    <cellStyle name="㼿㼿 3 2 3 4 6" xfId="35756" xr:uid="{00000000-0005-0000-0000-0000C1930000}"/>
    <cellStyle name="㼿㼿 3 2 3 5" xfId="35757" xr:uid="{00000000-0005-0000-0000-0000C2930000}"/>
    <cellStyle name="㼿㼿 3 2 3 5 2" xfId="35758" xr:uid="{00000000-0005-0000-0000-0000C3930000}"/>
    <cellStyle name="㼿㼿 3 2 3 5 2 2" xfId="35759" xr:uid="{00000000-0005-0000-0000-0000C4930000}"/>
    <cellStyle name="㼿㼿 3 2 3 5 2 2 2" xfId="35760" xr:uid="{00000000-0005-0000-0000-0000C5930000}"/>
    <cellStyle name="㼿㼿 3 2 3 5 2 3" xfId="35761" xr:uid="{00000000-0005-0000-0000-0000C6930000}"/>
    <cellStyle name="㼿㼿 3 2 3 5 3" xfId="35762" xr:uid="{00000000-0005-0000-0000-0000C7930000}"/>
    <cellStyle name="㼿㼿 3 2 3 5 3 2" xfId="35763" xr:uid="{00000000-0005-0000-0000-0000C8930000}"/>
    <cellStyle name="㼿㼿 3 2 3 5 3 2 2" xfId="35764" xr:uid="{00000000-0005-0000-0000-0000C9930000}"/>
    <cellStyle name="㼿㼿 3 2 3 5 3 3" xfId="35765" xr:uid="{00000000-0005-0000-0000-0000CA930000}"/>
    <cellStyle name="㼿㼿 3 2 3 5 4" xfId="35766" xr:uid="{00000000-0005-0000-0000-0000CB930000}"/>
    <cellStyle name="㼿㼿 3 2 3 5 4 2" xfId="35767" xr:uid="{00000000-0005-0000-0000-0000CC930000}"/>
    <cellStyle name="㼿㼿 3 2 3 5 4 2 2" xfId="35768" xr:uid="{00000000-0005-0000-0000-0000CD930000}"/>
    <cellStyle name="㼿㼿 3 2 3 5 4 3" xfId="35769" xr:uid="{00000000-0005-0000-0000-0000CE930000}"/>
    <cellStyle name="㼿㼿 3 2 3 5 5" xfId="35770" xr:uid="{00000000-0005-0000-0000-0000CF930000}"/>
    <cellStyle name="㼿㼿 3 2 3 5 5 2" xfId="35771" xr:uid="{00000000-0005-0000-0000-0000D0930000}"/>
    <cellStyle name="㼿㼿 3 2 3 5 6" xfId="35772" xr:uid="{00000000-0005-0000-0000-0000D1930000}"/>
    <cellStyle name="㼿㼿 3 2 3 6" xfId="35773" xr:uid="{00000000-0005-0000-0000-0000D2930000}"/>
    <cellStyle name="㼿㼿 3 2 3 6 2" xfId="35774" xr:uid="{00000000-0005-0000-0000-0000D3930000}"/>
    <cellStyle name="㼿㼿 3 2 3 6 2 2" xfId="35775" xr:uid="{00000000-0005-0000-0000-0000D4930000}"/>
    <cellStyle name="㼿㼿 3 2 3 6 3" xfId="35776" xr:uid="{00000000-0005-0000-0000-0000D5930000}"/>
    <cellStyle name="㼿㼿 3 2 3 7" xfId="35777" xr:uid="{00000000-0005-0000-0000-0000D6930000}"/>
    <cellStyle name="㼿㼿 3 2 3 7 2" xfId="35778" xr:uid="{00000000-0005-0000-0000-0000D7930000}"/>
    <cellStyle name="㼿㼿 3 2 3 8" xfId="35779" xr:uid="{00000000-0005-0000-0000-0000D8930000}"/>
    <cellStyle name="㼿㼿 3 2 4" xfId="35780" xr:uid="{00000000-0005-0000-0000-0000D9930000}"/>
    <cellStyle name="㼿㼿 3 2 4 2" xfId="35781" xr:uid="{00000000-0005-0000-0000-0000DA930000}"/>
    <cellStyle name="㼿㼿 3 2 4 2 2" xfId="35782" xr:uid="{00000000-0005-0000-0000-0000DB930000}"/>
    <cellStyle name="㼿㼿 3 2 4 2 2 2" xfId="35783" xr:uid="{00000000-0005-0000-0000-0000DC930000}"/>
    <cellStyle name="㼿㼿 3 2 4 2 3" xfId="35784" xr:uid="{00000000-0005-0000-0000-0000DD930000}"/>
    <cellStyle name="㼿㼿 3 2 4 3" xfId="35785" xr:uid="{00000000-0005-0000-0000-0000DE930000}"/>
    <cellStyle name="㼿㼿 3 2 4 3 2" xfId="35786" xr:uid="{00000000-0005-0000-0000-0000DF930000}"/>
    <cellStyle name="㼿㼿 3 2 4 3 2 2" xfId="35787" xr:uid="{00000000-0005-0000-0000-0000E0930000}"/>
    <cellStyle name="㼿㼿 3 2 4 3 3" xfId="35788" xr:uid="{00000000-0005-0000-0000-0000E1930000}"/>
    <cellStyle name="㼿㼿 3 2 4 4" xfId="35789" xr:uid="{00000000-0005-0000-0000-0000E2930000}"/>
    <cellStyle name="㼿㼿 3 2 4 4 2" xfId="35790" xr:uid="{00000000-0005-0000-0000-0000E3930000}"/>
    <cellStyle name="㼿㼿 3 2 4 4 2 2" xfId="35791" xr:uid="{00000000-0005-0000-0000-0000E4930000}"/>
    <cellStyle name="㼿㼿 3 2 4 4 3" xfId="35792" xr:uid="{00000000-0005-0000-0000-0000E5930000}"/>
    <cellStyle name="㼿㼿 3 2 4 5" xfId="35793" xr:uid="{00000000-0005-0000-0000-0000E6930000}"/>
    <cellStyle name="㼿㼿 3 2 4 5 2" xfId="35794" xr:uid="{00000000-0005-0000-0000-0000E7930000}"/>
    <cellStyle name="㼿㼿 3 2 4 6" xfId="35795" xr:uid="{00000000-0005-0000-0000-0000E8930000}"/>
    <cellStyle name="㼿㼿 3 2 5" xfId="35796" xr:uid="{00000000-0005-0000-0000-0000E9930000}"/>
    <cellStyle name="㼿㼿 3 2 5 2" xfId="35797" xr:uid="{00000000-0005-0000-0000-0000EA930000}"/>
    <cellStyle name="㼿㼿 3 2 5 2 2" xfId="35798" xr:uid="{00000000-0005-0000-0000-0000EB930000}"/>
    <cellStyle name="㼿㼿 3 2 5 2 2 2" xfId="35799" xr:uid="{00000000-0005-0000-0000-0000EC930000}"/>
    <cellStyle name="㼿㼿 3 2 5 2 3" xfId="35800" xr:uid="{00000000-0005-0000-0000-0000ED930000}"/>
    <cellStyle name="㼿㼿 3 2 5 3" xfId="35801" xr:uid="{00000000-0005-0000-0000-0000EE930000}"/>
    <cellStyle name="㼿㼿 3 2 5 3 2" xfId="35802" xr:uid="{00000000-0005-0000-0000-0000EF930000}"/>
    <cellStyle name="㼿㼿 3 2 5 3 2 2" xfId="35803" xr:uid="{00000000-0005-0000-0000-0000F0930000}"/>
    <cellStyle name="㼿㼿 3 2 5 3 3" xfId="35804" xr:uid="{00000000-0005-0000-0000-0000F1930000}"/>
    <cellStyle name="㼿㼿 3 2 5 4" xfId="35805" xr:uid="{00000000-0005-0000-0000-0000F2930000}"/>
    <cellStyle name="㼿㼿 3 2 5 4 2" xfId="35806" xr:uid="{00000000-0005-0000-0000-0000F3930000}"/>
    <cellStyle name="㼿㼿 3 2 5 4 2 2" xfId="35807" xr:uid="{00000000-0005-0000-0000-0000F4930000}"/>
    <cellStyle name="㼿㼿 3 2 5 4 3" xfId="35808" xr:uid="{00000000-0005-0000-0000-0000F5930000}"/>
    <cellStyle name="㼿㼿 3 2 5 5" xfId="35809" xr:uid="{00000000-0005-0000-0000-0000F6930000}"/>
    <cellStyle name="㼿㼿 3 2 5 5 2" xfId="35810" xr:uid="{00000000-0005-0000-0000-0000F7930000}"/>
    <cellStyle name="㼿㼿 3 2 5 6" xfId="35811" xr:uid="{00000000-0005-0000-0000-0000F8930000}"/>
    <cellStyle name="㼿㼿 3 2 6" xfId="35812" xr:uid="{00000000-0005-0000-0000-0000F9930000}"/>
    <cellStyle name="㼿㼿 3 2 6 2" xfId="35813" xr:uid="{00000000-0005-0000-0000-0000FA930000}"/>
    <cellStyle name="㼿㼿 3 2 6 2 2" xfId="35814" xr:uid="{00000000-0005-0000-0000-0000FB930000}"/>
    <cellStyle name="㼿㼿 3 2 6 2 2 2" xfId="35815" xr:uid="{00000000-0005-0000-0000-0000FC930000}"/>
    <cellStyle name="㼿㼿 3 2 6 2 3" xfId="35816" xr:uid="{00000000-0005-0000-0000-0000FD930000}"/>
    <cellStyle name="㼿㼿 3 2 6 3" xfId="35817" xr:uid="{00000000-0005-0000-0000-0000FE930000}"/>
    <cellStyle name="㼿㼿 3 2 6 3 2" xfId="35818" xr:uid="{00000000-0005-0000-0000-0000FF930000}"/>
    <cellStyle name="㼿㼿 3 2 6 3 2 2" xfId="35819" xr:uid="{00000000-0005-0000-0000-000000940000}"/>
    <cellStyle name="㼿㼿 3 2 6 3 3" xfId="35820" xr:uid="{00000000-0005-0000-0000-000001940000}"/>
    <cellStyle name="㼿㼿 3 2 6 4" xfId="35821" xr:uid="{00000000-0005-0000-0000-000002940000}"/>
    <cellStyle name="㼿㼿 3 2 6 4 2" xfId="35822" xr:uid="{00000000-0005-0000-0000-000003940000}"/>
    <cellStyle name="㼿㼿 3 2 6 4 2 2" xfId="35823" xr:uid="{00000000-0005-0000-0000-000004940000}"/>
    <cellStyle name="㼿㼿 3 2 6 4 3" xfId="35824" xr:uid="{00000000-0005-0000-0000-000005940000}"/>
    <cellStyle name="㼿㼿 3 2 6 5" xfId="35825" xr:uid="{00000000-0005-0000-0000-000006940000}"/>
    <cellStyle name="㼿㼿 3 2 6 5 2" xfId="35826" xr:uid="{00000000-0005-0000-0000-000007940000}"/>
    <cellStyle name="㼿㼿 3 2 6 6" xfId="35827" xr:uid="{00000000-0005-0000-0000-000008940000}"/>
    <cellStyle name="㼿㼿 3 2 7" xfId="35828" xr:uid="{00000000-0005-0000-0000-000009940000}"/>
    <cellStyle name="㼿㼿 3 2 7 2" xfId="35829" xr:uid="{00000000-0005-0000-0000-00000A940000}"/>
    <cellStyle name="㼿㼿 3 2 7 2 2" xfId="35830" xr:uid="{00000000-0005-0000-0000-00000B940000}"/>
    <cellStyle name="㼿㼿 3 2 7 2 2 2" xfId="35831" xr:uid="{00000000-0005-0000-0000-00000C940000}"/>
    <cellStyle name="㼿㼿 3 2 7 2 3" xfId="35832" xr:uid="{00000000-0005-0000-0000-00000D940000}"/>
    <cellStyle name="㼿㼿 3 2 7 3" xfId="35833" xr:uid="{00000000-0005-0000-0000-00000E940000}"/>
    <cellStyle name="㼿㼿 3 2 7 3 2" xfId="35834" xr:uid="{00000000-0005-0000-0000-00000F940000}"/>
    <cellStyle name="㼿㼿 3 2 7 3 2 2" xfId="35835" xr:uid="{00000000-0005-0000-0000-000010940000}"/>
    <cellStyle name="㼿㼿 3 2 7 3 3" xfId="35836" xr:uid="{00000000-0005-0000-0000-000011940000}"/>
    <cellStyle name="㼿㼿 3 2 7 4" xfId="35837" xr:uid="{00000000-0005-0000-0000-000012940000}"/>
    <cellStyle name="㼿㼿 3 2 7 4 2" xfId="35838" xr:uid="{00000000-0005-0000-0000-000013940000}"/>
    <cellStyle name="㼿㼿 3 2 7 4 2 2" xfId="35839" xr:uid="{00000000-0005-0000-0000-000014940000}"/>
    <cellStyle name="㼿㼿 3 2 7 4 3" xfId="35840" xr:uid="{00000000-0005-0000-0000-000015940000}"/>
    <cellStyle name="㼿㼿 3 2 7 5" xfId="35841" xr:uid="{00000000-0005-0000-0000-000016940000}"/>
    <cellStyle name="㼿㼿 3 2 7 5 2" xfId="35842" xr:uid="{00000000-0005-0000-0000-000017940000}"/>
    <cellStyle name="㼿㼿 3 2 7 6" xfId="35843" xr:uid="{00000000-0005-0000-0000-000018940000}"/>
    <cellStyle name="㼿㼿 3 2 8" xfId="35844" xr:uid="{00000000-0005-0000-0000-000019940000}"/>
    <cellStyle name="㼿㼿 3 2 8 2" xfId="35845" xr:uid="{00000000-0005-0000-0000-00001A940000}"/>
    <cellStyle name="㼿㼿 3 2 8 2 2" xfId="35846" xr:uid="{00000000-0005-0000-0000-00001B940000}"/>
    <cellStyle name="㼿㼿 3 2 8 3" xfId="35847" xr:uid="{00000000-0005-0000-0000-00001C940000}"/>
    <cellStyle name="㼿㼿 3 2 9" xfId="35848" xr:uid="{00000000-0005-0000-0000-00001D940000}"/>
    <cellStyle name="㼿㼿 3 2 9 2" xfId="35849" xr:uid="{00000000-0005-0000-0000-00001E940000}"/>
    <cellStyle name="㼿㼿 3 3" xfId="35850" xr:uid="{00000000-0005-0000-0000-00001F940000}"/>
    <cellStyle name="㼿㼿 3 3 2" xfId="35851" xr:uid="{00000000-0005-0000-0000-000020940000}"/>
    <cellStyle name="㼿㼿 3 3 2 2" xfId="35852" xr:uid="{00000000-0005-0000-0000-000021940000}"/>
    <cellStyle name="㼿㼿 3 3 2 2 2" xfId="35853" xr:uid="{00000000-0005-0000-0000-000022940000}"/>
    <cellStyle name="㼿㼿 3 3 2 2 2 2" xfId="35854" xr:uid="{00000000-0005-0000-0000-000023940000}"/>
    <cellStyle name="㼿㼿 3 3 2 2 3" xfId="35855" xr:uid="{00000000-0005-0000-0000-000024940000}"/>
    <cellStyle name="㼿㼿 3 3 2 3" xfId="35856" xr:uid="{00000000-0005-0000-0000-000025940000}"/>
    <cellStyle name="㼿㼿 3 3 2 3 2" xfId="35857" xr:uid="{00000000-0005-0000-0000-000026940000}"/>
    <cellStyle name="㼿㼿 3 3 2 3 2 2" xfId="35858" xr:uid="{00000000-0005-0000-0000-000027940000}"/>
    <cellStyle name="㼿㼿 3 3 2 3 3" xfId="35859" xr:uid="{00000000-0005-0000-0000-000028940000}"/>
    <cellStyle name="㼿㼿 3 3 2 4" xfId="35860" xr:uid="{00000000-0005-0000-0000-000029940000}"/>
    <cellStyle name="㼿㼿 3 3 2 4 2" xfId="35861" xr:uid="{00000000-0005-0000-0000-00002A940000}"/>
    <cellStyle name="㼿㼿 3 3 2 4 2 2" xfId="35862" xr:uid="{00000000-0005-0000-0000-00002B940000}"/>
    <cellStyle name="㼿㼿 3 3 2 4 3" xfId="35863" xr:uid="{00000000-0005-0000-0000-00002C940000}"/>
    <cellStyle name="㼿㼿 3 3 2 5" xfId="35864" xr:uid="{00000000-0005-0000-0000-00002D940000}"/>
    <cellStyle name="㼿㼿 3 3 2 5 2" xfId="35865" xr:uid="{00000000-0005-0000-0000-00002E940000}"/>
    <cellStyle name="㼿㼿 3 3 2 6" xfId="35866" xr:uid="{00000000-0005-0000-0000-00002F940000}"/>
    <cellStyle name="㼿㼿 3 3 3" xfId="35867" xr:uid="{00000000-0005-0000-0000-000030940000}"/>
    <cellStyle name="㼿㼿 3 3 3 2" xfId="35868" xr:uid="{00000000-0005-0000-0000-000031940000}"/>
    <cellStyle name="㼿㼿 3 3 3 2 2" xfId="35869" xr:uid="{00000000-0005-0000-0000-000032940000}"/>
    <cellStyle name="㼿㼿 3 3 3 2 2 2" xfId="35870" xr:uid="{00000000-0005-0000-0000-000033940000}"/>
    <cellStyle name="㼿㼿 3 3 3 2 3" xfId="35871" xr:uid="{00000000-0005-0000-0000-000034940000}"/>
    <cellStyle name="㼿㼿 3 3 3 3" xfId="35872" xr:uid="{00000000-0005-0000-0000-000035940000}"/>
    <cellStyle name="㼿㼿 3 3 3 3 2" xfId="35873" xr:uid="{00000000-0005-0000-0000-000036940000}"/>
    <cellStyle name="㼿㼿 3 3 3 3 2 2" xfId="35874" xr:uid="{00000000-0005-0000-0000-000037940000}"/>
    <cellStyle name="㼿㼿 3 3 3 3 3" xfId="35875" xr:uid="{00000000-0005-0000-0000-000038940000}"/>
    <cellStyle name="㼿㼿 3 3 3 4" xfId="35876" xr:uid="{00000000-0005-0000-0000-000039940000}"/>
    <cellStyle name="㼿㼿 3 3 3 4 2" xfId="35877" xr:uid="{00000000-0005-0000-0000-00003A940000}"/>
    <cellStyle name="㼿㼿 3 3 3 4 2 2" xfId="35878" xr:uid="{00000000-0005-0000-0000-00003B940000}"/>
    <cellStyle name="㼿㼿 3 3 3 4 3" xfId="35879" xr:uid="{00000000-0005-0000-0000-00003C940000}"/>
    <cellStyle name="㼿㼿 3 3 3 5" xfId="35880" xr:uid="{00000000-0005-0000-0000-00003D940000}"/>
    <cellStyle name="㼿㼿 3 3 3 5 2" xfId="35881" xr:uid="{00000000-0005-0000-0000-00003E940000}"/>
    <cellStyle name="㼿㼿 3 3 3 6" xfId="35882" xr:uid="{00000000-0005-0000-0000-00003F940000}"/>
    <cellStyle name="㼿㼿 3 3 4" xfId="35883" xr:uid="{00000000-0005-0000-0000-000040940000}"/>
    <cellStyle name="㼿㼿 3 3 4 2" xfId="35884" xr:uid="{00000000-0005-0000-0000-000041940000}"/>
    <cellStyle name="㼿㼿 3 3 4 2 2" xfId="35885" xr:uid="{00000000-0005-0000-0000-000042940000}"/>
    <cellStyle name="㼿㼿 3 3 4 2 2 2" xfId="35886" xr:uid="{00000000-0005-0000-0000-000043940000}"/>
    <cellStyle name="㼿㼿 3 3 4 2 3" xfId="35887" xr:uid="{00000000-0005-0000-0000-000044940000}"/>
    <cellStyle name="㼿㼿 3 3 4 3" xfId="35888" xr:uid="{00000000-0005-0000-0000-000045940000}"/>
    <cellStyle name="㼿㼿 3 3 4 3 2" xfId="35889" xr:uid="{00000000-0005-0000-0000-000046940000}"/>
    <cellStyle name="㼿㼿 3 3 4 3 2 2" xfId="35890" xr:uid="{00000000-0005-0000-0000-000047940000}"/>
    <cellStyle name="㼿㼿 3 3 4 3 3" xfId="35891" xr:uid="{00000000-0005-0000-0000-000048940000}"/>
    <cellStyle name="㼿㼿 3 3 4 4" xfId="35892" xr:uid="{00000000-0005-0000-0000-000049940000}"/>
    <cellStyle name="㼿㼿 3 3 4 4 2" xfId="35893" xr:uid="{00000000-0005-0000-0000-00004A940000}"/>
    <cellStyle name="㼿㼿 3 3 4 4 2 2" xfId="35894" xr:uid="{00000000-0005-0000-0000-00004B940000}"/>
    <cellStyle name="㼿㼿 3 3 4 4 3" xfId="35895" xr:uid="{00000000-0005-0000-0000-00004C940000}"/>
    <cellStyle name="㼿㼿 3 3 4 5" xfId="35896" xr:uid="{00000000-0005-0000-0000-00004D940000}"/>
    <cellStyle name="㼿㼿 3 3 4 5 2" xfId="35897" xr:uid="{00000000-0005-0000-0000-00004E940000}"/>
    <cellStyle name="㼿㼿 3 3 4 6" xfId="35898" xr:uid="{00000000-0005-0000-0000-00004F940000}"/>
    <cellStyle name="㼿㼿 3 3 5" xfId="35899" xr:uid="{00000000-0005-0000-0000-000050940000}"/>
    <cellStyle name="㼿㼿 3 3 5 2" xfId="35900" xr:uid="{00000000-0005-0000-0000-000051940000}"/>
    <cellStyle name="㼿㼿 3 3 5 2 2" xfId="35901" xr:uid="{00000000-0005-0000-0000-000052940000}"/>
    <cellStyle name="㼿㼿 3 3 5 2 2 2" xfId="35902" xr:uid="{00000000-0005-0000-0000-000053940000}"/>
    <cellStyle name="㼿㼿 3 3 5 2 3" xfId="35903" xr:uid="{00000000-0005-0000-0000-000054940000}"/>
    <cellStyle name="㼿㼿 3 3 5 3" xfId="35904" xr:uid="{00000000-0005-0000-0000-000055940000}"/>
    <cellStyle name="㼿㼿 3 3 5 3 2" xfId="35905" xr:uid="{00000000-0005-0000-0000-000056940000}"/>
    <cellStyle name="㼿㼿 3 3 5 3 2 2" xfId="35906" xr:uid="{00000000-0005-0000-0000-000057940000}"/>
    <cellStyle name="㼿㼿 3 3 5 3 3" xfId="35907" xr:uid="{00000000-0005-0000-0000-000058940000}"/>
    <cellStyle name="㼿㼿 3 3 5 4" xfId="35908" xr:uid="{00000000-0005-0000-0000-000059940000}"/>
    <cellStyle name="㼿㼿 3 3 5 4 2" xfId="35909" xr:uid="{00000000-0005-0000-0000-00005A940000}"/>
    <cellStyle name="㼿㼿 3 3 5 4 2 2" xfId="35910" xr:uid="{00000000-0005-0000-0000-00005B940000}"/>
    <cellStyle name="㼿㼿 3 3 5 4 3" xfId="35911" xr:uid="{00000000-0005-0000-0000-00005C940000}"/>
    <cellStyle name="㼿㼿 3 3 5 5" xfId="35912" xr:uid="{00000000-0005-0000-0000-00005D940000}"/>
    <cellStyle name="㼿㼿 3 3 5 5 2" xfId="35913" xr:uid="{00000000-0005-0000-0000-00005E940000}"/>
    <cellStyle name="㼿㼿 3 3 5 6" xfId="35914" xr:uid="{00000000-0005-0000-0000-00005F940000}"/>
    <cellStyle name="㼿㼿 3 3 6" xfId="35915" xr:uid="{00000000-0005-0000-0000-000060940000}"/>
    <cellStyle name="㼿㼿 3 3 6 2" xfId="35916" xr:uid="{00000000-0005-0000-0000-000061940000}"/>
    <cellStyle name="㼿㼿 3 3 6 2 2" xfId="35917" xr:uid="{00000000-0005-0000-0000-000062940000}"/>
    <cellStyle name="㼿㼿 3 3 6 2 2 2" xfId="35918" xr:uid="{00000000-0005-0000-0000-000063940000}"/>
    <cellStyle name="㼿㼿 3 3 6 2 3" xfId="35919" xr:uid="{00000000-0005-0000-0000-000064940000}"/>
    <cellStyle name="㼿㼿 3 3 6 3" xfId="35920" xr:uid="{00000000-0005-0000-0000-000065940000}"/>
    <cellStyle name="㼿㼿 3 3 6 3 2" xfId="35921" xr:uid="{00000000-0005-0000-0000-000066940000}"/>
    <cellStyle name="㼿㼿 3 3 6 3 2 2" xfId="35922" xr:uid="{00000000-0005-0000-0000-000067940000}"/>
    <cellStyle name="㼿㼿 3 3 6 3 3" xfId="35923" xr:uid="{00000000-0005-0000-0000-000068940000}"/>
    <cellStyle name="㼿㼿 3 3 6 4" xfId="35924" xr:uid="{00000000-0005-0000-0000-000069940000}"/>
    <cellStyle name="㼿㼿 3 3 6 4 2" xfId="35925" xr:uid="{00000000-0005-0000-0000-00006A940000}"/>
    <cellStyle name="㼿㼿 3 3 6 4 2 2" xfId="35926" xr:uid="{00000000-0005-0000-0000-00006B940000}"/>
    <cellStyle name="㼿㼿 3 3 6 4 3" xfId="35927" xr:uid="{00000000-0005-0000-0000-00006C940000}"/>
    <cellStyle name="㼿㼿 3 3 6 5" xfId="35928" xr:uid="{00000000-0005-0000-0000-00006D940000}"/>
    <cellStyle name="㼿㼿 3 3 6 5 2" xfId="35929" xr:uid="{00000000-0005-0000-0000-00006E940000}"/>
    <cellStyle name="㼿㼿 3 3 6 6" xfId="35930" xr:uid="{00000000-0005-0000-0000-00006F940000}"/>
    <cellStyle name="㼿㼿 3 3 7" xfId="35931" xr:uid="{00000000-0005-0000-0000-000070940000}"/>
    <cellStyle name="㼿㼿 3 3 7 2" xfId="35932" xr:uid="{00000000-0005-0000-0000-000071940000}"/>
    <cellStyle name="㼿㼿 3 3 7 2 2" xfId="35933" xr:uid="{00000000-0005-0000-0000-000072940000}"/>
    <cellStyle name="㼿㼿 3 3 7 3" xfId="35934" xr:uid="{00000000-0005-0000-0000-000073940000}"/>
    <cellStyle name="㼿㼿 3 3 8" xfId="35935" xr:uid="{00000000-0005-0000-0000-000074940000}"/>
    <cellStyle name="㼿㼿 3 3 8 2" xfId="35936" xr:uid="{00000000-0005-0000-0000-000075940000}"/>
    <cellStyle name="㼿㼿 3 3 9" xfId="35937" xr:uid="{00000000-0005-0000-0000-000076940000}"/>
    <cellStyle name="㼿㼿 3 4" xfId="35938" xr:uid="{00000000-0005-0000-0000-000077940000}"/>
    <cellStyle name="㼿㼿 3 4 2" xfId="35939" xr:uid="{00000000-0005-0000-0000-000078940000}"/>
    <cellStyle name="㼿㼿 3 4 2 2" xfId="35940" xr:uid="{00000000-0005-0000-0000-000079940000}"/>
    <cellStyle name="㼿㼿 3 4 2 2 2" xfId="35941" xr:uid="{00000000-0005-0000-0000-00007A940000}"/>
    <cellStyle name="㼿㼿 3 4 2 2 2 2" xfId="35942" xr:uid="{00000000-0005-0000-0000-00007B940000}"/>
    <cellStyle name="㼿㼿 3 4 2 2 3" xfId="35943" xr:uid="{00000000-0005-0000-0000-00007C940000}"/>
    <cellStyle name="㼿㼿 3 4 2 3" xfId="35944" xr:uid="{00000000-0005-0000-0000-00007D940000}"/>
    <cellStyle name="㼿㼿 3 4 2 3 2" xfId="35945" xr:uid="{00000000-0005-0000-0000-00007E940000}"/>
    <cellStyle name="㼿㼿 3 4 2 3 2 2" xfId="35946" xr:uid="{00000000-0005-0000-0000-00007F940000}"/>
    <cellStyle name="㼿㼿 3 4 2 3 3" xfId="35947" xr:uid="{00000000-0005-0000-0000-000080940000}"/>
    <cellStyle name="㼿㼿 3 4 2 4" xfId="35948" xr:uid="{00000000-0005-0000-0000-000081940000}"/>
    <cellStyle name="㼿㼿 3 4 2 4 2" xfId="35949" xr:uid="{00000000-0005-0000-0000-000082940000}"/>
    <cellStyle name="㼿㼿 3 4 2 4 2 2" xfId="35950" xr:uid="{00000000-0005-0000-0000-000083940000}"/>
    <cellStyle name="㼿㼿 3 4 2 4 3" xfId="35951" xr:uid="{00000000-0005-0000-0000-000084940000}"/>
    <cellStyle name="㼿㼿 3 4 2 5" xfId="35952" xr:uid="{00000000-0005-0000-0000-000085940000}"/>
    <cellStyle name="㼿㼿 3 4 2 5 2" xfId="35953" xr:uid="{00000000-0005-0000-0000-000086940000}"/>
    <cellStyle name="㼿㼿 3 4 2 6" xfId="35954" xr:uid="{00000000-0005-0000-0000-000087940000}"/>
    <cellStyle name="㼿㼿 3 4 3" xfId="35955" xr:uid="{00000000-0005-0000-0000-000088940000}"/>
    <cellStyle name="㼿㼿 3 4 3 2" xfId="35956" xr:uid="{00000000-0005-0000-0000-000089940000}"/>
    <cellStyle name="㼿㼿 3 4 3 2 2" xfId="35957" xr:uid="{00000000-0005-0000-0000-00008A940000}"/>
    <cellStyle name="㼿㼿 3 4 3 2 2 2" xfId="35958" xr:uid="{00000000-0005-0000-0000-00008B940000}"/>
    <cellStyle name="㼿㼿 3 4 3 2 3" xfId="35959" xr:uid="{00000000-0005-0000-0000-00008C940000}"/>
    <cellStyle name="㼿㼿 3 4 3 3" xfId="35960" xr:uid="{00000000-0005-0000-0000-00008D940000}"/>
    <cellStyle name="㼿㼿 3 4 3 3 2" xfId="35961" xr:uid="{00000000-0005-0000-0000-00008E940000}"/>
    <cellStyle name="㼿㼿 3 4 3 3 2 2" xfId="35962" xr:uid="{00000000-0005-0000-0000-00008F940000}"/>
    <cellStyle name="㼿㼿 3 4 3 3 3" xfId="35963" xr:uid="{00000000-0005-0000-0000-000090940000}"/>
    <cellStyle name="㼿㼿 3 4 3 4" xfId="35964" xr:uid="{00000000-0005-0000-0000-000091940000}"/>
    <cellStyle name="㼿㼿 3 4 3 4 2" xfId="35965" xr:uid="{00000000-0005-0000-0000-000092940000}"/>
    <cellStyle name="㼿㼿 3 4 3 4 2 2" xfId="35966" xr:uid="{00000000-0005-0000-0000-000093940000}"/>
    <cellStyle name="㼿㼿 3 4 3 4 3" xfId="35967" xr:uid="{00000000-0005-0000-0000-000094940000}"/>
    <cellStyle name="㼿㼿 3 4 3 5" xfId="35968" xr:uid="{00000000-0005-0000-0000-000095940000}"/>
    <cellStyle name="㼿㼿 3 4 3 5 2" xfId="35969" xr:uid="{00000000-0005-0000-0000-000096940000}"/>
    <cellStyle name="㼿㼿 3 4 3 6" xfId="35970" xr:uid="{00000000-0005-0000-0000-000097940000}"/>
    <cellStyle name="㼿㼿 3 4 4" xfId="35971" xr:uid="{00000000-0005-0000-0000-000098940000}"/>
    <cellStyle name="㼿㼿 3 4 4 2" xfId="35972" xr:uid="{00000000-0005-0000-0000-000099940000}"/>
    <cellStyle name="㼿㼿 3 4 4 2 2" xfId="35973" xr:uid="{00000000-0005-0000-0000-00009A940000}"/>
    <cellStyle name="㼿㼿 3 4 4 2 2 2" xfId="35974" xr:uid="{00000000-0005-0000-0000-00009B940000}"/>
    <cellStyle name="㼿㼿 3 4 4 2 3" xfId="35975" xr:uid="{00000000-0005-0000-0000-00009C940000}"/>
    <cellStyle name="㼿㼿 3 4 4 3" xfId="35976" xr:uid="{00000000-0005-0000-0000-00009D940000}"/>
    <cellStyle name="㼿㼿 3 4 4 3 2" xfId="35977" xr:uid="{00000000-0005-0000-0000-00009E940000}"/>
    <cellStyle name="㼿㼿 3 4 4 3 2 2" xfId="35978" xr:uid="{00000000-0005-0000-0000-00009F940000}"/>
    <cellStyle name="㼿㼿 3 4 4 3 3" xfId="35979" xr:uid="{00000000-0005-0000-0000-0000A0940000}"/>
    <cellStyle name="㼿㼿 3 4 4 4" xfId="35980" xr:uid="{00000000-0005-0000-0000-0000A1940000}"/>
    <cellStyle name="㼿㼿 3 4 4 4 2" xfId="35981" xr:uid="{00000000-0005-0000-0000-0000A2940000}"/>
    <cellStyle name="㼿㼿 3 4 4 4 2 2" xfId="35982" xr:uid="{00000000-0005-0000-0000-0000A3940000}"/>
    <cellStyle name="㼿㼿 3 4 4 4 3" xfId="35983" xr:uid="{00000000-0005-0000-0000-0000A4940000}"/>
    <cellStyle name="㼿㼿 3 4 4 5" xfId="35984" xr:uid="{00000000-0005-0000-0000-0000A5940000}"/>
    <cellStyle name="㼿㼿 3 4 4 5 2" xfId="35985" xr:uid="{00000000-0005-0000-0000-0000A6940000}"/>
    <cellStyle name="㼿㼿 3 4 4 6" xfId="35986" xr:uid="{00000000-0005-0000-0000-0000A7940000}"/>
    <cellStyle name="㼿㼿 3 4 5" xfId="35987" xr:uid="{00000000-0005-0000-0000-0000A8940000}"/>
    <cellStyle name="㼿㼿 3 4 5 2" xfId="35988" xr:uid="{00000000-0005-0000-0000-0000A9940000}"/>
    <cellStyle name="㼿㼿 3 4 5 2 2" xfId="35989" xr:uid="{00000000-0005-0000-0000-0000AA940000}"/>
    <cellStyle name="㼿㼿 3 4 5 2 2 2" xfId="35990" xr:uid="{00000000-0005-0000-0000-0000AB940000}"/>
    <cellStyle name="㼿㼿 3 4 5 2 3" xfId="35991" xr:uid="{00000000-0005-0000-0000-0000AC940000}"/>
    <cellStyle name="㼿㼿 3 4 5 3" xfId="35992" xr:uid="{00000000-0005-0000-0000-0000AD940000}"/>
    <cellStyle name="㼿㼿 3 4 5 3 2" xfId="35993" xr:uid="{00000000-0005-0000-0000-0000AE940000}"/>
    <cellStyle name="㼿㼿 3 4 5 3 2 2" xfId="35994" xr:uid="{00000000-0005-0000-0000-0000AF940000}"/>
    <cellStyle name="㼿㼿 3 4 5 3 3" xfId="35995" xr:uid="{00000000-0005-0000-0000-0000B0940000}"/>
    <cellStyle name="㼿㼿 3 4 5 4" xfId="35996" xr:uid="{00000000-0005-0000-0000-0000B1940000}"/>
    <cellStyle name="㼿㼿 3 4 5 4 2" xfId="35997" xr:uid="{00000000-0005-0000-0000-0000B2940000}"/>
    <cellStyle name="㼿㼿 3 4 5 4 2 2" xfId="35998" xr:uid="{00000000-0005-0000-0000-0000B3940000}"/>
    <cellStyle name="㼿㼿 3 4 5 4 3" xfId="35999" xr:uid="{00000000-0005-0000-0000-0000B4940000}"/>
    <cellStyle name="㼿㼿 3 4 5 5" xfId="36000" xr:uid="{00000000-0005-0000-0000-0000B5940000}"/>
    <cellStyle name="㼿㼿 3 4 5 5 2" xfId="36001" xr:uid="{00000000-0005-0000-0000-0000B6940000}"/>
    <cellStyle name="㼿㼿 3 4 5 6" xfId="36002" xr:uid="{00000000-0005-0000-0000-0000B7940000}"/>
    <cellStyle name="㼿㼿 3 4 6" xfId="36003" xr:uid="{00000000-0005-0000-0000-0000B8940000}"/>
    <cellStyle name="㼿㼿 3 4 6 2" xfId="36004" xr:uid="{00000000-0005-0000-0000-0000B9940000}"/>
    <cellStyle name="㼿㼿 3 4 6 2 2" xfId="36005" xr:uid="{00000000-0005-0000-0000-0000BA940000}"/>
    <cellStyle name="㼿㼿 3 4 6 3" xfId="36006" xr:uid="{00000000-0005-0000-0000-0000BB940000}"/>
    <cellStyle name="㼿㼿 3 4 7" xfId="36007" xr:uid="{00000000-0005-0000-0000-0000BC940000}"/>
    <cellStyle name="㼿㼿 3 4 7 2" xfId="36008" xr:uid="{00000000-0005-0000-0000-0000BD940000}"/>
    <cellStyle name="㼿㼿 3 4 8" xfId="36009" xr:uid="{00000000-0005-0000-0000-0000BE940000}"/>
    <cellStyle name="㼿㼿 3 5" xfId="36010" xr:uid="{00000000-0005-0000-0000-0000BF940000}"/>
    <cellStyle name="㼿㼿 3 5 2" xfId="36011" xr:uid="{00000000-0005-0000-0000-0000C0940000}"/>
    <cellStyle name="㼿㼿 3 5 2 2" xfId="36012" xr:uid="{00000000-0005-0000-0000-0000C1940000}"/>
    <cellStyle name="㼿㼿 3 5 2 2 2" xfId="36013" xr:uid="{00000000-0005-0000-0000-0000C2940000}"/>
    <cellStyle name="㼿㼿 3 5 2 2 2 2" xfId="36014" xr:uid="{00000000-0005-0000-0000-0000C3940000}"/>
    <cellStyle name="㼿㼿 3 5 2 2 3" xfId="36015" xr:uid="{00000000-0005-0000-0000-0000C4940000}"/>
    <cellStyle name="㼿㼿 3 5 2 3" xfId="36016" xr:uid="{00000000-0005-0000-0000-0000C5940000}"/>
    <cellStyle name="㼿㼿 3 5 2 3 2" xfId="36017" xr:uid="{00000000-0005-0000-0000-0000C6940000}"/>
    <cellStyle name="㼿㼿 3 5 2 3 2 2" xfId="36018" xr:uid="{00000000-0005-0000-0000-0000C7940000}"/>
    <cellStyle name="㼿㼿 3 5 2 3 3" xfId="36019" xr:uid="{00000000-0005-0000-0000-0000C8940000}"/>
    <cellStyle name="㼿㼿 3 5 2 4" xfId="36020" xr:uid="{00000000-0005-0000-0000-0000C9940000}"/>
    <cellStyle name="㼿㼿 3 5 2 4 2" xfId="36021" xr:uid="{00000000-0005-0000-0000-0000CA940000}"/>
    <cellStyle name="㼿㼿 3 5 2 4 2 2" xfId="36022" xr:uid="{00000000-0005-0000-0000-0000CB940000}"/>
    <cellStyle name="㼿㼿 3 5 2 4 3" xfId="36023" xr:uid="{00000000-0005-0000-0000-0000CC940000}"/>
    <cellStyle name="㼿㼿 3 5 2 5" xfId="36024" xr:uid="{00000000-0005-0000-0000-0000CD940000}"/>
    <cellStyle name="㼿㼿 3 5 2 5 2" xfId="36025" xr:uid="{00000000-0005-0000-0000-0000CE940000}"/>
    <cellStyle name="㼿㼿 3 5 2 6" xfId="36026" xr:uid="{00000000-0005-0000-0000-0000CF940000}"/>
    <cellStyle name="㼿㼿 3 5 3" xfId="36027" xr:uid="{00000000-0005-0000-0000-0000D0940000}"/>
    <cellStyle name="㼿㼿 3 5 3 2" xfId="36028" xr:uid="{00000000-0005-0000-0000-0000D1940000}"/>
    <cellStyle name="㼿㼿 3 5 3 2 2" xfId="36029" xr:uid="{00000000-0005-0000-0000-0000D2940000}"/>
    <cellStyle name="㼿㼿 3 5 3 2 2 2" xfId="36030" xr:uid="{00000000-0005-0000-0000-0000D3940000}"/>
    <cellStyle name="㼿㼿 3 5 3 2 3" xfId="36031" xr:uid="{00000000-0005-0000-0000-0000D4940000}"/>
    <cellStyle name="㼿㼿 3 5 3 3" xfId="36032" xr:uid="{00000000-0005-0000-0000-0000D5940000}"/>
    <cellStyle name="㼿㼿 3 5 3 3 2" xfId="36033" xr:uid="{00000000-0005-0000-0000-0000D6940000}"/>
    <cellStyle name="㼿㼿 3 5 3 3 2 2" xfId="36034" xr:uid="{00000000-0005-0000-0000-0000D7940000}"/>
    <cellStyle name="㼿㼿 3 5 3 3 3" xfId="36035" xr:uid="{00000000-0005-0000-0000-0000D8940000}"/>
    <cellStyle name="㼿㼿 3 5 3 4" xfId="36036" xr:uid="{00000000-0005-0000-0000-0000D9940000}"/>
    <cellStyle name="㼿㼿 3 5 3 4 2" xfId="36037" xr:uid="{00000000-0005-0000-0000-0000DA940000}"/>
    <cellStyle name="㼿㼿 3 5 3 4 2 2" xfId="36038" xr:uid="{00000000-0005-0000-0000-0000DB940000}"/>
    <cellStyle name="㼿㼿 3 5 3 4 3" xfId="36039" xr:uid="{00000000-0005-0000-0000-0000DC940000}"/>
    <cellStyle name="㼿㼿 3 5 3 5" xfId="36040" xr:uid="{00000000-0005-0000-0000-0000DD940000}"/>
    <cellStyle name="㼿㼿 3 5 3 5 2" xfId="36041" xr:uid="{00000000-0005-0000-0000-0000DE940000}"/>
    <cellStyle name="㼿㼿 3 5 3 6" xfId="36042" xr:uid="{00000000-0005-0000-0000-0000DF940000}"/>
    <cellStyle name="㼿㼿 3 5 4" xfId="36043" xr:uid="{00000000-0005-0000-0000-0000E0940000}"/>
    <cellStyle name="㼿㼿 3 5 4 2" xfId="36044" xr:uid="{00000000-0005-0000-0000-0000E1940000}"/>
    <cellStyle name="㼿㼿 3 5 4 2 2" xfId="36045" xr:uid="{00000000-0005-0000-0000-0000E2940000}"/>
    <cellStyle name="㼿㼿 3 5 4 2 2 2" xfId="36046" xr:uid="{00000000-0005-0000-0000-0000E3940000}"/>
    <cellStyle name="㼿㼿 3 5 4 2 3" xfId="36047" xr:uid="{00000000-0005-0000-0000-0000E4940000}"/>
    <cellStyle name="㼿㼿 3 5 4 3" xfId="36048" xr:uid="{00000000-0005-0000-0000-0000E5940000}"/>
    <cellStyle name="㼿㼿 3 5 4 3 2" xfId="36049" xr:uid="{00000000-0005-0000-0000-0000E6940000}"/>
    <cellStyle name="㼿㼿 3 5 4 3 2 2" xfId="36050" xr:uid="{00000000-0005-0000-0000-0000E7940000}"/>
    <cellStyle name="㼿㼿 3 5 4 3 3" xfId="36051" xr:uid="{00000000-0005-0000-0000-0000E8940000}"/>
    <cellStyle name="㼿㼿 3 5 4 4" xfId="36052" xr:uid="{00000000-0005-0000-0000-0000E9940000}"/>
    <cellStyle name="㼿㼿 3 5 4 4 2" xfId="36053" xr:uid="{00000000-0005-0000-0000-0000EA940000}"/>
    <cellStyle name="㼿㼿 3 5 4 4 2 2" xfId="36054" xr:uid="{00000000-0005-0000-0000-0000EB940000}"/>
    <cellStyle name="㼿㼿 3 5 4 4 3" xfId="36055" xr:uid="{00000000-0005-0000-0000-0000EC940000}"/>
    <cellStyle name="㼿㼿 3 5 4 5" xfId="36056" xr:uid="{00000000-0005-0000-0000-0000ED940000}"/>
    <cellStyle name="㼿㼿 3 5 4 5 2" xfId="36057" xr:uid="{00000000-0005-0000-0000-0000EE940000}"/>
    <cellStyle name="㼿㼿 3 5 4 6" xfId="36058" xr:uid="{00000000-0005-0000-0000-0000EF940000}"/>
    <cellStyle name="㼿㼿 3 5 5" xfId="36059" xr:uid="{00000000-0005-0000-0000-0000F0940000}"/>
    <cellStyle name="㼿㼿 3 5 5 2" xfId="36060" xr:uid="{00000000-0005-0000-0000-0000F1940000}"/>
    <cellStyle name="㼿㼿 3 5 5 2 2" xfId="36061" xr:uid="{00000000-0005-0000-0000-0000F2940000}"/>
    <cellStyle name="㼿㼿 3 5 5 2 2 2" xfId="36062" xr:uid="{00000000-0005-0000-0000-0000F3940000}"/>
    <cellStyle name="㼿㼿 3 5 5 2 3" xfId="36063" xr:uid="{00000000-0005-0000-0000-0000F4940000}"/>
    <cellStyle name="㼿㼿 3 5 5 3" xfId="36064" xr:uid="{00000000-0005-0000-0000-0000F5940000}"/>
    <cellStyle name="㼿㼿 3 5 5 3 2" xfId="36065" xr:uid="{00000000-0005-0000-0000-0000F6940000}"/>
    <cellStyle name="㼿㼿 3 5 5 3 2 2" xfId="36066" xr:uid="{00000000-0005-0000-0000-0000F7940000}"/>
    <cellStyle name="㼿㼿 3 5 5 3 3" xfId="36067" xr:uid="{00000000-0005-0000-0000-0000F8940000}"/>
    <cellStyle name="㼿㼿 3 5 5 4" xfId="36068" xr:uid="{00000000-0005-0000-0000-0000F9940000}"/>
    <cellStyle name="㼿㼿 3 5 5 4 2" xfId="36069" xr:uid="{00000000-0005-0000-0000-0000FA940000}"/>
    <cellStyle name="㼿㼿 3 5 5 4 2 2" xfId="36070" xr:uid="{00000000-0005-0000-0000-0000FB940000}"/>
    <cellStyle name="㼿㼿 3 5 5 4 3" xfId="36071" xr:uid="{00000000-0005-0000-0000-0000FC940000}"/>
    <cellStyle name="㼿㼿 3 5 5 5" xfId="36072" xr:uid="{00000000-0005-0000-0000-0000FD940000}"/>
    <cellStyle name="㼿㼿 3 5 5 5 2" xfId="36073" xr:uid="{00000000-0005-0000-0000-0000FE940000}"/>
    <cellStyle name="㼿㼿 3 5 5 6" xfId="36074" xr:uid="{00000000-0005-0000-0000-0000FF940000}"/>
    <cellStyle name="㼿㼿 3 5 6" xfId="36075" xr:uid="{00000000-0005-0000-0000-000000950000}"/>
    <cellStyle name="㼿㼿 3 5 6 2" xfId="36076" xr:uid="{00000000-0005-0000-0000-000001950000}"/>
    <cellStyle name="㼿㼿 3 5 6 2 2" xfId="36077" xr:uid="{00000000-0005-0000-0000-000002950000}"/>
    <cellStyle name="㼿㼿 3 5 6 3" xfId="36078" xr:uid="{00000000-0005-0000-0000-000003950000}"/>
    <cellStyle name="㼿㼿 3 5 7" xfId="36079" xr:uid="{00000000-0005-0000-0000-000004950000}"/>
    <cellStyle name="㼿㼿 3 5 7 2" xfId="36080" xr:uid="{00000000-0005-0000-0000-000005950000}"/>
    <cellStyle name="㼿㼿 3 5 8" xfId="36081" xr:uid="{00000000-0005-0000-0000-000006950000}"/>
    <cellStyle name="㼿㼿 3 6" xfId="36082" xr:uid="{00000000-0005-0000-0000-000007950000}"/>
    <cellStyle name="㼿㼿 3 6 2" xfId="36083" xr:uid="{00000000-0005-0000-0000-000008950000}"/>
    <cellStyle name="㼿㼿 3 6 2 2" xfId="36084" xr:uid="{00000000-0005-0000-0000-000009950000}"/>
    <cellStyle name="㼿㼿 3 6 2 2 2" xfId="36085" xr:uid="{00000000-0005-0000-0000-00000A950000}"/>
    <cellStyle name="㼿㼿 3 6 2 3" xfId="36086" xr:uid="{00000000-0005-0000-0000-00000B950000}"/>
    <cellStyle name="㼿㼿 3 6 3" xfId="36087" xr:uid="{00000000-0005-0000-0000-00000C950000}"/>
    <cellStyle name="㼿㼿 3 6 3 2" xfId="36088" xr:uid="{00000000-0005-0000-0000-00000D950000}"/>
    <cellStyle name="㼿㼿 3 6 4" xfId="36089" xr:uid="{00000000-0005-0000-0000-00000E950000}"/>
    <cellStyle name="㼿㼿 3 7" xfId="36090" xr:uid="{00000000-0005-0000-0000-00000F950000}"/>
    <cellStyle name="㼿㼿 3 7 2" xfId="36091" xr:uid="{00000000-0005-0000-0000-000010950000}"/>
    <cellStyle name="㼿㼿 3 7 2 2" xfId="36092" xr:uid="{00000000-0005-0000-0000-000011950000}"/>
    <cellStyle name="㼿㼿 3 7 3" xfId="36093" xr:uid="{00000000-0005-0000-0000-000012950000}"/>
    <cellStyle name="㼿㼿 3 8" xfId="36094" xr:uid="{00000000-0005-0000-0000-000013950000}"/>
    <cellStyle name="㼿㼿 3 8 2" xfId="36095" xr:uid="{00000000-0005-0000-0000-000014950000}"/>
    <cellStyle name="㼿㼿 3 9" xfId="36096" xr:uid="{00000000-0005-0000-0000-000015950000}"/>
    <cellStyle name="㼿㼿 4" xfId="36097" xr:uid="{00000000-0005-0000-0000-000016950000}"/>
    <cellStyle name="㼿㼿 4 10" xfId="36098" xr:uid="{00000000-0005-0000-0000-000017950000}"/>
    <cellStyle name="㼿㼿 4 2" xfId="36099" xr:uid="{00000000-0005-0000-0000-000018950000}"/>
    <cellStyle name="㼿㼿 4 2 2" xfId="36100" xr:uid="{00000000-0005-0000-0000-000019950000}"/>
    <cellStyle name="㼿㼿 4 2 2 2" xfId="36101" xr:uid="{00000000-0005-0000-0000-00001A950000}"/>
    <cellStyle name="㼿㼿 4 2 2 2 2" xfId="36102" xr:uid="{00000000-0005-0000-0000-00001B950000}"/>
    <cellStyle name="㼿㼿 4 2 2 2 2 2" xfId="36103" xr:uid="{00000000-0005-0000-0000-00001C950000}"/>
    <cellStyle name="㼿㼿 4 2 2 2 3" xfId="36104" xr:uid="{00000000-0005-0000-0000-00001D950000}"/>
    <cellStyle name="㼿㼿 4 2 2 3" xfId="36105" xr:uid="{00000000-0005-0000-0000-00001E950000}"/>
    <cellStyle name="㼿㼿 4 2 2 3 2" xfId="36106" xr:uid="{00000000-0005-0000-0000-00001F950000}"/>
    <cellStyle name="㼿㼿 4 2 2 3 2 2" xfId="36107" xr:uid="{00000000-0005-0000-0000-000020950000}"/>
    <cellStyle name="㼿㼿 4 2 2 3 3" xfId="36108" xr:uid="{00000000-0005-0000-0000-000021950000}"/>
    <cellStyle name="㼿㼿 4 2 2 4" xfId="36109" xr:uid="{00000000-0005-0000-0000-000022950000}"/>
    <cellStyle name="㼿㼿 4 2 2 4 2" xfId="36110" xr:uid="{00000000-0005-0000-0000-000023950000}"/>
    <cellStyle name="㼿㼿 4 2 2 4 2 2" xfId="36111" xr:uid="{00000000-0005-0000-0000-000024950000}"/>
    <cellStyle name="㼿㼿 4 2 2 4 3" xfId="36112" xr:uid="{00000000-0005-0000-0000-000025950000}"/>
    <cellStyle name="㼿㼿 4 2 2 5" xfId="36113" xr:uid="{00000000-0005-0000-0000-000026950000}"/>
    <cellStyle name="㼿㼿 4 2 2 5 2" xfId="36114" xr:uid="{00000000-0005-0000-0000-000027950000}"/>
    <cellStyle name="㼿㼿 4 2 2 6" xfId="36115" xr:uid="{00000000-0005-0000-0000-000028950000}"/>
    <cellStyle name="㼿㼿 4 2 3" xfId="36116" xr:uid="{00000000-0005-0000-0000-000029950000}"/>
    <cellStyle name="㼿㼿 4 2 3 2" xfId="36117" xr:uid="{00000000-0005-0000-0000-00002A950000}"/>
    <cellStyle name="㼿㼿 4 2 3 2 2" xfId="36118" xr:uid="{00000000-0005-0000-0000-00002B950000}"/>
    <cellStyle name="㼿㼿 4 2 3 2 2 2" xfId="36119" xr:uid="{00000000-0005-0000-0000-00002C950000}"/>
    <cellStyle name="㼿㼿 4 2 3 2 3" xfId="36120" xr:uid="{00000000-0005-0000-0000-00002D950000}"/>
    <cellStyle name="㼿㼿 4 2 3 3" xfId="36121" xr:uid="{00000000-0005-0000-0000-00002E950000}"/>
    <cellStyle name="㼿㼿 4 2 3 3 2" xfId="36122" xr:uid="{00000000-0005-0000-0000-00002F950000}"/>
    <cellStyle name="㼿㼿 4 2 3 3 2 2" xfId="36123" xr:uid="{00000000-0005-0000-0000-000030950000}"/>
    <cellStyle name="㼿㼿 4 2 3 3 3" xfId="36124" xr:uid="{00000000-0005-0000-0000-000031950000}"/>
    <cellStyle name="㼿㼿 4 2 3 4" xfId="36125" xr:uid="{00000000-0005-0000-0000-000032950000}"/>
    <cellStyle name="㼿㼿 4 2 3 4 2" xfId="36126" xr:uid="{00000000-0005-0000-0000-000033950000}"/>
    <cellStyle name="㼿㼿 4 2 3 4 2 2" xfId="36127" xr:uid="{00000000-0005-0000-0000-000034950000}"/>
    <cellStyle name="㼿㼿 4 2 3 4 3" xfId="36128" xr:uid="{00000000-0005-0000-0000-000035950000}"/>
    <cellStyle name="㼿㼿 4 2 3 5" xfId="36129" xr:uid="{00000000-0005-0000-0000-000036950000}"/>
    <cellStyle name="㼿㼿 4 2 3 5 2" xfId="36130" xr:uid="{00000000-0005-0000-0000-000037950000}"/>
    <cellStyle name="㼿㼿 4 2 3 6" xfId="36131" xr:uid="{00000000-0005-0000-0000-000038950000}"/>
    <cellStyle name="㼿㼿 4 2 4" xfId="36132" xr:uid="{00000000-0005-0000-0000-000039950000}"/>
    <cellStyle name="㼿㼿 4 2 4 2" xfId="36133" xr:uid="{00000000-0005-0000-0000-00003A950000}"/>
    <cellStyle name="㼿㼿 4 2 4 2 2" xfId="36134" xr:uid="{00000000-0005-0000-0000-00003B950000}"/>
    <cellStyle name="㼿㼿 4 2 4 2 2 2" xfId="36135" xr:uid="{00000000-0005-0000-0000-00003C950000}"/>
    <cellStyle name="㼿㼿 4 2 4 2 3" xfId="36136" xr:uid="{00000000-0005-0000-0000-00003D950000}"/>
    <cellStyle name="㼿㼿 4 2 4 3" xfId="36137" xr:uid="{00000000-0005-0000-0000-00003E950000}"/>
    <cellStyle name="㼿㼿 4 2 4 3 2" xfId="36138" xr:uid="{00000000-0005-0000-0000-00003F950000}"/>
    <cellStyle name="㼿㼿 4 2 4 3 2 2" xfId="36139" xr:uid="{00000000-0005-0000-0000-000040950000}"/>
    <cellStyle name="㼿㼿 4 2 4 3 3" xfId="36140" xr:uid="{00000000-0005-0000-0000-000041950000}"/>
    <cellStyle name="㼿㼿 4 2 4 4" xfId="36141" xr:uid="{00000000-0005-0000-0000-000042950000}"/>
    <cellStyle name="㼿㼿 4 2 4 4 2" xfId="36142" xr:uid="{00000000-0005-0000-0000-000043950000}"/>
    <cellStyle name="㼿㼿 4 2 4 4 2 2" xfId="36143" xr:uid="{00000000-0005-0000-0000-000044950000}"/>
    <cellStyle name="㼿㼿 4 2 4 4 3" xfId="36144" xr:uid="{00000000-0005-0000-0000-000045950000}"/>
    <cellStyle name="㼿㼿 4 2 4 5" xfId="36145" xr:uid="{00000000-0005-0000-0000-000046950000}"/>
    <cellStyle name="㼿㼿 4 2 4 5 2" xfId="36146" xr:uid="{00000000-0005-0000-0000-000047950000}"/>
    <cellStyle name="㼿㼿 4 2 4 6" xfId="36147" xr:uid="{00000000-0005-0000-0000-000048950000}"/>
    <cellStyle name="㼿㼿 4 2 5" xfId="36148" xr:uid="{00000000-0005-0000-0000-000049950000}"/>
    <cellStyle name="㼿㼿 4 2 5 2" xfId="36149" xr:uid="{00000000-0005-0000-0000-00004A950000}"/>
    <cellStyle name="㼿㼿 4 2 5 2 2" xfId="36150" xr:uid="{00000000-0005-0000-0000-00004B950000}"/>
    <cellStyle name="㼿㼿 4 2 5 2 2 2" xfId="36151" xr:uid="{00000000-0005-0000-0000-00004C950000}"/>
    <cellStyle name="㼿㼿 4 2 5 2 3" xfId="36152" xr:uid="{00000000-0005-0000-0000-00004D950000}"/>
    <cellStyle name="㼿㼿 4 2 5 3" xfId="36153" xr:uid="{00000000-0005-0000-0000-00004E950000}"/>
    <cellStyle name="㼿㼿 4 2 5 3 2" xfId="36154" xr:uid="{00000000-0005-0000-0000-00004F950000}"/>
    <cellStyle name="㼿㼿 4 2 5 3 2 2" xfId="36155" xr:uid="{00000000-0005-0000-0000-000050950000}"/>
    <cellStyle name="㼿㼿 4 2 5 3 3" xfId="36156" xr:uid="{00000000-0005-0000-0000-000051950000}"/>
    <cellStyle name="㼿㼿 4 2 5 4" xfId="36157" xr:uid="{00000000-0005-0000-0000-000052950000}"/>
    <cellStyle name="㼿㼿 4 2 5 4 2" xfId="36158" xr:uid="{00000000-0005-0000-0000-000053950000}"/>
    <cellStyle name="㼿㼿 4 2 5 4 2 2" xfId="36159" xr:uid="{00000000-0005-0000-0000-000054950000}"/>
    <cellStyle name="㼿㼿 4 2 5 4 3" xfId="36160" xr:uid="{00000000-0005-0000-0000-000055950000}"/>
    <cellStyle name="㼿㼿 4 2 5 5" xfId="36161" xr:uid="{00000000-0005-0000-0000-000056950000}"/>
    <cellStyle name="㼿㼿 4 2 5 5 2" xfId="36162" xr:uid="{00000000-0005-0000-0000-000057950000}"/>
    <cellStyle name="㼿㼿 4 2 5 6" xfId="36163" xr:uid="{00000000-0005-0000-0000-000058950000}"/>
    <cellStyle name="㼿㼿 4 2 6" xfId="36164" xr:uid="{00000000-0005-0000-0000-000059950000}"/>
    <cellStyle name="㼿㼿 4 2 6 2" xfId="36165" xr:uid="{00000000-0005-0000-0000-00005A950000}"/>
    <cellStyle name="㼿㼿 4 2 6 2 2" xfId="36166" xr:uid="{00000000-0005-0000-0000-00005B950000}"/>
    <cellStyle name="㼿㼿 4 2 6 2 2 2" xfId="36167" xr:uid="{00000000-0005-0000-0000-00005C950000}"/>
    <cellStyle name="㼿㼿 4 2 6 2 3" xfId="36168" xr:uid="{00000000-0005-0000-0000-00005D950000}"/>
    <cellStyle name="㼿㼿 4 2 6 3" xfId="36169" xr:uid="{00000000-0005-0000-0000-00005E950000}"/>
    <cellStyle name="㼿㼿 4 2 6 3 2" xfId="36170" xr:uid="{00000000-0005-0000-0000-00005F950000}"/>
    <cellStyle name="㼿㼿 4 2 6 3 2 2" xfId="36171" xr:uid="{00000000-0005-0000-0000-000060950000}"/>
    <cellStyle name="㼿㼿 4 2 6 3 3" xfId="36172" xr:uid="{00000000-0005-0000-0000-000061950000}"/>
    <cellStyle name="㼿㼿 4 2 6 4" xfId="36173" xr:uid="{00000000-0005-0000-0000-000062950000}"/>
    <cellStyle name="㼿㼿 4 2 6 4 2" xfId="36174" xr:uid="{00000000-0005-0000-0000-000063950000}"/>
    <cellStyle name="㼿㼿 4 2 6 4 2 2" xfId="36175" xr:uid="{00000000-0005-0000-0000-000064950000}"/>
    <cellStyle name="㼿㼿 4 2 6 4 3" xfId="36176" xr:uid="{00000000-0005-0000-0000-000065950000}"/>
    <cellStyle name="㼿㼿 4 2 6 5" xfId="36177" xr:uid="{00000000-0005-0000-0000-000066950000}"/>
    <cellStyle name="㼿㼿 4 2 6 5 2" xfId="36178" xr:uid="{00000000-0005-0000-0000-000067950000}"/>
    <cellStyle name="㼿㼿 4 2 6 6" xfId="36179" xr:uid="{00000000-0005-0000-0000-000068950000}"/>
    <cellStyle name="㼿㼿 4 2 7" xfId="36180" xr:uid="{00000000-0005-0000-0000-000069950000}"/>
    <cellStyle name="㼿㼿 4 2 7 2" xfId="36181" xr:uid="{00000000-0005-0000-0000-00006A950000}"/>
    <cellStyle name="㼿㼿 4 2 7 2 2" xfId="36182" xr:uid="{00000000-0005-0000-0000-00006B950000}"/>
    <cellStyle name="㼿㼿 4 2 7 3" xfId="36183" xr:uid="{00000000-0005-0000-0000-00006C950000}"/>
    <cellStyle name="㼿㼿 4 2 8" xfId="36184" xr:uid="{00000000-0005-0000-0000-00006D950000}"/>
    <cellStyle name="㼿㼿 4 2 8 2" xfId="36185" xr:uid="{00000000-0005-0000-0000-00006E950000}"/>
    <cellStyle name="㼿㼿 4 2 9" xfId="36186" xr:uid="{00000000-0005-0000-0000-00006F950000}"/>
    <cellStyle name="㼿㼿 4 3" xfId="36187" xr:uid="{00000000-0005-0000-0000-000070950000}"/>
    <cellStyle name="㼿㼿 4 3 2" xfId="36188" xr:uid="{00000000-0005-0000-0000-000071950000}"/>
    <cellStyle name="㼿㼿 4 3 2 2" xfId="36189" xr:uid="{00000000-0005-0000-0000-000072950000}"/>
    <cellStyle name="㼿㼿 4 3 2 2 2" xfId="36190" xr:uid="{00000000-0005-0000-0000-000073950000}"/>
    <cellStyle name="㼿㼿 4 3 2 2 2 2" xfId="36191" xr:uid="{00000000-0005-0000-0000-000074950000}"/>
    <cellStyle name="㼿㼿 4 3 2 2 3" xfId="36192" xr:uid="{00000000-0005-0000-0000-000075950000}"/>
    <cellStyle name="㼿㼿 4 3 2 3" xfId="36193" xr:uid="{00000000-0005-0000-0000-000076950000}"/>
    <cellStyle name="㼿㼿 4 3 2 3 2" xfId="36194" xr:uid="{00000000-0005-0000-0000-000077950000}"/>
    <cellStyle name="㼿㼿 4 3 2 3 2 2" xfId="36195" xr:uid="{00000000-0005-0000-0000-000078950000}"/>
    <cellStyle name="㼿㼿 4 3 2 3 3" xfId="36196" xr:uid="{00000000-0005-0000-0000-000079950000}"/>
    <cellStyle name="㼿㼿 4 3 2 4" xfId="36197" xr:uid="{00000000-0005-0000-0000-00007A950000}"/>
    <cellStyle name="㼿㼿 4 3 2 4 2" xfId="36198" xr:uid="{00000000-0005-0000-0000-00007B950000}"/>
    <cellStyle name="㼿㼿 4 3 2 4 2 2" xfId="36199" xr:uid="{00000000-0005-0000-0000-00007C950000}"/>
    <cellStyle name="㼿㼿 4 3 2 4 3" xfId="36200" xr:uid="{00000000-0005-0000-0000-00007D950000}"/>
    <cellStyle name="㼿㼿 4 3 2 5" xfId="36201" xr:uid="{00000000-0005-0000-0000-00007E950000}"/>
    <cellStyle name="㼿㼿 4 3 2 5 2" xfId="36202" xr:uid="{00000000-0005-0000-0000-00007F950000}"/>
    <cellStyle name="㼿㼿 4 3 2 6" xfId="36203" xr:uid="{00000000-0005-0000-0000-000080950000}"/>
    <cellStyle name="㼿㼿 4 3 3" xfId="36204" xr:uid="{00000000-0005-0000-0000-000081950000}"/>
    <cellStyle name="㼿㼿 4 3 3 2" xfId="36205" xr:uid="{00000000-0005-0000-0000-000082950000}"/>
    <cellStyle name="㼿㼿 4 3 3 2 2" xfId="36206" xr:uid="{00000000-0005-0000-0000-000083950000}"/>
    <cellStyle name="㼿㼿 4 3 3 2 2 2" xfId="36207" xr:uid="{00000000-0005-0000-0000-000084950000}"/>
    <cellStyle name="㼿㼿 4 3 3 2 3" xfId="36208" xr:uid="{00000000-0005-0000-0000-000085950000}"/>
    <cellStyle name="㼿㼿 4 3 3 3" xfId="36209" xr:uid="{00000000-0005-0000-0000-000086950000}"/>
    <cellStyle name="㼿㼿 4 3 3 3 2" xfId="36210" xr:uid="{00000000-0005-0000-0000-000087950000}"/>
    <cellStyle name="㼿㼿 4 3 3 3 2 2" xfId="36211" xr:uid="{00000000-0005-0000-0000-000088950000}"/>
    <cellStyle name="㼿㼿 4 3 3 3 3" xfId="36212" xr:uid="{00000000-0005-0000-0000-000089950000}"/>
    <cellStyle name="㼿㼿 4 3 3 4" xfId="36213" xr:uid="{00000000-0005-0000-0000-00008A950000}"/>
    <cellStyle name="㼿㼿 4 3 3 4 2" xfId="36214" xr:uid="{00000000-0005-0000-0000-00008B950000}"/>
    <cellStyle name="㼿㼿 4 3 3 4 2 2" xfId="36215" xr:uid="{00000000-0005-0000-0000-00008C950000}"/>
    <cellStyle name="㼿㼿 4 3 3 4 3" xfId="36216" xr:uid="{00000000-0005-0000-0000-00008D950000}"/>
    <cellStyle name="㼿㼿 4 3 3 5" xfId="36217" xr:uid="{00000000-0005-0000-0000-00008E950000}"/>
    <cellStyle name="㼿㼿 4 3 3 5 2" xfId="36218" xr:uid="{00000000-0005-0000-0000-00008F950000}"/>
    <cellStyle name="㼿㼿 4 3 3 6" xfId="36219" xr:uid="{00000000-0005-0000-0000-000090950000}"/>
    <cellStyle name="㼿㼿 4 3 4" xfId="36220" xr:uid="{00000000-0005-0000-0000-000091950000}"/>
    <cellStyle name="㼿㼿 4 3 4 2" xfId="36221" xr:uid="{00000000-0005-0000-0000-000092950000}"/>
    <cellStyle name="㼿㼿 4 3 4 2 2" xfId="36222" xr:uid="{00000000-0005-0000-0000-000093950000}"/>
    <cellStyle name="㼿㼿 4 3 4 2 2 2" xfId="36223" xr:uid="{00000000-0005-0000-0000-000094950000}"/>
    <cellStyle name="㼿㼿 4 3 4 2 3" xfId="36224" xr:uid="{00000000-0005-0000-0000-000095950000}"/>
    <cellStyle name="㼿㼿 4 3 4 3" xfId="36225" xr:uid="{00000000-0005-0000-0000-000096950000}"/>
    <cellStyle name="㼿㼿 4 3 4 3 2" xfId="36226" xr:uid="{00000000-0005-0000-0000-000097950000}"/>
    <cellStyle name="㼿㼿 4 3 4 3 2 2" xfId="36227" xr:uid="{00000000-0005-0000-0000-000098950000}"/>
    <cellStyle name="㼿㼿 4 3 4 3 3" xfId="36228" xr:uid="{00000000-0005-0000-0000-000099950000}"/>
    <cellStyle name="㼿㼿 4 3 4 4" xfId="36229" xr:uid="{00000000-0005-0000-0000-00009A950000}"/>
    <cellStyle name="㼿㼿 4 3 4 4 2" xfId="36230" xr:uid="{00000000-0005-0000-0000-00009B950000}"/>
    <cellStyle name="㼿㼿 4 3 4 4 2 2" xfId="36231" xr:uid="{00000000-0005-0000-0000-00009C950000}"/>
    <cellStyle name="㼿㼿 4 3 4 4 3" xfId="36232" xr:uid="{00000000-0005-0000-0000-00009D950000}"/>
    <cellStyle name="㼿㼿 4 3 4 5" xfId="36233" xr:uid="{00000000-0005-0000-0000-00009E950000}"/>
    <cellStyle name="㼿㼿 4 3 4 5 2" xfId="36234" xr:uid="{00000000-0005-0000-0000-00009F950000}"/>
    <cellStyle name="㼿㼿 4 3 4 6" xfId="36235" xr:uid="{00000000-0005-0000-0000-0000A0950000}"/>
    <cellStyle name="㼿㼿 4 3 5" xfId="36236" xr:uid="{00000000-0005-0000-0000-0000A1950000}"/>
    <cellStyle name="㼿㼿 4 3 5 2" xfId="36237" xr:uid="{00000000-0005-0000-0000-0000A2950000}"/>
    <cellStyle name="㼿㼿 4 3 5 2 2" xfId="36238" xr:uid="{00000000-0005-0000-0000-0000A3950000}"/>
    <cellStyle name="㼿㼿 4 3 5 2 2 2" xfId="36239" xr:uid="{00000000-0005-0000-0000-0000A4950000}"/>
    <cellStyle name="㼿㼿 4 3 5 2 3" xfId="36240" xr:uid="{00000000-0005-0000-0000-0000A5950000}"/>
    <cellStyle name="㼿㼿 4 3 5 3" xfId="36241" xr:uid="{00000000-0005-0000-0000-0000A6950000}"/>
    <cellStyle name="㼿㼿 4 3 5 3 2" xfId="36242" xr:uid="{00000000-0005-0000-0000-0000A7950000}"/>
    <cellStyle name="㼿㼿 4 3 5 3 2 2" xfId="36243" xr:uid="{00000000-0005-0000-0000-0000A8950000}"/>
    <cellStyle name="㼿㼿 4 3 5 3 3" xfId="36244" xr:uid="{00000000-0005-0000-0000-0000A9950000}"/>
    <cellStyle name="㼿㼿 4 3 5 4" xfId="36245" xr:uid="{00000000-0005-0000-0000-0000AA950000}"/>
    <cellStyle name="㼿㼿 4 3 5 4 2" xfId="36246" xr:uid="{00000000-0005-0000-0000-0000AB950000}"/>
    <cellStyle name="㼿㼿 4 3 5 4 2 2" xfId="36247" xr:uid="{00000000-0005-0000-0000-0000AC950000}"/>
    <cellStyle name="㼿㼿 4 3 5 4 3" xfId="36248" xr:uid="{00000000-0005-0000-0000-0000AD950000}"/>
    <cellStyle name="㼿㼿 4 3 5 5" xfId="36249" xr:uid="{00000000-0005-0000-0000-0000AE950000}"/>
    <cellStyle name="㼿㼿 4 3 5 5 2" xfId="36250" xr:uid="{00000000-0005-0000-0000-0000AF950000}"/>
    <cellStyle name="㼿㼿 4 3 5 6" xfId="36251" xr:uid="{00000000-0005-0000-0000-0000B0950000}"/>
    <cellStyle name="㼿㼿 4 3 6" xfId="36252" xr:uid="{00000000-0005-0000-0000-0000B1950000}"/>
    <cellStyle name="㼿㼿 4 3 6 2" xfId="36253" xr:uid="{00000000-0005-0000-0000-0000B2950000}"/>
    <cellStyle name="㼿㼿 4 3 6 2 2" xfId="36254" xr:uid="{00000000-0005-0000-0000-0000B3950000}"/>
    <cellStyle name="㼿㼿 4 3 6 3" xfId="36255" xr:uid="{00000000-0005-0000-0000-0000B4950000}"/>
    <cellStyle name="㼿㼿 4 3 7" xfId="36256" xr:uid="{00000000-0005-0000-0000-0000B5950000}"/>
    <cellStyle name="㼿㼿 4 3 7 2" xfId="36257" xr:uid="{00000000-0005-0000-0000-0000B6950000}"/>
    <cellStyle name="㼿㼿 4 3 8" xfId="36258" xr:uid="{00000000-0005-0000-0000-0000B7950000}"/>
    <cellStyle name="㼿㼿 4 4" xfId="36259" xr:uid="{00000000-0005-0000-0000-0000B8950000}"/>
    <cellStyle name="㼿㼿 4 4 2" xfId="36260" xr:uid="{00000000-0005-0000-0000-0000B9950000}"/>
    <cellStyle name="㼿㼿 4 4 2 2" xfId="36261" xr:uid="{00000000-0005-0000-0000-0000BA950000}"/>
    <cellStyle name="㼿㼿 4 4 2 2 2" xfId="36262" xr:uid="{00000000-0005-0000-0000-0000BB950000}"/>
    <cellStyle name="㼿㼿 4 4 2 3" xfId="36263" xr:uid="{00000000-0005-0000-0000-0000BC950000}"/>
    <cellStyle name="㼿㼿 4 4 3" xfId="36264" xr:uid="{00000000-0005-0000-0000-0000BD950000}"/>
    <cellStyle name="㼿㼿 4 4 3 2" xfId="36265" xr:uid="{00000000-0005-0000-0000-0000BE950000}"/>
    <cellStyle name="㼿㼿 4 4 3 2 2" xfId="36266" xr:uid="{00000000-0005-0000-0000-0000BF950000}"/>
    <cellStyle name="㼿㼿 4 4 3 3" xfId="36267" xr:uid="{00000000-0005-0000-0000-0000C0950000}"/>
    <cellStyle name="㼿㼿 4 4 4" xfId="36268" xr:uid="{00000000-0005-0000-0000-0000C1950000}"/>
    <cellStyle name="㼿㼿 4 4 4 2" xfId="36269" xr:uid="{00000000-0005-0000-0000-0000C2950000}"/>
    <cellStyle name="㼿㼿 4 4 4 2 2" xfId="36270" xr:uid="{00000000-0005-0000-0000-0000C3950000}"/>
    <cellStyle name="㼿㼿 4 4 4 3" xfId="36271" xr:uid="{00000000-0005-0000-0000-0000C4950000}"/>
    <cellStyle name="㼿㼿 4 4 5" xfId="36272" xr:uid="{00000000-0005-0000-0000-0000C5950000}"/>
    <cellStyle name="㼿㼿 4 4 5 2" xfId="36273" xr:uid="{00000000-0005-0000-0000-0000C6950000}"/>
    <cellStyle name="㼿㼿 4 4 6" xfId="36274" xr:uid="{00000000-0005-0000-0000-0000C7950000}"/>
    <cellStyle name="㼿㼿 4 5" xfId="36275" xr:uid="{00000000-0005-0000-0000-0000C8950000}"/>
    <cellStyle name="㼿㼿 4 5 2" xfId="36276" xr:uid="{00000000-0005-0000-0000-0000C9950000}"/>
    <cellStyle name="㼿㼿 4 5 2 2" xfId="36277" xr:uid="{00000000-0005-0000-0000-0000CA950000}"/>
    <cellStyle name="㼿㼿 4 5 2 2 2" xfId="36278" xr:uid="{00000000-0005-0000-0000-0000CB950000}"/>
    <cellStyle name="㼿㼿 4 5 2 3" xfId="36279" xr:uid="{00000000-0005-0000-0000-0000CC950000}"/>
    <cellStyle name="㼿㼿 4 5 3" xfId="36280" xr:uid="{00000000-0005-0000-0000-0000CD950000}"/>
    <cellStyle name="㼿㼿 4 5 3 2" xfId="36281" xr:uid="{00000000-0005-0000-0000-0000CE950000}"/>
    <cellStyle name="㼿㼿 4 5 3 2 2" xfId="36282" xr:uid="{00000000-0005-0000-0000-0000CF950000}"/>
    <cellStyle name="㼿㼿 4 5 3 3" xfId="36283" xr:uid="{00000000-0005-0000-0000-0000D0950000}"/>
    <cellStyle name="㼿㼿 4 5 4" xfId="36284" xr:uid="{00000000-0005-0000-0000-0000D1950000}"/>
    <cellStyle name="㼿㼿 4 5 4 2" xfId="36285" xr:uid="{00000000-0005-0000-0000-0000D2950000}"/>
    <cellStyle name="㼿㼿 4 5 4 2 2" xfId="36286" xr:uid="{00000000-0005-0000-0000-0000D3950000}"/>
    <cellStyle name="㼿㼿 4 5 4 3" xfId="36287" xr:uid="{00000000-0005-0000-0000-0000D4950000}"/>
    <cellStyle name="㼿㼿 4 5 5" xfId="36288" xr:uid="{00000000-0005-0000-0000-0000D5950000}"/>
    <cellStyle name="㼿㼿 4 5 5 2" xfId="36289" xr:uid="{00000000-0005-0000-0000-0000D6950000}"/>
    <cellStyle name="㼿㼿 4 5 6" xfId="36290" xr:uid="{00000000-0005-0000-0000-0000D7950000}"/>
    <cellStyle name="㼿㼿 4 6" xfId="36291" xr:uid="{00000000-0005-0000-0000-0000D8950000}"/>
    <cellStyle name="㼿㼿 4 6 2" xfId="36292" xr:uid="{00000000-0005-0000-0000-0000D9950000}"/>
    <cellStyle name="㼿㼿 4 6 2 2" xfId="36293" xr:uid="{00000000-0005-0000-0000-0000DA950000}"/>
    <cellStyle name="㼿㼿 4 6 2 2 2" xfId="36294" xr:uid="{00000000-0005-0000-0000-0000DB950000}"/>
    <cellStyle name="㼿㼿 4 6 2 3" xfId="36295" xr:uid="{00000000-0005-0000-0000-0000DC950000}"/>
    <cellStyle name="㼿㼿 4 6 3" xfId="36296" xr:uid="{00000000-0005-0000-0000-0000DD950000}"/>
    <cellStyle name="㼿㼿 4 6 3 2" xfId="36297" xr:uid="{00000000-0005-0000-0000-0000DE950000}"/>
    <cellStyle name="㼿㼿 4 6 3 2 2" xfId="36298" xr:uid="{00000000-0005-0000-0000-0000DF950000}"/>
    <cellStyle name="㼿㼿 4 6 3 3" xfId="36299" xr:uid="{00000000-0005-0000-0000-0000E0950000}"/>
    <cellStyle name="㼿㼿 4 6 4" xfId="36300" xr:uid="{00000000-0005-0000-0000-0000E1950000}"/>
    <cellStyle name="㼿㼿 4 6 4 2" xfId="36301" xr:uid="{00000000-0005-0000-0000-0000E2950000}"/>
    <cellStyle name="㼿㼿 4 6 4 2 2" xfId="36302" xr:uid="{00000000-0005-0000-0000-0000E3950000}"/>
    <cellStyle name="㼿㼿 4 6 4 3" xfId="36303" xr:uid="{00000000-0005-0000-0000-0000E4950000}"/>
    <cellStyle name="㼿㼿 4 6 5" xfId="36304" xr:uid="{00000000-0005-0000-0000-0000E5950000}"/>
    <cellStyle name="㼿㼿 4 6 5 2" xfId="36305" xr:uid="{00000000-0005-0000-0000-0000E6950000}"/>
    <cellStyle name="㼿㼿 4 6 6" xfId="36306" xr:uid="{00000000-0005-0000-0000-0000E7950000}"/>
    <cellStyle name="㼿㼿 4 7" xfId="36307" xr:uid="{00000000-0005-0000-0000-0000E8950000}"/>
    <cellStyle name="㼿㼿 4 7 2" xfId="36308" xr:uid="{00000000-0005-0000-0000-0000E9950000}"/>
    <cellStyle name="㼿㼿 4 7 2 2" xfId="36309" xr:uid="{00000000-0005-0000-0000-0000EA950000}"/>
    <cellStyle name="㼿㼿 4 7 2 2 2" xfId="36310" xr:uid="{00000000-0005-0000-0000-0000EB950000}"/>
    <cellStyle name="㼿㼿 4 7 2 3" xfId="36311" xr:uid="{00000000-0005-0000-0000-0000EC950000}"/>
    <cellStyle name="㼿㼿 4 7 3" xfId="36312" xr:uid="{00000000-0005-0000-0000-0000ED950000}"/>
    <cellStyle name="㼿㼿 4 7 3 2" xfId="36313" xr:uid="{00000000-0005-0000-0000-0000EE950000}"/>
    <cellStyle name="㼿㼿 4 7 3 2 2" xfId="36314" xr:uid="{00000000-0005-0000-0000-0000EF950000}"/>
    <cellStyle name="㼿㼿 4 7 3 3" xfId="36315" xr:uid="{00000000-0005-0000-0000-0000F0950000}"/>
    <cellStyle name="㼿㼿 4 7 4" xfId="36316" xr:uid="{00000000-0005-0000-0000-0000F1950000}"/>
    <cellStyle name="㼿㼿 4 7 4 2" xfId="36317" xr:uid="{00000000-0005-0000-0000-0000F2950000}"/>
    <cellStyle name="㼿㼿 4 7 4 2 2" xfId="36318" xr:uid="{00000000-0005-0000-0000-0000F3950000}"/>
    <cellStyle name="㼿㼿 4 7 4 3" xfId="36319" xr:uid="{00000000-0005-0000-0000-0000F4950000}"/>
    <cellStyle name="㼿㼿 4 7 5" xfId="36320" xr:uid="{00000000-0005-0000-0000-0000F5950000}"/>
    <cellStyle name="㼿㼿 4 7 5 2" xfId="36321" xr:uid="{00000000-0005-0000-0000-0000F6950000}"/>
    <cellStyle name="㼿㼿 4 7 6" xfId="36322" xr:uid="{00000000-0005-0000-0000-0000F7950000}"/>
    <cellStyle name="㼿㼿 4 8" xfId="36323" xr:uid="{00000000-0005-0000-0000-0000F8950000}"/>
    <cellStyle name="㼿㼿 4 8 2" xfId="36324" xr:uid="{00000000-0005-0000-0000-0000F9950000}"/>
    <cellStyle name="㼿㼿 4 8 2 2" xfId="36325" xr:uid="{00000000-0005-0000-0000-0000FA950000}"/>
    <cellStyle name="㼿㼿 4 8 3" xfId="36326" xr:uid="{00000000-0005-0000-0000-0000FB950000}"/>
    <cellStyle name="㼿㼿 4 9" xfId="36327" xr:uid="{00000000-0005-0000-0000-0000FC950000}"/>
    <cellStyle name="㼿㼿 4 9 2" xfId="36328" xr:uid="{00000000-0005-0000-0000-0000FD950000}"/>
    <cellStyle name="㼿㼿 5" xfId="36329" xr:uid="{00000000-0005-0000-0000-0000FE950000}"/>
    <cellStyle name="㼿㼿 5 2" xfId="36330" xr:uid="{00000000-0005-0000-0000-0000FF950000}"/>
    <cellStyle name="㼿㼿 5 2 2" xfId="36331" xr:uid="{00000000-0005-0000-0000-000000960000}"/>
    <cellStyle name="㼿㼿 5 2 2 2" xfId="36332" xr:uid="{00000000-0005-0000-0000-000001960000}"/>
    <cellStyle name="㼿㼿 5 2 2 2 2" xfId="36333" xr:uid="{00000000-0005-0000-0000-000002960000}"/>
    <cellStyle name="㼿㼿 5 2 2 3" xfId="36334" xr:uid="{00000000-0005-0000-0000-000003960000}"/>
    <cellStyle name="㼿㼿 5 2 3" xfId="36335" xr:uid="{00000000-0005-0000-0000-000004960000}"/>
    <cellStyle name="㼿㼿 5 2 3 2" xfId="36336" xr:uid="{00000000-0005-0000-0000-000005960000}"/>
    <cellStyle name="㼿㼿 5 2 3 2 2" xfId="36337" xr:uid="{00000000-0005-0000-0000-000006960000}"/>
    <cellStyle name="㼿㼿 5 2 3 3" xfId="36338" xr:uid="{00000000-0005-0000-0000-000007960000}"/>
    <cellStyle name="㼿㼿 5 2 4" xfId="36339" xr:uid="{00000000-0005-0000-0000-000008960000}"/>
    <cellStyle name="㼿㼿 5 2 4 2" xfId="36340" xr:uid="{00000000-0005-0000-0000-000009960000}"/>
    <cellStyle name="㼿㼿 5 2 4 2 2" xfId="36341" xr:uid="{00000000-0005-0000-0000-00000A960000}"/>
    <cellStyle name="㼿㼿 5 2 4 3" xfId="36342" xr:uid="{00000000-0005-0000-0000-00000B960000}"/>
    <cellStyle name="㼿㼿 5 2 5" xfId="36343" xr:uid="{00000000-0005-0000-0000-00000C960000}"/>
    <cellStyle name="㼿㼿 5 2 5 2" xfId="36344" xr:uid="{00000000-0005-0000-0000-00000D960000}"/>
    <cellStyle name="㼿㼿 5 2 6" xfId="36345" xr:uid="{00000000-0005-0000-0000-00000E960000}"/>
    <cellStyle name="㼿㼿 5 3" xfId="36346" xr:uid="{00000000-0005-0000-0000-00000F960000}"/>
    <cellStyle name="㼿㼿 5 3 2" xfId="36347" xr:uid="{00000000-0005-0000-0000-000010960000}"/>
    <cellStyle name="㼿㼿 5 3 2 2" xfId="36348" xr:uid="{00000000-0005-0000-0000-000011960000}"/>
    <cellStyle name="㼿㼿 5 3 2 2 2" xfId="36349" xr:uid="{00000000-0005-0000-0000-000012960000}"/>
    <cellStyle name="㼿㼿 5 3 2 3" xfId="36350" xr:uid="{00000000-0005-0000-0000-000013960000}"/>
    <cellStyle name="㼿㼿 5 3 3" xfId="36351" xr:uid="{00000000-0005-0000-0000-000014960000}"/>
    <cellStyle name="㼿㼿 5 3 3 2" xfId="36352" xr:uid="{00000000-0005-0000-0000-000015960000}"/>
    <cellStyle name="㼿㼿 5 3 3 2 2" xfId="36353" xr:uid="{00000000-0005-0000-0000-000016960000}"/>
    <cellStyle name="㼿㼿 5 3 3 3" xfId="36354" xr:uid="{00000000-0005-0000-0000-000017960000}"/>
    <cellStyle name="㼿㼿 5 3 4" xfId="36355" xr:uid="{00000000-0005-0000-0000-000018960000}"/>
    <cellStyle name="㼿㼿 5 3 4 2" xfId="36356" xr:uid="{00000000-0005-0000-0000-000019960000}"/>
    <cellStyle name="㼿㼿 5 3 4 2 2" xfId="36357" xr:uid="{00000000-0005-0000-0000-00001A960000}"/>
    <cellStyle name="㼿㼿 5 3 4 3" xfId="36358" xr:uid="{00000000-0005-0000-0000-00001B960000}"/>
    <cellStyle name="㼿㼿 5 3 5" xfId="36359" xr:uid="{00000000-0005-0000-0000-00001C960000}"/>
    <cellStyle name="㼿㼿 5 3 5 2" xfId="36360" xr:uid="{00000000-0005-0000-0000-00001D960000}"/>
    <cellStyle name="㼿㼿 5 3 6" xfId="36361" xr:uid="{00000000-0005-0000-0000-00001E960000}"/>
    <cellStyle name="㼿㼿 5 4" xfId="36362" xr:uid="{00000000-0005-0000-0000-00001F960000}"/>
    <cellStyle name="㼿㼿 5 4 2" xfId="36363" xr:uid="{00000000-0005-0000-0000-000020960000}"/>
    <cellStyle name="㼿㼿 5 4 2 2" xfId="36364" xr:uid="{00000000-0005-0000-0000-000021960000}"/>
    <cellStyle name="㼿㼿 5 4 2 2 2" xfId="36365" xr:uid="{00000000-0005-0000-0000-000022960000}"/>
    <cellStyle name="㼿㼿 5 4 2 3" xfId="36366" xr:uid="{00000000-0005-0000-0000-000023960000}"/>
    <cellStyle name="㼿㼿 5 4 3" xfId="36367" xr:uid="{00000000-0005-0000-0000-000024960000}"/>
    <cellStyle name="㼿㼿 5 4 3 2" xfId="36368" xr:uid="{00000000-0005-0000-0000-000025960000}"/>
    <cellStyle name="㼿㼿 5 4 3 2 2" xfId="36369" xr:uid="{00000000-0005-0000-0000-000026960000}"/>
    <cellStyle name="㼿㼿 5 4 3 3" xfId="36370" xr:uid="{00000000-0005-0000-0000-000027960000}"/>
    <cellStyle name="㼿㼿 5 4 4" xfId="36371" xr:uid="{00000000-0005-0000-0000-000028960000}"/>
    <cellStyle name="㼿㼿 5 4 4 2" xfId="36372" xr:uid="{00000000-0005-0000-0000-000029960000}"/>
    <cellStyle name="㼿㼿 5 4 4 2 2" xfId="36373" xr:uid="{00000000-0005-0000-0000-00002A960000}"/>
    <cellStyle name="㼿㼿 5 4 4 3" xfId="36374" xr:uid="{00000000-0005-0000-0000-00002B960000}"/>
    <cellStyle name="㼿㼿 5 4 5" xfId="36375" xr:uid="{00000000-0005-0000-0000-00002C960000}"/>
    <cellStyle name="㼿㼿 5 4 5 2" xfId="36376" xr:uid="{00000000-0005-0000-0000-00002D960000}"/>
    <cellStyle name="㼿㼿 5 4 6" xfId="36377" xr:uid="{00000000-0005-0000-0000-00002E960000}"/>
    <cellStyle name="㼿㼿 5 5" xfId="36378" xr:uid="{00000000-0005-0000-0000-00002F960000}"/>
    <cellStyle name="㼿㼿 5 5 2" xfId="36379" xr:uid="{00000000-0005-0000-0000-000030960000}"/>
    <cellStyle name="㼿㼿 5 5 2 2" xfId="36380" xr:uid="{00000000-0005-0000-0000-000031960000}"/>
    <cellStyle name="㼿㼿 5 5 2 2 2" xfId="36381" xr:uid="{00000000-0005-0000-0000-000032960000}"/>
    <cellStyle name="㼿㼿 5 5 2 3" xfId="36382" xr:uid="{00000000-0005-0000-0000-000033960000}"/>
    <cellStyle name="㼿㼿 5 5 3" xfId="36383" xr:uid="{00000000-0005-0000-0000-000034960000}"/>
    <cellStyle name="㼿㼿 5 5 3 2" xfId="36384" xr:uid="{00000000-0005-0000-0000-000035960000}"/>
    <cellStyle name="㼿㼿 5 5 3 2 2" xfId="36385" xr:uid="{00000000-0005-0000-0000-000036960000}"/>
    <cellStyle name="㼿㼿 5 5 3 3" xfId="36386" xr:uid="{00000000-0005-0000-0000-000037960000}"/>
    <cellStyle name="㼿㼿 5 5 4" xfId="36387" xr:uid="{00000000-0005-0000-0000-000038960000}"/>
    <cellStyle name="㼿㼿 5 5 4 2" xfId="36388" xr:uid="{00000000-0005-0000-0000-000039960000}"/>
    <cellStyle name="㼿㼿 5 5 4 2 2" xfId="36389" xr:uid="{00000000-0005-0000-0000-00003A960000}"/>
    <cellStyle name="㼿㼿 5 5 4 3" xfId="36390" xr:uid="{00000000-0005-0000-0000-00003B960000}"/>
    <cellStyle name="㼿㼿 5 5 5" xfId="36391" xr:uid="{00000000-0005-0000-0000-00003C960000}"/>
    <cellStyle name="㼿㼿 5 5 5 2" xfId="36392" xr:uid="{00000000-0005-0000-0000-00003D960000}"/>
    <cellStyle name="㼿㼿 5 5 6" xfId="36393" xr:uid="{00000000-0005-0000-0000-00003E960000}"/>
    <cellStyle name="㼿㼿 5 6" xfId="36394" xr:uid="{00000000-0005-0000-0000-00003F960000}"/>
    <cellStyle name="㼿㼿 5 6 2" xfId="36395" xr:uid="{00000000-0005-0000-0000-000040960000}"/>
    <cellStyle name="㼿㼿 5 6 2 2" xfId="36396" xr:uid="{00000000-0005-0000-0000-000041960000}"/>
    <cellStyle name="㼿㼿 5 6 2 2 2" xfId="36397" xr:uid="{00000000-0005-0000-0000-000042960000}"/>
    <cellStyle name="㼿㼿 5 6 2 3" xfId="36398" xr:uid="{00000000-0005-0000-0000-000043960000}"/>
    <cellStyle name="㼿㼿 5 6 3" xfId="36399" xr:uid="{00000000-0005-0000-0000-000044960000}"/>
    <cellStyle name="㼿㼿 5 6 3 2" xfId="36400" xr:uid="{00000000-0005-0000-0000-000045960000}"/>
    <cellStyle name="㼿㼿 5 6 3 2 2" xfId="36401" xr:uid="{00000000-0005-0000-0000-000046960000}"/>
    <cellStyle name="㼿㼿 5 6 3 3" xfId="36402" xr:uid="{00000000-0005-0000-0000-000047960000}"/>
    <cellStyle name="㼿㼿 5 6 4" xfId="36403" xr:uid="{00000000-0005-0000-0000-000048960000}"/>
    <cellStyle name="㼿㼿 5 6 4 2" xfId="36404" xr:uid="{00000000-0005-0000-0000-000049960000}"/>
    <cellStyle name="㼿㼿 5 6 4 2 2" xfId="36405" xr:uid="{00000000-0005-0000-0000-00004A960000}"/>
    <cellStyle name="㼿㼿 5 6 4 3" xfId="36406" xr:uid="{00000000-0005-0000-0000-00004B960000}"/>
    <cellStyle name="㼿㼿 5 6 5" xfId="36407" xr:uid="{00000000-0005-0000-0000-00004C960000}"/>
    <cellStyle name="㼿㼿 5 6 5 2" xfId="36408" xr:uid="{00000000-0005-0000-0000-00004D960000}"/>
    <cellStyle name="㼿㼿 5 6 6" xfId="36409" xr:uid="{00000000-0005-0000-0000-00004E960000}"/>
    <cellStyle name="㼿㼿 5 7" xfId="36410" xr:uid="{00000000-0005-0000-0000-00004F960000}"/>
    <cellStyle name="㼿㼿 5 7 2" xfId="36411" xr:uid="{00000000-0005-0000-0000-000050960000}"/>
    <cellStyle name="㼿㼿 5 7 2 2" xfId="36412" xr:uid="{00000000-0005-0000-0000-000051960000}"/>
    <cellStyle name="㼿㼿 5 7 3" xfId="36413" xr:uid="{00000000-0005-0000-0000-000052960000}"/>
    <cellStyle name="㼿㼿 5 8" xfId="36414" xr:uid="{00000000-0005-0000-0000-000053960000}"/>
    <cellStyle name="㼿㼿 5 8 2" xfId="36415" xr:uid="{00000000-0005-0000-0000-000054960000}"/>
    <cellStyle name="㼿㼿 5 9" xfId="36416" xr:uid="{00000000-0005-0000-0000-000055960000}"/>
    <cellStyle name="㼿㼿 6" xfId="36417" xr:uid="{00000000-0005-0000-0000-000056960000}"/>
    <cellStyle name="㼿㼿 6 2" xfId="36418" xr:uid="{00000000-0005-0000-0000-000057960000}"/>
    <cellStyle name="㼿㼿 6 2 2" xfId="36419" xr:uid="{00000000-0005-0000-0000-000058960000}"/>
    <cellStyle name="㼿㼿 6 2 2 2" xfId="36420" xr:uid="{00000000-0005-0000-0000-000059960000}"/>
    <cellStyle name="㼿㼿 6 2 2 2 2" xfId="36421" xr:uid="{00000000-0005-0000-0000-00005A960000}"/>
    <cellStyle name="㼿㼿 6 2 2 3" xfId="36422" xr:uid="{00000000-0005-0000-0000-00005B960000}"/>
    <cellStyle name="㼿㼿 6 2 3" xfId="36423" xr:uid="{00000000-0005-0000-0000-00005C960000}"/>
    <cellStyle name="㼿㼿 6 2 3 2" xfId="36424" xr:uid="{00000000-0005-0000-0000-00005D960000}"/>
    <cellStyle name="㼿㼿 6 2 3 2 2" xfId="36425" xr:uid="{00000000-0005-0000-0000-00005E960000}"/>
    <cellStyle name="㼿㼿 6 2 3 3" xfId="36426" xr:uid="{00000000-0005-0000-0000-00005F960000}"/>
    <cellStyle name="㼿㼿 6 2 4" xfId="36427" xr:uid="{00000000-0005-0000-0000-000060960000}"/>
    <cellStyle name="㼿㼿 6 2 4 2" xfId="36428" xr:uid="{00000000-0005-0000-0000-000061960000}"/>
    <cellStyle name="㼿㼿 6 2 4 2 2" xfId="36429" xr:uid="{00000000-0005-0000-0000-000062960000}"/>
    <cellStyle name="㼿㼿 6 2 4 3" xfId="36430" xr:uid="{00000000-0005-0000-0000-000063960000}"/>
    <cellStyle name="㼿㼿 6 2 5" xfId="36431" xr:uid="{00000000-0005-0000-0000-000064960000}"/>
    <cellStyle name="㼿㼿 6 2 5 2" xfId="36432" xr:uid="{00000000-0005-0000-0000-000065960000}"/>
    <cellStyle name="㼿㼿 6 2 6" xfId="36433" xr:uid="{00000000-0005-0000-0000-000066960000}"/>
    <cellStyle name="㼿㼿 6 3" xfId="36434" xr:uid="{00000000-0005-0000-0000-000067960000}"/>
    <cellStyle name="㼿㼿 6 3 2" xfId="36435" xr:uid="{00000000-0005-0000-0000-000068960000}"/>
    <cellStyle name="㼿㼿 6 3 2 2" xfId="36436" xr:uid="{00000000-0005-0000-0000-000069960000}"/>
    <cellStyle name="㼿㼿 6 3 2 2 2" xfId="36437" xr:uid="{00000000-0005-0000-0000-00006A960000}"/>
    <cellStyle name="㼿㼿 6 3 2 3" xfId="36438" xr:uid="{00000000-0005-0000-0000-00006B960000}"/>
    <cellStyle name="㼿㼿 6 3 3" xfId="36439" xr:uid="{00000000-0005-0000-0000-00006C960000}"/>
    <cellStyle name="㼿㼿 6 3 3 2" xfId="36440" xr:uid="{00000000-0005-0000-0000-00006D960000}"/>
    <cellStyle name="㼿㼿 6 3 3 2 2" xfId="36441" xr:uid="{00000000-0005-0000-0000-00006E960000}"/>
    <cellStyle name="㼿㼿 6 3 3 3" xfId="36442" xr:uid="{00000000-0005-0000-0000-00006F960000}"/>
    <cellStyle name="㼿㼿 6 3 4" xfId="36443" xr:uid="{00000000-0005-0000-0000-000070960000}"/>
    <cellStyle name="㼿㼿 6 3 4 2" xfId="36444" xr:uid="{00000000-0005-0000-0000-000071960000}"/>
    <cellStyle name="㼿㼿 6 3 4 2 2" xfId="36445" xr:uid="{00000000-0005-0000-0000-000072960000}"/>
    <cellStyle name="㼿㼿 6 3 4 3" xfId="36446" xr:uid="{00000000-0005-0000-0000-000073960000}"/>
    <cellStyle name="㼿㼿 6 3 5" xfId="36447" xr:uid="{00000000-0005-0000-0000-000074960000}"/>
    <cellStyle name="㼿㼿 6 3 5 2" xfId="36448" xr:uid="{00000000-0005-0000-0000-000075960000}"/>
    <cellStyle name="㼿㼿 6 3 6" xfId="36449" xr:uid="{00000000-0005-0000-0000-000076960000}"/>
    <cellStyle name="㼿㼿 6 4" xfId="36450" xr:uid="{00000000-0005-0000-0000-000077960000}"/>
    <cellStyle name="㼿㼿 6 4 2" xfId="36451" xr:uid="{00000000-0005-0000-0000-000078960000}"/>
    <cellStyle name="㼿㼿 6 4 2 2" xfId="36452" xr:uid="{00000000-0005-0000-0000-000079960000}"/>
    <cellStyle name="㼿㼿 6 4 2 2 2" xfId="36453" xr:uid="{00000000-0005-0000-0000-00007A960000}"/>
    <cellStyle name="㼿㼿 6 4 2 3" xfId="36454" xr:uid="{00000000-0005-0000-0000-00007B960000}"/>
    <cellStyle name="㼿㼿 6 4 3" xfId="36455" xr:uid="{00000000-0005-0000-0000-00007C960000}"/>
    <cellStyle name="㼿㼿 6 4 3 2" xfId="36456" xr:uid="{00000000-0005-0000-0000-00007D960000}"/>
    <cellStyle name="㼿㼿 6 4 3 2 2" xfId="36457" xr:uid="{00000000-0005-0000-0000-00007E960000}"/>
    <cellStyle name="㼿㼿 6 4 3 3" xfId="36458" xr:uid="{00000000-0005-0000-0000-00007F960000}"/>
    <cellStyle name="㼿㼿 6 4 4" xfId="36459" xr:uid="{00000000-0005-0000-0000-000080960000}"/>
    <cellStyle name="㼿㼿 6 4 4 2" xfId="36460" xr:uid="{00000000-0005-0000-0000-000081960000}"/>
    <cellStyle name="㼿㼿 6 4 4 2 2" xfId="36461" xr:uid="{00000000-0005-0000-0000-000082960000}"/>
    <cellStyle name="㼿㼿 6 4 4 3" xfId="36462" xr:uid="{00000000-0005-0000-0000-000083960000}"/>
    <cellStyle name="㼿㼿 6 4 5" xfId="36463" xr:uid="{00000000-0005-0000-0000-000084960000}"/>
    <cellStyle name="㼿㼿 6 4 5 2" xfId="36464" xr:uid="{00000000-0005-0000-0000-000085960000}"/>
    <cellStyle name="㼿㼿 6 4 6" xfId="36465" xr:uid="{00000000-0005-0000-0000-000086960000}"/>
    <cellStyle name="㼿㼿 6 5" xfId="36466" xr:uid="{00000000-0005-0000-0000-000087960000}"/>
    <cellStyle name="㼿㼿 6 5 2" xfId="36467" xr:uid="{00000000-0005-0000-0000-000088960000}"/>
    <cellStyle name="㼿㼿 6 5 2 2" xfId="36468" xr:uid="{00000000-0005-0000-0000-000089960000}"/>
    <cellStyle name="㼿㼿 6 5 2 2 2" xfId="36469" xr:uid="{00000000-0005-0000-0000-00008A960000}"/>
    <cellStyle name="㼿㼿 6 5 2 3" xfId="36470" xr:uid="{00000000-0005-0000-0000-00008B960000}"/>
    <cellStyle name="㼿㼿 6 5 3" xfId="36471" xr:uid="{00000000-0005-0000-0000-00008C960000}"/>
    <cellStyle name="㼿㼿 6 5 3 2" xfId="36472" xr:uid="{00000000-0005-0000-0000-00008D960000}"/>
    <cellStyle name="㼿㼿 6 5 3 2 2" xfId="36473" xr:uid="{00000000-0005-0000-0000-00008E960000}"/>
    <cellStyle name="㼿㼿 6 5 3 3" xfId="36474" xr:uid="{00000000-0005-0000-0000-00008F960000}"/>
    <cellStyle name="㼿㼿 6 5 4" xfId="36475" xr:uid="{00000000-0005-0000-0000-000090960000}"/>
    <cellStyle name="㼿㼿 6 5 4 2" xfId="36476" xr:uid="{00000000-0005-0000-0000-000091960000}"/>
    <cellStyle name="㼿㼿 6 5 4 2 2" xfId="36477" xr:uid="{00000000-0005-0000-0000-000092960000}"/>
    <cellStyle name="㼿㼿 6 5 4 3" xfId="36478" xr:uid="{00000000-0005-0000-0000-000093960000}"/>
    <cellStyle name="㼿㼿 6 5 5" xfId="36479" xr:uid="{00000000-0005-0000-0000-000094960000}"/>
    <cellStyle name="㼿㼿 6 5 5 2" xfId="36480" xr:uid="{00000000-0005-0000-0000-000095960000}"/>
    <cellStyle name="㼿㼿 6 5 6" xfId="36481" xr:uid="{00000000-0005-0000-0000-000096960000}"/>
    <cellStyle name="㼿㼿 6 6" xfId="36482" xr:uid="{00000000-0005-0000-0000-000097960000}"/>
    <cellStyle name="㼿㼿 6 6 2" xfId="36483" xr:uid="{00000000-0005-0000-0000-000098960000}"/>
    <cellStyle name="㼿㼿 6 6 2 2" xfId="36484" xr:uid="{00000000-0005-0000-0000-000099960000}"/>
    <cellStyle name="㼿㼿 6 6 3" xfId="36485" xr:uid="{00000000-0005-0000-0000-00009A960000}"/>
    <cellStyle name="㼿㼿 6 7" xfId="36486" xr:uid="{00000000-0005-0000-0000-00009B960000}"/>
    <cellStyle name="㼿㼿 6 7 2" xfId="36487" xr:uid="{00000000-0005-0000-0000-00009C960000}"/>
    <cellStyle name="㼿㼿 6 8" xfId="36488" xr:uid="{00000000-0005-0000-0000-00009D960000}"/>
    <cellStyle name="㼿㼿 7" xfId="36489" xr:uid="{00000000-0005-0000-0000-00009E960000}"/>
    <cellStyle name="㼿㼿 7 2" xfId="36490" xr:uid="{00000000-0005-0000-0000-00009F960000}"/>
    <cellStyle name="㼿㼿 7 2 2" xfId="36491" xr:uid="{00000000-0005-0000-0000-0000A0960000}"/>
    <cellStyle name="㼿㼿 7 2 2 2" xfId="36492" xr:uid="{00000000-0005-0000-0000-0000A1960000}"/>
    <cellStyle name="㼿㼿 7 2 2 2 2" xfId="36493" xr:uid="{00000000-0005-0000-0000-0000A2960000}"/>
    <cellStyle name="㼿㼿 7 2 2 3" xfId="36494" xr:uid="{00000000-0005-0000-0000-0000A3960000}"/>
    <cellStyle name="㼿㼿 7 2 3" xfId="36495" xr:uid="{00000000-0005-0000-0000-0000A4960000}"/>
    <cellStyle name="㼿㼿 7 2 3 2" xfId="36496" xr:uid="{00000000-0005-0000-0000-0000A5960000}"/>
    <cellStyle name="㼿㼿 7 2 3 2 2" xfId="36497" xr:uid="{00000000-0005-0000-0000-0000A6960000}"/>
    <cellStyle name="㼿㼿 7 2 3 3" xfId="36498" xr:uid="{00000000-0005-0000-0000-0000A7960000}"/>
    <cellStyle name="㼿㼿 7 2 4" xfId="36499" xr:uid="{00000000-0005-0000-0000-0000A8960000}"/>
    <cellStyle name="㼿㼿 7 2 4 2" xfId="36500" xr:uid="{00000000-0005-0000-0000-0000A9960000}"/>
    <cellStyle name="㼿㼿 7 2 4 2 2" xfId="36501" xr:uid="{00000000-0005-0000-0000-0000AA960000}"/>
    <cellStyle name="㼿㼿 7 2 4 3" xfId="36502" xr:uid="{00000000-0005-0000-0000-0000AB960000}"/>
    <cellStyle name="㼿㼿 7 2 5" xfId="36503" xr:uid="{00000000-0005-0000-0000-0000AC960000}"/>
    <cellStyle name="㼿㼿 7 2 5 2" xfId="36504" xr:uid="{00000000-0005-0000-0000-0000AD960000}"/>
    <cellStyle name="㼿㼿 7 2 6" xfId="36505" xr:uid="{00000000-0005-0000-0000-0000AE960000}"/>
    <cellStyle name="㼿㼿 7 3" xfId="36506" xr:uid="{00000000-0005-0000-0000-0000AF960000}"/>
    <cellStyle name="㼿㼿 7 3 2" xfId="36507" xr:uid="{00000000-0005-0000-0000-0000B0960000}"/>
    <cellStyle name="㼿㼿 7 3 2 2" xfId="36508" xr:uid="{00000000-0005-0000-0000-0000B1960000}"/>
    <cellStyle name="㼿㼿 7 3 2 2 2" xfId="36509" xr:uid="{00000000-0005-0000-0000-0000B2960000}"/>
    <cellStyle name="㼿㼿 7 3 2 3" xfId="36510" xr:uid="{00000000-0005-0000-0000-0000B3960000}"/>
    <cellStyle name="㼿㼿 7 3 3" xfId="36511" xr:uid="{00000000-0005-0000-0000-0000B4960000}"/>
    <cellStyle name="㼿㼿 7 3 3 2" xfId="36512" xr:uid="{00000000-0005-0000-0000-0000B5960000}"/>
    <cellStyle name="㼿㼿 7 3 3 2 2" xfId="36513" xr:uid="{00000000-0005-0000-0000-0000B6960000}"/>
    <cellStyle name="㼿㼿 7 3 3 3" xfId="36514" xr:uid="{00000000-0005-0000-0000-0000B7960000}"/>
    <cellStyle name="㼿㼿 7 3 4" xfId="36515" xr:uid="{00000000-0005-0000-0000-0000B8960000}"/>
    <cellStyle name="㼿㼿 7 3 4 2" xfId="36516" xr:uid="{00000000-0005-0000-0000-0000B9960000}"/>
    <cellStyle name="㼿㼿 7 3 4 2 2" xfId="36517" xr:uid="{00000000-0005-0000-0000-0000BA960000}"/>
    <cellStyle name="㼿㼿 7 3 4 3" xfId="36518" xr:uid="{00000000-0005-0000-0000-0000BB960000}"/>
    <cellStyle name="㼿㼿 7 3 5" xfId="36519" xr:uid="{00000000-0005-0000-0000-0000BC960000}"/>
    <cellStyle name="㼿㼿 7 3 5 2" xfId="36520" xr:uid="{00000000-0005-0000-0000-0000BD960000}"/>
    <cellStyle name="㼿㼿 7 3 6" xfId="36521" xr:uid="{00000000-0005-0000-0000-0000BE960000}"/>
    <cellStyle name="㼿㼿 7 4" xfId="36522" xr:uid="{00000000-0005-0000-0000-0000BF960000}"/>
    <cellStyle name="㼿㼿 7 4 2" xfId="36523" xr:uid="{00000000-0005-0000-0000-0000C0960000}"/>
    <cellStyle name="㼿㼿 7 4 2 2" xfId="36524" xr:uid="{00000000-0005-0000-0000-0000C1960000}"/>
    <cellStyle name="㼿㼿 7 4 2 2 2" xfId="36525" xr:uid="{00000000-0005-0000-0000-0000C2960000}"/>
    <cellStyle name="㼿㼿 7 4 2 3" xfId="36526" xr:uid="{00000000-0005-0000-0000-0000C3960000}"/>
    <cellStyle name="㼿㼿 7 4 3" xfId="36527" xr:uid="{00000000-0005-0000-0000-0000C4960000}"/>
    <cellStyle name="㼿㼿 7 4 3 2" xfId="36528" xr:uid="{00000000-0005-0000-0000-0000C5960000}"/>
    <cellStyle name="㼿㼿 7 4 3 2 2" xfId="36529" xr:uid="{00000000-0005-0000-0000-0000C6960000}"/>
    <cellStyle name="㼿㼿 7 4 3 3" xfId="36530" xr:uid="{00000000-0005-0000-0000-0000C7960000}"/>
    <cellStyle name="㼿㼿 7 4 4" xfId="36531" xr:uid="{00000000-0005-0000-0000-0000C8960000}"/>
    <cellStyle name="㼿㼿 7 4 4 2" xfId="36532" xr:uid="{00000000-0005-0000-0000-0000C9960000}"/>
    <cellStyle name="㼿㼿 7 4 4 2 2" xfId="36533" xr:uid="{00000000-0005-0000-0000-0000CA960000}"/>
    <cellStyle name="㼿㼿 7 4 4 3" xfId="36534" xr:uid="{00000000-0005-0000-0000-0000CB960000}"/>
    <cellStyle name="㼿㼿 7 4 5" xfId="36535" xr:uid="{00000000-0005-0000-0000-0000CC960000}"/>
    <cellStyle name="㼿㼿 7 4 5 2" xfId="36536" xr:uid="{00000000-0005-0000-0000-0000CD960000}"/>
    <cellStyle name="㼿㼿 7 4 6" xfId="36537" xr:uid="{00000000-0005-0000-0000-0000CE960000}"/>
    <cellStyle name="㼿㼿 7 5" xfId="36538" xr:uid="{00000000-0005-0000-0000-0000CF960000}"/>
    <cellStyle name="㼿㼿 7 5 2" xfId="36539" xr:uid="{00000000-0005-0000-0000-0000D0960000}"/>
    <cellStyle name="㼿㼿 7 5 2 2" xfId="36540" xr:uid="{00000000-0005-0000-0000-0000D1960000}"/>
    <cellStyle name="㼿㼿 7 5 2 2 2" xfId="36541" xr:uid="{00000000-0005-0000-0000-0000D2960000}"/>
    <cellStyle name="㼿㼿 7 5 2 3" xfId="36542" xr:uid="{00000000-0005-0000-0000-0000D3960000}"/>
    <cellStyle name="㼿㼿 7 5 3" xfId="36543" xr:uid="{00000000-0005-0000-0000-0000D4960000}"/>
    <cellStyle name="㼿㼿 7 5 3 2" xfId="36544" xr:uid="{00000000-0005-0000-0000-0000D5960000}"/>
    <cellStyle name="㼿㼿 7 5 3 2 2" xfId="36545" xr:uid="{00000000-0005-0000-0000-0000D6960000}"/>
    <cellStyle name="㼿㼿 7 5 3 3" xfId="36546" xr:uid="{00000000-0005-0000-0000-0000D7960000}"/>
    <cellStyle name="㼿㼿 7 5 4" xfId="36547" xr:uid="{00000000-0005-0000-0000-0000D8960000}"/>
    <cellStyle name="㼿㼿 7 5 4 2" xfId="36548" xr:uid="{00000000-0005-0000-0000-0000D9960000}"/>
    <cellStyle name="㼿㼿 7 5 4 2 2" xfId="36549" xr:uid="{00000000-0005-0000-0000-0000DA960000}"/>
    <cellStyle name="㼿㼿 7 5 4 3" xfId="36550" xr:uid="{00000000-0005-0000-0000-0000DB960000}"/>
    <cellStyle name="㼿㼿 7 5 5" xfId="36551" xr:uid="{00000000-0005-0000-0000-0000DC960000}"/>
    <cellStyle name="㼿㼿 7 5 5 2" xfId="36552" xr:uid="{00000000-0005-0000-0000-0000DD960000}"/>
    <cellStyle name="㼿㼿 7 5 6" xfId="36553" xr:uid="{00000000-0005-0000-0000-0000DE960000}"/>
    <cellStyle name="㼿㼿 7 6" xfId="36554" xr:uid="{00000000-0005-0000-0000-0000DF960000}"/>
    <cellStyle name="㼿㼿 7 6 2" xfId="36555" xr:uid="{00000000-0005-0000-0000-0000E0960000}"/>
    <cellStyle name="㼿㼿 7 6 2 2" xfId="36556" xr:uid="{00000000-0005-0000-0000-0000E1960000}"/>
    <cellStyle name="㼿㼿 7 6 3" xfId="36557" xr:uid="{00000000-0005-0000-0000-0000E2960000}"/>
    <cellStyle name="㼿㼿 7 7" xfId="36558" xr:uid="{00000000-0005-0000-0000-0000E3960000}"/>
    <cellStyle name="㼿㼿 7 7 2" xfId="36559" xr:uid="{00000000-0005-0000-0000-0000E4960000}"/>
    <cellStyle name="㼿㼿 7 8" xfId="36560" xr:uid="{00000000-0005-0000-0000-0000E5960000}"/>
    <cellStyle name="㼿㼿 8" xfId="36561" xr:uid="{00000000-0005-0000-0000-0000E6960000}"/>
    <cellStyle name="㼿㼿 8 2" xfId="36562" xr:uid="{00000000-0005-0000-0000-0000E7960000}"/>
    <cellStyle name="㼿㼿 8 2 2" xfId="36563" xr:uid="{00000000-0005-0000-0000-0000E8960000}"/>
    <cellStyle name="㼿㼿 8 2 2 2" xfId="36564" xr:uid="{00000000-0005-0000-0000-0000E9960000}"/>
    <cellStyle name="㼿㼿 8 2 3" xfId="36565" xr:uid="{00000000-0005-0000-0000-0000EA960000}"/>
    <cellStyle name="㼿㼿 8 3" xfId="36566" xr:uid="{00000000-0005-0000-0000-0000EB960000}"/>
    <cellStyle name="㼿㼿 8 3 2" xfId="36567" xr:uid="{00000000-0005-0000-0000-0000EC960000}"/>
    <cellStyle name="㼿㼿 8 4" xfId="36568" xr:uid="{00000000-0005-0000-0000-0000ED960000}"/>
    <cellStyle name="㼿㼿 9" xfId="36569" xr:uid="{00000000-0005-0000-0000-0000EE960000}"/>
    <cellStyle name="㼿㼿 9 2" xfId="36570" xr:uid="{00000000-0005-0000-0000-0000EF960000}"/>
    <cellStyle name="㼿㼿 9 2 2" xfId="36571" xr:uid="{00000000-0005-0000-0000-0000F0960000}"/>
    <cellStyle name="㼿㼿 9 3" xfId="36572" xr:uid="{00000000-0005-0000-0000-0000F1960000}"/>
    <cellStyle name="㼿㼿?" xfId="467" xr:uid="{00000000-0005-0000-0000-0000F2960000}"/>
    <cellStyle name="㼿㼿? 10" xfId="36573" xr:uid="{00000000-0005-0000-0000-0000F3960000}"/>
    <cellStyle name="㼿㼿? 10 2" xfId="36574" xr:uid="{00000000-0005-0000-0000-0000F4960000}"/>
    <cellStyle name="㼿㼿? 11" xfId="36575" xr:uid="{00000000-0005-0000-0000-0000F5960000}"/>
    <cellStyle name="㼿㼿? 12" xfId="36576" xr:uid="{00000000-0005-0000-0000-0000F6960000}"/>
    <cellStyle name="㼿㼿? 2" xfId="468" xr:uid="{00000000-0005-0000-0000-0000F7960000}"/>
    <cellStyle name="㼿㼿? 2 2" xfId="36577" xr:uid="{00000000-0005-0000-0000-0000F8960000}"/>
    <cellStyle name="㼿㼿? 2 2 10" xfId="36578" xr:uid="{00000000-0005-0000-0000-0000F9960000}"/>
    <cellStyle name="㼿㼿? 2 2 2" xfId="36579" xr:uid="{00000000-0005-0000-0000-0000FA960000}"/>
    <cellStyle name="㼿㼿? 2 2 2 2" xfId="36580" xr:uid="{00000000-0005-0000-0000-0000FB960000}"/>
    <cellStyle name="㼿㼿? 2 2 2 2 2" xfId="36581" xr:uid="{00000000-0005-0000-0000-0000FC960000}"/>
    <cellStyle name="㼿㼿? 2 2 2 2 2 2" xfId="36582" xr:uid="{00000000-0005-0000-0000-0000FD960000}"/>
    <cellStyle name="㼿㼿? 2 2 2 2 2 2 2" xfId="36583" xr:uid="{00000000-0005-0000-0000-0000FE960000}"/>
    <cellStyle name="㼿㼿? 2 2 2 2 2 3" xfId="36584" xr:uid="{00000000-0005-0000-0000-0000FF960000}"/>
    <cellStyle name="㼿㼿? 2 2 2 2 3" xfId="36585" xr:uid="{00000000-0005-0000-0000-000000970000}"/>
    <cellStyle name="㼿㼿? 2 2 2 2 3 2" xfId="36586" xr:uid="{00000000-0005-0000-0000-000001970000}"/>
    <cellStyle name="㼿㼿? 2 2 2 2 3 2 2" xfId="36587" xr:uid="{00000000-0005-0000-0000-000002970000}"/>
    <cellStyle name="㼿㼿? 2 2 2 2 3 3" xfId="36588" xr:uid="{00000000-0005-0000-0000-000003970000}"/>
    <cellStyle name="㼿㼿? 2 2 2 2 4" xfId="36589" xr:uid="{00000000-0005-0000-0000-000004970000}"/>
    <cellStyle name="㼿㼿? 2 2 2 2 4 2" xfId="36590" xr:uid="{00000000-0005-0000-0000-000005970000}"/>
    <cellStyle name="㼿㼿? 2 2 2 2 4 2 2" xfId="36591" xr:uid="{00000000-0005-0000-0000-000006970000}"/>
    <cellStyle name="㼿㼿? 2 2 2 2 4 3" xfId="36592" xr:uid="{00000000-0005-0000-0000-000007970000}"/>
    <cellStyle name="㼿㼿? 2 2 2 2 5" xfId="36593" xr:uid="{00000000-0005-0000-0000-000008970000}"/>
    <cellStyle name="㼿㼿? 2 2 2 2 5 2" xfId="36594" xr:uid="{00000000-0005-0000-0000-000009970000}"/>
    <cellStyle name="㼿㼿? 2 2 2 2 6" xfId="36595" xr:uid="{00000000-0005-0000-0000-00000A970000}"/>
    <cellStyle name="㼿㼿? 2 2 2 3" xfId="36596" xr:uid="{00000000-0005-0000-0000-00000B970000}"/>
    <cellStyle name="㼿㼿? 2 2 2 3 2" xfId="36597" xr:uid="{00000000-0005-0000-0000-00000C970000}"/>
    <cellStyle name="㼿㼿? 2 2 2 3 2 2" xfId="36598" xr:uid="{00000000-0005-0000-0000-00000D970000}"/>
    <cellStyle name="㼿㼿? 2 2 2 3 2 2 2" xfId="36599" xr:uid="{00000000-0005-0000-0000-00000E970000}"/>
    <cellStyle name="㼿㼿? 2 2 2 3 2 3" xfId="36600" xr:uid="{00000000-0005-0000-0000-00000F970000}"/>
    <cellStyle name="㼿㼿? 2 2 2 3 3" xfId="36601" xr:uid="{00000000-0005-0000-0000-000010970000}"/>
    <cellStyle name="㼿㼿? 2 2 2 3 3 2" xfId="36602" xr:uid="{00000000-0005-0000-0000-000011970000}"/>
    <cellStyle name="㼿㼿? 2 2 2 3 3 2 2" xfId="36603" xr:uid="{00000000-0005-0000-0000-000012970000}"/>
    <cellStyle name="㼿㼿? 2 2 2 3 3 3" xfId="36604" xr:uid="{00000000-0005-0000-0000-000013970000}"/>
    <cellStyle name="㼿㼿? 2 2 2 3 4" xfId="36605" xr:uid="{00000000-0005-0000-0000-000014970000}"/>
    <cellStyle name="㼿㼿? 2 2 2 3 4 2" xfId="36606" xr:uid="{00000000-0005-0000-0000-000015970000}"/>
    <cellStyle name="㼿㼿? 2 2 2 3 4 2 2" xfId="36607" xr:uid="{00000000-0005-0000-0000-000016970000}"/>
    <cellStyle name="㼿㼿? 2 2 2 3 4 3" xfId="36608" xr:uid="{00000000-0005-0000-0000-000017970000}"/>
    <cellStyle name="㼿㼿? 2 2 2 3 5" xfId="36609" xr:uid="{00000000-0005-0000-0000-000018970000}"/>
    <cellStyle name="㼿㼿? 2 2 2 3 5 2" xfId="36610" xr:uid="{00000000-0005-0000-0000-000019970000}"/>
    <cellStyle name="㼿㼿? 2 2 2 3 6" xfId="36611" xr:uid="{00000000-0005-0000-0000-00001A970000}"/>
    <cellStyle name="㼿㼿? 2 2 2 4" xfId="36612" xr:uid="{00000000-0005-0000-0000-00001B970000}"/>
    <cellStyle name="㼿㼿? 2 2 2 4 2" xfId="36613" xr:uid="{00000000-0005-0000-0000-00001C970000}"/>
    <cellStyle name="㼿㼿? 2 2 2 4 2 2" xfId="36614" xr:uid="{00000000-0005-0000-0000-00001D970000}"/>
    <cellStyle name="㼿㼿? 2 2 2 4 2 2 2" xfId="36615" xr:uid="{00000000-0005-0000-0000-00001E970000}"/>
    <cellStyle name="㼿㼿? 2 2 2 4 2 3" xfId="36616" xr:uid="{00000000-0005-0000-0000-00001F970000}"/>
    <cellStyle name="㼿㼿? 2 2 2 4 3" xfId="36617" xr:uid="{00000000-0005-0000-0000-000020970000}"/>
    <cellStyle name="㼿㼿? 2 2 2 4 3 2" xfId="36618" xr:uid="{00000000-0005-0000-0000-000021970000}"/>
    <cellStyle name="㼿㼿? 2 2 2 4 3 2 2" xfId="36619" xr:uid="{00000000-0005-0000-0000-000022970000}"/>
    <cellStyle name="㼿㼿? 2 2 2 4 3 3" xfId="36620" xr:uid="{00000000-0005-0000-0000-000023970000}"/>
    <cellStyle name="㼿㼿? 2 2 2 4 4" xfId="36621" xr:uid="{00000000-0005-0000-0000-000024970000}"/>
    <cellStyle name="㼿㼿? 2 2 2 4 4 2" xfId="36622" xr:uid="{00000000-0005-0000-0000-000025970000}"/>
    <cellStyle name="㼿㼿? 2 2 2 4 4 2 2" xfId="36623" xr:uid="{00000000-0005-0000-0000-000026970000}"/>
    <cellStyle name="㼿㼿? 2 2 2 4 4 3" xfId="36624" xr:uid="{00000000-0005-0000-0000-000027970000}"/>
    <cellStyle name="㼿㼿? 2 2 2 4 5" xfId="36625" xr:uid="{00000000-0005-0000-0000-000028970000}"/>
    <cellStyle name="㼿㼿? 2 2 2 4 5 2" xfId="36626" xr:uid="{00000000-0005-0000-0000-000029970000}"/>
    <cellStyle name="㼿㼿? 2 2 2 4 6" xfId="36627" xr:uid="{00000000-0005-0000-0000-00002A970000}"/>
    <cellStyle name="㼿㼿? 2 2 2 5" xfId="36628" xr:uid="{00000000-0005-0000-0000-00002B970000}"/>
    <cellStyle name="㼿㼿? 2 2 2 5 2" xfId="36629" xr:uid="{00000000-0005-0000-0000-00002C970000}"/>
    <cellStyle name="㼿㼿? 2 2 2 5 2 2" xfId="36630" xr:uid="{00000000-0005-0000-0000-00002D970000}"/>
    <cellStyle name="㼿㼿? 2 2 2 5 2 2 2" xfId="36631" xr:uid="{00000000-0005-0000-0000-00002E970000}"/>
    <cellStyle name="㼿㼿? 2 2 2 5 2 3" xfId="36632" xr:uid="{00000000-0005-0000-0000-00002F970000}"/>
    <cellStyle name="㼿㼿? 2 2 2 5 3" xfId="36633" xr:uid="{00000000-0005-0000-0000-000030970000}"/>
    <cellStyle name="㼿㼿? 2 2 2 5 3 2" xfId="36634" xr:uid="{00000000-0005-0000-0000-000031970000}"/>
    <cellStyle name="㼿㼿? 2 2 2 5 3 2 2" xfId="36635" xr:uid="{00000000-0005-0000-0000-000032970000}"/>
    <cellStyle name="㼿㼿? 2 2 2 5 3 3" xfId="36636" xr:uid="{00000000-0005-0000-0000-000033970000}"/>
    <cellStyle name="㼿㼿? 2 2 2 5 4" xfId="36637" xr:uid="{00000000-0005-0000-0000-000034970000}"/>
    <cellStyle name="㼿㼿? 2 2 2 5 4 2" xfId="36638" xr:uid="{00000000-0005-0000-0000-000035970000}"/>
    <cellStyle name="㼿㼿? 2 2 2 5 4 2 2" xfId="36639" xr:uid="{00000000-0005-0000-0000-000036970000}"/>
    <cellStyle name="㼿㼿? 2 2 2 5 4 3" xfId="36640" xr:uid="{00000000-0005-0000-0000-000037970000}"/>
    <cellStyle name="㼿㼿? 2 2 2 5 5" xfId="36641" xr:uid="{00000000-0005-0000-0000-000038970000}"/>
    <cellStyle name="㼿㼿? 2 2 2 5 5 2" xfId="36642" xr:uid="{00000000-0005-0000-0000-000039970000}"/>
    <cellStyle name="㼿㼿? 2 2 2 5 6" xfId="36643" xr:uid="{00000000-0005-0000-0000-00003A970000}"/>
    <cellStyle name="㼿㼿? 2 2 2 6" xfId="36644" xr:uid="{00000000-0005-0000-0000-00003B970000}"/>
    <cellStyle name="㼿㼿? 2 2 2 6 2" xfId="36645" xr:uid="{00000000-0005-0000-0000-00003C970000}"/>
    <cellStyle name="㼿㼿? 2 2 2 6 2 2" xfId="36646" xr:uid="{00000000-0005-0000-0000-00003D970000}"/>
    <cellStyle name="㼿㼿? 2 2 2 6 2 2 2" xfId="36647" xr:uid="{00000000-0005-0000-0000-00003E970000}"/>
    <cellStyle name="㼿㼿? 2 2 2 6 2 3" xfId="36648" xr:uid="{00000000-0005-0000-0000-00003F970000}"/>
    <cellStyle name="㼿㼿? 2 2 2 6 3" xfId="36649" xr:uid="{00000000-0005-0000-0000-000040970000}"/>
    <cellStyle name="㼿㼿? 2 2 2 6 3 2" xfId="36650" xr:uid="{00000000-0005-0000-0000-000041970000}"/>
    <cellStyle name="㼿㼿? 2 2 2 6 3 2 2" xfId="36651" xr:uid="{00000000-0005-0000-0000-000042970000}"/>
    <cellStyle name="㼿㼿? 2 2 2 6 3 3" xfId="36652" xr:uid="{00000000-0005-0000-0000-000043970000}"/>
    <cellStyle name="㼿㼿? 2 2 2 6 4" xfId="36653" xr:uid="{00000000-0005-0000-0000-000044970000}"/>
    <cellStyle name="㼿㼿? 2 2 2 6 4 2" xfId="36654" xr:uid="{00000000-0005-0000-0000-000045970000}"/>
    <cellStyle name="㼿㼿? 2 2 2 6 4 2 2" xfId="36655" xr:uid="{00000000-0005-0000-0000-000046970000}"/>
    <cellStyle name="㼿㼿? 2 2 2 6 4 3" xfId="36656" xr:uid="{00000000-0005-0000-0000-000047970000}"/>
    <cellStyle name="㼿㼿? 2 2 2 6 5" xfId="36657" xr:uid="{00000000-0005-0000-0000-000048970000}"/>
    <cellStyle name="㼿㼿? 2 2 2 6 5 2" xfId="36658" xr:uid="{00000000-0005-0000-0000-000049970000}"/>
    <cellStyle name="㼿㼿? 2 2 2 6 6" xfId="36659" xr:uid="{00000000-0005-0000-0000-00004A970000}"/>
    <cellStyle name="㼿㼿? 2 2 2 7" xfId="36660" xr:uid="{00000000-0005-0000-0000-00004B970000}"/>
    <cellStyle name="㼿㼿? 2 2 2 7 2" xfId="36661" xr:uid="{00000000-0005-0000-0000-00004C970000}"/>
    <cellStyle name="㼿㼿? 2 2 2 7 2 2" xfId="36662" xr:uid="{00000000-0005-0000-0000-00004D970000}"/>
    <cellStyle name="㼿㼿? 2 2 2 7 3" xfId="36663" xr:uid="{00000000-0005-0000-0000-00004E970000}"/>
    <cellStyle name="㼿㼿? 2 2 2 8" xfId="36664" xr:uid="{00000000-0005-0000-0000-00004F970000}"/>
    <cellStyle name="㼿㼿? 2 2 2 8 2" xfId="36665" xr:uid="{00000000-0005-0000-0000-000050970000}"/>
    <cellStyle name="㼿㼿? 2 2 2 9" xfId="36666" xr:uid="{00000000-0005-0000-0000-000051970000}"/>
    <cellStyle name="㼿㼿? 2 2 3" xfId="36667" xr:uid="{00000000-0005-0000-0000-000052970000}"/>
    <cellStyle name="㼿㼿? 2 2 3 2" xfId="36668" xr:uid="{00000000-0005-0000-0000-000053970000}"/>
    <cellStyle name="㼿㼿? 2 2 3 2 2" xfId="36669" xr:uid="{00000000-0005-0000-0000-000054970000}"/>
    <cellStyle name="㼿㼿? 2 2 3 2 2 2" xfId="36670" xr:uid="{00000000-0005-0000-0000-000055970000}"/>
    <cellStyle name="㼿㼿? 2 2 3 2 2 2 2" xfId="36671" xr:uid="{00000000-0005-0000-0000-000056970000}"/>
    <cellStyle name="㼿㼿? 2 2 3 2 2 3" xfId="36672" xr:uid="{00000000-0005-0000-0000-000057970000}"/>
    <cellStyle name="㼿㼿? 2 2 3 2 3" xfId="36673" xr:uid="{00000000-0005-0000-0000-000058970000}"/>
    <cellStyle name="㼿㼿? 2 2 3 2 3 2" xfId="36674" xr:uid="{00000000-0005-0000-0000-000059970000}"/>
    <cellStyle name="㼿㼿? 2 2 3 2 3 2 2" xfId="36675" xr:uid="{00000000-0005-0000-0000-00005A970000}"/>
    <cellStyle name="㼿㼿? 2 2 3 2 3 3" xfId="36676" xr:uid="{00000000-0005-0000-0000-00005B970000}"/>
    <cellStyle name="㼿㼿? 2 2 3 2 4" xfId="36677" xr:uid="{00000000-0005-0000-0000-00005C970000}"/>
    <cellStyle name="㼿㼿? 2 2 3 2 4 2" xfId="36678" xr:uid="{00000000-0005-0000-0000-00005D970000}"/>
    <cellStyle name="㼿㼿? 2 2 3 2 4 2 2" xfId="36679" xr:uid="{00000000-0005-0000-0000-00005E970000}"/>
    <cellStyle name="㼿㼿? 2 2 3 2 4 3" xfId="36680" xr:uid="{00000000-0005-0000-0000-00005F970000}"/>
    <cellStyle name="㼿㼿? 2 2 3 2 5" xfId="36681" xr:uid="{00000000-0005-0000-0000-000060970000}"/>
    <cellStyle name="㼿㼿? 2 2 3 2 5 2" xfId="36682" xr:uid="{00000000-0005-0000-0000-000061970000}"/>
    <cellStyle name="㼿㼿? 2 2 3 2 6" xfId="36683" xr:uid="{00000000-0005-0000-0000-000062970000}"/>
    <cellStyle name="㼿㼿? 2 2 3 3" xfId="36684" xr:uid="{00000000-0005-0000-0000-000063970000}"/>
    <cellStyle name="㼿㼿? 2 2 3 3 2" xfId="36685" xr:uid="{00000000-0005-0000-0000-000064970000}"/>
    <cellStyle name="㼿㼿? 2 2 3 3 2 2" xfId="36686" xr:uid="{00000000-0005-0000-0000-000065970000}"/>
    <cellStyle name="㼿㼿? 2 2 3 3 2 2 2" xfId="36687" xr:uid="{00000000-0005-0000-0000-000066970000}"/>
    <cellStyle name="㼿㼿? 2 2 3 3 2 3" xfId="36688" xr:uid="{00000000-0005-0000-0000-000067970000}"/>
    <cellStyle name="㼿㼿? 2 2 3 3 3" xfId="36689" xr:uid="{00000000-0005-0000-0000-000068970000}"/>
    <cellStyle name="㼿㼿? 2 2 3 3 3 2" xfId="36690" xr:uid="{00000000-0005-0000-0000-000069970000}"/>
    <cellStyle name="㼿㼿? 2 2 3 3 3 2 2" xfId="36691" xr:uid="{00000000-0005-0000-0000-00006A970000}"/>
    <cellStyle name="㼿㼿? 2 2 3 3 3 3" xfId="36692" xr:uid="{00000000-0005-0000-0000-00006B970000}"/>
    <cellStyle name="㼿㼿? 2 2 3 3 4" xfId="36693" xr:uid="{00000000-0005-0000-0000-00006C970000}"/>
    <cellStyle name="㼿㼿? 2 2 3 3 4 2" xfId="36694" xr:uid="{00000000-0005-0000-0000-00006D970000}"/>
    <cellStyle name="㼿㼿? 2 2 3 3 4 2 2" xfId="36695" xr:uid="{00000000-0005-0000-0000-00006E970000}"/>
    <cellStyle name="㼿㼿? 2 2 3 3 4 3" xfId="36696" xr:uid="{00000000-0005-0000-0000-00006F970000}"/>
    <cellStyle name="㼿㼿? 2 2 3 3 5" xfId="36697" xr:uid="{00000000-0005-0000-0000-000070970000}"/>
    <cellStyle name="㼿㼿? 2 2 3 3 5 2" xfId="36698" xr:uid="{00000000-0005-0000-0000-000071970000}"/>
    <cellStyle name="㼿㼿? 2 2 3 3 6" xfId="36699" xr:uid="{00000000-0005-0000-0000-000072970000}"/>
    <cellStyle name="㼿㼿? 2 2 3 4" xfId="36700" xr:uid="{00000000-0005-0000-0000-000073970000}"/>
    <cellStyle name="㼿㼿? 2 2 3 4 2" xfId="36701" xr:uid="{00000000-0005-0000-0000-000074970000}"/>
    <cellStyle name="㼿㼿? 2 2 3 4 2 2" xfId="36702" xr:uid="{00000000-0005-0000-0000-000075970000}"/>
    <cellStyle name="㼿㼿? 2 2 3 4 2 2 2" xfId="36703" xr:uid="{00000000-0005-0000-0000-000076970000}"/>
    <cellStyle name="㼿㼿? 2 2 3 4 2 3" xfId="36704" xr:uid="{00000000-0005-0000-0000-000077970000}"/>
    <cellStyle name="㼿㼿? 2 2 3 4 3" xfId="36705" xr:uid="{00000000-0005-0000-0000-000078970000}"/>
    <cellStyle name="㼿㼿? 2 2 3 4 3 2" xfId="36706" xr:uid="{00000000-0005-0000-0000-000079970000}"/>
    <cellStyle name="㼿㼿? 2 2 3 4 3 2 2" xfId="36707" xr:uid="{00000000-0005-0000-0000-00007A970000}"/>
    <cellStyle name="㼿㼿? 2 2 3 4 3 3" xfId="36708" xr:uid="{00000000-0005-0000-0000-00007B970000}"/>
    <cellStyle name="㼿㼿? 2 2 3 4 4" xfId="36709" xr:uid="{00000000-0005-0000-0000-00007C970000}"/>
    <cellStyle name="㼿㼿? 2 2 3 4 4 2" xfId="36710" xr:uid="{00000000-0005-0000-0000-00007D970000}"/>
    <cellStyle name="㼿㼿? 2 2 3 4 4 2 2" xfId="36711" xr:uid="{00000000-0005-0000-0000-00007E970000}"/>
    <cellStyle name="㼿㼿? 2 2 3 4 4 3" xfId="36712" xr:uid="{00000000-0005-0000-0000-00007F970000}"/>
    <cellStyle name="㼿㼿? 2 2 3 4 5" xfId="36713" xr:uid="{00000000-0005-0000-0000-000080970000}"/>
    <cellStyle name="㼿㼿? 2 2 3 4 5 2" xfId="36714" xr:uid="{00000000-0005-0000-0000-000081970000}"/>
    <cellStyle name="㼿㼿? 2 2 3 4 6" xfId="36715" xr:uid="{00000000-0005-0000-0000-000082970000}"/>
    <cellStyle name="㼿㼿? 2 2 3 5" xfId="36716" xr:uid="{00000000-0005-0000-0000-000083970000}"/>
    <cellStyle name="㼿㼿? 2 2 3 5 2" xfId="36717" xr:uid="{00000000-0005-0000-0000-000084970000}"/>
    <cellStyle name="㼿㼿? 2 2 3 5 2 2" xfId="36718" xr:uid="{00000000-0005-0000-0000-000085970000}"/>
    <cellStyle name="㼿㼿? 2 2 3 5 2 2 2" xfId="36719" xr:uid="{00000000-0005-0000-0000-000086970000}"/>
    <cellStyle name="㼿㼿? 2 2 3 5 2 3" xfId="36720" xr:uid="{00000000-0005-0000-0000-000087970000}"/>
    <cellStyle name="㼿㼿? 2 2 3 5 3" xfId="36721" xr:uid="{00000000-0005-0000-0000-000088970000}"/>
    <cellStyle name="㼿㼿? 2 2 3 5 3 2" xfId="36722" xr:uid="{00000000-0005-0000-0000-000089970000}"/>
    <cellStyle name="㼿㼿? 2 2 3 5 3 2 2" xfId="36723" xr:uid="{00000000-0005-0000-0000-00008A970000}"/>
    <cellStyle name="㼿㼿? 2 2 3 5 3 3" xfId="36724" xr:uid="{00000000-0005-0000-0000-00008B970000}"/>
    <cellStyle name="㼿㼿? 2 2 3 5 4" xfId="36725" xr:uid="{00000000-0005-0000-0000-00008C970000}"/>
    <cellStyle name="㼿㼿? 2 2 3 5 4 2" xfId="36726" xr:uid="{00000000-0005-0000-0000-00008D970000}"/>
    <cellStyle name="㼿㼿? 2 2 3 5 4 2 2" xfId="36727" xr:uid="{00000000-0005-0000-0000-00008E970000}"/>
    <cellStyle name="㼿㼿? 2 2 3 5 4 3" xfId="36728" xr:uid="{00000000-0005-0000-0000-00008F970000}"/>
    <cellStyle name="㼿㼿? 2 2 3 5 5" xfId="36729" xr:uid="{00000000-0005-0000-0000-000090970000}"/>
    <cellStyle name="㼿㼿? 2 2 3 5 5 2" xfId="36730" xr:uid="{00000000-0005-0000-0000-000091970000}"/>
    <cellStyle name="㼿㼿? 2 2 3 5 6" xfId="36731" xr:uid="{00000000-0005-0000-0000-000092970000}"/>
    <cellStyle name="㼿㼿? 2 2 3 6" xfId="36732" xr:uid="{00000000-0005-0000-0000-000093970000}"/>
    <cellStyle name="㼿㼿? 2 2 3 6 2" xfId="36733" xr:uid="{00000000-0005-0000-0000-000094970000}"/>
    <cellStyle name="㼿㼿? 2 2 3 6 2 2" xfId="36734" xr:uid="{00000000-0005-0000-0000-000095970000}"/>
    <cellStyle name="㼿㼿? 2 2 3 6 3" xfId="36735" xr:uid="{00000000-0005-0000-0000-000096970000}"/>
    <cellStyle name="㼿㼿? 2 2 3 7" xfId="36736" xr:uid="{00000000-0005-0000-0000-000097970000}"/>
    <cellStyle name="㼿㼿? 2 2 3 7 2" xfId="36737" xr:uid="{00000000-0005-0000-0000-000098970000}"/>
    <cellStyle name="㼿㼿? 2 2 3 8" xfId="36738" xr:uid="{00000000-0005-0000-0000-000099970000}"/>
    <cellStyle name="㼿㼿? 2 2 4" xfId="36739" xr:uid="{00000000-0005-0000-0000-00009A970000}"/>
    <cellStyle name="㼿㼿? 2 2 4 2" xfId="36740" xr:uid="{00000000-0005-0000-0000-00009B970000}"/>
    <cellStyle name="㼿㼿? 2 2 4 2 2" xfId="36741" xr:uid="{00000000-0005-0000-0000-00009C970000}"/>
    <cellStyle name="㼿㼿? 2 2 4 2 2 2" xfId="36742" xr:uid="{00000000-0005-0000-0000-00009D970000}"/>
    <cellStyle name="㼿㼿? 2 2 4 2 3" xfId="36743" xr:uid="{00000000-0005-0000-0000-00009E970000}"/>
    <cellStyle name="㼿㼿? 2 2 4 3" xfId="36744" xr:uid="{00000000-0005-0000-0000-00009F970000}"/>
    <cellStyle name="㼿㼿? 2 2 4 3 2" xfId="36745" xr:uid="{00000000-0005-0000-0000-0000A0970000}"/>
    <cellStyle name="㼿㼿? 2 2 4 3 2 2" xfId="36746" xr:uid="{00000000-0005-0000-0000-0000A1970000}"/>
    <cellStyle name="㼿㼿? 2 2 4 3 3" xfId="36747" xr:uid="{00000000-0005-0000-0000-0000A2970000}"/>
    <cellStyle name="㼿㼿? 2 2 4 4" xfId="36748" xr:uid="{00000000-0005-0000-0000-0000A3970000}"/>
    <cellStyle name="㼿㼿? 2 2 4 4 2" xfId="36749" xr:uid="{00000000-0005-0000-0000-0000A4970000}"/>
    <cellStyle name="㼿㼿? 2 2 4 4 2 2" xfId="36750" xr:uid="{00000000-0005-0000-0000-0000A5970000}"/>
    <cellStyle name="㼿㼿? 2 2 4 4 3" xfId="36751" xr:uid="{00000000-0005-0000-0000-0000A6970000}"/>
    <cellStyle name="㼿㼿? 2 2 4 5" xfId="36752" xr:uid="{00000000-0005-0000-0000-0000A7970000}"/>
    <cellStyle name="㼿㼿? 2 2 4 5 2" xfId="36753" xr:uid="{00000000-0005-0000-0000-0000A8970000}"/>
    <cellStyle name="㼿㼿? 2 2 4 6" xfId="36754" xr:uid="{00000000-0005-0000-0000-0000A9970000}"/>
    <cellStyle name="㼿㼿? 2 2 5" xfId="36755" xr:uid="{00000000-0005-0000-0000-0000AA970000}"/>
    <cellStyle name="㼿㼿? 2 2 5 2" xfId="36756" xr:uid="{00000000-0005-0000-0000-0000AB970000}"/>
    <cellStyle name="㼿㼿? 2 2 5 2 2" xfId="36757" xr:uid="{00000000-0005-0000-0000-0000AC970000}"/>
    <cellStyle name="㼿㼿? 2 2 5 2 2 2" xfId="36758" xr:uid="{00000000-0005-0000-0000-0000AD970000}"/>
    <cellStyle name="㼿㼿? 2 2 5 2 3" xfId="36759" xr:uid="{00000000-0005-0000-0000-0000AE970000}"/>
    <cellStyle name="㼿㼿? 2 2 5 3" xfId="36760" xr:uid="{00000000-0005-0000-0000-0000AF970000}"/>
    <cellStyle name="㼿㼿? 2 2 5 3 2" xfId="36761" xr:uid="{00000000-0005-0000-0000-0000B0970000}"/>
    <cellStyle name="㼿㼿? 2 2 5 3 2 2" xfId="36762" xr:uid="{00000000-0005-0000-0000-0000B1970000}"/>
    <cellStyle name="㼿㼿? 2 2 5 3 3" xfId="36763" xr:uid="{00000000-0005-0000-0000-0000B2970000}"/>
    <cellStyle name="㼿㼿? 2 2 5 4" xfId="36764" xr:uid="{00000000-0005-0000-0000-0000B3970000}"/>
    <cellStyle name="㼿㼿? 2 2 5 4 2" xfId="36765" xr:uid="{00000000-0005-0000-0000-0000B4970000}"/>
    <cellStyle name="㼿㼿? 2 2 5 4 2 2" xfId="36766" xr:uid="{00000000-0005-0000-0000-0000B5970000}"/>
    <cellStyle name="㼿㼿? 2 2 5 4 3" xfId="36767" xr:uid="{00000000-0005-0000-0000-0000B6970000}"/>
    <cellStyle name="㼿㼿? 2 2 5 5" xfId="36768" xr:uid="{00000000-0005-0000-0000-0000B7970000}"/>
    <cellStyle name="㼿㼿? 2 2 5 5 2" xfId="36769" xr:uid="{00000000-0005-0000-0000-0000B8970000}"/>
    <cellStyle name="㼿㼿? 2 2 5 6" xfId="36770" xr:uid="{00000000-0005-0000-0000-0000B9970000}"/>
    <cellStyle name="㼿㼿? 2 2 6" xfId="36771" xr:uid="{00000000-0005-0000-0000-0000BA970000}"/>
    <cellStyle name="㼿㼿? 2 2 6 2" xfId="36772" xr:uid="{00000000-0005-0000-0000-0000BB970000}"/>
    <cellStyle name="㼿㼿? 2 2 6 2 2" xfId="36773" xr:uid="{00000000-0005-0000-0000-0000BC970000}"/>
    <cellStyle name="㼿㼿? 2 2 6 2 2 2" xfId="36774" xr:uid="{00000000-0005-0000-0000-0000BD970000}"/>
    <cellStyle name="㼿㼿? 2 2 6 2 3" xfId="36775" xr:uid="{00000000-0005-0000-0000-0000BE970000}"/>
    <cellStyle name="㼿㼿? 2 2 6 3" xfId="36776" xr:uid="{00000000-0005-0000-0000-0000BF970000}"/>
    <cellStyle name="㼿㼿? 2 2 6 3 2" xfId="36777" xr:uid="{00000000-0005-0000-0000-0000C0970000}"/>
    <cellStyle name="㼿㼿? 2 2 6 3 2 2" xfId="36778" xr:uid="{00000000-0005-0000-0000-0000C1970000}"/>
    <cellStyle name="㼿㼿? 2 2 6 3 3" xfId="36779" xr:uid="{00000000-0005-0000-0000-0000C2970000}"/>
    <cellStyle name="㼿㼿? 2 2 6 4" xfId="36780" xr:uid="{00000000-0005-0000-0000-0000C3970000}"/>
    <cellStyle name="㼿㼿? 2 2 6 4 2" xfId="36781" xr:uid="{00000000-0005-0000-0000-0000C4970000}"/>
    <cellStyle name="㼿㼿? 2 2 6 4 2 2" xfId="36782" xr:uid="{00000000-0005-0000-0000-0000C5970000}"/>
    <cellStyle name="㼿㼿? 2 2 6 4 3" xfId="36783" xr:uid="{00000000-0005-0000-0000-0000C6970000}"/>
    <cellStyle name="㼿㼿? 2 2 6 5" xfId="36784" xr:uid="{00000000-0005-0000-0000-0000C7970000}"/>
    <cellStyle name="㼿㼿? 2 2 6 5 2" xfId="36785" xr:uid="{00000000-0005-0000-0000-0000C8970000}"/>
    <cellStyle name="㼿㼿? 2 2 6 6" xfId="36786" xr:uid="{00000000-0005-0000-0000-0000C9970000}"/>
    <cellStyle name="㼿㼿? 2 2 7" xfId="36787" xr:uid="{00000000-0005-0000-0000-0000CA970000}"/>
    <cellStyle name="㼿㼿? 2 2 7 2" xfId="36788" xr:uid="{00000000-0005-0000-0000-0000CB970000}"/>
    <cellStyle name="㼿㼿? 2 2 7 2 2" xfId="36789" xr:uid="{00000000-0005-0000-0000-0000CC970000}"/>
    <cellStyle name="㼿㼿? 2 2 7 2 2 2" xfId="36790" xr:uid="{00000000-0005-0000-0000-0000CD970000}"/>
    <cellStyle name="㼿㼿? 2 2 7 2 3" xfId="36791" xr:uid="{00000000-0005-0000-0000-0000CE970000}"/>
    <cellStyle name="㼿㼿? 2 2 7 3" xfId="36792" xr:uid="{00000000-0005-0000-0000-0000CF970000}"/>
    <cellStyle name="㼿㼿? 2 2 7 3 2" xfId="36793" xr:uid="{00000000-0005-0000-0000-0000D0970000}"/>
    <cellStyle name="㼿㼿? 2 2 7 3 2 2" xfId="36794" xr:uid="{00000000-0005-0000-0000-0000D1970000}"/>
    <cellStyle name="㼿㼿? 2 2 7 3 3" xfId="36795" xr:uid="{00000000-0005-0000-0000-0000D2970000}"/>
    <cellStyle name="㼿㼿? 2 2 7 4" xfId="36796" xr:uid="{00000000-0005-0000-0000-0000D3970000}"/>
    <cellStyle name="㼿㼿? 2 2 7 4 2" xfId="36797" xr:uid="{00000000-0005-0000-0000-0000D4970000}"/>
    <cellStyle name="㼿㼿? 2 2 7 4 2 2" xfId="36798" xr:uid="{00000000-0005-0000-0000-0000D5970000}"/>
    <cellStyle name="㼿㼿? 2 2 7 4 3" xfId="36799" xr:uid="{00000000-0005-0000-0000-0000D6970000}"/>
    <cellStyle name="㼿㼿? 2 2 7 5" xfId="36800" xr:uid="{00000000-0005-0000-0000-0000D7970000}"/>
    <cellStyle name="㼿㼿? 2 2 7 5 2" xfId="36801" xr:uid="{00000000-0005-0000-0000-0000D8970000}"/>
    <cellStyle name="㼿㼿? 2 2 7 6" xfId="36802" xr:uid="{00000000-0005-0000-0000-0000D9970000}"/>
    <cellStyle name="㼿㼿? 2 2 8" xfId="36803" xr:uid="{00000000-0005-0000-0000-0000DA970000}"/>
    <cellStyle name="㼿㼿? 2 2 8 2" xfId="36804" xr:uid="{00000000-0005-0000-0000-0000DB970000}"/>
    <cellStyle name="㼿㼿? 2 2 8 2 2" xfId="36805" xr:uid="{00000000-0005-0000-0000-0000DC970000}"/>
    <cellStyle name="㼿㼿? 2 2 8 3" xfId="36806" xr:uid="{00000000-0005-0000-0000-0000DD970000}"/>
    <cellStyle name="㼿㼿? 2 2 9" xfId="36807" xr:uid="{00000000-0005-0000-0000-0000DE970000}"/>
    <cellStyle name="㼿㼿? 2 2 9 2" xfId="36808" xr:uid="{00000000-0005-0000-0000-0000DF970000}"/>
    <cellStyle name="㼿㼿? 2 3" xfId="36809" xr:uid="{00000000-0005-0000-0000-0000E0970000}"/>
    <cellStyle name="㼿㼿? 2 3 2" xfId="36810" xr:uid="{00000000-0005-0000-0000-0000E1970000}"/>
    <cellStyle name="㼿㼿? 2 3 2 2" xfId="36811" xr:uid="{00000000-0005-0000-0000-0000E2970000}"/>
    <cellStyle name="㼿㼿? 2 3 2 2 2" xfId="36812" xr:uid="{00000000-0005-0000-0000-0000E3970000}"/>
    <cellStyle name="㼿㼿? 2 3 2 2 2 2" xfId="36813" xr:uid="{00000000-0005-0000-0000-0000E4970000}"/>
    <cellStyle name="㼿㼿? 2 3 2 2 3" xfId="36814" xr:uid="{00000000-0005-0000-0000-0000E5970000}"/>
    <cellStyle name="㼿㼿? 2 3 2 3" xfId="36815" xr:uid="{00000000-0005-0000-0000-0000E6970000}"/>
    <cellStyle name="㼿㼿? 2 3 2 3 2" xfId="36816" xr:uid="{00000000-0005-0000-0000-0000E7970000}"/>
    <cellStyle name="㼿㼿? 2 3 2 3 2 2" xfId="36817" xr:uid="{00000000-0005-0000-0000-0000E8970000}"/>
    <cellStyle name="㼿㼿? 2 3 2 3 3" xfId="36818" xr:uid="{00000000-0005-0000-0000-0000E9970000}"/>
    <cellStyle name="㼿㼿? 2 3 2 4" xfId="36819" xr:uid="{00000000-0005-0000-0000-0000EA970000}"/>
    <cellStyle name="㼿㼿? 2 3 2 4 2" xfId="36820" xr:uid="{00000000-0005-0000-0000-0000EB970000}"/>
    <cellStyle name="㼿㼿? 2 3 2 4 2 2" xfId="36821" xr:uid="{00000000-0005-0000-0000-0000EC970000}"/>
    <cellStyle name="㼿㼿? 2 3 2 4 3" xfId="36822" xr:uid="{00000000-0005-0000-0000-0000ED970000}"/>
    <cellStyle name="㼿㼿? 2 3 2 5" xfId="36823" xr:uid="{00000000-0005-0000-0000-0000EE970000}"/>
    <cellStyle name="㼿㼿? 2 3 2 5 2" xfId="36824" xr:uid="{00000000-0005-0000-0000-0000EF970000}"/>
    <cellStyle name="㼿㼿? 2 3 2 6" xfId="36825" xr:uid="{00000000-0005-0000-0000-0000F0970000}"/>
    <cellStyle name="㼿㼿? 2 3 3" xfId="36826" xr:uid="{00000000-0005-0000-0000-0000F1970000}"/>
    <cellStyle name="㼿㼿? 2 3 3 2" xfId="36827" xr:uid="{00000000-0005-0000-0000-0000F2970000}"/>
    <cellStyle name="㼿㼿? 2 3 3 2 2" xfId="36828" xr:uid="{00000000-0005-0000-0000-0000F3970000}"/>
    <cellStyle name="㼿㼿? 2 3 3 2 2 2" xfId="36829" xr:uid="{00000000-0005-0000-0000-0000F4970000}"/>
    <cellStyle name="㼿㼿? 2 3 3 2 3" xfId="36830" xr:uid="{00000000-0005-0000-0000-0000F5970000}"/>
    <cellStyle name="㼿㼿? 2 3 3 3" xfId="36831" xr:uid="{00000000-0005-0000-0000-0000F6970000}"/>
    <cellStyle name="㼿㼿? 2 3 3 3 2" xfId="36832" xr:uid="{00000000-0005-0000-0000-0000F7970000}"/>
    <cellStyle name="㼿㼿? 2 3 3 3 2 2" xfId="36833" xr:uid="{00000000-0005-0000-0000-0000F8970000}"/>
    <cellStyle name="㼿㼿? 2 3 3 3 3" xfId="36834" xr:uid="{00000000-0005-0000-0000-0000F9970000}"/>
    <cellStyle name="㼿㼿? 2 3 3 4" xfId="36835" xr:uid="{00000000-0005-0000-0000-0000FA970000}"/>
    <cellStyle name="㼿㼿? 2 3 3 4 2" xfId="36836" xr:uid="{00000000-0005-0000-0000-0000FB970000}"/>
    <cellStyle name="㼿㼿? 2 3 3 4 2 2" xfId="36837" xr:uid="{00000000-0005-0000-0000-0000FC970000}"/>
    <cellStyle name="㼿㼿? 2 3 3 4 3" xfId="36838" xr:uid="{00000000-0005-0000-0000-0000FD970000}"/>
    <cellStyle name="㼿㼿? 2 3 3 5" xfId="36839" xr:uid="{00000000-0005-0000-0000-0000FE970000}"/>
    <cellStyle name="㼿㼿? 2 3 3 5 2" xfId="36840" xr:uid="{00000000-0005-0000-0000-0000FF970000}"/>
    <cellStyle name="㼿㼿? 2 3 3 6" xfId="36841" xr:uid="{00000000-0005-0000-0000-000000980000}"/>
    <cellStyle name="㼿㼿? 2 3 4" xfId="36842" xr:uid="{00000000-0005-0000-0000-000001980000}"/>
    <cellStyle name="㼿㼿? 2 3 4 2" xfId="36843" xr:uid="{00000000-0005-0000-0000-000002980000}"/>
    <cellStyle name="㼿㼿? 2 3 4 2 2" xfId="36844" xr:uid="{00000000-0005-0000-0000-000003980000}"/>
    <cellStyle name="㼿㼿? 2 3 4 2 2 2" xfId="36845" xr:uid="{00000000-0005-0000-0000-000004980000}"/>
    <cellStyle name="㼿㼿? 2 3 4 2 3" xfId="36846" xr:uid="{00000000-0005-0000-0000-000005980000}"/>
    <cellStyle name="㼿㼿? 2 3 4 3" xfId="36847" xr:uid="{00000000-0005-0000-0000-000006980000}"/>
    <cellStyle name="㼿㼿? 2 3 4 3 2" xfId="36848" xr:uid="{00000000-0005-0000-0000-000007980000}"/>
    <cellStyle name="㼿㼿? 2 3 4 3 2 2" xfId="36849" xr:uid="{00000000-0005-0000-0000-000008980000}"/>
    <cellStyle name="㼿㼿? 2 3 4 3 3" xfId="36850" xr:uid="{00000000-0005-0000-0000-000009980000}"/>
    <cellStyle name="㼿㼿? 2 3 4 4" xfId="36851" xr:uid="{00000000-0005-0000-0000-00000A980000}"/>
    <cellStyle name="㼿㼿? 2 3 4 4 2" xfId="36852" xr:uid="{00000000-0005-0000-0000-00000B980000}"/>
    <cellStyle name="㼿㼿? 2 3 4 4 2 2" xfId="36853" xr:uid="{00000000-0005-0000-0000-00000C980000}"/>
    <cellStyle name="㼿㼿? 2 3 4 4 3" xfId="36854" xr:uid="{00000000-0005-0000-0000-00000D980000}"/>
    <cellStyle name="㼿㼿? 2 3 4 5" xfId="36855" xr:uid="{00000000-0005-0000-0000-00000E980000}"/>
    <cellStyle name="㼿㼿? 2 3 4 5 2" xfId="36856" xr:uid="{00000000-0005-0000-0000-00000F980000}"/>
    <cellStyle name="㼿㼿? 2 3 4 6" xfId="36857" xr:uid="{00000000-0005-0000-0000-000010980000}"/>
    <cellStyle name="㼿㼿? 2 3 5" xfId="36858" xr:uid="{00000000-0005-0000-0000-000011980000}"/>
    <cellStyle name="㼿㼿? 2 3 5 2" xfId="36859" xr:uid="{00000000-0005-0000-0000-000012980000}"/>
    <cellStyle name="㼿㼿? 2 3 5 2 2" xfId="36860" xr:uid="{00000000-0005-0000-0000-000013980000}"/>
    <cellStyle name="㼿㼿? 2 3 5 2 2 2" xfId="36861" xr:uid="{00000000-0005-0000-0000-000014980000}"/>
    <cellStyle name="㼿㼿? 2 3 5 2 3" xfId="36862" xr:uid="{00000000-0005-0000-0000-000015980000}"/>
    <cellStyle name="㼿㼿? 2 3 5 3" xfId="36863" xr:uid="{00000000-0005-0000-0000-000016980000}"/>
    <cellStyle name="㼿㼿? 2 3 5 3 2" xfId="36864" xr:uid="{00000000-0005-0000-0000-000017980000}"/>
    <cellStyle name="㼿㼿? 2 3 5 3 2 2" xfId="36865" xr:uid="{00000000-0005-0000-0000-000018980000}"/>
    <cellStyle name="㼿㼿? 2 3 5 3 3" xfId="36866" xr:uid="{00000000-0005-0000-0000-000019980000}"/>
    <cellStyle name="㼿㼿? 2 3 5 4" xfId="36867" xr:uid="{00000000-0005-0000-0000-00001A980000}"/>
    <cellStyle name="㼿㼿? 2 3 5 4 2" xfId="36868" xr:uid="{00000000-0005-0000-0000-00001B980000}"/>
    <cellStyle name="㼿㼿? 2 3 5 4 2 2" xfId="36869" xr:uid="{00000000-0005-0000-0000-00001C980000}"/>
    <cellStyle name="㼿㼿? 2 3 5 4 3" xfId="36870" xr:uid="{00000000-0005-0000-0000-00001D980000}"/>
    <cellStyle name="㼿㼿? 2 3 5 5" xfId="36871" xr:uid="{00000000-0005-0000-0000-00001E980000}"/>
    <cellStyle name="㼿㼿? 2 3 5 5 2" xfId="36872" xr:uid="{00000000-0005-0000-0000-00001F980000}"/>
    <cellStyle name="㼿㼿? 2 3 5 6" xfId="36873" xr:uid="{00000000-0005-0000-0000-000020980000}"/>
    <cellStyle name="㼿㼿? 2 3 6" xfId="36874" xr:uid="{00000000-0005-0000-0000-000021980000}"/>
    <cellStyle name="㼿㼿? 2 3 6 2" xfId="36875" xr:uid="{00000000-0005-0000-0000-000022980000}"/>
    <cellStyle name="㼿㼿? 2 3 6 2 2" xfId="36876" xr:uid="{00000000-0005-0000-0000-000023980000}"/>
    <cellStyle name="㼿㼿? 2 3 6 2 2 2" xfId="36877" xr:uid="{00000000-0005-0000-0000-000024980000}"/>
    <cellStyle name="㼿㼿? 2 3 6 2 3" xfId="36878" xr:uid="{00000000-0005-0000-0000-000025980000}"/>
    <cellStyle name="㼿㼿? 2 3 6 3" xfId="36879" xr:uid="{00000000-0005-0000-0000-000026980000}"/>
    <cellStyle name="㼿㼿? 2 3 6 3 2" xfId="36880" xr:uid="{00000000-0005-0000-0000-000027980000}"/>
    <cellStyle name="㼿㼿? 2 3 6 3 2 2" xfId="36881" xr:uid="{00000000-0005-0000-0000-000028980000}"/>
    <cellStyle name="㼿㼿? 2 3 6 3 3" xfId="36882" xr:uid="{00000000-0005-0000-0000-000029980000}"/>
    <cellStyle name="㼿㼿? 2 3 6 4" xfId="36883" xr:uid="{00000000-0005-0000-0000-00002A980000}"/>
    <cellStyle name="㼿㼿? 2 3 6 4 2" xfId="36884" xr:uid="{00000000-0005-0000-0000-00002B980000}"/>
    <cellStyle name="㼿㼿? 2 3 6 4 2 2" xfId="36885" xr:uid="{00000000-0005-0000-0000-00002C980000}"/>
    <cellStyle name="㼿㼿? 2 3 6 4 3" xfId="36886" xr:uid="{00000000-0005-0000-0000-00002D980000}"/>
    <cellStyle name="㼿㼿? 2 3 6 5" xfId="36887" xr:uid="{00000000-0005-0000-0000-00002E980000}"/>
    <cellStyle name="㼿㼿? 2 3 6 5 2" xfId="36888" xr:uid="{00000000-0005-0000-0000-00002F980000}"/>
    <cellStyle name="㼿㼿? 2 3 6 6" xfId="36889" xr:uid="{00000000-0005-0000-0000-000030980000}"/>
    <cellStyle name="㼿㼿? 2 3 7" xfId="36890" xr:uid="{00000000-0005-0000-0000-000031980000}"/>
    <cellStyle name="㼿㼿? 2 3 7 2" xfId="36891" xr:uid="{00000000-0005-0000-0000-000032980000}"/>
    <cellStyle name="㼿㼿? 2 3 7 2 2" xfId="36892" xr:uid="{00000000-0005-0000-0000-000033980000}"/>
    <cellStyle name="㼿㼿? 2 3 7 3" xfId="36893" xr:uid="{00000000-0005-0000-0000-000034980000}"/>
    <cellStyle name="㼿㼿? 2 3 8" xfId="36894" xr:uid="{00000000-0005-0000-0000-000035980000}"/>
    <cellStyle name="㼿㼿? 2 3 8 2" xfId="36895" xr:uid="{00000000-0005-0000-0000-000036980000}"/>
    <cellStyle name="㼿㼿? 2 3 9" xfId="36896" xr:uid="{00000000-0005-0000-0000-000037980000}"/>
    <cellStyle name="㼿㼿? 2 4" xfId="36897" xr:uid="{00000000-0005-0000-0000-000038980000}"/>
    <cellStyle name="㼿㼿? 2 4 2" xfId="36898" xr:uid="{00000000-0005-0000-0000-000039980000}"/>
    <cellStyle name="㼿㼿? 2 4 2 2" xfId="36899" xr:uid="{00000000-0005-0000-0000-00003A980000}"/>
    <cellStyle name="㼿㼿? 2 4 2 2 2" xfId="36900" xr:uid="{00000000-0005-0000-0000-00003B980000}"/>
    <cellStyle name="㼿㼿? 2 4 2 2 2 2" xfId="36901" xr:uid="{00000000-0005-0000-0000-00003C980000}"/>
    <cellStyle name="㼿㼿? 2 4 2 2 3" xfId="36902" xr:uid="{00000000-0005-0000-0000-00003D980000}"/>
    <cellStyle name="㼿㼿? 2 4 2 3" xfId="36903" xr:uid="{00000000-0005-0000-0000-00003E980000}"/>
    <cellStyle name="㼿㼿? 2 4 2 3 2" xfId="36904" xr:uid="{00000000-0005-0000-0000-00003F980000}"/>
    <cellStyle name="㼿㼿? 2 4 2 3 2 2" xfId="36905" xr:uid="{00000000-0005-0000-0000-000040980000}"/>
    <cellStyle name="㼿㼿? 2 4 2 3 3" xfId="36906" xr:uid="{00000000-0005-0000-0000-000041980000}"/>
    <cellStyle name="㼿㼿? 2 4 2 4" xfId="36907" xr:uid="{00000000-0005-0000-0000-000042980000}"/>
    <cellStyle name="㼿㼿? 2 4 2 4 2" xfId="36908" xr:uid="{00000000-0005-0000-0000-000043980000}"/>
    <cellStyle name="㼿㼿? 2 4 2 4 2 2" xfId="36909" xr:uid="{00000000-0005-0000-0000-000044980000}"/>
    <cellStyle name="㼿㼿? 2 4 2 4 3" xfId="36910" xr:uid="{00000000-0005-0000-0000-000045980000}"/>
    <cellStyle name="㼿㼿? 2 4 2 5" xfId="36911" xr:uid="{00000000-0005-0000-0000-000046980000}"/>
    <cellStyle name="㼿㼿? 2 4 2 5 2" xfId="36912" xr:uid="{00000000-0005-0000-0000-000047980000}"/>
    <cellStyle name="㼿㼿? 2 4 2 6" xfId="36913" xr:uid="{00000000-0005-0000-0000-000048980000}"/>
    <cellStyle name="㼿㼿? 2 4 3" xfId="36914" xr:uid="{00000000-0005-0000-0000-000049980000}"/>
    <cellStyle name="㼿㼿? 2 4 3 2" xfId="36915" xr:uid="{00000000-0005-0000-0000-00004A980000}"/>
    <cellStyle name="㼿㼿? 2 4 3 2 2" xfId="36916" xr:uid="{00000000-0005-0000-0000-00004B980000}"/>
    <cellStyle name="㼿㼿? 2 4 3 2 2 2" xfId="36917" xr:uid="{00000000-0005-0000-0000-00004C980000}"/>
    <cellStyle name="㼿㼿? 2 4 3 2 3" xfId="36918" xr:uid="{00000000-0005-0000-0000-00004D980000}"/>
    <cellStyle name="㼿㼿? 2 4 3 3" xfId="36919" xr:uid="{00000000-0005-0000-0000-00004E980000}"/>
    <cellStyle name="㼿㼿? 2 4 3 3 2" xfId="36920" xr:uid="{00000000-0005-0000-0000-00004F980000}"/>
    <cellStyle name="㼿㼿? 2 4 3 3 2 2" xfId="36921" xr:uid="{00000000-0005-0000-0000-000050980000}"/>
    <cellStyle name="㼿㼿? 2 4 3 3 3" xfId="36922" xr:uid="{00000000-0005-0000-0000-000051980000}"/>
    <cellStyle name="㼿㼿? 2 4 3 4" xfId="36923" xr:uid="{00000000-0005-0000-0000-000052980000}"/>
    <cellStyle name="㼿㼿? 2 4 3 4 2" xfId="36924" xr:uid="{00000000-0005-0000-0000-000053980000}"/>
    <cellStyle name="㼿㼿? 2 4 3 4 2 2" xfId="36925" xr:uid="{00000000-0005-0000-0000-000054980000}"/>
    <cellStyle name="㼿㼿? 2 4 3 4 3" xfId="36926" xr:uid="{00000000-0005-0000-0000-000055980000}"/>
    <cellStyle name="㼿㼿? 2 4 3 5" xfId="36927" xr:uid="{00000000-0005-0000-0000-000056980000}"/>
    <cellStyle name="㼿㼿? 2 4 3 5 2" xfId="36928" xr:uid="{00000000-0005-0000-0000-000057980000}"/>
    <cellStyle name="㼿㼿? 2 4 3 6" xfId="36929" xr:uid="{00000000-0005-0000-0000-000058980000}"/>
    <cellStyle name="㼿㼿? 2 4 4" xfId="36930" xr:uid="{00000000-0005-0000-0000-000059980000}"/>
    <cellStyle name="㼿㼿? 2 4 4 2" xfId="36931" xr:uid="{00000000-0005-0000-0000-00005A980000}"/>
    <cellStyle name="㼿㼿? 2 4 4 2 2" xfId="36932" xr:uid="{00000000-0005-0000-0000-00005B980000}"/>
    <cellStyle name="㼿㼿? 2 4 4 2 2 2" xfId="36933" xr:uid="{00000000-0005-0000-0000-00005C980000}"/>
    <cellStyle name="㼿㼿? 2 4 4 2 3" xfId="36934" xr:uid="{00000000-0005-0000-0000-00005D980000}"/>
    <cellStyle name="㼿㼿? 2 4 4 3" xfId="36935" xr:uid="{00000000-0005-0000-0000-00005E980000}"/>
    <cellStyle name="㼿㼿? 2 4 4 3 2" xfId="36936" xr:uid="{00000000-0005-0000-0000-00005F980000}"/>
    <cellStyle name="㼿㼿? 2 4 4 3 2 2" xfId="36937" xr:uid="{00000000-0005-0000-0000-000060980000}"/>
    <cellStyle name="㼿㼿? 2 4 4 3 3" xfId="36938" xr:uid="{00000000-0005-0000-0000-000061980000}"/>
    <cellStyle name="㼿㼿? 2 4 4 4" xfId="36939" xr:uid="{00000000-0005-0000-0000-000062980000}"/>
    <cellStyle name="㼿㼿? 2 4 4 4 2" xfId="36940" xr:uid="{00000000-0005-0000-0000-000063980000}"/>
    <cellStyle name="㼿㼿? 2 4 4 4 2 2" xfId="36941" xr:uid="{00000000-0005-0000-0000-000064980000}"/>
    <cellStyle name="㼿㼿? 2 4 4 4 3" xfId="36942" xr:uid="{00000000-0005-0000-0000-000065980000}"/>
    <cellStyle name="㼿㼿? 2 4 4 5" xfId="36943" xr:uid="{00000000-0005-0000-0000-000066980000}"/>
    <cellStyle name="㼿㼿? 2 4 4 5 2" xfId="36944" xr:uid="{00000000-0005-0000-0000-000067980000}"/>
    <cellStyle name="㼿㼿? 2 4 4 6" xfId="36945" xr:uid="{00000000-0005-0000-0000-000068980000}"/>
    <cellStyle name="㼿㼿? 2 4 5" xfId="36946" xr:uid="{00000000-0005-0000-0000-000069980000}"/>
    <cellStyle name="㼿㼿? 2 4 5 2" xfId="36947" xr:uid="{00000000-0005-0000-0000-00006A980000}"/>
    <cellStyle name="㼿㼿? 2 4 5 2 2" xfId="36948" xr:uid="{00000000-0005-0000-0000-00006B980000}"/>
    <cellStyle name="㼿㼿? 2 4 5 2 2 2" xfId="36949" xr:uid="{00000000-0005-0000-0000-00006C980000}"/>
    <cellStyle name="㼿㼿? 2 4 5 2 3" xfId="36950" xr:uid="{00000000-0005-0000-0000-00006D980000}"/>
    <cellStyle name="㼿㼿? 2 4 5 3" xfId="36951" xr:uid="{00000000-0005-0000-0000-00006E980000}"/>
    <cellStyle name="㼿㼿? 2 4 5 3 2" xfId="36952" xr:uid="{00000000-0005-0000-0000-00006F980000}"/>
    <cellStyle name="㼿㼿? 2 4 5 3 2 2" xfId="36953" xr:uid="{00000000-0005-0000-0000-000070980000}"/>
    <cellStyle name="㼿㼿? 2 4 5 3 3" xfId="36954" xr:uid="{00000000-0005-0000-0000-000071980000}"/>
    <cellStyle name="㼿㼿? 2 4 5 4" xfId="36955" xr:uid="{00000000-0005-0000-0000-000072980000}"/>
    <cellStyle name="㼿㼿? 2 4 5 4 2" xfId="36956" xr:uid="{00000000-0005-0000-0000-000073980000}"/>
    <cellStyle name="㼿㼿? 2 4 5 4 2 2" xfId="36957" xr:uid="{00000000-0005-0000-0000-000074980000}"/>
    <cellStyle name="㼿㼿? 2 4 5 4 3" xfId="36958" xr:uid="{00000000-0005-0000-0000-000075980000}"/>
    <cellStyle name="㼿㼿? 2 4 5 5" xfId="36959" xr:uid="{00000000-0005-0000-0000-000076980000}"/>
    <cellStyle name="㼿㼿? 2 4 5 5 2" xfId="36960" xr:uid="{00000000-0005-0000-0000-000077980000}"/>
    <cellStyle name="㼿㼿? 2 4 5 6" xfId="36961" xr:uid="{00000000-0005-0000-0000-000078980000}"/>
    <cellStyle name="㼿㼿? 2 4 6" xfId="36962" xr:uid="{00000000-0005-0000-0000-000079980000}"/>
    <cellStyle name="㼿㼿? 2 4 6 2" xfId="36963" xr:uid="{00000000-0005-0000-0000-00007A980000}"/>
    <cellStyle name="㼿㼿? 2 4 6 2 2" xfId="36964" xr:uid="{00000000-0005-0000-0000-00007B980000}"/>
    <cellStyle name="㼿㼿? 2 4 6 3" xfId="36965" xr:uid="{00000000-0005-0000-0000-00007C980000}"/>
    <cellStyle name="㼿㼿? 2 4 7" xfId="36966" xr:uid="{00000000-0005-0000-0000-00007D980000}"/>
    <cellStyle name="㼿㼿? 2 4 7 2" xfId="36967" xr:uid="{00000000-0005-0000-0000-00007E980000}"/>
    <cellStyle name="㼿㼿? 2 4 8" xfId="36968" xr:uid="{00000000-0005-0000-0000-00007F980000}"/>
    <cellStyle name="㼿㼿? 2 5" xfId="36969" xr:uid="{00000000-0005-0000-0000-000080980000}"/>
    <cellStyle name="㼿㼿? 2 5 2" xfId="36970" xr:uid="{00000000-0005-0000-0000-000081980000}"/>
    <cellStyle name="㼿㼿? 2 5 2 2" xfId="36971" xr:uid="{00000000-0005-0000-0000-000082980000}"/>
    <cellStyle name="㼿㼿? 2 5 2 2 2" xfId="36972" xr:uid="{00000000-0005-0000-0000-000083980000}"/>
    <cellStyle name="㼿㼿? 2 5 2 2 2 2" xfId="36973" xr:uid="{00000000-0005-0000-0000-000084980000}"/>
    <cellStyle name="㼿㼿? 2 5 2 2 3" xfId="36974" xr:uid="{00000000-0005-0000-0000-000085980000}"/>
    <cellStyle name="㼿㼿? 2 5 2 3" xfId="36975" xr:uid="{00000000-0005-0000-0000-000086980000}"/>
    <cellStyle name="㼿㼿? 2 5 2 3 2" xfId="36976" xr:uid="{00000000-0005-0000-0000-000087980000}"/>
    <cellStyle name="㼿㼿? 2 5 2 3 2 2" xfId="36977" xr:uid="{00000000-0005-0000-0000-000088980000}"/>
    <cellStyle name="㼿㼿? 2 5 2 3 3" xfId="36978" xr:uid="{00000000-0005-0000-0000-000089980000}"/>
    <cellStyle name="㼿㼿? 2 5 2 4" xfId="36979" xr:uid="{00000000-0005-0000-0000-00008A980000}"/>
    <cellStyle name="㼿㼿? 2 5 2 4 2" xfId="36980" xr:uid="{00000000-0005-0000-0000-00008B980000}"/>
    <cellStyle name="㼿㼿? 2 5 2 4 2 2" xfId="36981" xr:uid="{00000000-0005-0000-0000-00008C980000}"/>
    <cellStyle name="㼿㼿? 2 5 2 4 3" xfId="36982" xr:uid="{00000000-0005-0000-0000-00008D980000}"/>
    <cellStyle name="㼿㼿? 2 5 2 5" xfId="36983" xr:uid="{00000000-0005-0000-0000-00008E980000}"/>
    <cellStyle name="㼿㼿? 2 5 2 5 2" xfId="36984" xr:uid="{00000000-0005-0000-0000-00008F980000}"/>
    <cellStyle name="㼿㼿? 2 5 2 6" xfId="36985" xr:uid="{00000000-0005-0000-0000-000090980000}"/>
    <cellStyle name="㼿㼿? 2 5 3" xfId="36986" xr:uid="{00000000-0005-0000-0000-000091980000}"/>
    <cellStyle name="㼿㼿? 2 5 3 2" xfId="36987" xr:uid="{00000000-0005-0000-0000-000092980000}"/>
    <cellStyle name="㼿㼿? 2 5 3 2 2" xfId="36988" xr:uid="{00000000-0005-0000-0000-000093980000}"/>
    <cellStyle name="㼿㼿? 2 5 3 2 2 2" xfId="36989" xr:uid="{00000000-0005-0000-0000-000094980000}"/>
    <cellStyle name="㼿㼿? 2 5 3 2 3" xfId="36990" xr:uid="{00000000-0005-0000-0000-000095980000}"/>
    <cellStyle name="㼿㼿? 2 5 3 3" xfId="36991" xr:uid="{00000000-0005-0000-0000-000096980000}"/>
    <cellStyle name="㼿㼿? 2 5 3 3 2" xfId="36992" xr:uid="{00000000-0005-0000-0000-000097980000}"/>
    <cellStyle name="㼿㼿? 2 5 3 3 2 2" xfId="36993" xr:uid="{00000000-0005-0000-0000-000098980000}"/>
    <cellStyle name="㼿㼿? 2 5 3 3 3" xfId="36994" xr:uid="{00000000-0005-0000-0000-000099980000}"/>
    <cellStyle name="㼿㼿? 2 5 3 4" xfId="36995" xr:uid="{00000000-0005-0000-0000-00009A980000}"/>
    <cellStyle name="㼿㼿? 2 5 3 4 2" xfId="36996" xr:uid="{00000000-0005-0000-0000-00009B980000}"/>
    <cellStyle name="㼿㼿? 2 5 3 4 2 2" xfId="36997" xr:uid="{00000000-0005-0000-0000-00009C980000}"/>
    <cellStyle name="㼿㼿? 2 5 3 4 3" xfId="36998" xr:uid="{00000000-0005-0000-0000-00009D980000}"/>
    <cellStyle name="㼿㼿? 2 5 3 5" xfId="36999" xr:uid="{00000000-0005-0000-0000-00009E980000}"/>
    <cellStyle name="㼿㼿? 2 5 3 5 2" xfId="37000" xr:uid="{00000000-0005-0000-0000-00009F980000}"/>
    <cellStyle name="㼿㼿? 2 5 3 6" xfId="37001" xr:uid="{00000000-0005-0000-0000-0000A0980000}"/>
    <cellStyle name="㼿㼿? 2 5 4" xfId="37002" xr:uid="{00000000-0005-0000-0000-0000A1980000}"/>
    <cellStyle name="㼿㼿? 2 5 4 2" xfId="37003" xr:uid="{00000000-0005-0000-0000-0000A2980000}"/>
    <cellStyle name="㼿㼿? 2 5 4 2 2" xfId="37004" xr:uid="{00000000-0005-0000-0000-0000A3980000}"/>
    <cellStyle name="㼿㼿? 2 5 4 2 2 2" xfId="37005" xr:uid="{00000000-0005-0000-0000-0000A4980000}"/>
    <cellStyle name="㼿㼿? 2 5 4 2 3" xfId="37006" xr:uid="{00000000-0005-0000-0000-0000A5980000}"/>
    <cellStyle name="㼿㼿? 2 5 4 3" xfId="37007" xr:uid="{00000000-0005-0000-0000-0000A6980000}"/>
    <cellStyle name="㼿㼿? 2 5 4 3 2" xfId="37008" xr:uid="{00000000-0005-0000-0000-0000A7980000}"/>
    <cellStyle name="㼿㼿? 2 5 4 3 2 2" xfId="37009" xr:uid="{00000000-0005-0000-0000-0000A8980000}"/>
    <cellStyle name="㼿㼿? 2 5 4 3 3" xfId="37010" xr:uid="{00000000-0005-0000-0000-0000A9980000}"/>
    <cellStyle name="㼿㼿? 2 5 4 4" xfId="37011" xr:uid="{00000000-0005-0000-0000-0000AA980000}"/>
    <cellStyle name="㼿㼿? 2 5 4 4 2" xfId="37012" xr:uid="{00000000-0005-0000-0000-0000AB980000}"/>
    <cellStyle name="㼿㼿? 2 5 4 4 2 2" xfId="37013" xr:uid="{00000000-0005-0000-0000-0000AC980000}"/>
    <cellStyle name="㼿㼿? 2 5 4 4 3" xfId="37014" xr:uid="{00000000-0005-0000-0000-0000AD980000}"/>
    <cellStyle name="㼿㼿? 2 5 4 5" xfId="37015" xr:uid="{00000000-0005-0000-0000-0000AE980000}"/>
    <cellStyle name="㼿㼿? 2 5 4 5 2" xfId="37016" xr:uid="{00000000-0005-0000-0000-0000AF980000}"/>
    <cellStyle name="㼿㼿? 2 5 4 6" xfId="37017" xr:uid="{00000000-0005-0000-0000-0000B0980000}"/>
    <cellStyle name="㼿㼿? 2 5 5" xfId="37018" xr:uid="{00000000-0005-0000-0000-0000B1980000}"/>
    <cellStyle name="㼿㼿? 2 5 5 2" xfId="37019" xr:uid="{00000000-0005-0000-0000-0000B2980000}"/>
    <cellStyle name="㼿㼿? 2 5 5 2 2" xfId="37020" xr:uid="{00000000-0005-0000-0000-0000B3980000}"/>
    <cellStyle name="㼿㼿? 2 5 5 2 2 2" xfId="37021" xr:uid="{00000000-0005-0000-0000-0000B4980000}"/>
    <cellStyle name="㼿㼿? 2 5 5 2 3" xfId="37022" xr:uid="{00000000-0005-0000-0000-0000B5980000}"/>
    <cellStyle name="㼿㼿? 2 5 5 3" xfId="37023" xr:uid="{00000000-0005-0000-0000-0000B6980000}"/>
    <cellStyle name="㼿㼿? 2 5 5 3 2" xfId="37024" xr:uid="{00000000-0005-0000-0000-0000B7980000}"/>
    <cellStyle name="㼿㼿? 2 5 5 3 2 2" xfId="37025" xr:uid="{00000000-0005-0000-0000-0000B8980000}"/>
    <cellStyle name="㼿㼿? 2 5 5 3 3" xfId="37026" xr:uid="{00000000-0005-0000-0000-0000B9980000}"/>
    <cellStyle name="㼿㼿? 2 5 5 4" xfId="37027" xr:uid="{00000000-0005-0000-0000-0000BA980000}"/>
    <cellStyle name="㼿㼿? 2 5 5 4 2" xfId="37028" xr:uid="{00000000-0005-0000-0000-0000BB980000}"/>
    <cellStyle name="㼿㼿? 2 5 5 4 2 2" xfId="37029" xr:uid="{00000000-0005-0000-0000-0000BC980000}"/>
    <cellStyle name="㼿㼿? 2 5 5 4 3" xfId="37030" xr:uid="{00000000-0005-0000-0000-0000BD980000}"/>
    <cellStyle name="㼿㼿? 2 5 5 5" xfId="37031" xr:uid="{00000000-0005-0000-0000-0000BE980000}"/>
    <cellStyle name="㼿㼿? 2 5 5 5 2" xfId="37032" xr:uid="{00000000-0005-0000-0000-0000BF980000}"/>
    <cellStyle name="㼿㼿? 2 5 5 6" xfId="37033" xr:uid="{00000000-0005-0000-0000-0000C0980000}"/>
    <cellStyle name="㼿㼿? 2 5 6" xfId="37034" xr:uid="{00000000-0005-0000-0000-0000C1980000}"/>
    <cellStyle name="㼿㼿? 2 5 6 2" xfId="37035" xr:uid="{00000000-0005-0000-0000-0000C2980000}"/>
    <cellStyle name="㼿㼿? 2 5 6 2 2" xfId="37036" xr:uid="{00000000-0005-0000-0000-0000C3980000}"/>
    <cellStyle name="㼿㼿? 2 5 6 3" xfId="37037" xr:uid="{00000000-0005-0000-0000-0000C4980000}"/>
    <cellStyle name="㼿㼿? 2 5 7" xfId="37038" xr:uid="{00000000-0005-0000-0000-0000C5980000}"/>
    <cellStyle name="㼿㼿? 2 5 7 2" xfId="37039" xr:uid="{00000000-0005-0000-0000-0000C6980000}"/>
    <cellStyle name="㼿㼿? 2 5 8" xfId="37040" xr:uid="{00000000-0005-0000-0000-0000C7980000}"/>
    <cellStyle name="㼿㼿? 2 6" xfId="37041" xr:uid="{00000000-0005-0000-0000-0000C8980000}"/>
    <cellStyle name="㼿㼿? 2 6 2" xfId="37042" xr:uid="{00000000-0005-0000-0000-0000C9980000}"/>
    <cellStyle name="㼿㼿? 2 6 2 2" xfId="37043" xr:uid="{00000000-0005-0000-0000-0000CA980000}"/>
    <cellStyle name="㼿㼿? 2 6 2 2 2" xfId="37044" xr:uid="{00000000-0005-0000-0000-0000CB980000}"/>
    <cellStyle name="㼿㼿? 2 6 2 3" xfId="37045" xr:uid="{00000000-0005-0000-0000-0000CC980000}"/>
    <cellStyle name="㼿㼿? 2 6 3" xfId="37046" xr:uid="{00000000-0005-0000-0000-0000CD980000}"/>
    <cellStyle name="㼿㼿? 2 6 3 2" xfId="37047" xr:uid="{00000000-0005-0000-0000-0000CE980000}"/>
    <cellStyle name="㼿㼿? 2 6 4" xfId="37048" xr:uid="{00000000-0005-0000-0000-0000CF980000}"/>
    <cellStyle name="㼿㼿? 2 7" xfId="37049" xr:uid="{00000000-0005-0000-0000-0000D0980000}"/>
    <cellStyle name="㼿㼿? 2 7 2" xfId="37050" xr:uid="{00000000-0005-0000-0000-0000D1980000}"/>
    <cellStyle name="㼿㼿? 2 7 2 2" xfId="37051" xr:uid="{00000000-0005-0000-0000-0000D2980000}"/>
    <cellStyle name="㼿㼿? 2 7 3" xfId="37052" xr:uid="{00000000-0005-0000-0000-0000D3980000}"/>
    <cellStyle name="㼿㼿? 2 8" xfId="37053" xr:uid="{00000000-0005-0000-0000-0000D4980000}"/>
    <cellStyle name="㼿㼿? 2 8 2" xfId="37054" xr:uid="{00000000-0005-0000-0000-0000D5980000}"/>
    <cellStyle name="㼿㼿? 2 9" xfId="37055" xr:uid="{00000000-0005-0000-0000-0000D6980000}"/>
    <cellStyle name="㼿㼿? 3" xfId="469" xr:uid="{00000000-0005-0000-0000-0000D7980000}"/>
    <cellStyle name="㼿㼿? 3 2" xfId="37056" xr:uid="{00000000-0005-0000-0000-0000D8980000}"/>
    <cellStyle name="㼿㼿? 3 2 10" xfId="37057" xr:uid="{00000000-0005-0000-0000-0000D9980000}"/>
    <cellStyle name="㼿㼿? 3 2 2" xfId="37058" xr:uid="{00000000-0005-0000-0000-0000DA980000}"/>
    <cellStyle name="㼿㼿? 3 2 2 2" xfId="37059" xr:uid="{00000000-0005-0000-0000-0000DB980000}"/>
    <cellStyle name="㼿㼿? 3 2 2 2 2" xfId="37060" xr:uid="{00000000-0005-0000-0000-0000DC980000}"/>
    <cellStyle name="㼿㼿? 3 2 2 2 2 2" xfId="37061" xr:uid="{00000000-0005-0000-0000-0000DD980000}"/>
    <cellStyle name="㼿㼿? 3 2 2 2 2 2 2" xfId="37062" xr:uid="{00000000-0005-0000-0000-0000DE980000}"/>
    <cellStyle name="㼿㼿? 3 2 2 2 2 3" xfId="37063" xr:uid="{00000000-0005-0000-0000-0000DF980000}"/>
    <cellStyle name="㼿㼿? 3 2 2 2 3" xfId="37064" xr:uid="{00000000-0005-0000-0000-0000E0980000}"/>
    <cellStyle name="㼿㼿? 3 2 2 2 3 2" xfId="37065" xr:uid="{00000000-0005-0000-0000-0000E1980000}"/>
    <cellStyle name="㼿㼿? 3 2 2 2 3 2 2" xfId="37066" xr:uid="{00000000-0005-0000-0000-0000E2980000}"/>
    <cellStyle name="㼿㼿? 3 2 2 2 3 3" xfId="37067" xr:uid="{00000000-0005-0000-0000-0000E3980000}"/>
    <cellStyle name="㼿㼿? 3 2 2 2 4" xfId="37068" xr:uid="{00000000-0005-0000-0000-0000E4980000}"/>
    <cellStyle name="㼿㼿? 3 2 2 2 4 2" xfId="37069" xr:uid="{00000000-0005-0000-0000-0000E5980000}"/>
    <cellStyle name="㼿㼿? 3 2 2 2 4 2 2" xfId="37070" xr:uid="{00000000-0005-0000-0000-0000E6980000}"/>
    <cellStyle name="㼿㼿? 3 2 2 2 4 3" xfId="37071" xr:uid="{00000000-0005-0000-0000-0000E7980000}"/>
    <cellStyle name="㼿㼿? 3 2 2 2 5" xfId="37072" xr:uid="{00000000-0005-0000-0000-0000E8980000}"/>
    <cellStyle name="㼿㼿? 3 2 2 2 5 2" xfId="37073" xr:uid="{00000000-0005-0000-0000-0000E9980000}"/>
    <cellStyle name="㼿㼿? 3 2 2 2 6" xfId="37074" xr:uid="{00000000-0005-0000-0000-0000EA980000}"/>
    <cellStyle name="㼿㼿? 3 2 2 3" xfId="37075" xr:uid="{00000000-0005-0000-0000-0000EB980000}"/>
    <cellStyle name="㼿㼿? 3 2 2 3 2" xfId="37076" xr:uid="{00000000-0005-0000-0000-0000EC980000}"/>
    <cellStyle name="㼿㼿? 3 2 2 3 2 2" xfId="37077" xr:uid="{00000000-0005-0000-0000-0000ED980000}"/>
    <cellStyle name="㼿㼿? 3 2 2 3 2 2 2" xfId="37078" xr:uid="{00000000-0005-0000-0000-0000EE980000}"/>
    <cellStyle name="㼿㼿? 3 2 2 3 2 3" xfId="37079" xr:uid="{00000000-0005-0000-0000-0000EF980000}"/>
    <cellStyle name="㼿㼿? 3 2 2 3 3" xfId="37080" xr:uid="{00000000-0005-0000-0000-0000F0980000}"/>
    <cellStyle name="㼿㼿? 3 2 2 3 3 2" xfId="37081" xr:uid="{00000000-0005-0000-0000-0000F1980000}"/>
    <cellStyle name="㼿㼿? 3 2 2 3 3 2 2" xfId="37082" xr:uid="{00000000-0005-0000-0000-0000F2980000}"/>
    <cellStyle name="㼿㼿? 3 2 2 3 3 3" xfId="37083" xr:uid="{00000000-0005-0000-0000-0000F3980000}"/>
    <cellStyle name="㼿㼿? 3 2 2 3 4" xfId="37084" xr:uid="{00000000-0005-0000-0000-0000F4980000}"/>
    <cellStyle name="㼿㼿? 3 2 2 3 4 2" xfId="37085" xr:uid="{00000000-0005-0000-0000-0000F5980000}"/>
    <cellStyle name="㼿㼿? 3 2 2 3 4 2 2" xfId="37086" xr:uid="{00000000-0005-0000-0000-0000F6980000}"/>
    <cellStyle name="㼿㼿? 3 2 2 3 4 3" xfId="37087" xr:uid="{00000000-0005-0000-0000-0000F7980000}"/>
    <cellStyle name="㼿㼿? 3 2 2 3 5" xfId="37088" xr:uid="{00000000-0005-0000-0000-0000F8980000}"/>
    <cellStyle name="㼿㼿? 3 2 2 3 5 2" xfId="37089" xr:uid="{00000000-0005-0000-0000-0000F9980000}"/>
    <cellStyle name="㼿㼿? 3 2 2 3 6" xfId="37090" xr:uid="{00000000-0005-0000-0000-0000FA980000}"/>
    <cellStyle name="㼿㼿? 3 2 2 4" xfId="37091" xr:uid="{00000000-0005-0000-0000-0000FB980000}"/>
    <cellStyle name="㼿㼿? 3 2 2 4 2" xfId="37092" xr:uid="{00000000-0005-0000-0000-0000FC980000}"/>
    <cellStyle name="㼿㼿? 3 2 2 4 2 2" xfId="37093" xr:uid="{00000000-0005-0000-0000-0000FD980000}"/>
    <cellStyle name="㼿㼿? 3 2 2 4 2 2 2" xfId="37094" xr:uid="{00000000-0005-0000-0000-0000FE980000}"/>
    <cellStyle name="㼿㼿? 3 2 2 4 2 3" xfId="37095" xr:uid="{00000000-0005-0000-0000-0000FF980000}"/>
    <cellStyle name="㼿㼿? 3 2 2 4 3" xfId="37096" xr:uid="{00000000-0005-0000-0000-000000990000}"/>
    <cellStyle name="㼿㼿? 3 2 2 4 3 2" xfId="37097" xr:uid="{00000000-0005-0000-0000-000001990000}"/>
    <cellStyle name="㼿㼿? 3 2 2 4 3 2 2" xfId="37098" xr:uid="{00000000-0005-0000-0000-000002990000}"/>
    <cellStyle name="㼿㼿? 3 2 2 4 3 3" xfId="37099" xr:uid="{00000000-0005-0000-0000-000003990000}"/>
    <cellStyle name="㼿㼿? 3 2 2 4 4" xfId="37100" xr:uid="{00000000-0005-0000-0000-000004990000}"/>
    <cellStyle name="㼿㼿? 3 2 2 4 4 2" xfId="37101" xr:uid="{00000000-0005-0000-0000-000005990000}"/>
    <cellStyle name="㼿㼿? 3 2 2 4 4 2 2" xfId="37102" xr:uid="{00000000-0005-0000-0000-000006990000}"/>
    <cellStyle name="㼿㼿? 3 2 2 4 4 3" xfId="37103" xr:uid="{00000000-0005-0000-0000-000007990000}"/>
    <cellStyle name="㼿㼿? 3 2 2 4 5" xfId="37104" xr:uid="{00000000-0005-0000-0000-000008990000}"/>
    <cellStyle name="㼿㼿? 3 2 2 4 5 2" xfId="37105" xr:uid="{00000000-0005-0000-0000-000009990000}"/>
    <cellStyle name="㼿㼿? 3 2 2 4 6" xfId="37106" xr:uid="{00000000-0005-0000-0000-00000A990000}"/>
    <cellStyle name="㼿㼿? 3 2 2 5" xfId="37107" xr:uid="{00000000-0005-0000-0000-00000B990000}"/>
    <cellStyle name="㼿㼿? 3 2 2 5 2" xfId="37108" xr:uid="{00000000-0005-0000-0000-00000C990000}"/>
    <cellStyle name="㼿㼿? 3 2 2 5 2 2" xfId="37109" xr:uid="{00000000-0005-0000-0000-00000D990000}"/>
    <cellStyle name="㼿㼿? 3 2 2 5 2 2 2" xfId="37110" xr:uid="{00000000-0005-0000-0000-00000E990000}"/>
    <cellStyle name="㼿㼿? 3 2 2 5 2 3" xfId="37111" xr:uid="{00000000-0005-0000-0000-00000F990000}"/>
    <cellStyle name="㼿㼿? 3 2 2 5 3" xfId="37112" xr:uid="{00000000-0005-0000-0000-000010990000}"/>
    <cellStyle name="㼿㼿? 3 2 2 5 3 2" xfId="37113" xr:uid="{00000000-0005-0000-0000-000011990000}"/>
    <cellStyle name="㼿㼿? 3 2 2 5 3 2 2" xfId="37114" xr:uid="{00000000-0005-0000-0000-000012990000}"/>
    <cellStyle name="㼿㼿? 3 2 2 5 3 3" xfId="37115" xr:uid="{00000000-0005-0000-0000-000013990000}"/>
    <cellStyle name="㼿㼿? 3 2 2 5 4" xfId="37116" xr:uid="{00000000-0005-0000-0000-000014990000}"/>
    <cellStyle name="㼿㼿? 3 2 2 5 4 2" xfId="37117" xr:uid="{00000000-0005-0000-0000-000015990000}"/>
    <cellStyle name="㼿㼿? 3 2 2 5 4 2 2" xfId="37118" xr:uid="{00000000-0005-0000-0000-000016990000}"/>
    <cellStyle name="㼿㼿? 3 2 2 5 4 3" xfId="37119" xr:uid="{00000000-0005-0000-0000-000017990000}"/>
    <cellStyle name="㼿㼿? 3 2 2 5 5" xfId="37120" xr:uid="{00000000-0005-0000-0000-000018990000}"/>
    <cellStyle name="㼿㼿? 3 2 2 5 5 2" xfId="37121" xr:uid="{00000000-0005-0000-0000-000019990000}"/>
    <cellStyle name="㼿㼿? 3 2 2 5 6" xfId="37122" xr:uid="{00000000-0005-0000-0000-00001A990000}"/>
    <cellStyle name="㼿㼿? 3 2 2 6" xfId="37123" xr:uid="{00000000-0005-0000-0000-00001B990000}"/>
    <cellStyle name="㼿㼿? 3 2 2 6 2" xfId="37124" xr:uid="{00000000-0005-0000-0000-00001C990000}"/>
    <cellStyle name="㼿㼿? 3 2 2 6 2 2" xfId="37125" xr:uid="{00000000-0005-0000-0000-00001D990000}"/>
    <cellStyle name="㼿㼿? 3 2 2 6 2 2 2" xfId="37126" xr:uid="{00000000-0005-0000-0000-00001E990000}"/>
    <cellStyle name="㼿㼿? 3 2 2 6 2 3" xfId="37127" xr:uid="{00000000-0005-0000-0000-00001F990000}"/>
    <cellStyle name="㼿㼿? 3 2 2 6 3" xfId="37128" xr:uid="{00000000-0005-0000-0000-000020990000}"/>
    <cellStyle name="㼿㼿? 3 2 2 6 3 2" xfId="37129" xr:uid="{00000000-0005-0000-0000-000021990000}"/>
    <cellStyle name="㼿㼿? 3 2 2 6 3 2 2" xfId="37130" xr:uid="{00000000-0005-0000-0000-000022990000}"/>
    <cellStyle name="㼿㼿? 3 2 2 6 3 3" xfId="37131" xr:uid="{00000000-0005-0000-0000-000023990000}"/>
    <cellStyle name="㼿㼿? 3 2 2 6 4" xfId="37132" xr:uid="{00000000-0005-0000-0000-000024990000}"/>
    <cellStyle name="㼿㼿? 3 2 2 6 4 2" xfId="37133" xr:uid="{00000000-0005-0000-0000-000025990000}"/>
    <cellStyle name="㼿㼿? 3 2 2 6 4 2 2" xfId="37134" xr:uid="{00000000-0005-0000-0000-000026990000}"/>
    <cellStyle name="㼿㼿? 3 2 2 6 4 3" xfId="37135" xr:uid="{00000000-0005-0000-0000-000027990000}"/>
    <cellStyle name="㼿㼿? 3 2 2 6 5" xfId="37136" xr:uid="{00000000-0005-0000-0000-000028990000}"/>
    <cellStyle name="㼿㼿? 3 2 2 6 5 2" xfId="37137" xr:uid="{00000000-0005-0000-0000-000029990000}"/>
    <cellStyle name="㼿㼿? 3 2 2 6 6" xfId="37138" xr:uid="{00000000-0005-0000-0000-00002A990000}"/>
    <cellStyle name="㼿㼿? 3 2 2 7" xfId="37139" xr:uid="{00000000-0005-0000-0000-00002B990000}"/>
    <cellStyle name="㼿㼿? 3 2 2 7 2" xfId="37140" xr:uid="{00000000-0005-0000-0000-00002C990000}"/>
    <cellStyle name="㼿㼿? 3 2 2 7 2 2" xfId="37141" xr:uid="{00000000-0005-0000-0000-00002D990000}"/>
    <cellStyle name="㼿㼿? 3 2 2 7 3" xfId="37142" xr:uid="{00000000-0005-0000-0000-00002E990000}"/>
    <cellStyle name="㼿㼿? 3 2 2 8" xfId="37143" xr:uid="{00000000-0005-0000-0000-00002F990000}"/>
    <cellStyle name="㼿㼿? 3 2 2 8 2" xfId="37144" xr:uid="{00000000-0005-0000-0000-000030990000}"/>
    <cellStyle name="㼿㼿? 3 2 2 9" xfId="37145" xr:uid="{00000000-0005-0000-0000-000031990000}"/>
    <cellStyle name="㼿㼿? 3 2 3" xfId="37146" xr:uid="{00000000-0005-0000-0000-000032990000}"/>
    <cellStyle name="㼿㼿? 3 2 3 2" xfId="37147" xr:uid="{00000000-0005-0000-0000-000033990000}"/>
    <cellStyle name="㼿㼿? 3 2 3 2 2" xfId="37148" xr:uid="{00000000-0005-0000-0000-000034990000}"/>
    <cellStyle name="㼿㼿? 3 2 3 2 2 2" xfId="37149" xr:uid="{00000000-0005-0000-0000-000035990000}"/>
    <cellStyle name="㼿㼿? 3 2 3 2 2 2 2" xfId="37150" xr:uid="{00000000-0005-0000-0000-000036990000}"/>
    <cellStyle name="㼿㼿? 3 2 3 2 2 3" xfId="37151" xr:uid="{00000000-0005-0000-0000-000037990000}"/>
    <cellStyle name="㼿㼿? 3 2 3 2 3" xfId="37152" xr:uid="{00000000-0005-0000-0000-000038990000}"/>
    <cellStyle name="㼿㼿? 3 2 3 2 3 2" xfId="37153" xr:uid="{00000000-0005-0000-0000-000039990000}"/>
    <cellStyle name="㼿㼿? 3 2 3 2 3 2 2" xfId="37154" xr:uid="{00000000-0005-0000-0000-00003A990000}"/>
    <cellStyle name="㼿㼿? 3 2 3 2 3 3" xfId="37155" xr:uid="{00000000-0005-0000-0000-00003B990000}"/>
    <cellStyle name="㼿㼿? 3 2 3 2 4" xfId="37156" xr:uid="{00000000-0005-0000-0000-00003C990000}"/>
    <cellStyle name="㼿㼿? 3 2 3 2 4 2" xfId="37157" xr:uid="{00000000-0005-0000-0000-00003D990000}"/>
    <cellStyle name="㼿㼿? 3 2 3 2 4 2 2" xfId="37158" xr:uid="{00000000-0005-0000-0000-00003E990000}"/>
    <cellStyle name="㼿㼿? 3 2 3 2 4 3" xfId="37159" xr:uid="{00000000-0005-0000-0000-00003F990000}"/>
    <cellStyle name="㼿㼿? 3 2 3 2 5" xfId="37160" xr:uid="{00000000-0005-0000-0000-000040990000}"/>
    <cellStyle name="㼿㼿? 3 2 3 2 5 2" xfId="37161" xr:uid="{00000000-0005-0000-0000-000041990000}"/>
    <cellStyle name="㼿㼿? 3 2 3 2 6" xfId="37162" xr:uid="{00000000-0005-0000-0000-000042990000}"/>
    <cellStyle name="㼿㼿? 3 2 3 3" xfId="37163" xr:uid="{00000000-0005-0000-0000-000043990000}"/>
    <cellStyle name="㼿㼿? 3 2 3 3 2" xfId="37164" xr:uid="{00000000-0005-0000-0000-000044990000}"/>
    <cellStyle name="㼿㼿? 3 2 3 3 2 2" xfId="37165" xr:uid="{00000000-0005-0000-0000-000045990000}"/>
    <cellStyle name="㼿㼿? 3 2 3 3 2 2 2" xfId="37166" xr:uid="{00000000-0005-0000-0000-000046990000}"/>
    <cellStyle name="㼿㼿? 3 2 3 3 2 3" xfId="37167" xr:uid="{00000000-0005-0000-0000-000047990000}"/>
    <cellStyle name="㼿㼿? 3 2 3 3 3" xfId="37168" xr:uid="{00000000-0005-0000-0000-000048990000}"/>
    <cellStyle name="㼿㼿? 3 2 3 3 3 2" xfId="37169" xr:uid="{00000000-0005-0000-0000-000049990000}"/>
    <cellStyle name="㼿㼿? 3 2 3 3 3 2 2" xfId="37170" xr:uid="{00000000-0005-0000-0000-00004A990000}"/>
    <cellStyle name="㼿㼿? 3 2 3 3 3 3" xfId="37171" xr:uid="{00000000-0005-0000-0000-00004B990000}"/>
    <cellStyle name="㼿㼿? 3 2 3 3 4" xfId="37172" xr:uid="{00000000-0005-0000-0000-00004C990000}"/>
    <cellStyle name="㼿㼿? 3 2 3 3 4 2" xfId="37173" xr:uid="{00000000-0005-0000-0000-00004D990000}"/>
    <cellStyle name="㼿㼿? 3 2 3 3 4 2 2" xfId="37174" xr:uid="{00000000-0005-0000-0000-00004E990000}"/>
    <cellStyle name="㼿㼿? 3 2 3 3 4 3" xfId="37175" xr:uid="{00000000-0005-0000-0000-00004F990000}"/>
    <cellStyle name="㼿㼿? 3 2 3 3 5" xfId="37176" xr:uid="{00000000-0005-0000-0000-000050990000}"/>
    <cellStyle name="㼿㼿? 3 2 3 3 5 2" xfId="37177" xr:uid="{00000000-0005-0000-0000-000051990000}"/>
    <cellStyle name="㼿㼿? 3 2 3 3 6" xfId="37178" xr:uid="{00000000-0005-0000-0000-000052990000}"/>
    <cellStyle name="㼿㼿? 3 2 3 4" xfId="37179" xr:uid="{00000000-0005-0000-0000-000053990000}"/>
    <cellStyle name="㼿㼿? 3 2 3 4 2" xfId="37180" xr:uid="{00000000-0005-0000-0000-000054990000}"/>
    <cellStyle name="㼿㼿? 3 2 3 4 2 2" xfId="37181" xr:uid="{00000000-0005-0000-0000-000055990000}"/>
    <cellStyle name="㼿㼿? 3 2 3 4 2 2 2" xfId="37182" xr:uid="{00000000-0005-0000-0000-000056990000}"/>
    <cellStyle name="㼿㼿? 3 2 3 4 2 3" xfId="37183" xr:uid="{00000000-0005-0000-0000-000057990000}"/>
    <cellStyle name="㼿㼿? 3 2 3 4 3" xfId="37184" xr:uid="{00000000-0005-0000-0000-000058990000}"/>
    <cellStyle name="㼿㼿? 3 2 3 4 3 2" xfId="37185" xr:uid="{00000000-0005-0000-0000-000059990000}"/>
    <cellStyle name="㼿㼿? 3 2 3 4 3 2 2" xfId="37186" xr:uid="{00000000-0005-0000-0000-00005A990000}"/>
    <cellStyle name="㼿㼿? 3 2 3 4 3 3" xfId="37187" xr:uid="{00000000-0005-0000-0000-00005B990000}"/>
    <cellStyle name="㼿㼿? 3 2 3 4 4" xfId="37188" xr:uid="{00000000-0005-0000-0000-00005C990000}"/>
    <cellStyle name="㼿㼿? 3 2 3 4 4 2" xfId="37189" xr:uid="{00000000-0005-0000-0000-00005D990000}"/>
    <cellStyle name="㼿㼿? 3 2 3 4 4 2 2" xfId="37190" xr:uid="{00000000-0005-0000-0000-00005E990000}"/>
    <cellStyle name="㼿㼿? 3 2 3 4 4 3" xfId="37191" xr:uid="{00000000-0005-0000-0000-00005F990000}"/>
    <cellStyle name="㼿㼿? 3 2 3 4 5" xfId="37192" xr:uid="{00000000-0005-0000-0000-000060990000}"/>
    <cellStyle name="㼿㼿? 3 2 3 4 5 2" xfId="37193" xr:uid="{00000000-0005-0000-0000-000061990000}"/>
    <cellStyle name="㼿㼿? 3 2 3 4 6" xfId="37194" xr:uid="{00000000-0005-0000-0000-000062990000}"/>
    <cellStyle name="㼿㼿? 3 2 3 5" xfId="37195" xr:uid="{00000000-0005-0000-0000-000063990000}"/>
    <cellStyle name="㼿㼿? 3 2 3 5 2" xfId="37196" xr:uid="{00000000-0005-0000-0000-000064990000}"/>
    <cellStyle name="㼿㼿? 3 2 3 5 2 2" xfId="37197" xr:uid="{00000000-0005-0000-0000-000065990000}"/>
    <cellStyle name="㼿㼿? 3 2 3 5 2 2 2" xfId="37198" xr:uid="{00000000-0005-0000-0000-000066990000}"/>
    <cellStyle name="㼿㼿? 3 2 3 5 2 3" xfId="37199" xr:uid="{00000000-0005-0000-0000-000067990000}"/>
    <cellStyle name="㼿㼿? 3 2 3 5 3" xfId="37200" xr:uid="{00000000-0005-0000-0000-000068990000}"/>
    <cellStyle name="㼿㼿? 3 2 3 5 3 2" xfId="37201" xr:uid="{00000000-0005-0000-0000-000069990000}"/>
    <cellStyle name="㼿㼿? 3 2 3 5 3 2 2" xfId="37202" xr:uid="{00000000-0005-0000-0000-00006A990000}"/>
    <cellStyle name="㼿㼿? 3 2 3 5 3 3" xfId="37203" xr:uid="{00000000-0005-0000-0000-00006B990000}"/>
    <cellStyle name="㼿㼿? 3 2 3 5 4" xfId="37204" xr:uid="{00000000-0005-0000-0000-00006C990000}"/>
    <cellStyle name="㼿㼿? 3 2 3 5 4 2" xfId="37205" xr:uid="{00000000-0005-0000-0000-00006D990000}"/>
    <cellStyle name="㼿㼿? 3 2 3 5 4 2 2" xfId="37206" xr:uid="{00000000-0005-0000-0000-00006E990000}"/>
    <cellStyle name="㼿㼿? 3 2 3 5 4 3" xfId="37207" xr:uid="{00000000-0005-0000-0000-00006F990000}"/>
    <cellStyle name="㼿㼿? 3 2 3 5 5" xfId="37208" xr:uid="{00000000-0005-0000-0000-000070990000}"/>
    <cellStyle name="㼿㼿? 3 2 3 5 5 2" xfId="37209" xr:uid="{00000000-0005-0000-0000-000071990000}"/>
    <cellStyle name="㼿㼿? 3 2 3 5 6" xfId="37210" xr:uid="{00000000-0005-0000-0000-000072990000}"/>
    <cellStyle name="㼿㼿? 3 2 3 6" xfId="37211" xr:uid="{00000000-0005-0000-0000-000073990000}"/>
    <cellStyle name="㼿㼿? 3 2 3 6 2" xfId="37212" xr:uid="{00000000-0005-0000-0000-000074990000}"/>
    <cellStyle name="㼿㼿? 3 2 3 6 2 2" xfId="37213" xr:uid="{00000000-0005-0000-0000-000075990000}"/>
    <cellStyle name="㼿㼿? 3 2 3 6 3" xfId="37214" xr:uid="{00000000-0005-0000-0000-000076990000}"/>
    <cellStyle name="㼿㼿? 3 2 3 7" xfId="37215" xr:uid="{00000000-0005-0000-0000-000077990000}"/>
    <cellStyle name="㼿㼿? 3 2 3 7 2" xfId="37216" xr:uid="{00000000-0005-0000-0000-000078990000}"/>
    <cellStyle name="㼿㼿? 3 2 3 8" xfId="37217" xr:uid="{00000000-0005-0000-0000-000079990000}"/>
    <cellStyle name="㼿㼿? 3 2 4" xfId="37218" xr:uid="{00000000-0005-0000-0000-00007A990000}"/>
    <cellStyle name="㼿㼿? 3 2 4 2" xfId="37219" xr:uid="{00000000-0005-0000-0000-00007B990000}"/>
    <cellStyle name="㼿㼿? 3 2 4 2 2" xfId="37220" xr:uid="{00000000-0005-0000-0000-00007C990000}"/>
    <cellStyle name="㼿㼿? 3 2 4 2 2 2" xfId="37221" xr:uid="{00000000-0005-0000-0000-00007D990000}"/>
    <cellStyle name="㼿㼿? 3 2 4 2 3" xfId="37222" xr:uid="{00000000-0005-0000-0000-00007E990000}"/>
    <cellStyle name="㼿㼿? 3 2 4 3" xfId="37223" xr:uid="{00000000-0005-0000-0000-00007F990000}"/>
    <cellStyle name="㼿㼿? 3 2 4 3 2" xfId="37224" xr:uid="{00000000-0005-0000-0000-000080990000}"/>
    <cellStyle name="㼿㼿? 3 2 4 3 2 2" xfId="37225" xr:uid="{00000000-0005-0000-0000-000081990000}"/>
    <cellStyle name="㼿㼿? 3 2 4 3 3" xfId="37226" xr:uid="{00000000-0005-0000-0000-000082990000}"/>
    <cellStyle name="㼿㼿? 3 2 4 4" xfId="37227" xr:uid="{00000000-0005-0000-0000-000083990000}"/>
    <cellStyle name="㼿㼿? 3 2 4 4 2" xfId="37228" xr:uid="{00000000-0005-0000-0000-000084990000}"/>
    <cellStyle name="㼿㼿? 3 2 4 4 2 2" xfId="37229" xr:uid="{00000000-0005-0000-0000-000085990000}"/>
    <cellStyle name="㼿㼿? 3 2 4 4 3" xfId="37230" xr:uid="{00000000-0005-0000-0000-000086990000}"/>
    <cellStyle name="㼿㼿? 3 2 4 5" xfId="37231" xr:uid="{00000000-0005-0000-0000-000087990000}"/>
    <cellStyle name="㼿㼿? 3 2 4 5 2" xfId="37232" xr:uid="{00000000-0005-0000-0000-000088990000}"/>
    <cellStyle name="㼿㼿? 3 2 4 6" xfId="37233" xr:uid="{00000000-0005-0000-0000-000089990000}"/>
    <cellStyle name="㼿㼿? 3 2 5" xfId="37234" xr:uid="{00000000-0005-0000-0000-00008A990000}"/>
    <cellStyle name="㼿㼿? 3 2 5 2" xfId="37235" xr:uid="{00000000-0005-0000-0000-00008B990000}"/>
    <cellStyle name="㼿㼿? 3 2 5 2 2" xfId="37236" xr:uid="{00000000-0005-0000-0000-00008C990000}"/>
    <cellStyle name="㼿㼿? 3 2 5 2 2 2" xfId="37237" xr:uid="{00000000-0005-0000-0000-00008D990000}"/>
    <cellStyle name="㼿㼿? 3 2 5 2 3" xfId="37238" xr:uid="{00000000-0005-0000-0000-00008E990000}"/>
    <cellStyle name="㼿㼿? 3 2 5 3" xfId="37239" xr:uid="{00000000-0005-0000-0000-00008F990000}"/>
    <cellStyle name="㼿㼿? 3 2 5 3 2" xfId="37240" xr:uid="{00000000-0005-0000-0000-000090990000}"/>
    <cellStyle name="㼿㼿? 3 2 5 3 2 2" xfId="37241" xr:uid="{00000000-0005-0000-0000-000091990000}"/>
    <cellStyle name="㼿㼿? 3 2 5 3 3" xfId="37242" xr:uid="{00000000-0005-0000-0000-000092990000}"/>
    <cellStyle name="㼿㼿? 3 2 5 4" xfId="37243" xr:uid="{00000000-0005-0000-0000-000093990000}"/>
    <cellStyle name="㼿㼿? 3 2 5 4 2" xfId="37244" xr:uid="{00000000-0005-0000-0000-000094990000}"/>
    <cellStyle name="㼿㼿? 3 2 5 4 2 2" xfId="37245" xr:uid="{00000000-0005-0000-0000-000095990000}"/>
    <cellStyle name="㼿㼿? 3 2 5 4 3" xfId="37246" xr:uid="{00000000-0005-0000-0000-000096990000}"/>
    <cellStyle name="㼿㼿? 3 2 5 5" xfId="37247" xr:uid="{00000000-0005-0000-0000-000097990000}"/>
    <cellStyle name="㼿㼿? 3 2 5 5 2" xfId="37248" xr:uid="{00000000-0005-0000-0000-000098990000}"/>
    <cellStyle name="㼿㼿? 3 2 5 6" xfId="37249" xr:uid="{00000000-0005-0000-0000-000099990000}"/>
    <cellStyle name="㼿㼿? 3 2 6" xfId="37250" xr:uid="{00000000-0005-0000-0000-00009A990000}"/>
    <cellStyle name="㼿㼿? 3 2 6 2" xfId="37251" xr:uid="{00000000-0005-0000-0000-00009B990000}"/>
    <cellStyle name="㼿㼿? 3 2 6 2 2" xfId="37252" xr:uid="{00000000-0005-0000-0000-00009C990000}"/>
    <cellStyle name="㼿㼿? 3 2 6 2 2 2" xfId="37253" xr:uid="{00000000-0005-0000-0000-00009D990000}"/>
    <cellStyle name="㼿㼿? 3 2 6 2 3" xfId="37254" xr:uid="{00000000-0005-0000-0000-00009E990000}"/>
    <cellStyle name="㼿㼿? 3 2 6 3" xfId="37255" xr:uid="{00000000-0005-0000-0000-00009F990000}"/>
    <cellStyle name="㼿㼿? 3 2 6 3 2" xfId="37256" xr:uid="{00000000-0005-0000-0000-0000A0990000}"/>
    <cellStyle name="㼿㼿? 3 2 6 3 2 2" xfId="37257" xr:uid="{00000000-0005-0000-0000-0000A1990000}"/>
    <cellStyle name="㼿㼿? 3 2 6 3 3" xfId="37258" xr:uid="{00000000-0005-0000-0000-0000A2990000}"/>
    <cellStyle name="㼿㼿? 3 2 6 4" xfId="37259" xr:uid="{00000000-0005-0000-0000-0000A3990000}"/>
    <cellStyle name="㼿㼿? 3 2 6 4 2" xfId="37260" xr:uid="{00000000-0005-0000-0000-0000A4990000}"/>
    <cellStyle name="㼿㼿? 3 2 6 4 2 2" xfId="37261" xr:uid="{00000000-0005-0000-0000-0000A5990000}"/>
    <cellStyle name="㼿㼿? 3 2 6 4 3" xfId="37262" xr:uid="{00000000-0005-0000-0000-0000A6990000}"/>
    <cellStyle name="㼿㼿? 3 2 6 5" xfId="37263" xr:uid="{00000000-0005-0000-0000-0000A7990000}"/>
    <cellStyle name="㼿㼿? 3 2 6 5 2" xfId="37264" xr:uid="{00000000-0005-0000-0000-0000A8990000}"/>
    <cellStyle name="㼿㼿? 3 2 6 6" xfId="37265" xr:uid="{00000000-0005-0000-0000-0000A9990000}"/>
    <cellStyle name="㼿㼿? 3 2 7" xfId="37266" xr:uid="{00000000-0005-0000-0000-0000AA990000}"/>
    <cellStyle name="㼿㼿? 3 2 7 2" xfId="37267" xr:uid="{00000000-0005-0000-0000-0000AB990000}"/>
    <cellStyle name="㼿㼿? 3 2 7 2 2" xfId="37268" xr:uid="{00000000-0005-0000-0000-0000AC990000}"/>
    <cellStyle name="㼿㼿? 3 2 7 2 2 2" xfId="37269" xr:uid="{00000000-0005-0000-0000-0000AD990000}"/>
    <cellStyle name="㼿㼿? 3 2 7 2 3" xfId="37270" xr:uid="{00000000-0005-0000-0000-0000AE990000}"/>
    <cellStyle name="㼿㼿? 3 2 7 3" xfId="37271" xr:uid="{00000000-0005-0000-0000-0000AF990000}"/>
    <cellStyle name="㼿㼿? 3 2 7 3 2" xfId="37272" xr:uid="{00000000-0005-0000-0000-0000B0990000}"/>
    <cellStyle name="㼿㼿? 3 2 7 3 2 2" xfId="37273" xr:uid="{00000000-0005-0000-0000-0000B1990000}"/>
    <cellStyle name="㼿㼿? 3 2 7 3 3" xfId="37274" xr:uid="{00000000-0005-0000-0000-0000B2990000}"/>
    <cellStyle name="㼿㼿? 3 2 7 4" xfId="37275" xr:uid="{00000000-0005-0000-0000-0000B3990000}"/>
    <cellStyle name="㼿㼿? 3 2 7 4 2" xfId="37276" xr:uid="{00000000-0005-0000-0000-0000B4990000}"/>
    <cellStyle name="㼿㼿? 3 2 7 4 2 2" xfId="37277" xr:uid="{00000000-0005-0000-0000-0000B5990000}"/>
    <cellStyle name="㼿㼿? 3 2 7 4 3" xfId="37278" xr:uid="{00000000-0005-0000-0000-0000B6990000}"/>
    <cellStyle name="㼿㼿? 3 2 7 5" xfId="37279" xr:uid="{00000000-0005-0000-0000-0000B7990000}"/>
    <cellStyle name="㼿㼿? 3 2 7 5 2" xfId="37280" xr:uid="{00000000-0005-0000-0000-0000B8990000}"/>
    <cellStyle name="㼿㼿? 3 2 7 6" xfId="37281" xr:uid="{00000000-0005-0000-0000-0000B9990000}"/>
    <cellStyle name="㼿㼿? 3 2 8" xfId="37282" xr:uid="{00000000-0005-0000-0000-0000BA990000}"/>
    <cellStyle name="㼿㼿? 3 2 8 2" xfId="37283" xr:uid="{00000000-0005-0000-0000-0000BB990000}"/>
    <cellStyle name="㼿㼿? 3 2 8 2 2" xfId="37284" xr:uid="{00000000-0005-0000-0000-0000BC990000}"/>
    <cellStyle name="㼿㼿? 3 2 8 3" xfId="37285" xr:uid="{00000000-0005-0000-0000-0000BD990000}"/>
    <cellStyle name="㼿㼿? 3 2 9" xfId="37286" xr:uid="{00000000-0005-0000-0000-0000BE990000}"/>
    <cellStyle name="㼿㼿? 3 2 9 2" xfId="37287" xr:uid="{00000000-0005-0000-0000-0000BF990000}"/>
    <cellStyle name="㼿㼿? 3 3" xfId="37288" xr:uid="{00000000-0005-0000-0000-0000C0990000}"/>
    <cellStyle name="㼿㼿? 3 3 2" xfId="37289" xr:uid="{00000000-0005-0000-0000-0000C1990000}"/>
    <cellStyle name="㼿㼿? 3 3 2 2" xfId="37290" xr:uid="{00000000-0005-0000-0000-0000C2990000}"/>
    <cellStyle name="㼿㼿? 3 3 2 2 2" xfId="37291" xr:uid="{00000000-0005-0000-0000-0000C3990000}"/>
    <cellStyle name="㼿㼿? 3 3 2 2 2 2" xfId="37292" xr:uid="{00000000-0005-0000-0000-0000C4990000}"/>
    <cellStyle name="㼿㼿? 3 3 2 2 3" xfId="37293" xr:uid="{00000000-0005-0000-0000-0000C5990000}"/>
    <cellStyle name="㼿㼿? 3 3 2 3" xfId="37294" xr:uid="{00000000-0005-0000-0000-0000C6990000}"/>
    <cellStyle name="㼿㼿? 3 3 2 3 2" xfId="37295" xr:uid="{00000000-0005-0000-0000-0000C7990000}"/>
    <cellStyle name="㼿㼿? 3 3 2 3 2 2" xfId="37296" xr:uid="{00000000-0005-0000-0000-0000C8990000}"/>
    <cellStyle name="㼿㼿? 3 3 2 3 3" xfId="37297" xr:uid="{00000000-0005-0000-0000-0000C9990000}"/>
    <cellStyle name="㼿㼿? 3 3 2 4" xfId="37298" xr:uid="{00000000-0005-0000-0000-0000CA990000}"/>
    <cellStyle name="㼿㼿? 3 3 2 4 2" xfId="37299" xr:uid="{00000000-0005-0000-0000-0000CB990000}"/>
    <cellStyle name="㼿㼿? 3 3 2 4 2 2" xfId="37300" xr:uid="{00000000-0005-0000-0000-0000CC990000}"/>
    <cellStyle name="㼿㼿? 3 3 2 4 3" xfId="37301" xr:uid="{00000000-0005-0000-0000-0000CD990000}"/>
    <cellStyle name="㼿㼿? 3 3 2 5" xfId="37302" xr:uid="{00000000-0005-0000-0000-0000CE990000}"/>
    <cellStyle name="㼿㼿? 3 3 2 5 2" xfId="37303" xr:uid="{00000000-0005-0000-0000-0000CF990000}"/>
    <cellStyle name="㼿㼿? 3 3 2 6" xfId="37304" xr:uid="{00000000-0005-0000-0000-0000D0990000}"/>
    <cellStyle name="㼿㼿? 3 3 3" xfId="37305" xr:uid="{00000000-0005-0000-0000-0000D1990000}"/>
    <cellStyle name="㼿㼿? 3 3 3 2" xfId="37306" xr:uid="{00000000-0005-0000-0000-0000D2990000}"/>
    <cellStyle name="㼿㼿? 3 3 3 2 2" xfId="37307" xr:uid="{00000000-0005-0000-0000-0000D3990000}"/>
    <cellStyle name="㼿㼿? 3 3 3 2 2 2" xfId="37308" xr:uid="{00000000-0005-0000-0000-0000D4990000}"/>
    <cellStyle name="㼿㼿? 3 3 3 2 3" xfId="37309" xr:uid="{00000000-0005-0000-0000-0000D5990000}"/>
    <cellStyle name="㼿㼿? 3 3 3 3" xfId="37310" xr:uid="{00000000-0005-0000-0000-0000D6990000}"/>
    <cellStyle name="㼿㼿? 3 3 3 3 2" xfId="37311" xr:uid="{00000000-0005-0000-0000-0000D7990000}"/>
    <cellStyle name="㼿㼿? 3 3 3 3 2 2" xfId="37312" xr:uid="{00000000-0005-0000-0000-0000D8990000}"/>
    <cellStyle name="㼿㼿? 3 3 3 3 3" xfId="37313" xr:uid="{00000000-0005-0000-0000-0000D9990000}"/>
    <cellStyle name="㼿㼿? 3 3 3 4" xfId="37314" xr:uid="{00000000-0005-0000-0000-0000DA990000}"/>
    <cellStyle name="㼿㼿? 3 3 3 4 2" xfId="37315" xr:uid="{00000000-0005-0000-0000-0000DB990000}"/>
    <cellStyle name="㼿㼿? 3 3 3 4 2 2" xfId="37316" xr:uid="{00000000-0005-0000-0000-0000DC990000}"/>
    <cellStyle name="㼿㼿? 3 3 3 4 3" xfId="37317" xr:uid="{00000000-0005-0000-0000-0000DD990000}"/>
    <cellStyle name="㼿㼿? 3 3 3 5" xfId="37318" xr:uid="{00000000-0005-0000-0000-0000DE990000}"/>
    <cellStyle name="㼿㼿? 3 3 3 5 2" xfId="37319" xr:uid="{00000000-0005-0000-0000-0000DF990000}"/>
    <cellStyle name="㼿㼿? 3 3 3 6" xfId="37320" xr:uid="{00000000-0005-0000-0000-0000E0990000}"/>
    <cellStyle name="㼿㼿? 3 3 4" xfId="37321" xr:uid="{00000000-0005-0000-0000-0000E1990000}"/>
    <cellStyle name="㼿㼿? 3 3 4 2" xfId="37322" xr:uid="{00000000-0005-0000-0000-0000E2990000}"/>
    <cellStyle name="㼿㼿? 3 3 4 2 2" xfId="37323" xr:uid="{00000000-0005-0000-0000-0000E3990000}"/>
    <cellStyle name="㼿㼿? 3 3 4 2 2 2" xfId="37324" xr:uid="{00000000-0005-0000-0000-0000E4990000}"/>
    <cellStyle name="㼿㼿? 3 3 4 2 3" xfId="37325" xr:uid="{00000000-0005-0000-0000-0000E5990000}"/>
    <cellStyle name="㼿㼿? 3 3 4 3" xfId="37326" xr:uid="{00000000-0005-0000-0000-0000E6990000}"/>
    <cellStyle name="㼿㼿? 3 3 4 3 2" xfId="37327" xr:uid="{00000000-0005-0000-0000-0000E7990000}"/>
    <cellStyle name="㼿㼿? 3 3 4 3 2 2" xfId="37328" xr:uid="{00000000-0005-0000-0000-0000E8990000}"/>
    <cellStyle name="㼿㼿? 3 3 4 3 3" xfId="37329" xr:uid="{00000000-0005-0000-0000-0000E9990000}"/>
    <cellStyle name="㼿㼿? 3 3 4 4" xfId="37330" xr:uid="{00000000-0005-0000-0000-0000EA990000}"/>
    <cellStyle name="㼿㼿? 3 3 4 4 2" xfId="37331" xr:uid="{00000000-0005-0000-0000-0000EB990000}"/>
    <cellStyle name="㼿㼿? 3 3 4 4 2 2" xfId="37332" xr:uid="{00000000-0005-0000-0000-0000EC990000}"/>
    <cellStyle name="㼿㼿? 3 3 4 4 3" xfId="37333" xr:uid="{00000000-0005-0000-0000-0000ED990000}"/>
    <cellStyle name="㼿㼿? 3 3 4 5" xfId="37334" xr:uid="{00000000-0005-0000-0000-0000EE990000}"/>
    <cellStyle name="㼿㼿? 3 3 4 5 2" xfId="37335" xr:uid="{00000000-0005-0000-0000-0000EF990000}"/>
    <cellStyle name="㼿㼿? 3 3 4 6" xfId="37336" xr:uid="{00000000-0005-0000-0000-0000F0990000}"/>
    <cellStyle name="㼿㼿? 3 3 5" xfId="37337" xr:uid="{00000000-0005-0000-0000-0000F1990000}"/>
    <cellStyle name="㼿㼿? 3 3 5 2" xfId="37338" xr:uid="{00000000-0005-0000-0000-0000F2990000}"/>
    <cellStyle name="㼿㼿? 3 3 5 2 2" xfId="37339" xr:uid="{00000000-0005-0000-0000-0000F3990000}"/>
    <cellStyle name="㼿㼿? 3 3 5 2 2 2" xfId="37340" xr:uid="{00000000-0005-0000-0000-0000F4990000}"/>
    <cellStyle name="㼿㼿? 3 3 5 2 3" xfId="37341" xr:uid="{00000000-0005-0000-0000-0000F5990000}"/>
    <cellStyle name="㼿㼿? 3 3 5 3" xfId="37342" xr:uid="{00000000-0005-0000-0000-0000F6990000}"/>
    <cellStyle name="㼿㼿? 3 3 5 3 2" xfId="37343" xr:uid="{00000000-0005-0000-0000-0000F7990000}"/>
    <cellStyle name="㼿㼿? 3 3 5 3 2 2" xfId="37344" xr:uid="{00000000-0005-0000-0000-0000F8990000}"/>
    <cellStyle name="㼿㼿? 3 3 5 3 3" xfId="37345" xr:uid="{00000000-0005-0000-0000-0000F9990000}"/>
    <cellStyle name="㼿㼿? 3 3 5 4" xfId="37346" xr:uid="{00000000-0005-0000-0000-0000FA990000}"/>
    <cellStyle name="㼿㼿? 3 3 5 4 2" xfId="37347" xr:uid="{00000000-0005-0000-0000-0000FB990000}"/>
    <cellStyle name="㼿㼿? 3 3 5 4 2 2" xfId="37348" xr:uid="{00000000-0005-0000-0000-0000FC990000}"/>
    <cellStyle name="㼿㼿? 3 3 5 4 3" xfId="37349" xr:uid="{00000000-0005-0000-0000-0000FD990000}"/>
    <cellStyle name="㼿㼿? 3 3 5 5" xfId="37350" xr:uid="{00000000-0005-0000-0000-0000FE990000}"/>
    <cellStyle name="㼿㼿? 3 3 5 5 2" xfId="37351" xr:uid="{00000000-0005-0000-0000-0000FF990000}"/>
    <cellStyle name="㼿㼿? 3 3 5 6" xfId="37352" xr:uid="{00000000-0005-0000-0000-0000009A0000}"/>
    <cellStyle name="㼿㼿? 3 3 6" xfId="37353" xr:uid="{00000000-0005-0000-0000-0000019A0000}"/>
    <cellStyle name="㼿㼿? 3 3 6 2" xfId="37354" xr:uid="{00000000-0005-0000-0000-0000029A0000}"/>
    <cellStyle name="㼿㼿? 3 3 6 2 2" xfId="37355" xr:uid="{00000000-0005-0000-0000-0000039A0000}"/>
    <cellStyle name="㼿㼿? 3 3 6 2 2 2" xfId="37356" xr:uid="{00000000-0005-0000-0000-0000049A0000}"/>
    <cellStyle name="㼿㼿? 3 3 6 2 3" xfId="37357" xr:uid="{00000000-0005-0000-0000-0000059A0000}"/>
    <cellStyle name="㼿㼿? 3 3 6 3" xfId="37358" xr:uid="{00000000-0005-0000-0000-0000069A0000}"/>
    <cellStyle name="㼿㼿? 3 3 6 3 2" xfId="37359" xr:uid="{00000000-0005-0000-0000-0000079A0000}"/>
    <cellStyle name="㼿㼿? 3 3 6 3 2 2" xfId="37360" xr:uid="{00000000-0005-0000-0000-0000089A0000}"/>
    <cellStyle name="㼿㼿? 3 3 6 3 3" xfId="37361" xr:uid="{00000000-0005-0000-0000-0000099A0000}"/>
    <cellStyle name="㼿㼿? 3 3 6 4" xfId="37362" xr:uid="{00000000-0005-0000-0000-00000A9A0000}"/>
    <cellStyle name="㼿㼿? 3 3 6 4 2" xfId="37363" xr:uid="{00000000-0005-0000-0000-00000B9A0000}"/>
    <cellStyle name="㼿㼿? 3 3 6 4 2 2" xfId="37364" xr:uid="{00000000-0005-0000-0000-00000C9A0000}"/>
    <cellStyle name="㼿㼿? 3 3 6 4 3" xfId="37365" xr:uid="{00000000-0005-0000-0000-00000D9A0000}"/>
    <cellStyle name="㼿㼿? 3 3 6 5" xfId="37366" xr:uid="{00000000-0005-0000-0000-00000E9A0000}"/>
    <cellStyle name="㼿㼿? 3 3 6 5 2" xfId="37367" xr:uid="{00000000-0005-0000-0000-00000F9A0000}"/>
    <cellStyle name="㼿㼿? 3 3 6 6" xfId="37368" xr:uid="{00000000-0005-0000-0000-0000109A0000}"/>
    <cellStyle name="㼿㼿? 3 3 7" xfId="37369" xr:uid="{00000000-0005-0000-0000-0000119A0000}"/>
    <cellStyle name="㼿㼿? 3 3 7 2" xfId="37370" xr:uid="{00000000-0005-0000-0000-0000129A0000}"/>
    <cellStyle name="㼿㼿? 3 3 7 2 2" xfId="37371" xr:uid="{00000000-0005-0000-0000-0000139A0000}"/>
    <cellStyle name="㼿㼿? 3 3 7 3" xfId="37372" xr:uid="{00000000-0005-0000-0000-0000149A0000}"/>
    <cellStyle name="㼿㼿? 3 3 8" xfId="37373" xr:uid="{00000000-0005-0000-0000-0000159A0000}"/>
    <cellStyle name="㼿㼿? 3 3 8 2" xfId="37374" xr:uid="{00000000-0005-0000-0000-0000169A0000}"/>
    <cellStyle name="㼿㼿? 3 3 9" xfId="37375" xr:uid="{00000000-0005-0000-0000-0000179A0000}"/>
    <cellStyle name="㼿㼿? 3 4" xfId="37376" xr:uid="{00000000-0005-0000-0000-0000189A0000}"/>
    <cellStyle name="㼿㼿? 3 4 2" xfId="37377" xr:uid="{00000000-0005-0000-0000-0000199A0000}"/>
    <cellStyle name="㼿㼿? 3 4 2 2" xfId="37378" xr:uid="{00000000-0005-0000-0000-00001A9A0000}"/>
    <cellStyle name="㼿㼿? 3 4 2 2 2" xfId="37379" xr:uid="{00000000-0005-0000-0000-00001B9A0000}"/>
    <cellStyle name="㼿㼿? 3 4 2 2 2 2" xfId="37380" xr:uid="{00000000-0005-0000-0000-00001C9A0000}"/>
    <cellStyle name="㼿㼿? 3 4 2 2 3" xfId="37381" xr:uid="{00000000-0005-0000-0000-00001D9A0000}"/>
    <cellStyle name="㼿㼿? 3 4 2 3" xfId="37382" xr:uid="{00000000-0005-0000-0000-00001E9A0000}"/>
    <cellStyle name="㼿㼿? 3 4 2 3 2" xfId="37383" xr:uid="{00000000-0005-0000-0000-00001F9A0000}"/>
    <cellStyle name="㼿㼿? 3 4 2 3 2 2" xfId="37384" xr:uid="{00000000-0005-0000-0000-0000209A0000}"/>
    <cellStyle name="㼿㼿? 3 4 2 3 3" xfId="37385" xr:uid="{00000000-0005-0000-0000-0000219A0000}"/>
    <cellStyle name="㼿㼿? 3 4 2 4" xfId="37386" xr:uid="{00000000-0005-0000-0000-0000229A0000}"/>
    <cellStyle name="㼿㼿? 3 4 2 4 2" xfId="37387" xr:uid="{00000000-0005-0000-0000-0000239A0000}"/>
    <cellStyle name="㼿㼿? 3 4 2 4 2 2" xfId="37388" xr:uid="{00000000-0005-0000-0000-0000249A0000}"/>
    <cellStyle name="㼿㼿? 3 4 2 4 3" xfId="37389" xr:uid="{00000000-0005-0000-0000-0000259A0000}"/>
    <cellStyle name="㼿㼿? 3 4 2 5" xfId="37390" xr:uid="{00000000-0005-0000-0000-0000269A0000}"/>
    <cellStyle name="㼿㼿? 3 4 2 5 2" xfId="37391" xr:uid="{00000000-0005-0000-0000-0000279A0000}"/>
    <cellStyle name="㼿㼿? 3 4 2 6" xfId="37392" xr:uid="{00000000-0005-0000-0000-0000289A0000}"/>
    <cellStyle name="㼿㼿? 3 4 3" xfId="37393" xr:uid="{00000000-0005-0000-0000-0000299A0000}"/>
    <cellStyle name="㼿㼿? 3 4 3 2" xfId="37394" xr:uid="{00000000-0005-0000-0000-00002A9A0000}"/>
    <cellStyle name="㼿㼿? 3 4 3 2 2" xfId="37395" xr:uid="{00000000-0005-0000-0000-00002B9A0000}"/>
    <cellStyle name="㼿㼿? 3 4 3 2 2 2" xfId="37396" xr:uid="{00000000-0005-0000-0000-00002C9A0000}"/>
    <cellStyle name="㼿㼿? 3 4 3 2 3" xfId="37397" xr:uid="{00000000-0005-0000-0000-00002D9A0000}"/>
    <cellStyle name="㼿㼿? 3 4 3 3" xfId="37398" xr:uid="{00000000-0005-0000-0000-00002E9A0000}"/>
    <cellStyle name="㼿㼿? 3 4 3 3 2" xfId="37399" xr:uid="{00000000-0005-0000-0000-00002F9A0000}"/>
    <cellStyle name="㼿㼿? 3 4 3 3 2 2" xfId="37400" xr:uid="{00000000-0005-0000-0000-0000309A0000}"/>
    <cellStyle name="㼿㼿? 3 4 3 3 3" xfId="37401" xr:uid="{00000000-0005-0000-0000-0000319A0000}"/>
    <cellStyle name="㼿㼿? 3 4 3 4" xfId="37402" xr:uid="{00000000-0005-0000-0000-0000329A0000}"/>
    <cellStyle name="㼿㼿? 3 4 3 4 2" xfId="37403" xr:uid="{00000000-0005-0000-0000-0000339A0000}"/>
    <cellStyle name="㼿㼿? 3 4 3 4 2 2" xfId="37404" xr:uid="{00000000-0005-0000-0000-0000349A0000}"/>
    <cellStyle name="㼿㼿? 3 4 3 4 3" xfId="37405" xr:uid="{00000000-0005-0000-0000-0000359A0000}"/>
    <cellStyle name="㼿㼿? 3 4 3 5" xfId="37406" xr:uid="{00000000-0005-0000-0000-0000369A0000}"/>
    <cellStyle name="㼿㼿? 3 4 3 5 2" xfId="37407" xr:uid="{00000000-0005-0000-0000-0000379A0000}"/>
    <cellStyle name="㼿㼿? 3 4 3 6" xfId="37408" xr:uid="{00000000-0005-0000-0000-0000389A0000}"/>
    <cellStyle name="㼿㼿? 3 4 4" xfId="37409" xr:uid="{00000000-0005-0000-0000-0000399A0000}"/>
    <cellStyle name="㼿㼿? 3 4 4 2" xfId="37410" xr:uid="{00000000-0005-0000-0000-00003A9A0000}"/>
    <cellStyle name="㼿㼿? 3 4 4 2 2" xfId="37411" xr:uid="{00000000-0005-0000-0000-00003B9A0000}"/>
    <cellStyle name="㼿㼿? 3 4 4 2 2 2" xfId="37412" xr:uid="{00000000-0005-0000-0000-00003C9A0000}"/>
    <cellStyle name="㼿㼿? 3 4 4 2 3" xfId="37413" xr:uid="{00000000-0005-0000-0000-00003D9A0000}"/>
    <cellStyle name="㼿㼿? 3 4 4 3" xfId="37414" xr:uid="{00000000-0005-0000-0000-00003E9A0000}"/>
    <cellStyle name="㼿㼿? 3 4 4 3 2" xfId="37415" xr:uid="{00000000-0005-0000-0000-00003F9A0000}"/>
    <cellStyle name="㼿㼿? 3 4 4 3 2 2" xfId="37416" xr:uid="{00000000-0005-0000-0000-0000409A0000}"/>
    <cellStyle name="㼿㼿? 3 4 4 3 3" xfId="37417" xr:uid="{00000000-0005-0000-0000-0000419A0000}"/>
    <cellStyle name="㼿㼿? 3 4 4 4" xfId="37418" xr:uid="{00000000-0005-0000-0000-0000429A0000}"/>
    <cellStyle name="㼿㼿? 3 4 4 4 2" xfId="37419" xr:uid="{00000000-0005-0000-0000-0000439A0000}"/>
    <cellStyle name="㼿㼿? 3 4 4 4 2 2" xfId="37420" xr:uid="{00000000-0005-0000-0000-0000449A0000}"/>
    <cellStyle name="㼿㼿? 3 4 4 4 3" xfId="37421" xr:uid="{00000000-0005-0000-0000-0000459A0000}"/>
    <cellStyle name="㼿㼿? 3 4 4 5" xfId="37422" xr:uid="{00000000-0005-0000-0000-0000469A0000}"/>
    <cellStyle name="㼿㼿? 3 4 4 5 2" xfId="37423" xr:uid="{00000000-0005-0000-0000-0000479A0000}"/>
    <cellStyle name="㼿㼿? 3 4 4 6" xfId="37424" xr:uid="{00000000-0005-0000-0000-0000489A0000}"/>
    <cellStyle name="㼿㼿? 3 4 5" xfId="37425" xr:uid="{00000000-0005-0000-0000-0000499A0000}"/>
    <cellStyle name="㼿㼿? 3 4 5 2" xfId="37426" xr:uid="{00000000-0005-0000-0000-00004A9A0000}"/>
    <cellStyle name="㼿㼿? 3 4 5 2 2" xfId="37427" xr:uid="{00000000-0005-0000-0000-00004B9A0000}"/>
    <cellStyle name="㼿㼿? 3 4 5 2 2 2" xfId="37428" xr:uid="{00000000-0005-0000-0000-00004C9A0000}"/>
    <cellStyle name="㼿㼿? 3 4 5 2 3" xfId="37429" xr:uid="{00000000-0005-0000-0000-00004D9A0000}"/>
    <cellStyle name="㼿㼿? 3 4 5 3" xfId="37430" xr:uid="{00000000-0005-0000-0000-00004E9A0000}"/>
    <cellStyle name="㼿㼿? 3 4 5 3 2" xfId="37431" xr:uid="{00000000-0005-0000-0000-00004F9A0000}"/>
    <cellStyle name="㼿㼿? 3 4 5 3 2 2" xfId="37432" xr:uid="{00000000-0005-0000-0000-0000509A0000}"/>
    <cellStyle name="㼿㼿? 3 4 5 3 3" xfId="37433" xr:uid="{00000000-0005-0000-0000-0000519A0000}"/>
    <cellStyle name="㼿㼿? 3 4 5 4" xfId="37434" xr:uid="{00000000-0005-0000-0000-0000529A0000}"/>
    <cellStyle name="㼿㼿? 3 4 5 4 2" xfId="37435" xr:uid="{00000000-0005-0000-0000-0000539A0000}"/>
    <cellStyle name="㼿㼿? 3 4 5 4 2 2" xfId="37436" xr:uid="{00000000-0005-0000-0000-0000549A0000}"/>
    <cellStyle name="㼿㼿? 3 4 5 4 3" xfId="37437" xr:uid="{00000000-0005-0000-0000-0000559A0000}"/>
    <cellStyle name="㼿㼿? 3 4 5 5" xfId="37438" xr:uid="{00000000-0005-0000-0000-0000569A0000}"/>
    <cellStyle name="㼿㼿? 3 4 5 5 2" xfId="37439" xr:uid="{00000000-0005-0000-0000-0000579A0000}"/>
    <cellStyle name="㼿㼿? 3 4 5 6" xfId="37440" xr:uid="{00000000-0005-0000-0000-0000589A0000}"/>
    <cellStyle name="㼿㼿? 3 4 6" xfId="37441" xr:uid="{00000000-0005-0000-0000-0000599A0000}"/>
    <cellStyle name="㼿㼿? 3 4 6 2" xfId="37442" xr:uid="{00000000-0005-0000-0000-00005A9A0000}"/>
    <cellStyle name="㼿㼿? 3 4 6 2 2" xfId="37443" xr:uid="{00000000-0005-0000-0000-00005B9A0000}"/>
    <cellStyle name="㼿㼿? 3 4 6 3" xfId="37444" xr:uid="{00000000-0005-0000-0000-00005C9A0000}"/>
    <cellStyle name="㼿㼿? 3 4 7" xfId="37445" xr:uid="{00000000-0005-0000-0000-00005D9A0000}"/>
    <cellStyle name="㼿㼿? 3 4 7 2" xfId="37446" xr:uid="{00000000-0005-0000-0000-00005E9A0000}"/>
    <cellStyle name="㼿㼿? 3 4 8" xfId="37447" xr:uid="{00000000-0005-0000-0000-00005F9A0000}"/>
    <cellStyle name="㼿㼿? 3 5" xfId="37448" xr:uid="{00000000-0005-0000-0000-0000609A0000}"/>
    <cellStyle name="㼿㼿? 3 5 2" xfId="37449" xr:uid="{00000000-0005-0000-0000-0000619A0000}"/>
    <cellStyle name="㼿㼿? 3 5 2 2" xfId="37450" xr:uid="{00000000-0005-0000-0000-0000629A0000}"/>
    <cellStyle name="㼿㼿? 3 5 2 2 2" xfId="37451" xr:uid="{00000000-0005-0000-0000-0000639A0000}"/>
    <cellStyle name="㼿㼿? 3 5 2 2 2 2" xfId="37452" xr:uid="{00000000-0005-0000-0000-0000649A0000}"/>
    <cellStyle name="㼿㼿? 3 5 2 2 3" xfId="37453" xr:uid="{00000000-0005-0000-0000-0000659A0000}"/>
    <cellStyle name="㼿㼿? 3 5 2 3" xfId="37454" xr:uid="{00000000-0005-0000-0000-0000669A0000}"/>
    <cellStyle name="㼿㼿? 3 5 2 3 2" xfId="37455" xr:uid="{00000000-0005-0000-0000-0000679A0000}"/>
    <cellStyle name="㼿㼿? 3 5 2 3 2 2" xfId="37456" xr:uid="{00000000-0005-0000-0000-0000689A0000}"/>
    <cellStyle name="㼿㼿? 3 5 2 3 3" xfId="37457" xr:uid="{00000000-0005-0000-0000-0000699A0000}"/>
    <cellStyle name="㼿㼿? 3 5 2 4" xfId="37458" xr:uid="{00000000-0005-0000-0000-00006A9A0000}"/>
    <cellStyle name="㼿㼿? 3 5 2 4 2" xfId="37459" xr:uid="{00000000-0005-0000-0000-00006B9A0000}"/>
    <cellStyle name="㼿㼿? 3 5 2 4 2 2" xfId="37460" xr:uid="{00000000-0005-0000-0000-00006C9A0000}"/>
    <cellStyle name="㼿㼿? 3 5 2 4 3" xfId="37461" xr:uid="{00000000-0005-0000-0000-00006D9A0000}"/>
    <cellStyle name="㼿㼿? 3 5 2 5" xfId="37462" xr:uid="{00000000-0005-0000-0000-00006E9A0000}"/>
    <cellStyle name="㼿㼿? 3 5 2 5 2" xfId="37463" xr:uid="{00000000-0005-0000-0000-00006F9A0000}"/>
    <cellStyle name="㼿㼿? 3 5 2 6" xfId="37464" xr:uid="{00000000-0005-0000-0000-0000709A0000}"/>
    <cellStyle name="㼿㼿? 3 5 3" xfId="37465" xr:uid="{00000000-0005-0000-0000-0000719A0000}"/>
    <cellStyle name="㼿㼿? 3 5 3 2" xfId="37466" xr:uid="{00000000-0005-0000-0000-0000729A0000}"/>
    <cellStyle name="㼿㼿? 3 5 3 2 2" xfId="37467" xr:uid="{00000000-0005-0000-0000-0000739A0000}"/>
    <cellStyle name="㼿㼿? 3 5 3 2 2 2" xfId="37468" xr:uid="{00000000-0005-0000-0000-0000749A0000}"/>
    <cellStyle name="㼿㼿? 3 5 3 2 3" xfId="37469" xr:uid="{00000000-0005-0000-0000-0000759A0000}"/>
    <cellStyle name="㼿㼿? 3 5 3 3" xfId="37470" xr:uid="{00000000-0005-0000-0000-0000769A0000}"/>
    <cellStyle name="㼿㼿? 3 5 3 3 2" xfId="37471" xr:uid="{00000000-0005-0000-0000-0000779A0000}"/>
    <cellStyle name="㼿㼿? 3 5 3 3 2 2" xfId="37472" xr:uid="{00000000-0005-0000-0000-0000789A0000}"/>
    <cellStyle name="㼿㼿? 3 5 3 3 3" xfId="37473" xr:uid="{00000000-0005-0000-0000-0000799A0000}"/>
    <cellStyle name="㼿㼿? 3 5 3 4" xfId="37474" xr:uid="{00000000-0005-0000-0000-00007A9A0000}"/>
    <cellStyle name="㼿㼿? 3 5 3 4 2" xfId="37475" xr:uid="{00000000-0005-0000-0000-00007B9A0000}"/>
    <cellStyle name="㼿㼿? 3 5 3 4 2 2" xfId="37476" xr:uid="{00000000-0005-0000-0000-00007C9A0000}"/>
    <cellStyle name="㼿㼿? 3 5 3 4 3" xfId="37477" xr:uid="{00000000-0005-0000-0000-00007D9A0000}"/>
    <cellStyle name="㼿㼿? 3 5 3 5" xfId="37478" xr:uid="{00000000-0005-0000-0000-00007E9A0000}"/>
    <cellStyle name="㼿㼿? 3 5 3 5 2" xfId="37479" xr:uid="{00000000-0005-0000-0000-00007F9A0000}"/>
    <cellStyle name="㼿㼿? 3 5 3 6" xfId="37480" xr:uid="{00000000-0005-0000-0000-0000809A0000}"/>
    <cellStyle name="㼿㼿? 3 5 4" xfId="37481" xr:uid="{00000000-0005-0000-0000-0000819A0000}"/>
    <cellStyle name="㼿㼿? 3 5 4 2" xfId="37482" xr:uid="{00000000-0005-0000-0000-0000829A0000}"/>
    <cellStyle name="㼿㼿? 3 5 4 2 2" xfId="37483" xr:uid="{00000000-0005-0000-0000-0000839A0000}"/>
    <cellStyle name="㼿㼿? 3 5 4 2 2 2" xfId="37484" xr:uid="{00000000-0005-0000-0000-0000849A0000}"/>
    <cellStyle name="㼿㼿? 3 5 4 2 3" xfId="37485" xr:uid="{00000000-0005-0000-0000-0000859A0000}"/>
    <cellStyle name="㼿㼿? 3 5 4 3" xfId="37486" xr:uid="{00000000-0005-0000-0000-0000869A0000}"/>
    <cellStyle name="㼿㼿? 3 5 4 3 2" xfId="37487" xr:uid="{00000000-0005-0000-0000-0000879A0000}"/>
    <cellStyle name="㼿㼿? 3 5 4 3 2 2" xfId="37488" xr:uid="{00000000-0005-0000-0000-0000889A0000}"/>
    <cellStyle name="㼿㼿? 3 5 4 3 3" xfId="37489" xr:uid="{00000000-0005-0000-0000-0000899A0000}"/>
    <cellStyle name="㼿㼿? 3 5 4 4" xfId="37490" xr:uid="{00000000-0005-0000-0000-00008A9A0000}"/>
    <cellStyle name="㼿㼿? 3 5 4 4 2" xfId="37491" xr:uid="{00000000-0005-0000-0000-00008B9A0000}"/>
    <cellStyle name="㼿㼿? 3 5 4 4 2 2" xfId="37492" xr:uid="{00000000-0005-0000-0000-00008C9A0000}"/>
    <cellStyle name="㼿㼿? 3 5 4 4 3" xfId="37493" xr:uid="{00000000-0005-0000-0000-00008D9A0000}"/>
    <cellStyle name="㼿㼿? 3 5 4 5" xfId="37494" xr:uid="{00000000-0005-0000-0000-00008E9A0000}"/>
    <cellStyle name="㼿㼿? 3 5 4 5 2" xfId="37495" xr:uid="{00000000-0005-0000-0000-00008F9A0000}"/>
    <cellStyle name="㼿㼿? 3 5 4 6" xfId="37496" xr:uid="{00000000-0005-0000-0000-0000909A0000}"/>
    <cellStyle name="㼿㼿? 3 5 5" xfId="37497" xr:uid="{00000000-0005-0000-0000-0000919A0000}"/>
    <cellStyle name="㼿㼿? 3 5 5 2" xfId="37498" xr:uid="{00000000-0005-0000-0000-0000929A0000}"/>
    <cellStyle name="㼿㼿? 3 5 5 2 2" xfId="37499" xr:uid="{00000000-0005-0000-0000-0000939A0000}"/>
    <cellStyle name="㼿㼿? 3 5 5 2 2 2" xfId="37500" xr:uid="{00000000-0005-0000-0000-0000949A0000}"/>
    <cellStyle name="㼿㼿? 3 5 5 2 3" xfId="37501" xr:uid="{00000000-0005-0000-0000-0000959A0000}"/>
    <cellStyle name="㼿㼿? 3 5 5 3" xfId="37502" xr:uid="{00000000-0005-0000-0000-0000969A0000}"/>
    <cellStyle name="㼿㼿? 3 5 5 3 2" xfId="37503" xr:uid="{00000000-0005-0000-0000-0000979A0000}"/>
    <cellStyle name="㼿㼿? 3 5 5 3 2 2" xfId="37504" xr:uid="{00000000-0005-0000-0000-0000989A0000}"/>
    <cellStyle name="㼿㼿? 3 5 5 3 3" xfId="37505" xr:uid="{00000000-0005-0000-0000-0000999A0000}"/>
    <cellStyle name="㼿㼿? 3 5 5 4" xfId="37506" xr:uid="{00000000-0005-0000-0000-00009A9A0000}"/>
    <cellStyle name="㼿㼿? 3 5 5 4 2" xfId="37507" xr:uid="{00000000-0005-0000-0000-00009B9A0000}"/>
    <cellStyle name="㼿㼿? 3 5 5 4 2 2" xfId="37508" xr:uid="{00000000-0005-0000-0000-00009C9A0000}"/>
    <cellStyle name="㼿㼿? 3 5 5 4 3" xfId="37509" xr:uid="{00000000-0005-0000-0000-00009D9A0000}"/>
    <cellStyle name="㼿㼿? 3 5 5 5" xfId="37510" xr:uid="{00000000-0005-0000-0000-00009E9A0000}"/>
    <cellStyle name="㼿㼿? 3 5 5 5 2" xfId="37511" xr:uid="{00000000-0005-0000-0000-00009F9A0000}"/>
    <cellStyle name="㼿㼿? 3 5 5 6" xfId="37512" xr:uid="{00000000-0005-0000-0000-0000A09A0000}"/>
    <cellStyle name="㼿㼿? 3 5 6" xfId="37513" xr:uid="{00000000-0005-0000-0000-0000A19A0000}"/>
    <cellStyle name="㼿㼿? 3 5 6 2" xfId="37514" xr:uid="{00000000-0005-0000-0000-0000A29A0000}"/>
    <cellStyle name="㼿㼿? 3 5 6 2 2" xfId="37515" xr:uid="{00000000-0005-0000-0000-0000A39A0000}"/>
    <cellStyle name="㼿㼿? 3 5 6 3" xfId="37516" xr:uid="{00000000-0005-0000-0000-0000A49A0000}"/>
    <cellStyle name="㼿㼿? 3 5 7" xfId="37517" xr:uid="{00000000-0005-0000-0000-0000A59A0000}"/>
    <cellStyle name="㼿㼿? 3 5 7 2" xfId="37518" xr:uid="{00000000-0005-0000-0000-0000A69A0000}"/>
    <cellStyle name="㼿㼿? 3 5 8" xfId="37519" xr:uid="{00000000-0005-0000-0000-0000A79A0000}"/>
    <cellStyle name="㼿㼿? 3 6" xfId="37520" xr:uid="{00000000-0005-0000-0000-0000A89A0000}"/>
    <cellStyle name="㼿㼿? 3 6 2" xfId="37521" xr:uid="{00000000-0005-0000-0000-0000A99A0000}"/>
    <cellStyle name="㼿㼿? 3 6 2 2" xfId="37522" xr:uid="{00000000-0005-0000-0000-0000AA9A0000}"/>
    <cellStyle name="㼿㼿? 3 6 2 2 2" xfId="37523" xr:uid="{00000000-0005-0000-0000-0000AB9A0000}"/>
    <cellStyle name="㼿㼿? 3 6 2 3" xfId="37524" xr:uid="{00000000-0005-0000-0000-0000AC9A0000}"/>
    <cellStyle name="㼿㼿? 3 6 3" xfId="37525" xr:uid="{00000000-0005-0000-0000-0000AD9A0000}"/>
    <cellStyle name="㼿㼿? 3 6 3 2" xfId="37526" xr:uid="{00000000-0005-0000-0000-0000AE9A0000}"/>
    <cellStyle name="㼿㼿? 3 6 4" xfId="37527" xr:uid="{00000000-0005-0000-0000-0000AF9A0000}"/>
    <cellStyle name="㼿㼿? 3 7" xfId="37528" xr:uid="{00000000-0005-0000-0000-0000B09A0000}"/>
    <cellStyle name="㼿㼿? 3 7 2" xfId="37529" xr:uid="{00000000-0005-0000-0000-0000B19A0000}"/>
    <cellStyle name="㼿㼿? 3 7 2 2" xfId="37530" xr:uid="{00000000-0005-0000-0000-0000B29A0000}"/>
    <cellStyle name="㼿㼿? 3 7 3" xfId="37531" xr:uid="{00000000-0005-0000-0000-0000B39A0000}"/>
    <cellStyle name="㼿㼿? 3 8" xfId="37532" xr:uid="{00000000-0005-0000-0000-0000B49A0000}"/>
    <cellStyle name="㼿㼿? 3 8 2" xfId="37533" xr:uid="{00000000-0005-0000-0000-0000B59A0000}"/>
    <cellStyle name="㼿㼿? 3 9" xfId="37534" xr:uid="{00000000-0005-0000-0000-0000B69A0000}"/>
    <cellStyle name="㼿㼿? 4" xfId="37535" xr:uid="{00000000-0005-0000-0000-0000B79A0000}"/>
    <cellStyle name="㼿㼿? 4 10" xfId="37536" xr:uid="{00000000-0005-0000-0000-0000B89A0000}"/>
    <cellStyle name="㼿㼿? 4 2" xfId="37537" xr:uid="{00000000-0005-0000-0000-0000B99A0000}"/>
    <cellStyle name="㼿㼿? 4 2 2" xfId="37538" xr:uid="{00000000-0005-0000-0000-0000BA9A0000}"/>
    <cellStyle name="㼿㼿? 4 2 2 2" xfId="37539" xr:uid="{00000000-0005-0000-0000-0000BB9A0000}"/>
    <cellStyle name="㼿㼿? 4 2 2 2 2" xfId="37540" xr:uid="{00000000-0005-0000-0000-0000BC9A0000}"/>
    <cellStyle name="㼿㼿? 4 2 2 2 2 2" xfId="37541" xr:uid="{00000000-0005-0000-0000-0000BD9A0000}"/>
    <cellStyle name="㼿㼿? 4 2 2 2 3" xfId="37542" xr:uid="{00000000-0005-0000-0000-0000BE9A0000}"/>
    <cellStyle name="㼿㼿? 4 2 2 3" xfId="37543" xr:uid="{00000000-0005-0000-0000-0000BF9A0000}"/>
    <cellStyle name="㼿㼿? 4 2 2 3 2" xfId="37544" xr:uid="{00000000-0005-0000-0000-0000C09A0000}"/>
    <cellStyle name="㼿㼿? 4 2 2 3 2 2" xfId="37545" xr:uid="{00000000-0005-0000-0000-0000C19A0000}"/>
    <cellStyle name="㼿㼿? 4 2 2 3 3" xfId="37546" xr:uid="{00000000-0005-0000-0000-0000C29A0000}"/>
    <cellStyle name="㼿㼿? 4 2 2 4" xfId="37547" xr:uid="{00000000-0005-0000-0000-0000C39A0000}"/>
    <cellStyle name="㼿㼿? 4 2 2 4 2" xfId="37548" xr:uid="{00000000-0005-0000-0000-0000C49A0000}"/>
    <cellStyle name="㼿㼿? 4 2 2 4 2 2" xfId="37549" xr:uid="{00000000-0005-0000-0000-0000C59A0000}"/>
    <cellStyle name="㼿㼿? 4 2 2 4 3" xfId="37550" xr:uid="{00000000-0005-0000-0000-0000C69A0000}"/>
    <cellStyle name="㼿㼿? 4 2 2 5" xfId="37551" xr:uid="{00000000-0005-0000-0000-0000C79A0000}"/>
    <cellStyle name="㼿㼿? 4 2 2 5 2" xfId="37552" xr:uid="{00000000-0005-0000-0000-0000C89A0000}"/>
    <cellStyle name="㼿㼿? 4 2 2 6" xfId="37553" xr:uid="{00000000-0005-0000-0000-0000C99A0000}"/>
    <cellStyle name="㼿㼿? 4 2 3" xfId="37554" xr:uid="{00000000-0005-0000-0000-0000CA9A0000}"/>
    <cellStyle name="㼿㼿? 4 2 3 2" xfId="37555" xr:uid="{00000000-0005-0000-0000-0000CB9A0000}"/>
    <cellStyle name="㼿㼿? 4 2 3 2 2" xfId="37556" xr:uid="{00000000-0005-0000-0000-0000CC9A0000}"/>
    <cellStyle name="㼿㼿? 4 2 3 2 2 2" xfId="37557" xr:uid="{00000000-0005-0000-0000-0000CD9A0000}"/>
    <cellStyle name="㼿㼿? 4 2 3 2 3" xfId="37558" xr:uid="{00000000-0005-0000-0000-0000CE9A0000}"/>
    <cellStyle name="㼿㼿? 4 2 3 3" xfId="37559" xr:uid="{00000000-0005-0000-0000-0000CF9A0000}"/>
    <cellStyle name="㼿㼿? 4 2 3 3 2" xfId="37560" xr:uid="{00000000-0005-0000-0000-0000D09A0000}"/>
    <cellStyle name="㼿㼿? 4 2 3 3 2 2" xfId="37561" xr:uid="{00000000-0005-0000-0000-0000D19A0000}"/>
    <cellStyle name="㼿㼿? 4 2 3 3 3" xfId="37562" xr:uid="{00000000-0005-0000-0000-0000D29A0000}"/>
    <cellStyle name="㼿㼿? 4 2 3 4" xfId="37563" xr:uid="{00000000-0005-0000-0000-0000D39A0000}"/>
    <cellStyle name="㼿㼿? 4 2 3 4 2" xfId="37564" xr:uid="{00000000-0005-0000-0000-0000D49A0000}"/>
    <cellStyle name="㼿㼿? 4 2 3 4 2 2" xfId="37565" xr:uid="{00000000-0005-0000-0000-0000D59A0000}"/>
    <cellStyle name="㼿㼿? 4 2 3 4 3" xfId="37566" xr:uid="{00000000-0005-0000-0000-0000D69A0000}"/>
    <cellStyle name="㼿㼿? 4 2 3 5" xfId="37567" xr:uid="{00000000-0005-0000-0000-0000D79A0000}"/>
    <cellStyle name="㼿㼿? 4 2 3 5 2" xfId="37568" xr:uid="{00000000-0005-0000-0000-0000D89A0000}"/>
    <cellStyle name="㼿㼿? 4 2 3 6" xfId="37569" xr:uid="{00000000-0005-0000-0000-0000D99A0000}"/>
    <cellStyle name="㼿㼿? 4 2 4" xfId="37570" xr:uid="{00000000-0005-0000-0000-0000DA9A0000}"/>
    <cellStyle name="㼿㼿? 4 2 4 2" xfId="37571" xr:uid="{00000000-0005-0000-0000-0000DB9A0000}"/>
    <cellStyle name="㼿㼿? 4 2 4 2 2" xfId="37572" xr:uid="{00000000-0005-0000-0000-0000DC9A0000}"/>
    <cellStyle name="㼿㼿? 4 2 4 2 2 2" xfId="37573" xr:uid="{00000000-0005-0000-0000-0000DD9A0000}"/>
    <cellStyle name="㼿㼿? 4 2 4 2 3" xfId="37574" xr:uid="{00000000-0005-0000-0000-0000DE9A0000}"/>
    <cellStyle name="㼿㼿? 4 2 4 3" xfId="37575" xr:uid="{00000000-0005-0000-0000-0000DF9A0000}"/>
    <cellStyle name="㼿㼿? 4 2 4 3 2" xfId="37576" xr:uid="{00000000-0005-0000-0000-0000E09A0000}"/>
    <cellStyle name="㼿㼿? 4 2 4 3 2 2" xfId="37577" xr:uid="{00000000-0005-0000-0000-0000E19A0000}"/>
    <cellStyle name="㼿㼿? 4 2 4 3 3" xfId="37578" xr:uid="{00000000-0005-0000-0000-0000E29A0000}"/>
    <cellStyle name="㼿㼿? 4 2 4 4" xfId="37579" xr:uid="{00000000-0005-0000-0000-0000E39A0000}"/>
    <cellStyle name="㼿㼿? 4 2 4 4 2" xfId="37580" xr:uid="{00000000-0005-0000-0000-0000E49A0000}"/>
    <cellStyle name="㼿㼿? 4 2 4 4 2 2" xfId="37581" xr:uid="{00000000-0005-0000-0000-0000E59A0000}"/>
    <cellStyle name="㼿㼿? 4 2 4 4 3" xfId="37582" xr:uid="{00000000-0005-0000-0000-0000E69A0000}"/>
    <cellStyle name="㼿㼿? 4 2 4 5" xfId="37583" xr:uid="{00000000-0005-0000-0000-0000E79A0000}"/>
    <cellStyle name="㼿㼿? 4 2 4 5 2" xfId="37584" xr:uid="{00000000-0005-0000-0000-0000E89A0000}"/>
    <cellStyle name="㼿㼿? 4 2 4 6" xfId="37585" xr:uid="{00000000-0005-0000-0000-0000E99A0000}"/>
    <cellStyle name="㼿㼿? 4 2 5" xfId="37586" xr:uid="{00000000-0005-0000-0000-0000EA9A0000}"/>
    <cellStyle name="㼿㼿? 4 2 5 2" xfId="37587" xr:uid="{00000000-0005-0000-0000-0000EB9A0000}"/>
    <cellStyle name="㼿㼿? 4 2 5 2 2" xfId="37588" xr:uid="{00000000-0005-0000-0000-0000EC9A0000}"/>
    <cellStyle name="㼿㼿? 4 2 5 2 2 2" xfId="37589" xr:uid="{00000000-0005-0000-0000-0000ED9A0000}"/>
    <cellStyle name="㼿㼿? 4 2 5 2 3" xfId="37590" xr:uid="{00000000-0005-0000-0000-0000EE9A0000}"/>
    <cellStyle name="㼿㼿? 4 2 5 3" xfId="37591" xr:uid="{00000000-0005-0000-0000-0000EF9A0000}"/>
    <cellStyle name="㼿㼿? 4 2 5 3 2" xfId="37592" xr:uid="{00000000-0005-0000-0000-0000F09A0000}"/>
    <cellStyle name="㼿㼿? 4 2 5 3 2 2" xfId="37593" xr:uid="{00000000-0005-0000-0000-0000F19A0000}"/>
    <cellStyle name="㼿㼿? 4 2 5 3 3" xfId="37594" xr:uid="{00000000-0005-0000-0000-0000F29A0000}"/>
    <cellStyle name="㼿㼿? 4 2 5 4" xfId="37595" xr:uid="{00000000-0005-0000-0000-0000F39A0000}"/>
    <cellStyle name="㼿㼿? 4 2 5 4 2" xfId="37596" xr:uid="{00000000-0005-0000-0000-0000F49A0000}"/>
    <cellStyle name="㼿㼿? 4 2 5 4 2 2" xfId="37597" xr:uid="{00000000-0005-0000-0000-0000F59A0000}"/>
    <cellStyle name="㼿㼿? 4 2 5 4 3" xfId="37598" xr:uid="{00000000-0005-0000-0000-0000F69A0000}"/>
    <cellStyle name="㼿㼿? 4 2 5 5" xfId="37599" xr:uid="{00000000-0005-0000-0000-0000F79A0000}"/>
    <cellStyle name="㼿㼿? 4 2 5 5 2" xfId="37600" xr:uid="{00000000-0005-0000-0000-0000F89A0000}"/>
    <cellStyle name="㼿㼿? 4 2 5 6" xfId="37601" xr:uid="{00000000-0005-0000-0000-0000F99A0000}"/>
    <cellStyle name="㼿㼿? 4 2 6" xfId="37602" xr:uid="{00000000-0005-0000-0000-0000FA9A0000}"/>
    <cellStyle name="㼿㼿? 4 2 6 2" xfId="37603" xr:uid="{00000000-0005-0000-0000-0000FB9A0000}"/>
    <cellStyle name="㼿㼿? 4 2 6 2 2" xfId="37604" xr:uid="{00000000-0005-0000-0000-0000FC9A0000}"/>
    <cellStyle name="㼿㼿? 4 2 6 2 2 2" xfId="37605" xr:uid="{00000000-0005-0000-0000-0000FD9A0000}"/>
    <cellStyle name="㼿㼿? 4 2 6 2 3" xfId="37606" xr:uid="{00000000-0005-0000-0000-0000FE9A0000}"/>
    <cellStyle name="㼿㼿? 4 2 6 3" xfId="37607" xr:uid="{00000000-0005-0000-0000-0000FF9A0000}"/>
    <cellStyle name="㼿㼿? 4 2 6 3 2" xfId="37608" xr:uid="{00000000-0005-0000-0000-0000009B0000}"/>
    <cellStyle name="㼿㼿? 4 2 6 3 2 2" xfId="37609" xr:uid="{00000000-0005-0000-0000-0000019B0000}"/>
    <cellStyle name="㼿㼿? 4 2 6 3 3" xfId="37610" xr:uid="{00000000-0005-0000-0000-0000029B0000}"/>
    <cellStyle name="㼿㼿? 4 2 6 4" xfId="37611" xr:uid="{00000000-0005-0000-0000-0000039B0000}"/>
    <cellStyle name="㼿㼿? 4 2 6 4 2" xfId="37612" xr:uid="{00000000-0005-0000-0000-0000049B0000}"/>
    <cellStyle name="㼿㼿? 4 2 6 4 2 2" xfId="37613" xr:uid="{00000000-0005-0000-0000-0000059B0000}"/>
    <cellStyle name="㼿㼿? 4 2 6 4 3" xfId="37614" xr:uid="{00000000-0005-0000-0000-0000069B0000}"/>
    <cellStyle name="㼿㼿? 4 2 6 5" xfId="37615" xr:uid="{00000000-0005-0000-0000-0000079B0000}"/>
    <cellStyle name="㼿㼿? 4 2 6 5 2" xfId="37616" xr:uid="{00000000-0005-0000-0000-0000089B0000}"/>
    <cellStyle name="㼿㼿? 4 2 6 6" xfId="37617" xr:uid="{00000000-0005-0000-0000-0000099B0000}"/>
    <cellStyle name="㼿㼿? 4 2 7" xfId="37618" xr:uid="{00000000-0005-0000-0000-00000A9B0000}"/>
    <cellStyle name="㼿㼿? 4 2 7 2" xfId="37619" xr:uid="{00000000-0005-0000-0000-00000B9B0000}"/>
    <cellStyle name="㼿㼿? 4 2 7 2 2" xfId="37620" xr:uid="{00000000-0005-0000-0000-00000C9B0000}"/>
    <cellStyle name="㼿㼿? 4 2 7 3" xfId="37621" xr:uid="{00000000-0005-0000-0000-00000D9B0000}"/>
    <cellStyle name="㼿㼿? 4 2 8" xfId="37622" xr:uid="{00000000-0005-0000-0000-00000E9B0000}"/>
    <cellStyle name="㼿㼿? 4 2 8 2" xfId="37623" xr:uid="{00000000-0005-0000-0000-00000F9B0000}"/>
    <cellStyle name="㼿㼿? 4 2 9" xfId="37624" xr:uid="{00000000-0005-0000-0000-0000109B0000}"/>
    <cellStyle name="㼿㼿? 4 3" xfId="37625" xr:uid="{00000000-0005-0000-0000-0000119B0000}"/>
    <cellStyle name="㼿㼿? 4 3 2" xfId="37626" xr:uid="{00000000-0005-0000-0000-0000129B0000}"/>
    <cellStyle name="㼿㼿? 4 3 2 2" xfId="37627" xr:uid="{00000000-0005-0000-0000-0000139B0000}"/>
    <cellStyle name="㼿㼿? 4 3 2 2 2" xfId="37628" xr:uid="{00000000-0005-0000-0000-0000149B0000}"/>
    <cellStyle name="㼿㼿? 4 3 2 2 2 2" xfId="37629" xr:uid="{00000000-0005-0000-0000-0000159B0000}"/>
    <cellStyle name="㼿㼿? 4 3 2 2 3" xfId="37630" xr:uid="{00000000-0005-0000-0000-0000169B0000}"/>
    <cellStyle name="㼿㼿? 4 3 2 3" xfId="37631" xr:uid="{00000000-0005-0000-0000-0000179B0000}"/>
    <cellStyle name="㼿㼿? 4 3 2 3 2" xfId="37632" xr:uid="{00000000-0005-0000-0000-0000189B0000}"/>
    <cellStyle name="㼿㼿? 4 3 2 3 2 2" xfId="37633" xr:uid="{00000000-0005-0000-0000-0000199B0000}"/>
    <cellStyle name="㼿㼿? 4 3 2 3 3" xfId="37634" xr:uid="{00000000-0005-0000-0000-00001A9B0000}"/>
    <cellStyle name="㼿㼿? 4 3 2 4" xfId="37635" xr:uid="{00000000-0005-0000-0000-00001B9B0000}"/>
    <cellStyle name="㼿㼿? 4 3 2 4 2" xfId="37636" xr:uid="{00000000-0005-0000-0000-00001C9B0000}"/>
    <cellStyle name="㼿㼿? 4 3 2 4 2 2" xfId="37637" xr:uid="{00000000-0005-0000-0000-00001D9B0000}"/>
    <cellStyle name="㼿㼿? 4 3 2 4 3" xfId="37638" xr:uid="{00000000-0005-0000-0000-00001E9B0000}"/>
    <cellStyle name="㼿㼿? 4 3 2 5" xfId="37639" xr:uid="{00000000-0005-0000-0000-00001F9B0000}"/>
    <cellStyle name="㼿㼿? 4 3 2 5 2" xfId="37640" xr:uid="{00000000-0005-0000-0000-0000209B0000}"/>
    <cellStyle name="㼿㼿? 4 3 2 6" xfId="37641" xr:uid="{00000000-0005-0000-0000-0000219B0000}"/>
    <cellStyle name="㼿㼿? 4 3 3" xfId="37642" xr:uid="{00000000-0005-0000-0000-0000229B0000}"/>
    <cellStyle name="㼿㼿? 4 3 3 2" xfId="37643" xr:uid="{00000000-0005-0000-0000-0000239B0000}"/>
    <cellStyle name="㼿㼿? 4 3 3 2 2" xfId="37644" xr:uid="{00000000-0005-0000-0000-0000249B0000}"/>
    <cellStyle name="㼿㼿? 4 3 3 2 2 2" xfId="37645" xr:uid="{00000000-0005-0000-0000-0000259B0000}"/>
    <cellStyle name="㼿㼿? 4 3 3 2 3" xfId="37646" xr:uid="{00000000-0005-0000-0000-0000269B0000}"/>
    <cellStyle name="㼿㼿? 4 3 3 3" xfId="37647" xr:uid="{00000000-0005-0000-0000-0000279B0000}"/>
    <cellStyle name="㼿㼿? 4 3 3 3 2" xfId="37648" xr:uid="{00000000-0005-0000-0000-0000289B0000}"/>
    <cellStyle name="㼿㼿? 4 3 3 3 2 2" xfId="37649" xr:uid="{00000000-0005-0000-0000-0000299B0000}"/>
    <cellStyle name="㼿㼿? 4 3 3 3 3" xfId="37650" xr:uid="{00000000-0005-0000-0000-00002A9B0000}"/>
    <cellStyle name="㼿㼿? 4 3 3 4" xfId="37651" xr:uid="{00000000-0005-0000-0000-00002B9B0000}"/>
    <cellStyle name="㼿㼿? 4 3 3 4 2" xfId="37652" xr:uid="{00000000-0005-0000-0000-00002C9B0000}"/>
    <cellStyle name="㼿㼿? 4 3 3 4 2 2" xfId="37653" xr:uid="{00000000-0005-0000-0000-00002D9B0000}"/>
    <cellStyle name="㼿㼿? 4 3 3 4 3" xfId="37654" xr:uid="{00000000-0005-0000-0000-00002E9B0000}"/>
    <cellStyle name="㼿㼿? 4 3 3 5" xfId="37655" xr:uid="{00000000-0005-0000-0000-00002F9B0000}"/>
    <cellStyle name="㼿㼿? 4 3 3 5 2" xfId="37656" xr:uid="{00000000-0005-0000-0000-0000309B0000}"/>
    <cellStyle name="㼿㼿? 4 3 3 6" xfId="37657" xr:uid="{00000000-0005-0000-0000-0000319B0000}"/>
    <cellStyle name="㼿㼿? 4 3 4" xfId="37658" xr:uid="{00000000-0005-0000-0000-0000329B0000}"/>
    <cellStyle name="㼿㼿? 4 3 4 2" xfId="37659" xr:uid="{00000000-0005-0000-0000-0000339B0000}"/>
    <cellStyle name="㼿㼿? 4 3 4 2 2" xfId="37660" xr:uid="{00000000-0005-0000-0000-0000349B0000}"/>
    <cellStyle name="㼿㼿? 4 3 4 2 2 2" xfId="37661" xr:uid="{00000000-0005-0000-0000-0000359B0000}"/>
    <cellStyle name="㼿㼿? 4 3 4 2 3" xfId="37662" xr:uid="{00000000-0005-0000-0000-0000369B0000}"/>
    <cellStyle name="㼿㼿? 4 3 4 3" xfId="37663" xr:uid="{00000000-0005-0000-0000-0000379B0000}"/>
    <cellStyle name="㼿㼿? 4 3 4 3 2" xfId="37664" xr:uid="{00000000-0005-0000-0000-0000389B0000}"/>
    <cellStyle name="㼿㼿? 4 3 4 3 2 2" xfId="37665" xr:uid="{00000000-0005-0000-0000-0000399B0000}"/>
    <cellStyle name="㼿㼿? 4 3 4 3 3" xfId="37666" xr:uid="{00000000-0005-0000-0000-00003A9B0000}"/>
    <cellStyle name="㼿㼿? 4 3 4 4" xfId="37667" xr:uid="{00000000-0005-0000-0000-00003B9B0000}"/>
    <cellStyle name="㼿㼿? 4 3 4 4 2" xfId="37668" xr:uid="{00000000-0005-0000-0000-00003C9B0000}"/>
    <cellStyle name="㼿㼿? 4 3 4 4 2 2" xfId="37669" xr:uid="{00000000-0005-0000-0000-00003D9B0000}"/>
    <cellStyle name="㼿㼿? 4 3 4 4 3" xfId="37670" xr:uid="{00000000-0005-0000-0000-00003E9B0000}"/>
    <cellStyle name="㼿㼿? 4 3 4 5" xfId="37671" xr:uid="{00000000-0005-0000-0000-00003F9B0000}"/>
    <cellStyle name="㼿㼿? 4 3 4 5 2" xfId="37672" xr:uid="{00000000-0005-0000-0000-0000409B0000}"/>
    <cellStyle name="㼿㼿? 4 3 4 6" xfId="37673" xr:uid="{00000000-0005-0000-0000-0000419B0000}"/>
    <cellStyle name="㼿㼿? 4 3 5" xfId="37674" xr:uid="{00000000-0005-0000-0000-0000429B0000}"/>
    <cellStyle name="㼿㼿? 4 3 5 2" xfId="37675" xr:uid="{00000000-0005-0000-0000-0000439B0000}"/>
    <cellStyle name="㼿㼿? 4 3 5 2 2" xfId="37676" xr:uid="{00000000-0005-0000-0000-0000449B0000}"/>
    <cellStyle name="㼿㼿? 4 3 5 2 2 2" xfId="37677" xr:uid="{00000000-0005-0000-0000-0000459B0000}"/>
    <cellStyle name="㼿㼿? 4 3 5 2 3" xfId="37678" xr:uid="{00000000-0005-0000-0000-0000469B0000}"/>
    <cellStyle name="㼿㼿? 4 3 5 3" xfId="37679" xr:uid="{00000000-0005-0000-0000-0000479B0000}"/>
    <cellStyle name="㼿㼿? 4 3 5 3 2" xfId="37680" xr:uid="{00000000-0005-0000-0000-0000489B0000}"/>
    <cellStyle name="㼿㼿? 4 3 5 3 2 2" xfId="37681" xr:uid="{00000000-0005-0000-0000-0000499B0000}"/>
    <cellStyle name="㼿㼿? 4 3 5 3 3" xfId="37682" xr:uid="{00000000-0005-0000-0000-00004A9B0000}"/>
    <cellStyle name="㼿㼿? 4 3 5 4" xfId="37683" xr:uid="{00000000-0005-0000-0000-00004B9B0000}"/>
    <cellStyle name="㼿㼿? 4 3 5 4 2" xfId="37684" xr:uid="{00000000-0005-0000-0000-00004C9B0000}"/>
    <cellStyle name="㼿㼿? 4 3 5 4 2 2" xfId="37685" xr:uid="{00000000-0005-0000-0000-00004D9B0000}"/>
    <cellStyle name="㼿㼿? 4 3 5 4 3" xfId="37686" xr:uid="{00000000-0005-0000-0000-00004E9B0000}"/>
    <cellStyle name="㼿㼿? 4 3 5 5" xfId="37687" xr:uid="{00000000-0005-0000-0000-00004F9B0000}"/>
    <cellStyle name="㼿㼿? 4 3 5 5 2" xfId="37688" xr:uid="{00000000-0005-0000-0000-0000509B0000}"/>
    <cellStyle name="㼿㼿? 4 3 5 6" xfId="37689" xr:uid="{00000000-0005-0000-0000-0000519B0000}"/>
    <cellStyle name="㼿㼿? 4 3 6" xfId="37690" xr:uid="{00000000-0005-0000-0000-0000529B0000}"/>
    <cellStyle name="㼿㼿? 4 3 6 2" xfId="37691" xr:uid="{00000000-0005-0000-0000-0000539B0000}"/>
    <cellStyle name="㼿㼿? 4 3 6 2 2" xfId="37692" xr:uid="{00000000-0005-0000-0000-0000549B0000}"/>
    <cellStyle name="㼿㼿? 4 3 6 3" xfId="37693" xr:uid="{00000000-0005-0000-0000-0000559B0000}"/>
    <cellStyle name="㼿㼿? 4 3 7" xfId="37694" xr:uid="{00000000-0005-0000-0000-0000569B0000}"/>
    <cellStyle name="㼿㼿? 4 3 7 2" xfId="37695" xr:uid="{00000000-0005-0000-0000-0000579B0000}"/>
    <cellStyle name="㼿㼿? 4 3 8" xfId="37696" xr:uid="{00000000-0005-0000-0000-0000589B0000}"/>
    <cellStyle name="㼿㼿? 4 4" xfId="37697" xr:uid="{00000000-0005-0000-0000-0000599B0000}"/>
    <cellStyle name="㼿㼿? 4 4 2" xfId="37698" xr:uid="{00000000-0005-0000-0000-00005A9B0000}"/>
    <cellStyle name="㼿㼿? 4 4 2 2" xfId="37699" xr:uid="{00000000-0005-0000-0000-00005B9B0000}"/>
    <cellStyle name="㼿㼿? 4 4 2 2 2" xfId="37700" xr:uid="{00000000-0005-0000-0000-00005C9B0000}"/>
    <cellStyle name="㼿㼿? 4 4 2 3" xfId="37701" xr:uid="{00000000-0005-0000-0000-00005D9B0000}"/>
    <cellStyle name="㼿㼿? 4 4 3" xfId="37702" xr:uid="{00000000-0005-0000-0000-00005E9B0000}"/>
    <cellStyle name="㼿㼿? 4 4 3 2" xfId="37703" xr:uid="{00000000-0005-0000-0000-00005F9B0000}"/>
    <cellStyle name="㼿㼿? 4 4 3 2 2" xfId="37704" xr:uid="{00000000-0005-0000-0000-0000609B0000}"/>
    <cellStyle name="㼿㼿? 4 4 3 3" xfId="37705" xr:uid="{00000000-0005-0000-0000-0000619B0000}"/>
    <cellStyle name="㼿㼿? 4 4 4" xfId="37706" xr:uid="{00000000-0005-0000-0000-0000629B0000}"/>
    <cellStyle name="㼿㼿? 4 4 4 2" xfId="37707" xr:uid="{00000000-0005-0000-0000-0000639B0000}"/>
    <cellStyle name="㼿㼿? 4 4 4 2 2" xfId="37708" xr:uid="{00000000-0005-0000-0000-0000649B0000}"/>
    <cellStyle name="㼿㼿? 4 4 4 3" xfId="37709" xr:uid="{00000000-0005-0000-0000-0000659B0000}"/>
    <cellStyle name="㼿㼿? 4 4 5" xfId="37710" xr:uid="{00000000-0005-0000-0000-0000669B0000}"/>
    <cellStyle name="㼿㼿? 4 4 5 2" xfId="37711" xr:uid="{00000000-0005-0000-0000-0000679B0000}"/>
    <cellStyle name="㼿㼿? 4 4 6" xfId="37712" xr:uid="{00000000-0005-0000-0000-0000689B0000}"/>
    <cellStyle name="㼿㼿? 4 5" xfId="37713" xr:uid="{00000000-0005-0000-0000-0000699B0000}"/>
    <cellStyle name="㼿㼿? 4 5 2" xfId="37714" xr:uid="{00000000-0005-0000-0000-00006A9B0000}"/>
    <cellStyle name="㼿㼿? 4 5 2 2" xfId="37715" xr:uid="{00000000-0005-0000-0000-00006B9B0000}"/>
    <cellStyle name="㼿㼿? 4 5 2 2 2" xfId="37716" xr:uid="{00000000-0005-0000-0000-00006C9B0000}"/>
    <cellStyle name="㼿㼿? 4 5 2 3" xfId="37717" xr:uid="{00000000-0005-0000-0000-00006D9B0000}"/>
    <cellStyle name="㼿㼿? 4 5 3" xfId="37718" xr:uid="{00000000-0005-0000-0000-00006E9B0000}"/>
    <cellStyle name="㼿㼿? 4 5 3 2" xfId="37719" xr:uid="{00000000-0005-0000-0000-00006F9B0000}"/>
    <cellStyle name="㼿㼿? 4 5 3 2 2" xfId="37720" xr:uid="{00000000-0005-0000-0000-0000709B0000}"/>
    <cellStyle name="㼿㼿? 4 5 3 3" xfId="37721" xr:uid="{00000000-0005-0000-0000-0000719B0000}"/>
    <cellStyle name="㼿㼿? 4 5 4" xfId="37722" xr:uid="{00000000-0005-0000-0000-0000729B0000}"/>
    <cellStyle name="㼿㼿? 4 5 4 2" xfId="37723" xr:uid="{00000000-0005-0000-0000-0000739B0000}"/>
    <cellStyle name="㼿㼿? 4 5 4 2 2" xfId="37724" xr:uid="{00000000-0005-0000-0000-0000749B0000}"/>
    <cellStyle name="㼿㼿? 4 5 4 3" xfId="37725" xr:uid="{00000000-0005-0000-0000-0000759B0000}"/>
    <cellStyle name="㼿㼿? 4 5 5" xfId="37726" xr:uid="{00000000-0005-0000-0000-0000769B0000}"/>
    <cellStyle name="㼿㼿? 4 5 5 2" xfId="37727" xr:uid="{00000000-0005-0000-0000-0000779B0000}"/>
    <cellStyle name="㼿㼿? 4 5 6" xfId="37728" xr:uid="{00000000-0005-0000-0000-0000789B0000}"/>
    <cellStyle name="㼿㼿? 4 6" xfId="37729" xr:uid="{00000000-0005-0000-0000-0000799B0000}"/>
    <cellStyle name="㼿㼿? 4 6 2" xfId="37730" xr:uid="{00000000-0005-0000-0000-00007A9B0000}"/>
    <cellStyle name="㼿㼿? 4 6 2 2" xfId="37731" xr:uid="{00000000-0005-0000-0000-00007B9B0000}"/>
    <cellStyle name="㼿㼿? 4 6 2 2 2" xfId="37732" xr:uid="{00000000-0005-0000-0000-00007C9B0000}"/>
    <cellStyle name="㼿㼿? 4 6 2 3" xfId="37733" xr:uid="{00000000-0005-0000-0000-00007D9B0000}"/>
    <cellStyle name="㼿㼿? 4 6 3" xfId="37734" xr:uid="{00000000-0005-0000-0000-00007E9B0000}"/>
    <cellStyle name="㼿㼿? 4 6 3 2" xfId="37735" xr:uid="{00000000-0005-0000-0000-00007F9B0000}"/>
    <cellStyle name="㼿㼿? 4 6 3 2 2" xfId="37736" xr:uid="{00000000-0005-0000-0000-0000809B0000}"/>
    <cellStyle name="㼿㼿? 4 6 3 3" xfId="37737" xr:uid="{00000000-0005-0000-0000-0000819B0000}"/>
    <cellStyle name="㼿㼿? 4 6 4" xfId="37738" xr:uid="{00000000-0005-0000-0000-0000829B0000}"/>
    <cellStyle name="㼿㼿? 4 6 4 2" xfId="37739" xr:uid="{00000000-0005-0000-0000-0000839B0000}"/>
    <cellStyle name="㼿㼿? 4 6 4 2 2" xfId="37740" xr:uid="{00000000-0005-0000-0000-0000849B0000}"/>
    <cellStyle name="㼿㼿? 4 6 4 3" xfId="37741" xr:uid="{00000000-0005-0000-0000-0000859B0000}"/>
    <cellStyle name="㼿㼿? 4 6 5" xfId="37742" xr:uid="{00000000-0005-0000-0000-0000869B0000}"/>
    <cellStyle name="㼿㼿? 4 6 5 2" xfId="37743" xr:uid="{00000000-0005-0000-0000-0000879B0000}"/>
    <cellStyle name="㼿㼿? 4 6 6" xfId="37744" xr:uid="{00000000-0005-0000-0000-0000889B0000}"/>
    <cellStyle name="㼿㼿? 4 7" xfId="37745" xr:uid="{00000000-0005-0000-0000-0000899B0000}"/>
    <cellStyle name="㼿㼿? 4 7 2" xfId="37746" xr:uid="{00000000-0005-0000-0000-00008A9B0000}"/>
    <cellStyle name="㼿㼿? 4 7 2 2" xfId="37747" xr:uid="{00000000-0005-0000-0000-00008B9B0000}"/>
    <cellStyle name="㼿㼿? 4 7 2 2 2" xfId="37748" xr:uid="{00000000-0005-0000-0000-00008C9B0000}"/>
    <cellStyle name="㼿㼿? 4 7 2 3" xfId="37749" xr:uid="{00000000-0005-0000-0000-00008D9B0000}"/>
    <cellStyle name="㼿㼿? 4 7 3" xfId="37750" xr:uid="{00000000-0005-0000-0000-00008E9B0000}"/>
    <cellStyle name="㼿㼿? 4 7 3 2" xfId="37751" xr:uid="{00000000-0005-0000-0000-00008F9B0000}"/>
    <cellStyle name="㼿㼿? 4 7 3 2 2" xfId="37752" xr:uid="{00000000-0005-0000-0000-0000909B0000}"/>
    <cellStyle name="㼿㼿? 4 7 3 3" xfId="37753" xr:uid="{00000000-0005-0000-0000-0000919B0000}"/>
    <cellStyle name="㼿㼿? 4 7 4" xfId="37754" xr:uid="{00000000-0005-0000-0000-0000929B0000}"/>
    <cellStyle name="㼿㼿? 4 7 4 2" xfId="37755" xr:uid="{00000000-0005-0000-0000-0000939B0000}"/>
    <cellStyle name="㼿㼿? 4 7 4 2 2" xfId="37756" xr:uid="{00000000-0005-0000-0000-0000949B0000}"/>
    <cellStyle name="㼿㼿? 4 7 4 3" xfId="37757" xr:uid="{00000000-0005-0000-0000-0000959B0000}"/>
    <cellStyle name="㼿㼿? 4 7 5" xfId="37758" xr:uid="{00000000-0005-0000-0000-0000969B0000}"/>
    <cellStyle name="㼿㼿? 4 7 5 2" xfId="37759" xr:uid="{00000000-0005-0000-0000-0000979B0000}"/>
    <cellStyle name="㼿㼿? 4 7 6" xfId="37760" xr:uid="{00000000-0005-0000-0000-0000989B0000}"/>
    <cellStyle name="㼿㼿? 4 8" xfId="37761" xr:uid="{00000000-0005-0000-0000-0000999B0000}"/>
    <cellStyle name="㼿㼿? 4 8 2" xfId="37762" xr:uid="{00000000-0005-0000-0000-00009A9B0000}"/>
    <cellStyle name="㼿㼿? 4 8 2 2" xfId="37763" xr:uid="{00000000-0005-0000-0000-00009B9B0000}"/>
    <cellStyle name="㼿㼿? 4 8 3" xfId="37764" xr:uid="{00000000-0005-0000-0000-00009C9B0000}"/>
    <cellStyle name="㼿㼿? 4 9" xfId="37765" xr:uid="{00000000-0005-0000-0000-00009D9B0000}"/>
    <cellStyle name="㼿㼿? 4 9 2" xfId="37766" xr:uid="{00000000-0005-0000-0000-00009E9B0000}"/>
    <cellStyle name="㼿㼿? 5" xfId="37767" xr:uid="{00000000-0005-0000-0000-00009F9B0000}"/>
    <cellStyle name="㼿㼿? 5 2" xfId="37768" xr:uid="{00000000-0005-0000-0000-0000A09B0000}"/>
    <cellStyle name="㼿㼿? 5 2 2" xfId="37769" xr:uid="{00000000-0005-0000-0000-0000A19B0000}"/>
    <cellStyle name="㼿㼿? 5 2 2 2" xfId="37770" xr:uid="{00000000-0005-0000-0000-0000A29B0000}"/>
    <cellStyle name="㼿㼿? 5 2 2 2 2" xfId="37771" xr:uid="{00000000-0005-0000-0000-0000A39B0000}"/>
    <cellStyle name="㼿㼿? 5 2 2 3" xfId="37772" xr:uid="{00000000-0005-0000-0000-0000A49B0000}"/>
    <cellStyle name="㼿㼿? 5 2 3" xfId="37773" xr:uid="{00000000-0005-0000-0000-0000A59B0000}"/>
    <cellStyle name="㼿㼿? 5 2 3 2" xfId="37774" xr:uid="{00000000-0005-0000-0000-0000A69B0000}"/>
    <cellStyle name="㼿㼿? 5 2 3 2 2" xfId="37775" xr:uid="{00000000-0005-0000-0000-0000A79B0000}"/>
    <cellStyle name="㼿㼿? 5 2 3 3" xfId="37776" xr:uid="{00000000-0005-0000-0000-0000A89B0000}"/>
    <cellStyle name="㼿㼿? 5 2 4" xfId="37777" xr:uid="{00000000-0005-0000-0000-0000A99B0000}"/>
    <cellStyle name="㼿㼿? 5 2 4 2" xfId="37778" xr:uid="{00000000-0005-0000-0000-0000AA9B0000}"/>
    <cellStyle name="㼿㼿? 5 2 4 2 2" xfId="37779" xr:uid="{00000000-0005-0000-0000-0000AB9B0000}"/>
    <cellStyle name="㼿㼿? 5 2 4 3" xfId="37780" xr:uid="{00000000-0005-0000-0000-0000AC9B0000}"/>
    <cellStyle name="㼿㼿? 5 2 5" xfId="37781" xr:uid="{00000000-0005-0000-0000-0000AD9B0000}"/>
    <cellStyle name="㼿㼿? 5 2 5 2" xfId="37782" xr:uid="{00000000-0005-0000-0000-0000AE9B0000}"/>
    <cellStyle name="㼿㼿? 5 2 6" xfId="37783" xr:uid="{00000000-0005-0000-0000-0000AF9B0000}"/>
    <cellStyle name="㼿㼿? 5 3" xfId="37784" xr:uid="{00000000-0005-0000-0000-0000B09B0000}"/>
    <cellStyle name="㼿㼿? 5 3 2" xfId="37785" xr:uid="{00000000-0005-0000-0000-0000B19B0000}"/>
    <cellStyle name="㼿㼿? 5 3 2 2" xfId="37786" xr:uid="{00000000-0005-0000-0000-0000B29B0000}"/>
    <cellStyle name="㼿㼿? 5 3 2 2 2" xfId="37787" xr:uid="{00000000-0005-0000-0000-0000B39B0000}"/>
    <cellStyle name="㼿㼿? 5 3 2 3" xfId="37788" xr:uid="{00000000-0005-0000-0000-0000B49B0000}"/>
    <cellStyle name="㼿㼿? 5 3 3" xfId="37789" xr:uid="{00000000-0005-0000-0000-0000B59B0000}"/>
    <cellStyle name="㼿㼿? 5 3 3 2" xfId="37790" xr:uid="{00000000-0005-0000-0000-0000B69B0000}"/>
    <cellStyle name="㼿㼿? 5 3 3 2 2" xfId="37791" xr:uid="{00000000-0005-0000-0000-0000B79B0000}"/>
    <cellStyle name="㼿㼿? 5 3 3 3" xfId="37792" xr:uid="{00000000-0005-0000-0000-0000B89B0000}"/>
    <cellStyle name="㼿㼿? 5 3 4" xfId="37793" xr:uid="{00000000-0005-0000-0000-0000B99B0000}"/>
    <cellStyle name="㼿㼿? 5 3 4 2" xfId="37794" xr:uid="{00000000-0005-0000-0000-0000BA9B0000}"/>
    <cellStyle name="㼿㼿? 5 3 4 2 2" xfId="37795" xr:uid="{00000000-0005-0000-0000-0000BB9B0000}"/>
    <cellStyle name="㼿㼿? 5 3 4 3" xfId="37796" xr:uid="{00000000-0005-0000-0000-0000BC9B0000}"/>
    <cellStyle name="㼿㼿? 5 3 5" xfId="37797" xr:uid="{00000000-0005-0000-0000-0000BD9B0000}"/>
    <cellStyle name="㼿㼿? 5 3 5 2" xfId="37798" xr:uid="{00000000-0005-0000-0000-0000BE9B0000}"/>
    <cellStyle name="㼿㼿? 5 3 6" xfId="37799" xr:uid="{00000000-0005-0000-0000-0000BF9B0000}"/>
    <cellStyle name="㼿㼿? 5 4" xfId="37800" xr:uid="{00000000-0005-0000-0000-0000C09B0000}"/>
    <cellStyle name="㼿㼿? 5 4 2" xfId="37801" xr:uid="{00000000-0005-0000-0000-0000C19B0000}"/>
    <cellStyle name="㼿㼿? 5 4 2 2" xfId="37802" xr:uid="{00000000-0005-0000-0000-0000C29B0000}"/>
    <cellStyle name="㼿㼿? 5 4 2 2 2" xfId="37803" xr:uid="{00000000-0005-0000-0000-0000C39B0000}"/>
    <cellStyle name="㼿㼿? 5 4 2 3" xfId="37804" xr:uid="{00000000-0005-0000-0000-0000C49B0000}"/>
    <cellStyle name="㼿㼿? 5 4 3" xfId="37805" xr:uid="{00000000-0005-0000-0000-0000C59B0000}"/>
    <cellStyle name="㼿㼿? 5 4 3 2" xfId="37806" xr:uid="{00000000-0005-0000-0000-0000C69B0000}"/>
    <cellStyle name="㼿㼿? 5 4 3 2 2" xfId="37807" xr:uid="{00000000-0005-0000-0000-0000C79B0000}"/>
    <cellStyle name="㼿㼿? 5 4 3 3" xfId="37808" xr:uid="{00000000-0005-0000-0000-0000C89B0000}"/>
    <cellStyle name="㼿㼿? 5 4 4" xfId="37809" xr:uid="{00000000-0005-0000-0000-0000C99B0000}"/>
    <cellStyle name="㼿㼿? 5 4 4 2" xfId="37810" xr:uid="{00000000-0005-0000-0000-0000CA9B0000}"/>
    <cellStyle name="㼿㼿? 5 4 4 2 2" xfId="37811" xr:uid="{00000000-0005-0000-0000-0000CB9B0000}"/>
    <cellStyle name="㼿㼿? 5 4 4 3" xfId="37812" xr:uid="{00000000-0005-0000-0000-0000CC9B0000}"/>
    <cellStyle name="㼿㼿? 5 4 5" xfId="37813" xr:uid="{00000000-0005-0000-0000-0000CD9B0000}"/>
    <cellStyle name="㼿㼿? 5 4 5 2" xfId="37814" xr:uid="{00000000-0005-0000-0000-0000CE9B0000}"/>
    <cellStyle name="㼿㼿? 5 4 6" xfId="37815" xr:uid="{00000000-0005-0000-0000-0000CF9B0000}"/>
    <cellStyle name="㼿㼿? 5 5" xfId="37816" xr:uid="{00000000-0005-0000-0000-0000D09B0000}"/>
    <cellStyle name="㼿㼿? 5 5 2" xfId="37817" xr:uid="{00000000-0005-0000-0000-0000D19B0000}"/>
    <cellStyle name="㼿㼿? 5 5 2 2" xfId="37818" xr:uid="{00000000-0005-0000-0000-0000D29B0000}"/>
    <cellStyle name="㼿㼿? 5 5 2 2 2" xfId="37819" xr:uid="{00000000-0005-0000-0000-0000D39B0000}"/>
    <cellStyle name="㼿㼿? 5 5 2 3" xfId="37820" xr:uid="{00000000-0005-0000-0000-0000D49B0000}"/>
    <cellStyle name="㼿㼿? 5 5 3" xfId="37821" xr:uid="{00000000-0005-0000-0000-0000D59B0000}"/>
    <cellStyle name="㼿㼿? 5 5 3 2" xfId="37822" xr:uid="{00000000-0005-0000-0000-0000D69B0000}"/>
    <cellStyle name="㼿㼿? 5 5 3 2 2" xfId="37823" xr:uid="{00000000-0005-0000-0000-0000D79B0000}"/>
    <cellStyle name="㼿㼿? 5 5 3 3" xfId="37824" xr:uid="{00000000-0005-0000-0000-0000D89B0000}"/>
    <cellStyle name="㼿㼿? 5 5 4" xfId="37825" xr:uid="{00000000-0005-0000-0000-0000D99B0000}"/>
    <cellStyle name="㼿㼿? 5 5 4 2" xfId="37826" xr:uid="{00000000-0005-0000-0000-0000DA9B0000}"/>
    <cellStyle name="㼿㼿? 5 5 4 2 2" xfId="37827" xr:uid="{00000000-0005-0000-0000-0000DB9B0000}"/>
    <cellStyle name="㼿㼿? 5 5 4 3" xfId="37828" xr:uid="{00000000-0005-0000-0000-0000DC9B0000}"/>
    <cellStyle name="㼿㼿? 5 5 5" xfId="37829" xr:uid="{00000000-0005-0000-0000-0000DD9B0000}"/>
    <cellStyle name="㼿㼿? 5 5 5 2" xfId="37830" xr:uid="{00000000-0005-0000-0000-0000DE9B0000}"/>
    <cellStyle name="㼿㼿? 5 5 6" xfId="37831" xr:uid="{00000000-0005-0000-0000-0000DF9B0000}"/>
    <cellStyle name="㼿㼿? 5 6" xfId="37832" xr:uid="{00000000-0005-0000-0000-0000E09B0000}"/>
    <cellStyle name="㼿㼿? 5 6 2" xfId="37833" xr:uid="{00000000-0005-0000-0000-0000E19B0000}"/>
    <cellStyle name="㼿㼿? 5 6 2 2" xfId="37834" xr:uid="{00000000-0005-0000-0000-0000E29B0000}"/>
    <cellStyle name="㼿㼿? 5 6 2 2 2" xfId="37835" xr:uid="{00000000-0005-0000-0000-0000E39B0000}"/>
    <cellStyle name="㼿㼿? 5 6 2 3" xfId="37836" xr:uid="{00000000-0005-0000-0000-0000E49B0000}"/>
    <cellStyle name="㼿㼿? 5 6 3" xfId="37837" xr:uid="{00000000-0005-0000-0000-0000E59B0000}"/>
    <cellStyle name="㼿㼿? 5 6 3 2" xfId="37838" xr:uid="{00000000-0005-0000-0000-0000E69B0000}"/>
    <cellStyle name="㼿㼿? 5 6 3 2 2" xfId="37839" xr:uid="{00000000-0005-0000-0000-0000E79B0000}"/>
    <cellStyle name="㼿㼿? 5 6 3 3" xfId="37840" xr:uid="{00000000-0005-0000-0000-0000E89B0000}"/>
    <cellStyle name="㼿㼿? 5 6 4" xfId="37841" xr:uid="{00000000-0005-0000-0000-0000E99B0000}"/>
    <cellStyle name="㼿㼿? 5 6 4 2" xfId="37842" xr:uid="{00000000-0005-0000-0000-0000EA9B0000}"/>
    <cellStyle name="㼿㼿? 5 6 4 2 2" xfId="37843" xr:uid="{00000000-0005-0000-0000-0000EB9B0000}"/>
    <cellStyle name="㼿㼿? 5 6 4 3" xfId="37844" xr:uid="{00000000-0005-0000-0000-0000EC9B0000}"/>
    <cellStyle name="㼿㼿? 5 6 5" xfId="37845" xr:uid="{00000000-0005-0000-0000-0000ED9B0000}"/>
    <cellStyle name="㼿㼿? 5 6 5 2" xfId="37846" xr:uid="{00000000-0005-0000-0000-0000EE9B0000}"/>
    <cellStyle name="㼿㼿? 5 6 6" xfId="37847" xr:uid="{00000000-0005-0000-0000-0000EF9B0000}"/>
    <cellStyle name="㼿㼿? 5 7" xfId="37848" xr:uid="{00000000-0005-0000-0000-0000F09B0000}"/>
    <cellStyle name="㼿㼿? 5 7 2" xfId="37849" xr:uid="{00000000-0005-0000-0000-0000F19B0000}"/>
    <cellStyle name="㼿㼿? 5 7 2 2" xfId="37850" xr:uid="{00000000-0005-0000-0000-0000F29B0000}"/>
    <cellStyle name="㼿㼿? 5 7 3" xfId="37851" xr:uid="{00000000-0005-0000-0000-0000F39B0000}"/>
    <cellStyle name="㼿㼿? 5 8" xfId="37852" xr:uid="{00000000-0005-0000-0000-0000F49B0000}"/>
    <cellStyle name="㼿㼿? 5 8 2" xfId="37853" xr:uid="{00000000-0005-0000-0000-0000F59B0000}"/>
    <cellStyle name="㼿㼿? 5 9" xfId="37854" xr:uid="{00000000-0005-0000-0000-0000F69B0000}"/>
    <cellStyle name="㼿㼿? 6" xfId="37855" xr:uid="{00000000-0005-0000-0000-0000F79B0000}"/>
    <cellStyle name="㼿㼿? 6 2" xfId="37856" xr:uid="{00000000-0005-0000-0000-0000F89B0000}"/>
    <cellStyle name="㼿㼿? 6 2 2" xfId="37857" xr:uid="{00000000-0005-0000-0000-0000F99B0000}"/>
    <cellStyle name="㼿㼿? 6 2 2 2" xfId="37858" xr:uid="{00000000-0005-0000-0000-0000FA9B0000}"/>
    <cellStyle name="㼿㼿? 6 2 2 2 2" xfId="37859" xr:uid="{00000000-0005-0000-0000-0000FB9B0000}"/>
    <cellStyle name="㼿㼿? 6 2 2 3" xfId="37860" xr:uid="{00000000-0005-0000-0000-0000FC9B0000}"/>
    <cellStyle name="㼿㼿? 6 2 3" xfId="37861" xr:uid="{00000000-0005-0000-0000-0000FD9B0000}"/>
    <cellStyle name="㼿㼿? 6 2 3 2" xfId="37862" xr:uid="{00000000-0005-0000-0000-0000FE9B0000}"/>
    <cellStyle name="㼿㼿? 6 2 3 2 2" xfId="37863" xr:uid="{00000000-0005-0000-0000-0000FF9B0000}"/>
    <cellStyle name="㼿㼿? 6 2 3 3" xfId="37864" xr:uid="{00000000-0005-0000-0000-0000009C0000}"/>
    <cellStyle name="㼿㼿? 6 2 4" xfId="37865" xr:uid="{00000000-0005-0000-0000-0000019C0000}"/>
    <cellStyle name="㼿㼿? 6 2 4 2" xfId="37866" xr:uid="{00000000-0005-0000-0000-0000029C0000}"/>
    <cellStyle name="㼿㼿? 6 2 4 2 2" xfId="37867" xr:uid="{00000000-0005-0000-0000-0000039C0000}"/>
    <cellStyle name="㼿㼿? 6 2 4 3" xfId="37868" xr:uid="{00000000-0005-0000-0000-0000049C0000}"/>
    <cellStyle name="㼿㼿? 6 2 5" xfId="37869" xr:uid="{00000000-0005-0000-0000-0000059C0000}"/>
    <cellStyle name="㼿㼿? 6 2 5 2" xfId="37870" xr:uid="{00000000-0005-0000-0000-0000069C0000}"/>
    <cellStyle name="㼿㼿? 6 2 6" xfId="37871" xr:uid="{00000000-0005-0000-0000-0000079C0000}"/>
    <cellStyle name="㼿㼿? 6 3" xfId="37872" xr:uid="{00000000-0005-0000-0000-0000089C0000}"/>
    <cellStyle name="㼿㼿? 6 3 2" xfId="37873" xr:uid="{00000000-0005-0000-0000-0000099C0000}"/>
    <cellStyle name="㼿㼿? 6 3 2 2" xfId="37874" xr:uid="{00000000-0005-0000-0000-00000A9C0000}"/>
    <cellStyle name="㼿㼿? 6 3 2 2 2" xfId="37875" xr:uid="{00000000-0005-0000-0000-00000B9C0000}"/>
    <cellStyle name="㼿㼿? 6 3 2 3" xfId="37876" xr:uid="{00000000-0005-0000-0000-00000C9C0000}"/>
    <cellStyle name="㼿㼿? 6 3 3" xfId="37877" xr:uid="{00000000-0005-0000-0000-00000D9C0000}"/>
    <cellStyle name="㼿㼿? 6 3 3 2" xfId="37878" xr:uid="{00000000-0005-0000-0000-00000E9C0000}"/>
    <cellStyle name="㼿㼿? 6 3 3 2 2" xfId="37879" xr:uid="{00000000-0005-0000-0000-00000F9C0000}"/>
    <cellStyle name="㼿㼿? 6 3 3 3" xfId="37880" xr:uid="{00000000-0005-0000-0000-0000109C0000}"/>
    <cellStyle name="㼿㼿? 6 3 4" xfId="37881" xr:uid="{00000000-0005-0000-0000-0000119C0000}"/>
    <cellStyle name="㼿㼿? 6 3 4 2" xfId="37882" xr:uid="{00000000-0005-0000-0000-0000129C0000}"/>
    <cellStyle name="㼿㼿? 6 3 4 2 2" xfId="37883" xr:uid="{00000000-0005-0000-0000-0000139C0000}"/>
    <cellStyle name="㼿㼿? 6 3 4 3" xfId="37884" xr:uid="{00000000-0005-0000-0000-0000149C0000}"/>
    <cellStyle name="㼿㼿? 6 3 5" xfId="37885" xr:uid="{00000000-0005-0000-0000-0000159C0000}"/>
    <cellStyle name="㼿㼿? 6 3 5 2" xfId="37886" xr:uid="{00000000-0005-0000-0000-0000169C0000}"/>
    <cellStyle name="㼿㼿? 6 3 6" xfId="37887" xr:uid="{00000000-0005-0000-0000-0000179C0000}"/>
    <cellStyle name="㼿㼿? 6 4" xfId="37888" xr:uid="{00000000-0005-0000-0000-0000189C0000}"/>
    <cellStyle name="㼿㼿? 6 4 2" xfId="37889" xr:uid="{00000000-0005-0000-0000-0000199C0000}"/>
    <cellStyle name="㼿㼿? 6 4 2 2" xfId="37890" xr:uid="{00000000-0005-0000-0000-00001A9C0000}"/>
    <cellStyle name="㼿㼿? 6 4 2 2 2" xfId="37891" xr:uid="{00000000-0005-0000-0000-00001B9C0000}"/>
    <cellStyle name="㼿㼿? 6 4 2 3" xfId="37892" xr:uid="{00000000-0005-0000-0000-00001C9C0000}"/>
    <cellStyle name="㼿㼿? 6 4 3" xfId="37893" xr:uid="{00000000-0005-0000-0000-00001D9C0000}"/>
    <cellStyle name="㼿㼿? 6 4 3 2" xfId="37894" xr:uid="{00000000-0005-0000-0000-00001E9C0000}"/>
    <cellStyle name="㼿㼿? 6 4 3 2 2" xfId="37895" xr:uid="{00000000-0005-0000-0000-00001F9C0000}"/>
    <cellStyle name="㼿㼿? 6 4 3 3" xfId="37896" xr:uid="{00000000-0005-0000-0000-0000209C0000}"/>
    <cellStyle name="㼿㼿? 6 4 4" xfId="37897" xr:uid="{00000000-0005-0000-0000-0000219C0000}"/>
    <cellStyle name="㼿㼿? 6 4 4 2" xfId="37898" xr:uid="{00000000-0005-0000-0000-0000229C0000}"/>
    <cellStyle name="㼿㼿? 6 4 4 2 2" xfId="37899" xr:uid="{00000000-0005-0000-0000-0000239C0000}"/>
    <cellStyle name="㼿㼿? 6 4 4 3" xfId="37900" xr:uid="{00000000-0005-0000-0000-0000249C0000}"/>
    <cellStyle name="㼿㼿? 6 4 5" xfId="37901" xr:uid="{00000000-0005-0000-0000-0000259C0000}"/>
    <cellStyle name="㼿㼿? 6 4 5 2" xfId="37902" xr:uid="{00000000-0005-0000-0000-0000269C0000}"/>
    <cellStyle name="㼿㼿? 6 4 6" xfId="37903" xr:uid="{00000000-0005-0000-0000-0000279C0000}"/>
    <cellStyle name="㼿㼿? 6 5" xfId="37904" xr:uid="{00000000-0005-0000-0000-0000289C0000}"/>
    <cellStyle name="㼿㼿? 6 5 2" xfId="37905" xr:uid="{00000000-0005-0000-0000-0000299C0000}"/>
    <cellStyle name="㼿㼿? 6 5 2 2" xfId="37906" xr:uid="{00000000-0005-0000-0000-00002A9C0000}"/>
    <cellStyle name="㼿㼿? 6 5 2 2 2" xfId="37907" xr:uid="{00000000-0005-0000-0000-00002B9C0000}"/>
    <cellStyle name="㼿㼿? 6 5 2 3" xfId="37908" xr:uid="{00000000-0005-0000-0000-00002C9C0000}"/>
    <cellStyle name="㼿㼿? 6 5 3" xfId="37909" xr:uid="{00000000-0005-0000-0000-00002D9C0000}"/>
    <cellStyle name="㼿㼿? 6 5 3 2" xfId="37910" xr:uid="{00000000-0005-0000-0000-00002E9C0000}"/>
    <cellStyle name="㼿㼿? 6 5 3 2 2" xfId="37911" xr:uid="{00000000-0005-0000-0000-00002F9C0000}"/>
    <cellStyle name="㼿㼿? 6 5 3 3" xfId="37912" xr:uid="{00000000-0005-0000-0000-0000309C0000}"/>
    <cellStyle name="㼿㼿? 6 5 4" xfId="37913" xr:uid="{00000000-0005-0000-0000-0000319C0000}"/>
    <cellStyle name="㼿㼿? 6 5 4 2" xfId="37914" xr:uid="{00000000-0005-0000-0000-0000329C0000}"/>
    <cellStyle name="㼿㼿? 6 5 4 2 2" xfId="37915" xr:uid="{00000000-0005-0000-0000-0000339C0000}"/>
    <cellStyle name="㼿㼿? 6 5 4 3" xfId="37916" xr:uid="{00000000-0005-0000-0000-0000349C0000}"/>
    <cellStyle name="㼿㼿? 6 5 5" xfId="37917" xr:uid="{00000000-0005-0000-0000-0000359C0000}"/>
    <cellStyle name="㼿㼿? 6 5 5 2" xfId="37918" xr:uid="{00000000-0005-0000-0000-0000369C0000}"/>
    <cellStyle name="㼿㼿? 6 5 6" xfId="37919" xr:uid="{00000000-0005-0000-0000-0000379C0000}"/>
    <cellStyle name="㼿㼿? 6 6" xfId="37920" xr:uid="{00000000-0005-0000-0000-0000389C0000}"/>
    <cellStyle name="㼿㼿? 6 6 2" xfId="37921" xr:uid="{00000000-0005-0000-0000-0000399C0000}"/>
    <cellStyle name="㼿㼿? 6 6 2 2" xfId="37922" xr:uid="{00000000-0005-0000-0000-00003A9C0000}"/>
    <cellStyle name="㼿㼿? 6 6 3" xfId="37923" xr:uid="{00000000-0005-0000-0000-00003B9C0000}"/>
    <cellStyle name="㼿㼿? 6 7" xfId="37924" xr:uid="{00000000-0005-0000-0000-00003C9C0000}"/>
    <cellStyle name="㼿㼿? 6 7 2" xfId="37925" xr:uid="{00000000-0005-0000-0000-00003D9C0000}"/>
    <cellStyle name="㼿㼿? 6 8" xfId="37926" xr:uid="{00000000-0005-0000-0000-00003E9C0000}"/>
    <cellStyle name="㼿㼿? 7" xfId="37927" xr:uid="{00000000-0005-0000-0000-00003F9C0000}"/>
    <cellStyle name="㼿㼿? 7 2" xfId="37928" xr:uid="{00000000-0005-0000-0000-0000409C0000}"/>
    <cellStyle name="㼿㼿? 7 2 2" xfId="37929" xr:uid="{00000000-0005-0000-0000-0000419C0000}"/>
    <cellStyle name="㼿㼿? 7 2 2 2" xfId="37930" xr:uid="{00000000-0005-0000-0000-0000429C0000}"/>
    <cellStyle name="㼿㼿? 7 2 2 2 2" xfId="37931" xr:uid="{00000000-0005-0000-0000-0000439C0000}"/>
    <cellStyle name="㼿㼿? 7 2 2 3" xfId="37932" xr:uid="{00000000-0005-0000-0000-0000449C0000}"/>
    <cellStyle name="㼿㼿? 7 2 3" xfId="37933" xr:uid="{00000000-0005-0000-0000-0000459C0000}"/>
    <cellStyle name="㼿㼿? 7 2 3 2" xfId="37934" xr:uid="{00000000-0005-0000-0000-0000469C0000}"/>
    <cellStyle name="㼿㼿? 7 2 3 2 2" xfId="37935" xr:uid="{00000000-0005-0000-0000-0000479C0000}"/>
    <cellStyle name="㼿㼿? 7 2 3 3" xfId="37936" xr:uid="{00000000-0005-0000-0000-0000489C0000}"/>
    <cellStyle name="㼿㼿? 7 2 4" xfId="37937" xr:uid="{00000000-0005-0000-0000-0000499C0000}"/>
    <cellStyle name="㼿㼿? 7 2 4 2" xfId="37938" xr:uid="{00000000-0005-0000-0000-00004A9C0000}"/>
    <cellStyle name="㼿㼿? 7 2 4 2 2" xfId="37939" xr:uid="{00000000-0005-0000-0000-00004B9C0000}"/>
    <cellStyle name="㼿㼿? 7 2 4 3" xfId="37940" xr:uid="{00000000-0005-0000-0000-00004C9C0000}"/>
    <cellStyle name="㼿㼿? 7 2 5" xfId="37941" xr:uid="{00000000-0005-0000-0000-00004D9C0000}"/>
    <cellStyle name="㼿㼿? 7 2 5 2" xfId="37942" xr:uid="{00000000-0005-0000-0000-00004E9C0000}"/>
    <cellStyle name="㼿㼿? 7 2 6" xfId="37943" xr:uid="{00000000-0005-0000-0000-00004F9C0000}"/>
    <cellStyle name="㼿㼿? 7 3" xfId="37944" xr:uid="{00000000-0005-0000-0000-0000509C0000}"/>
    <cellStyle name="㼿㼿? 7 3 2" xfId="37945" xr:uid="{00000000-0005-0000-0000-0000519C0000}"/>
    <cellStyle name="㼿㼿? 7 3 2 2" xfId="37946" xr:uid="{00000000-0005-0000-0000-0000529C0000}"/>
    <cellStyle name="㼿㼿? 7 3 2 2 2" xfId="37947" xr:uid="{00000000-0005-0000-0000-0000539C0000}"/>
    <cellStyle name="㼿㼿? 7 3 2 3" xfId="37948" xr:uid="{00000000-0005-0000-0000-0000549C0000}"/>
    <cellStyle name="㼿㼿? 7 3 3" xfId="37949" xr:uid="{00000000-0005-0000-0000-0000559C0000}"/>
    <cellStyle name="㼿㼿? 7 3 3 2" xfId="37950" xr:uid="{00000000-0005-0000-0000-0000569C0000}"/>
    <cellStyle name="㼿㼿? 7 3 3 2 2" xfId="37951" xr:uid="{00000000-0005-0000-0000-0000579C0000}"/>
    <cellStyle name="㼿㼿? 7 3 3 3" xfId="37952" xr:uid="{00000000-0005-0000-0000-0000589C0000}"/>
    <cellStyle name="㼿㼿? 7 3 4" xfId="37953" xr:uid="{00000000-0005-0000-0000-0000599C0000}"/>
    <cellStyle name="㼿㼿? 7 3 4 2" xfId="37954" xr:uid="{00000000-0005-0000-0000-00005A9C0000}"/>
    <cellStyle name="㼿㼿? 7 3 4 2 2" xfId="37955" xr:uid="{00000000-0005-0000-0000-00005B9C0000}"/>
    <cellStyle name="㼿㼿? 7 3 4 3" xfId="37956" xr:uid="{00000000-0005-0000-0000-00005C9C0000}"/>
    <cellStyle name="㼿㼿? 7 3 5" xfId="37957" xr:uid="{00000000-0005-0000-0000-00005D9C0000}"/>
    <cellStyle name="㼿㼿? 7 3 5 2" xfId="37958" xr:uid="{00000000-0005-0000-0000-00005E9C0000}"/>
    <cellStyle name="㼿㼿? 7 3 6" xfId="37959" xr:uid="{00000000-0005-0000-0000-00005F9C0000}"/>
    <cellStyle name="㼿㼿? 7 4" xfId="37960" xr:uid="{00000000-0005-0000-0000-0000609C0000}"/>
    <cellStyle name="㼿㼿? 7 4 2" xfId="37961" xr:uid="{00000000-0005-0000-0000-0000619C0000}"/>
    <cellStyle name="㼿㼿? 7 4 2 2" xfId="37962" xr:uid="{00000000-0005-0000-0000-0000629C0000}"/>
    <cellStyle name="㼿㼿? 7 4 2 2 2" xfId="37963" xr:uid="{00000000-0005-0000-0000-0000639C0000}"/>
    <cellStyle name="㼿㼿? 7 4 2 3" xfId="37964" xr:uid="{00000000-0005-0000-0000-0000649C0000}"/>
    <cellStyle name="㼿㼿? 7 4 3" xfId="37965" xr:uid="{00000000-0005-0000-0000-0000659C0000}"/>
    <cellStyle name="㼿㼿? 7 4 3 2" xfId="37966" xr:uid="{00000000-0005-0000-0000-0000669C0000}"/>
    <cellStyle name="㼿㼿? 7 4 3 2 2" xfId="37967" xr:uid="{00000000-0005-0000-0000-0000679C0000}"/>
    <cellStyle name="㼿㼿? 7 4 3 3" xfId="37968" xr:uid="{00000000-0005-0000-0000-0000689C0000}"/>
    <cellStyle name="㼿㼿? 7 4 4" xfId="37969" xr:uid="{00000000-0005-0000-0000-0000699C0000}"/>
    <cellStyle name="㼿㼿? 7 4 4 2" xfId="37970" xr:uid="{00000000-0005-0000-0000-00006A9C0000}"/>
    <cellStyle name="㼿㼿? 7 4 4 2 2" xfId="37971" xr:uid="{00000000-0005-0000-0000-00006B9C0000}"/>
    <cellStyle name="㼿㼿? 7 4 4 3" xfId="37972" xr:uid="{00000000-0005-0000-0000-00006C9C0000}"/>
    <cellStyle name="㼿㼿? 7 4 5" xfId="37973" xr:uid="{00000000-0005-0000-0000-00006D9C0000}"/>
    <cellStyle name="㼿㼿? 7 4 5 2" xfId="37974" xr:uid="{00000000-0005-0000-0000-00006E9C0000}"/>
    <cellStyle name="㼿㼿? 7 4 6" xfId="37975" xr:uid="{00000000-0005-0000-0000-00006F9C0000}"/>
    <cellStyle name="㼿㼿? 7 5" xfId="37976" xr:uid="{00000000-0005-0000-0000-0000709C0000}"/>
    <cellStyle name="㼿㼿? 7 5 2" xfId="37977" xr:uid="{00000000-0005-0000-0000-0000719C0000}"/>
    <cellStyle name="㼿㼿? 7 5 2 2" xfId="37978" xr:uid="{00000000-0005-0000-0000-0000729C0000}"/>
    <cellStyle name="㼿㼿? 7 5 2 2 2" xfId="37979" xr:uid="{00000000-0005-0000-0000-0000739C0000}"/>
    <cellStyle name="㼿㼿? 7 5 2 3" xfId="37980" xr:uid="{00000000-0005-0000-0000-0000749C0000}"/>
    <cellStyle name="㼿㼿? 7 5 3" xfId="37981" xr:uid="{00000000-0005-0000-0000-0000759C0000}"/>
    <cellStyle name="㼿㼿? 7 5 3 2" xfId="37982" xr:uid="{00000000-0005-0000-0000-0000769C0000}"/>
    <cellStyle name="㼿㼿? 7 5 3 2 2" xfId="37983" xr:uid="{00000000-0005-0000-0000-0000779C0000}"/>
    <cellStyle name="㼿㼿? 7 5 3 3" xfId="37984" xr:uid="{00000000-0005-0000-0000-0000789C0000}"/>
    <cellStyle name="㼿㼿? 7 5 4" xfId="37985" xr:uid="{00000000-0005-0000-0000-0000799C0000}"/>
    <cellStyle name="㼿㼿? 7 5 4 2" xfId="37986" xr:uid="{00000000-0005-0000-0000-00007A9C0000}"/>
    <cellStyle name="㼿㼿? 7 5 4 2 2" xfId="37987" xr:uid="{00000000-0005-0000-0000-00007B9C0000}"/>
    <cellStyle name="㼿㼿? 7 5 4 3" xfId="37988" xr:uid="{00000000-0005-0000-0000-00007C9C0000}"/>
    <cellStyle name="㼿㼿? 7 5 5" xfId="37989" xr:uid="{00000000-0005-0000-0000-00007D9C0000}"/>
    <cellStyle name="㼿㼿? 7 5 5 2" xfId="37990" xr:uid="{00000000-0005-0000-0000-00007E9C0000}"/>
    <cellStyle name="㼿㼿? 7 5 6" xfId="37991" xr:uid="{00000000-0005-0000-0000-00007F9C0000}"/>
    <cellStyle name="㼿㼿? 7 6" xfId="37992" xr:uid="{00000000-0005-0000-0000-0000809C0000}"/>
    <cellStyle name="㼿㼿? 7 6 2" xfId="37993" xr:uid="{00000000-0005-0000-0000-0000819C0000}"/>
    <cellStyle name="㼿㼿? 7 6 2 2" xfId="37994" xr:uid="{00000000-0005-0000-0000-0000829C0000}"/>
    <cellStyle name="㼿㼿? 7 6 3" xfId="37995" xr:uid="{00000000-0005-0000-0000-0000839C0000}"/>
    <cellStyle name="㼿㼿? 7 7" xfId="37996" xr:uid="{00000000-0005-0000-0000-0000849C0000}"/>
    <cellStyle name="㼿㼿? 7 7 2" xfId="37997" xr:uid="{00000000-0005-0000-0000-0000859C0000}"/>
    <cellStyle name="㼿㼿? 7 8" xfId="37998" xr:uid="{00000000-0005-0000-0000-0000869C0000}"/>
    <cellStyle name="㼿㼿? 8" xfId="37999" xr:uid="{00000000-0005-0000-0000-0000879C0000}"/>
    <cellStyle name="㼿㼿? 8 2" xfId="38000" xr:uid="{00000000-0005-0000-0000-0000889C0000}"/>
    <cellStyle name="㼿㼿? 8 2 2" xfId="38001" xr:uid="{00000000-0005-0000-0000-0000899C0000}"/>
    <cellStyle name="㼿㼿? 8 2 2 2" xfId="38002" xr:uid="{00000000-0005-0000-0000-00008A9C0000}"/>
    <cellStyle name="㼿㼿? 8 2 3" xfId="38003" xr:uid="{00000000-0005-0000-0000-00008B9C0000}"/>
    <cellStyle name="㼿㼿? 8 3" xfId="38004" xr:uid="{00000000-0005-0000-0000-00008C9C0000}"/>
    <cellStyle name="㼿㼿? 8 3 2" xfId="38005" xr:uid="{00000000-0005-0000-0000-00008D9C0000}"/>
    <cellStyle name="㼿㼿? 8 4" xfId="38006" xr:uid="{00000000-0005-0000-0000-00008E9C0000}"/>
    <cellStyle name="㼿㼿? 9" xfId="38007" xr:uid="{00000000-0005-0000-0000-00008F9C0000}"/>
    <cellStyle name="㼿㼿? 9 2" xfId="38008" xr:uid="{00000000-0005-0000-0000-0000909C0000}"/>
    <cellStyle name="㼿㼿? 9 2 2" xfId="38009" xr:uid="{00000000-0005-0000-0000-0000919C0000}"/>
    <cellStyle name="㼿㼿? 9 3" xfId="38010" xr:uid="{00000000-0005-0000-0000-0000929C0000}"/>
    <cellStyle name="㼿㼿㼿" xfId="470" xr:uid="{00000000-0005-0000-0000-0000939C0000}"/>
    <cellStyle name="㼿㼿㼿?" xfId="471" xr:uid="{00000000-0005-0000-0000-0000949C0000}"/>
    <cellStyle name="㼿㼿㼿㼿" xfId="472" xr:uid="{00000000-0005-0000-0000-0000959C0000}"/>
    <cellStyle name="㼿㼿㼿㼿?" xfId="473" xr:uid="{00000000-0005-0000-0000-0000969C0000}"/>
    <cellStyle name="㼿㼿㼿㼿㼿" xfId="474" xr:uid="{00000000-0005-0000-0000-0000979C0000}"/>
    <cellStyle name="㼿㼿㼿㼿㼿 10" xfId="38011" xr:uid="{00000000-0005-0000-0000-0000989C0000}"/>
    <cellStyle name="㼿㼿㼿㼿㼿 10 2" xfId="38012" xr:uid="{00000000-0005-0000-0000-0000999C0000}"/>
    <cellStyle name="㼿㼿㼿㼿㼿 11" xfId="38013" xr:uid="{00000000-0005-0000-0000-00009A9C0000}"/>
    <cellStyle name="㼿㼿㼿㼿㼿 12" xfId="38014" xr:uid="{00000000-0005-0000-0000-00009B9C0000}"/>
    <cellStyle name="㼿㼿㼿㼿㼿 2" xfId="475" xr:uid="{00000000-0005-0000-0000-00009C9C0000}"/>
    <cellStyle name="㼿㼿㼿㼿㼿 2 2" xfId="38015" xr:uid="{00000000-0005-0000-0000-00009D9C0000}"/>
    <cellStyle name="㼿㼿㼿㼿㼿 2 2 10" xfId="38016" xr:uid="{00000000-0005-0000-0000-00009E9C0000}"/>
    <cellStyle name="㼿㼿㼿㼿㼿 2 2 2" xfId="38017" xr:uid="{00000000-0005-0000-0000-00009F9C0000}"/>
    <cellStyle name="㼿㼿㼿㼿㼿 2 2 2 2" xfId="38018" xr:uid="{00000000-0005-0000-0000-0000A09C0000}"/>
    <cellStyle name="㼿㼿㼿㼿㼿 2 2 2 2 2" xfId="38019" xr:uid="{00000000-0005-0000-0000-0000A19C0000}"/>
    <cellStyle name="㼿㼿㼿㼿㼿 2 2 2 2 2 2" xfId="38020" xr:uid="{00000000-0005-0000-0000-0000A29C0000}"/>
    <cellStyle name="㼿㼿㼿㼿㼿 2 2 2 2 2 2 2" xfId="38021" xr:uid="{00000000-0005-0000-0000-0000A39C0000}"/>
    <cellStyle name="㼿㼿㼿㼿㼿 2 2 2 2 2 3" xfId="38022" xr:uid="{00000000-0005-0000-0000-0000A49C0000}"/>
    <cellStyle name="㼿㼿㼿㼿㼿 2 2 2 2 3" xfId="38023" xr:uid="{00000000-0005-0000-0000-0000A59C0000}"/>
    <cellStyle name="㼿㼿㼿㼿㼿 2 2 2 2 3 2" xfId="38024" xr:uid="{00000000-0005-0000-0000-0000A69C0000}"/>
    <cellStyle name="㼿㼿㼿㼿㼿 2 2 2 2 3 2 2" xfId="38025" xr:uid="{00000000-0005-0000-0000-0000A79C0000}"/>
    <cellStyle name="㼿㼿㼿㼿㼿 2 2 2 2 3 3" xfId="38026" xr:uid="{00000000-0005-0000-0000-0000A89C0000}"/>
    <cellStyle name="㼿㼿㼿㼿㼿 2 2 2 2 4" xfId="38027" xr:uid="{00000000-0005-0000-0000-0000A99C0000}"/>
    <cellStyle name="㼿㼿㼿㼿㼿 2 2 2 2 4 2" xfId="38028" xr:uid="{00000000-0005-0000-0000-0000AA9C0000}"/>
    <cellStyle name="㼿㼿㼿㼿㼿 2 2 2 2 4 2 2" xfId="38029" xr:uid="{00000000-0005-0000-0000-0000AB9C0000}"/>
    <cellStyle name="㼿㼿㼿㼿㼿 2 2 2 2 4 3" xfId="38030" xr:uid="{00000000-0005-0000-0000-0000AC9C0000}"/>
    <cellStyle name="㼿㼿㼿㼿㼿 2 2 2 2 5" xfId="38031" xr:uid="{00000000-0005-0000-0000-0000AD9C0000}"/>
    <cellStyle name="㼿㼿㼿㼿㼿 2 2 2 2 5 2" xfId="38032" xr:uid="{00000000-0005-0000-0000-0000AE9C0000}"/>
    <cellStyle name="㼿㼿㼿㼿㼿 2 2 2 2 6" xfId="38033" xr:uid="{00000000-0005-0000-0000-0000AF9C0000}"/>
    <cellStyle name="㼿㼿㼿㼿㼿 2 2 2 3" xfId="38034" xr:uid="{00000000-0005-0000-0000-0000B09C0000}"/>
    <cellStyle name="㼿㼿㼿㼿㼿 2 2 2 3 2" xfId="38035" xr:uid="{00000000-0005-0000-0000-0000B19C0000}"/>
    <cellStyle name="㼿㼿㼿㼿㼿 2 2 2 3 2 2" xfId="38036" xr:uid="{00000000-0005-0000-0000-0000B29C0000}"/>
    <cellStyle name="㼿㼿㼿㼿㼿 2 2 2 3 2 2 2" xfId="38037" xr:uid="{00000000-0005-0000-0000-0000B39C0000}"/>
    <cellStyle name="㼿㼿㼿㼿㼿 2 2 2 3 2 3" xfId="38038" xr:uid="{00000000-0005-0000-0000-0000B49C0000}"/>
    <cellStyle name="㼿㼿㼿㼿㼿 2 2 2 3 3" xfId="38039" xr:uid="{00000000-0005-0000-0000-0000B59C0000}"/>
    <cellStyle name="㼿㼿㼿㼿㼿 2 2 2 3 3 2" xfId="38040" xr:uid="{00000000-0005-0000-0000-0000B69C0000}"/>
    <cellStyle name="㼿㼿㼿㼿㼿 2 2 2 3 3 2 2" xfId="38041" xr:uid="{00000000-0005-0000-0000-0000B79C0000}"/>
    <cellStyle name="㼿㼿㼿㼿㼿 2 2 2 3 3 3" xfId="38042" xr:uid="{00000000-0005-0000-0000-0000B89C0000}"/>
    <cellStyle name="㼿㼿㼿㼿㼿 2 2 2 3 4" xfId="38043" xr:uid="{00000000-0005-0000-0000-0000B99C0000}"/>
    <cellStyle name="㼿㼿㼿㼿㼿 2 2 2 3 4 2" xfId="38044" xr:uid="{00000000-0005-0000-0000-0000BA9C0000}"/>
    <cellStyle name="㼿㼿㼿㼿㼿 2 2 2 3 4 2 2" xfId="38045" xr:uid="{00000000-0005-0000-0000-0000BB9C0000}"/>
    <cellStyle name="㼿㼿㼿㼿㼿 2 2 2 3 4 3" xfId="38046" xr:uid="{00000000-0005-0000-0000-0000BC9C0000}"/>
    <cellStyle name="㼿㼿㼿㼿㼿 2 2 2 3 5" xfId="38047" xr:uid="{00000000-0005-0000-0000-0000BD9C0000}"/>
    <cellStyle name="㼿㼿㼿㼿㼿 2 2 2 3 5 2" xfId="38048" xr:uid="{00000000-0005-0000-0000-0000BE9C0000}"/>
    <cellStyle name="㼿㼿㼿㼿㼿 2 2 2 3 6" xfId="38049" xr:uid="{00000000-0005-0000-0000-0000BF9C0000}"/>
    <cellStyle name="㼿㼿㼿㼿㼿 2 2 2 4" xfId="38050" xr:uid="{00000000-0005-0000-0000-0000C09C0000}"/>
    <cellStyle name="㼿㼿㼿㼿㼿 2 2 2 4 2" xfId="38051" xr:uid="{00000000-0005-0000-0000-0000C19C0000}"/>
    <cellStyle name="㼿㼿㼿㼿㼿 2 2 2 4 2 2" xfId="38052" xr:uid="{00000000-0005-0000-0000-0000C29C0000}"/>
    <cellStyle name="㼿㼿㼿㼿㼿 2 2 2 4 2 2 2" xfId="38053" xr:uid="{00000000-0005-0000-0000-0000C39C0000}"/>
    <cellStyle name="㼿㼿㼿㼿㼿 2 2 2 4 2 3" xfId="38054" xr:uid="{00000000-0005-0000-0000-0000C49C0000}"/>
    <cellStyle name="㼿㼿㼿㼿㼿 2 2 2 4 3" xfId="38055" xr:uid="{00000000-0005-0000-0000-0000C59C0000}"/>
    <cellStyle name="㼿㼿㼿㼿㼿 2 2 2 4 3 2" xfId="38056" xr:uid="{00000000-0005-0000-0000-0000C69C0000}"/>
    <cellStyle name="㼿㼿㼿㼿㼿 2 2 2 4 3 2 2" xfId="38057" xr:uid="{00000000-0005-0000-0000-0000C79C0000}"/>
    <cellStyle name="㼿㼿㼿㼿㼿 2 2 2 4 3 3" xfId="38058" xr:uid="{00000000-0005-0000-0000-0000C89C0000}"/>
    <cellStyle name="㼿㼿㼿㼿㼿 2 2 2 4 4" xfId="38059" xr:uid="{00000000-0005-0000-0000-0000C99C0000}"/>
    <cellStyle name="㼿㼿㼿㼿㼿 2 2 2 4 4 2" xfId="38060" xr:uid="{00000000-0005-0000-0000-0000CA9C0000}"/>
    <cellStyle name="㼿㼿㼿㼿㼿 2 2 2 4 4 2 2" xfId="38061" xr:uid="{00000000-0005-0000-0000-0000CB9C0000}"/>
    <cellStyle name="㼿㼿㼿㼿㼿 2 2 2 4 4 3" xfId="38062" xr:uid="{00000000-0005-0000-0000-0000CC9C0000}"/>
    <cellStyle name="㼿㼿㼿㼿㼿 2 2 2 4 5" xfId="38063" xr:uid="{00000000-0005-0000-0000-0000CD9C0000}"/>
    <cellStyle name="㼿㼿㼿㼿㼿 2 2 2 4 5 2" xfId="38064" xr:uid="{00000000-0005-0000-0000-0000CE9C0000}"/>
    <cellStyle name="㼿㼿㼿㼿㼿 2 2 2 4 6" xfId="38065" xr:uid="{00000000-0005-0000-0000-0000CF9C0000}"/>
    <cellStyle name="㼿㼿㼿㼿㼿 2 2 2 5" xfId="38066" xr:uid="{00000000-0005-0000-0000-0000D09C0000}"/>
    <cellStyle name="㼿㼿㼿㼿㼿 2 2 2 5 2" xfId="38067" xr:uid="{00000000-0005-0000-0000-0000D19C0000}"/>
    <cellStyle name="㼿㼿㼿㼿㼿 2 2 2 5 2 2" xfId="38068" xr:uid="{00000000-0005-0000-0000-0000D29C0000}"/>
    <cellStyle name="㼿㼿㼿㼿㼿 2 2 2 5 2 2 2" xfId="38069" xr:uid="{00000000-0005-0000-0000-0000D39C0000}"/>
    <cellStyle name="㼿㼿㼿㼿㼿 2 2 2 5 2 3" xfId="38070" xr:uid="{00000000-0005-0000-0000-0000D49C0000}"/>
    <cellStyle name="㼿㼿㼿㼿㼿 2 2 2 5 3" xfId="38071" xr:uid="{00000000-0005-0000-0000-0000D59C0000}"/>
    <cellStyle name="㼿㼿㼿㼿㼿 2 2 2 5 3 2" xfId="38072" xr:uid="{00000000-0005-0000-0000-0000D69C0000}"/>
    <cellStyle name="㼿㼿㼿㼿㼿 2 2 2 5 3 2 2" xfId="38073" xr:uid="{00000000-0005-0000-0000-0000D79C0000}"/>
    <cellStyle name="㼿㼿㼿㼿㼿 2 2 2 5 3 3" xfId="38074" xr:uid="{00000000-0005-0000-0000-0000D89C0000}"/>
    <cellStyle name="㼿㼿㼿㼿㼿 2 2 2 5 4" xfId="38075" xr:uid="{00000000-0005-0000-0000-0000D99C0000}"/>
    <cellStyle name="㼿㼿㼿㼿㼿 2 2 2 5 4 2" xfId="38076" xr:uid="{00000000-0005-0000-0000-0000DA9C0000}"/>
    <cellStyle name="㼿㼿㼿㼿㼿 2 2 2 5 4 2 2" xfId="38077" xr:uid="{00000000-0005-0000-0000-0000DB9C0000}"/>
    <cellStyle name="㼿㼿㼿㼿㼿 2 2 2 5 4 3" xfId="38078" xr:uid="{00000000-0005-0000-0000-0000DC9C0000}"/>
    <cellStyle name="㼿㼿㼿㼿㼿 2 2 2 5 5" xfId="38079" xr:uid="{00000000-0005-0000-0000-0000DD9C0000}"/>
    <cellStyle name="㼿㼿㼿㼿㼿 2 2 2 5 5 2" xfId="38080" xr:uid="{00000000-0005-0000-0000-0000DE9C0000}"/>
    <cellStyle name="㼿㼿㼿㼿㼿 2 2 2 5 6" xfId="38081" xr:uid="{00000000-0005-0000-0000-0000DF9C0000}"/>
    <cellStyle name="㼿㼿㼿㼿㼿 2 2 2 6" xfId="38082" xr:uid="{00000000-0005-0000-0000-0000E09C0000}"/>
    <cellStyle name="㼿㼿㼿㼿㼿 2 2 2 6 2" xfId="38083" xr:uid="{00000000-0005-0000-0000-0000E19C0000}"/>
    <cellStyle name="㼿㼿㼿㼿㼿 2 2 2 6 2 2" xfId="38084" xr:uid="{00000000-0005-0000-0000-0000E29C0000}"/>
    <cellStyle name="㼿㼿㼿㼿㼿 2 2 2 6 2 2 2" xfId="38085" xr:uid="{00000000-0005-0000-0000-0000E39C0000}"/>
    <cellStyle name="㼿㼿㼿㼿㼿 2 2 2 6 2 3" xfId="38086" xr:uid="{00000000-0005-0000-0000-0000E49C0000}"/>
    <cellStyle name="㼿㼿㼿㼿㼿 2 2 2 6 3" xfId="38087" xr:uid="{00000000-0005-0000-0000-0000E59C0000}"/>
    <cellStyle name="㼿㼿㼿㼿㼿 2 2 2 6 3 2" xfId="38088" xr:uid="{00000000-0005-0000-0000-0000E69C0000}"/>
    <cellStyle name="㼿㼿㼿㼿㼿 2 2 2 6 3 2 2" xfId="38089" xr:uid="{00000000-0005-0000-0000-0000E79C0000}"/>
    <cellStyle name="㼿㼿㼿㼿㼿 2 2 2 6 3 3" xfId="38090" xr:uid="{00000000-0005-0000-0000-0000E89C0000}"/>
    <cellStyle name="㼿㼿㼿㼿㼿 2 2 2 6 4" xfId="38091" xr:uid="{00000000-0005-0000-0000-0000E99C0000}"/>
    <cellStyle name="㼿㼿㼿㼿㼿 2 2 2 6 4 2" xfId="38092" xr:uid="{00000000-0005-0000-0000-0000EA9C0000}"/>
    <cellStyle name="㼿㼿㼿㼿㼿 2 2 2 6 4 2 2" xfId="38093" xr:uid="{00000000-0005-0000-0000-0000EB9C0000}"/>
    <cellStyle name="㼿㼿㼿㼿㼿 2 2 2 6 4 3" xfId="38094" xr:uid="{00000000-0005-0000-0000-0000EC9C0000}"/>
    <cellStyle name="㼿㼿㼿㼿㼿 2 2 2 6 5" xfId="38095" xr:uid="{00000000-0005-0000-0000-0000ED9C0000}"/>
    <cellStyle name="㼿㼿㼿㼿㼿 2 2 2 6 5 2" xfId="38096" xr:uid="{00000000-0005-0000-0000-0000EE9C0000}"/>
    <cellStyle name="㼿㼿㼿㼿㼿 2 2 2 6 6" xfId="38097" xr:uid="{00000000-0005-0000-0000-0000EF9C0000}"/>
    <cellStyle name="㼿㼿㼿㼿㼿 2 2 2 7" xfId="38098" xr:uid="{00000000-0005-0000-0000-0000F09C0000}"/>
    <cellStyle name="㼿㼿㼿㼿㼿 2 2 2 7 2" xfId="38099" xr:uid="{00000000-0005-0000-0000-0000F19C0000}"/>
    <cellStyle name="㼿㼿㼿㼿㼿 2 2 2 7 2 2" xfId="38100" xr:uid="{00000000-0005-0000-0000-0000F29C0000}"/>
    <cellStyle name="㼿㼿㼿㼿㼿 2 2 2 7 3" xfId="38101" xr:uid="{00000000-0005-0000-0000-0000F39C0000}"/>
    <cellStyle name="㼿㼿㼿㼿㼿 2 2 2 8" xfId="38102" xr:uid="{00000000-0005-0000-0000-0000F49C0000}"/>
    <cellStyle name="㼿㼿㼿㼿㼿 2 2 2 8 2" xfId="38103" xr:uid="{00000000-0005-0000-0000-0000F59C0000}"/>
    <cellStyle name="㼿㼿㼿㼿㼿 2 2 2 9" xfId="38104" xr:uid="{00000000-0005-0000-0000-0000F69C0000}"/>
    <cellStyle name="㼿㼿㼿㼿㼿 2 2 3" xfId="38105" xr:uid="{00000000-0005-0000-0000-0000F79C0000}"/>
    <cellStyle name="㼿㼿㼿㼿㼿 2 2 3 2" xfId="38106" xr:uid="{00000000-0005-0000-0000-0000F89C0000}"/>
    <cellStyle name="㼿㼿㼿㼿㼿 2 2 3 2 2" xfId="38107" xr:uid="{00000000-0005-0000-0000-0000F99C0000}"/>
    <cellStyle name="㼿㼿㼿㼿㼿 2 2 3 2 2 2" xfId="38108" xr:uid="{00000000-0005-0000-0000-0000FA9C0000}"/>
    <cellStyle name="㼿㼿㼿㼿㼿 2 2 3 2 2 2 2" xfId="38109" xr:uid="{00000000-0005-0000-0000-0000FB9C0000}"/>
    <cellStyle name="㼿㼿㼿㼿㼿 2 2 3 2 2 3" xfId="38110" xr:uid="{00000000-0005-0000-0000-0000FC9C0000}"/>
    <cellStyle name="㼿㼿㼿㼿㼿 2 2 3 2 3" xfId="38111" xr:uid="{00000000-0005-0000-0000-0000FD9C0000}"/>
    <cellStyle name="㼿㼿㼿㼿㼿 2 2 3 2 3 2" xfId="38112" xr:uid="{00000000-0005-0000-0000-0000FE9C0000}"/>
    <cellStyle name="㼿㼿㼿㼿㼿 2 2 3 2 3 2 2" xfId="38113" xr:uid="{00000000-0005-0000-0000-0000FF9C0000}"/>
    <cellStyle name="㼿㼿㼿㼿㼿 2 2 3 2 3 3" xfId="38114" xr:uid="{00000000-0005-0000-0000-0000009D0000}"/>
    <cellStyle name="㼿㼿㼿㼿㼿 2 2 3 2 4" xfId="38115" xr:uid="{00000000-0005-0000-0000-0000019D0000}"/>
    <cellStyle name="㼿㼿㼿㼿㼿 2 2 3 2 4 2" xfId="38116" xr:uid="{00000000-0005-0000-0000-0000029D0000}"/>
    <cellStyle name="㼿㼿㼿㼿㼿 2 2 3 2 4 2 2" xfId="38117" xr:uid="{00000000-0005-0000-0000-0000039D0000}"/>
    <cellStyle name="㼿㼿㼿㼿㼿 2 2 3 2 4 3" xfId="38118" xr:uid="{00000000-0005-0000-0000-0000049D0000}"/>
    <cellStyle name="㼿㼿㼿㼿㼿 2 2 3 2 5" xfId="38119" xr:uid="{00000000-0005-0000-0000-0000059D0000}"/>
    <cellStyle name="㼿㼿㼿㼿㼿 2 2 3 2 5 2" xfId="38120" xr:uid="{00000000-0005-0000-0000-0000069D0000}"/>
    <cellStyle name="㼿㼿㼿㼿㼿 2 2 3 2 6" xfId="38121" xr:uid="{00000000-0005-0000-0000-0000079D0000}"/>
    <cellStyle name="㼿㼿㼿㼿㼿 2 2 3 3" xfId="38122" xr:uid="{00000000-0005-0000-0000-0000089D0000}"/>
    <cellStyle name="㼿㼿㼿㼿㼿 2 2 3 3 2" xfId="38123" xr:uid="{00000000-0005-0000-0000-0000099D0000}"/>
    <cellStyle name="㼿㼿㼿㼿㼿 2 2 3 3 2 2" xfId="38124" xr:uid="{00000000-0005-0000-0000-00000A9D0000}"/>
    <cellStyle name="㼿㼿㼿㼿㼿 2 2 3 3 2 2 2" xfId="38125" xr:uid="{00000000-0005-0000-0000-00000B9D0000}"/>
    <cellStyle name="㼿㼿㼿㼿㼿 2 2 3 3 2 3" xfId="38126" xr:uid="{00000000-0005-0000-0000-00000C9D0000}"/>
    <cellStyle name="㼿㼿㼿㼿㼿 2 2 3 3 3" xfId="38127" xr:uid="{00000000-0005-0000-0000-00000D9D0000}"/>
    <cellStyle name="㼿㼿㼿㼿㼿 2 2 3 3 3 2" xfId="38128" xr:uid="{00000000-0005-0000-0000-00000E9D0000}"/>
    <cellStyle name="㼿㼿㼿㼿㼿 2 2 3 3 3 2 2" xfId="38129" xr:uid="{00000000-0005-0000-0000-00000F9D0000}"/>
    <cellStyle name="㼿㼿㼿㼿㼿 2 2 3 3 3 3" xfId="38130" xr:uid="{00000000-0005-0000-0000-0000109D0000}"/>
    <cellStyle name="㼿㼿㼿㼿㼿 2 2 3 3 4" xfId="38131" xr:uid="{00000000-0005-0000-0000-0000119D0000}"/>
    <cellStyle name="㼿㼿㼿㼿㼿 2 2 3 3 4 2" xfId="38132" xr:uid="{00000000-0005-0000-0000-0000129D0000}"/>
    <cellStyle name="㼿㼿㼿㼿㼿 2 2 3 3 4 2 2" xfId="38133" xr:uid="{00000000-0005-0000-0000-0000139D0000}"/>
    <cellStyle name="㼿㼿㼿㼿㼿 2 2 3 3 4 3" xfId="38134" xr:uid="{00000000-0005-0000-0000-0000149D0000}"/>
    <cellStyle name="㼿㼿㼿㼿㼿 2 2 3 3 5" xfId="38135" xr:uid="{00000000-0005-0000-0000-0000159D0000}"/>
    <cellStyle name="㼿㼿㼿㼿㼿 2 2 3 3 5 2" xfId="38136" xr:uid="{00000000-0005-0000-0000-0000169D0000}"/>
    <cellStyle name="㼿㼿㼿㼿㼿 2 2 3 3 6" xfId="38137" xr:uid="{00000000-0005-0000-0000-0000179D0000}"/>
    <cellStyle name="㼿㼿㼿㼿㼿 2 2 3 4" xfId="38138" xr:uid="{00000000-0005-0000-0000-0000189D0000}"/>
    <cellStyle name="㼿㼿㼿㼿㼿 2 2 3 4 2" xfId="38139" xr:uid="{00000000-0005-0000-0000-0000199D0000}"/>
    <cellStyle name="㼿㼿㼿㼿㼿 2 2 3 4 2 2" xfId="38140" xr:uid="{00000000-0005-0000-0000-00001A9D0000}"/>
    <cellStyle name="㼿㼿㼿㼿㼿 2 2 3 4 2 2 2" xfId="38141" xr:uid="{00000000-0005-0000-0000-00001B9D0000}"/>
    <cellStyle name="㼿㼿㼿㼿㼿 2 2 3 4 2 3" xfId="38142" xr:uid="{00000000-0005-0000-0000-00001C9D0000}"/>
    <cellStyle name="㼿㼿㼿㼿㼿 2 2 3 4 3" xfId="38143" xr:uid="{00000000-0005-0000-0000-00001D9D0000}"/>
    <cellStyle name="㼿㼿㼿㼿㼿 2 2 3 4 3 2" xfId="38144" xr:uid="{00000000-0005-0000-0000-00001E9D0000}"/>
    <cellStyle name="㼿㼿㼿㼿㼿 2 2 3 4 3 2 2" xfId="38145" xr:uid="{00000000-0005-0000-0000-00001F9D0000}"/>
    <cellStyle name="㼿㼿㼿㼿㼿 2 2 3 4 3 3" xfId="38146" xr:uid="{00000000-0005-0000-0000-0000209D0000}"/>
    <cellStyle name="㼿㼿㼿㼿㼿 2 2 3 4 4" xfId="38147" xr:uid="{00000000-0005-0000-0000-0000219D0000}"/>
    <cellStyle name="㼿㼿㼿㼿㼿 2 2 3 4 4 2" xfId="38148" xr:uid="{00000000-0005-0000-0000-0000229D0000}"/>
    <cellStyle name="㼿㼿㼿㼿㼿 2 2 3 4 4 2 2" xfId="38149" xr:uid="{00000000-0005-0000-0000-0000239D0000}"/>
    <cellStyle name="㼿㼿㼿㼿㼿 2 2 3 4 4 3" xfId="38150" xr:uid="{00000000-0005-0000-0000-0000249D0000}"/>
    <cellStyle name="㼿㼿㼿㼿㼿 2 2 3 4 5" xfId="38151" xr:uid="{00000000-0005-0000-0000-0000259D0000}"/>
    <cellStyle name="㼿㼿㼿㼿㼿 2 2 3 4 5 2" xfId="38152" xr:uid="{00000000-0005-0000-0000-0000269D0000}"/>
    <cellStyle name="㼿㼿㼿㼿㼿 2 2 3 4 6" xfId="38153" xr:uid="{00000000-0005-0000-0000-0000279D0000}"/>
    <cellStyle name="㼿㼿㼿㼿㼿 2 2 3 5" xfId="38154" xr:uid="{00000000-0005-0000-0000-0000289D0000}"/>
    <cellStyle name="㼿㼿㼿㼿㼿 2 2 3 5 2" xfId="38155" xr:uid="{00000000-0005-0000-0000-0000299D0000}"/>
    <cellStyle name="㼿㼿㼿㼿㼿 2 2 3 5 2 2" xfId="38156" xr:uid="{00000000-0005-0000-0000-00002A9D0000}"/>
    <cellStyle name="㼿㼿㼿㼿㼿 2 2 3 5 2 2 2" xfId="38157" xr:uid="{00000000-0005-0000-0000-00002B9D0000}"/>
    <cellStyle name="㼿㼿㼿㼿㼿 2 2 3 5 2 3" xfId="38158" xr:uid="{00000000-0005-0000-0000-00002C9D0000}"/>
    <cellStyle name="㼿㼿㼿㼿㼿 2 2 3 5 3" xfId="38159" xr:uid="{00000000-0005-0000-0000-00002D9D0000}"/>
    <cellStyle name="㼿㼿㼿㼿㼿 2 2 3 5 3 2" xfId="38160" xr:uid="{00000000-0005-0000-0000-00002E9D0000}"/>
    <cellStyle name="㼿㼿㼿㼿㼿 2 2 3 5 3 2 2" xfId="38161" xr:uid="{00000000-0005-0000-0000-00002F9D0000}"/>
    <cellStyle name="㼿㼿㼿㼿㼿 2 2 3 5 3 3" xfId="38162" xr:uid="{00000000-0005-0000-0000-0000309D0000}"/>
    <cellStyle name="㼿㼿㼿㼿㼿 2 2 3 5 4" xfId="38163" xr:uid="{00000000-0005-0000-0000-0000319D0000}"/>
    <cellStyle name="㼿㼿㼿㼿㼿 2 2 3 5 4 2" xfId="38164" xr:uid="{00000000-0005-0000-0000-0000329D0000}"/>
    <cellStyle name="㼿㼿㼿㼿㼿 2 2 3 5 4 2 2" xfId="38165" xr:uid="{00000000-0005-0000-0000-0000339D0000}"/>
    <cellStyle name="㼿㼿㼿㼿㼿 2 2 3 5 4 3" xfId="38166" xr:uid="{00000000-0005-0000-0000-0000349D0000}"/>
    <cellStyle name="㼿㼿㼿㼿㼿 2 2 3 5 5" xfId="38167" xr:uid="{00000000-0005-0000-0000-0000359D0000}"/>
    <cellStyle name="㼿㼿㼿㼿㼿 2 2 3 5 5 2" xfId="38168" xr:uid="{00000000-0005-0000-0000-0000369D0000}"/>
    <cellStyle name="㼿㼿㼿㼿㼿 2 2 3 5 6" xfId="38169" xr:uid="{00000000-0005-0000-0000-0000379D0000}"/>
    <cellStyle name="㼿㼿㼿㼿㼿 2 2 3 6" xfId="38170" xr:uid="{00000000-0005-0000-0000-0000389D0000}"/>
    <cellStyle name="㼿㼿㼿㼿㼿 2 2 3 6 2" xfId="38171" xr:uid="{00000000-0005-0000-0000-0000399D0000}"/>
    <cellStyle name="㼿㼿㼿㼿㼿 2 2 3 6 2 2" xfId="38172" xr:uid="{00000000-0005-0000-0000-00003A9D0000}"/>
    <cellStyle name="㼿㼿㼿㼿㼿 2 2 3 6 3" xfId="38173" xr:uid="{00000000-0005-0000-0000-00003B9D0000}"/>
    <cellStyle name="㼿㼿㼿㼿㼿 2 2 3 7" xfId="38174" xr:uid="{00000000-0005-0000-0000-00003C9D0000}"/>
    <cellStyle name="㼿㼿㼿㼿㼿 2 2 3 7 2" xfId="38175" xr:uid="{00000000-0005-0000-0000-00003D9D0000}"/>
    <cellStyle name="㼿㼿㼿㼿㼿 2 2 3 8" xfId="38176" xr:uid="{00000000-0005-0000-0000-00003E9D0000}"/>
    <cellStyle name="㼿㼿㼿㼿㼿 2 2 4" xfId="38177" xr:uid="{00000000-0005-0000-0000-00003F9D0000}"/>
    <cellStyle name="㼿㼿㼿㼿㼿 2 2 4 2" xfId="38178" xr:uid="{00000000-0005-0000-0000-0000409D0000}"/>
    <cellStyle name="㼿㼿㼿㼿㼿 2 2 4 2 2" xfId="38179" xr:uid="{00000000-0005-0000-0000-0000419D0000}"/>
    <cellStyle name="㼿㼿㼿㼿㼿 2 2 4 2 2 2" xfId="38180" xr:uid="{00000000-0005-0000-0000-0000429D0000}"/>
    <cellStyle name="㼿㼿㼿㼿㼿 2 2 4 2 3" xfId="38181" xr:uid="{00000000-0005-0000-0000-0000439D0000}"/>
    <cellStyle name="㼿㼿㼿㼿㼿 2 2 4 3" xfId="38182" xr:uid="{00000000-0005-0000-0000-0000449D0000}"/>
    <cellStyle name="㼿㼿㼿㼿㼿 2 2 4 3 2" xfId="38183" xr:uid="{00000000-0005-0000-0000-0000459D0000}"/>
    <cellStyle name="㼿㼿㼿㼿㼿 2 2 4 3 2 2" xfId="38184" xr:uid="{00000000-0005-0000-0000-0000469D0000}"/>
    <cellStyle name="㼿㼿㼿㼿㼿 2 2 4 3 3" xfId="38185" xr:uid="{00000000-0005-0000-0000-0000479D0000}"/>
    <cellStyle name="㼿㼿㼿㼿㼿 2 2 4 4" xfId="38186" xr:uid="{00000000-0005-0000-0000-0000489D0000}"/>
    <cellStyle name="㼿㼿㼿㼿㼿 2 2 4 4 2" xfId="38187" xr:uid="{00000000-0005-0000-0000-0000499D0000}"/>
    <cellStyle name="㼿㼿㼿㼿㼿 2 2 4 4 2 2" xfId="38188" xr:uid="{00000000-0005-0000-0000-00004A9D0000}"/>
    <cellStyle name="㼿㼿㼿㼿㼿 2 2 4 4 3" xfId="38189" xr:uid="{00000000-0005-0000-0000-00004B9D0000}"/>
    <cellStyle name="㼿㼿㼿㼿㼿 2 2 4 5" xfId="38190" xr:uid="{00000000-0005-0000-0000-00004C9D0000}"/>
    <cellStyle name="㼿㼿㼿㼿㼿 2 2 4 5 2" xfId="38191" xr:uid="{00000000-0005-0000-0000-00004D9D0000}"/>
    <cellStyle name="㼿㼿㼿㼿㼿 2 2 4 6" xfId="38192" xr:uid="{00000000-0005-0000-0000-00004E9D0000}"/>
    <cellStyle name="㼿㼿㼿㼿㼿 2 2 5" xfId="38193" xr:uid="{00000000-0005-0000-0000-00004F9D0000}"/>
    <cellStyle name="㼿㼿㼿㼿㼿 2 2 5 2" xfId="38194" xr:uid="{00000000-0005-0000-0000-0000509D0000}"/>
    <cellStyle name="㼿㼿㼿㼿㼿 2 2 5 2 2" xfId="38195" xr:uid="{00000000-0005-0000-0000-0000519D0000}"/>
    <cellStyle name="㼿㼿㼿㼿㼿 2 2 5 2 2 2" xfId="38196" xr:uid="{00000000-0005-0000-0000-0000529D0000}"/>
    <cellStyle name="㼿㼿㼿㼿㼿 2 2 5 2 3" xfId="38197" xr:uid="{00000000-0005-0000-0000-0000539D0000}"/>
    <cellStyle name="㼿㼿㼿㼿㼿 2 2 5 3" xfId="38198" xr:uid="{00000000-0005-0000-0000-0000549D0000}"/>
    <cellStyle name="㼿㼿㼿㼿㼿 2 2 5 3 2" xfId="38199" xr:uid="{00000000-0005-0000-0000-0000559D0000}"/>
    <cellStyle name="㼿㼿㼿㼿㼿 2 2 5 3 2 2" xfId="38200" xr:uid="{00000000-0005-0000-0000-0000569D0000}"/>
    <cellStyle name="㼿㼿㼿㼿㼿 2 2 5 3 3" xfId="38201" xr:uid="{00000000-0005-0000-0000-0000579D0000}"/>
    <cellStyle name="㼿㼿㼿㼿㼿 2 2 5 4" xfId="38202" xr:uid="{00000000-0005-0000-0000-0000589D0000}"/>
    <cellStyle name="㼿㼿㼿㼿㼿 2 2 5 4 2" xfId="38203" xr:uid="{00000000-0005-0000-0000-0000599D0000}"/>
    <cellStyle name="㼿㼿㼿㼿㼿 2 2 5 4 2 2" xfId="38204" xr:uid="{00000000-0005-0000-0000-00005A9D0000}"/>
    <cellStyle name="㼿㼿㼿㼿㼿 2 2 5 4 3" xfId="38205" xr:uid="{00000000-0005-0000-0000-00005B9D0000}"/>
    <cellStyle name="㼿㼿㼿㼿㼿 2 2 5 5" xfId="38206" xr:uid="{00000000-0005-0000-0000-00005C9D0000}"/>
    <cellStyle name="㼿㼿㼿㼿㼿 2 2 5 5 2" xfId="38207" xr:uid="{00000000-0005-0000-0000-00005D9D0000}"/>
    <cellStyle name="㼿㼿㼿㼿㼿 2 2 5 6" xfId="38208" xr:uid="{00000000-0005-0000-0000-00005E9D0000}"/>
    <cellStyle name="㼿㼿㼿㼿㼿 2 2 6" xfId="38209" xr:uid="{00000000-0005-0000-0000-00005F9D0000}"/>
    <cellStyle name="㼿㼿㼿㼿㼿 2 2 6 2" xfId="38210" xr:uid="{00000000-0005-0000-0000-0000609D0000}"/>
    <cellStyle name="㼿㼿㼿㼿㼿 2 2 6 2 2" xfId="38211" xr:uid="{00000000-0005-0000-0000-0000619D0000}"/>
    <cellStyle name="㼿㼿㼿㼿㼿 2 2 6 2 2 2" xfId="38212" xr:uid="{00000000-0005-0000-0000-0000629D0000}"/>
    <cellStyle name="㼿㼿㼿㼿㼿 2 2 6 2 3" xfId="38213" xr:uid="{00000000-0005-0000-0000-0000639D0000}"/>
    <cellStyle name="㼿㼿㼿㼿㼿 2 2 6 3" xfId="38214" xr:uid="{00000000-0005-0000-0000-0000649D0000}"/>
    <cellStyle name="㼿㼿㼿㼿㼿 2 2 6 3 2" xfId="38215" xr:uid="{00000000-0005-0000-0000-0000659D0000}"/>
    <cellStyle name="㼿㼿㼿㼿㼿 2 2 6 3 2 2" xfId="38216" xr:uid="{00000000-0005-0000-0000-0000669D0000}"/>
    <cellStyle name="㼿㼿㼿㼿㼿 2 2 6 3 3" xfId="38217" xr:uid="{00000000-0005-0000-0000-0000679D0000}"/>
    <cellStyle name="㼿㼿㼿㼿㼿 2 2 6 4" xfId="38218" xr:uid="{00000000-0005-0000-0000-0000689D0000}"/>
    <cellStyle name="㼿㼿㼿㼿㼿 2 2 6 4 2" xfId="38219" xr:uid="{00000000-0005-0000-0000-0000699D0000}"/>
    <cellStyle name="㼿㼿㼿㼿㼿 2 2 6 4 2 2" xfId="38220" xr:uid="{00000000-0005-0000-0000-00006A9D0000}"/>
    <cellStyle name="㼿㼿㼿㼿㼿 2 2 6 4 3" xfId="38221" xr:uid="{00000000-0005-0000-0000-00006B9D0000}"/>
    <cellStyle name="㼿㼿㼿㼿㼿 2 2 6 5" xfId="38222" xr:uid="{00000000-0005-0000-0000-00006C9D0000}"/>
    <cellStyle name="㼿㼿㼿㼿㼿 2 2 6 5 2" xfId="38223" xr:uid="{00000000-0005-0000-0000-00006D9D0000}"/>
    <cellStyle name="㼿㼿㼿㼿㼿 2 2 6 6" xfId="38224" xr:uid="{00000000-0005-0000-0000-00006E9D0000}"/>
    <cellStyle name="㼿㼿㼿㼿㼿 2 2 7" xfId="38225" xr:uid="{00000000-0005-0000-0000-00006F9D0000}"/>
    <cellStyle name="㼿㼿㼿㼿㼿 2 2 7 2" xfId="38226" xr:uid="{00000000-0005-0000-0000-0000709D0000}"/>
    <cellStyle name="㼿㼿㼿㼿㼿 2 2 7 2 2" xfId="38227" xr:uid="{00000000-0005-0000-0000-0000719D0000}"/>
    <cellStyle name="㼿㼿㼿㼿㼿 2 2 7 2 2 2" xfId="38228" xr:uid="{00000000-0005-0000-0000-0000729D0000}"/>
    <cellStyle name="㼿㼿㼿㼿㼿 2 2 7 2 3" xfId="38229" xr:uid="{00000000-0005-0000-0000-0000739D0000}"/>
    <cellStyle name="㼿㼿㼿㼿㼿 2 2 7 3" xfId="38230" xr:uid="{00000000-0005-0000-0000-0000749D0000}"/>
    <cellStyle name="㼿㼿㼿㼿㼿 2 2 7 3 2" xfId="38231" xr:uid="{00000000-0005-0000-0000-0000759D0000}"/>
    <cellStyle name="㼿㼿㼿㼿㼿 2 2 7 3 2 2" xfId="38232" xr:uid="{00000000-0005-0000-0000-0000769D0000}"/>
    <cellStyle name="㼿㼿㼿㼿㼿 2 2 7 3 3" xfId="38233" xr:uid="{00000000-0005-0000-0000-0000779D0000}"/>
    <cellStyle name="㼿㼿㼿㼿㼿 2 2 7 4" xfId="38234" xr:uid="{00000000-0005-0000-0000-0000789D0000}"/>
    <cellStyle name="㼿㼿㼿㼿㼿 2 2 7 4 2" xfId="38235" xr:uid="{00000000-0005-0000-0000-0000799D0000}"/>
    <cellStyle name="㼿㼿㼿㼿㼿 2 2 7 4 2 2" xfId="38236" xr:uid="{00000000-0005-0000-0000-00007A9D0000}"/>
    <cellStyle name="㼿㼿㼿㼿㼿 2 2 7 4 3" xfId="38237" xr:uid="{00000000-0005-0000-0000-00007B9D0000}"/>
    <cellStyle name="㼿㼿㼿㼿㼿 2 2 7 5" xfId="38238" xr:uid="{00000000-0005-0000-0000-00007C9D0000}"/>
    <cellStyle name="㼿㼿㼿㼿㼿 2 2 7 5 2" xfId="38239" xr:uid="{00000000-0005-0000-0000-00007D9D0000}"/>
    <cellStyle name="㼿㼿㼿㼿㼿 2 2 7 6" xfId="38240" xr:uid="{00000000-0005-0000-0000-00007E9D0000}"/>
    <cellStyle name="㼿㼿㼿㼿㼿 2 2 8" xfId="38241" xr:uid="{00000000-0005-0000-0000-00007F9D0000}"/>
    <cellStyle name="㼿㼿㼿㼿㼿 2 2 8 2" xfId="38242" xr:uid="{00000000-0005-0000-0000-0000809D0000}"/>
    <cellStyle name="㼿㼿㼿㼿㼿 2 2 8 2 2" xfId="38243" xr:uid="{00000000-0005-0000-0000-0000819D0000}"/>
    <cellStyle name="㼿㼿㼿㼿㼿 2 2 8 3" xfId="38244" xr:uid="{00000000-0005-0000-0000-0000829D0000}"/>
    <cellStyle name="㼿㼿㼿㼿㼿 2 2 9" xfId="38245" xr:uid="{00000000-0005-0000-0000-0000839D0000}"/>
    <cellStyle name="㼿㼿㼿㼿㼿 2 2 9 2" xfId="38246" xr:uid="{00000000-0005-0000-0000-0000849D0000}"/>
    <cellStyle name="㼿㼿㼿㼿㼿 2 3" xfId="38247" xr:uid="{00000000-0005-0000-0000-0000859D0000}"/>
    <cellStyle name="㼿㼿㼿㼿㼿 2 3 2" xfId="38248" xr:uid="{00000000-0005-0000-0000-0000869D0000}"/>
    <cellStyle name="㼿㼿㼿㼿㼿 2 3 2 2" xfId="38249" xr:uid="{00000000-0005-0000-0000-0000879D0000}"/>
    <cellStyle name="㼿㼿㼿㼿㼿 2 3 2 2 2" xfId="38250" xr:uid="{00000000-0005-0000-0000-0000889D0000}"/>
    <cellStyle name="㼿㼿㼿㼿㼿 2 3 2 2 2 2" xfId="38251" xr:uid="{00000000-0005-0000-0000-0000899D0000}"/>
    <cellStyle name="㼿㼿㼿㼿㼿 2 3 2 2 3" xfId="38252" xr:uid="{00000000-0005-0000-0000-00008A9D0000}"/>
    <cellStyle name="㼿㼿㼿㼿㼿 2 3 2 3" xfId="38253" xr:uid="{00000000-0005-0000-0000-00008B9D0000}"/>
    <cellStyle name="㼿㼿㼿㼿㼿 2 3 2 3 2" xfId="38254" xr:uid="{00000000-0005-0000-0000-00008C9D0000}"/>
    <cellStyle name="㼿㼿㼿㼿㼿 2 3 2 3 2 2" xfId="38255" xr:uid="{00000000-0005-0000-0000-00008D9D0000}"/>
    <cellStyle name="㼿㼿㼿㼿㼿 2 3 2 3 3" xfId="38256" xr:uid="{00000000-0005-0000-0000-00008E9D0000}"/>
    <cellStyle name="㼿㼿㼿㼿㼿 2 3 2 4" xfId="38257" xr:uid="{00000000-0005-0000-0000-00008F9D0000}"/>
    <cellStyle name="㼿㼿㼿㼿㼿 2 3 2 4 2" xfId="38258" xr:uid="{00000000-0005-0000-0000-0000909D0000}"/>
    <cellStyle name="㼿㼿㼿㼿㼿 2 3 2 4 2 2" xfId="38259" xr:uid="{00000000-0005-0000-0000-0000919D0000}"/>
    <cellStyle name="㼿㼿㼿㼿㼿 2 3 2 4 3" xfId="38260" xr:uid="{00000000-0005-0000-0000-0000929D0000}"/>
    <cellStyle name="㼿㼿㼿㼿㼿 2 3 2 5" xfId="38261" xr:uid="{00000000-0005-0000-0000-0000939D0000}"/>
    <cellStyle name="㼿㼿㼿㼿㼿 2 3 2 5 2" xfId="38262" xr:uid="{00000000-0005-0000-0000-0000949D0000}"/>
    <cellStyle name="㼿㼿㼿㼿㼿 2 3 2 6" xfId="38263" xr:uid="{00000000-0005-0000-0000-0000959D0000}"/>
    <cellStyle name="㼿㼿㼿㼿㼿 2 3 3" xfId="38264" xr:uid="{00000000-0005-0000-0000-0000969D0000}"/>
    <cellStyle name="㼿㼿㼿㼿㼿 2 3 3 2" xfId="38265" xr:uid="{00000000-0005-0000-0000-0000979D0000}"/>
    <cellStyle name="㼿㼿㼿㼿㼿 2 3 3 2 2" xfId="38266" xr:uid="{00000000-0005-0000-0000-0000989D0000}"/>
    <cellStyle name="㼿㼿㼿㼿㼿 2 3 3 2 2 2" xfId="38267" xr:uid="{00000000-0005-0000-0000-0000999D0000}"/>
    <cellStyle name="㼿㼿㼿㼿㼿 2 3 3 2 3" xfId="38268" xr:uid="{00000000-0005-0000-0000-00009A9D0000}"/>
    <cellStyle name="㼿㼿㼿㼿㼿 2 3 3 3" xfId="38269" xr:uid="{00000000-0005-0000-0000-00009B9D0000}"/>
    <cellStyle name="㼿㼿㼿㼿㼿 2 3 3 3 2" xfId="38270" xr:uid="{00000000-0005-0000-0000-00009C9D0000}"/>
    <cellStyle name="㼿㼿㼿㼿㼿 2 3 3 3 2 2" xfId="38271" xr:uid="{00000000-0005-0000-0000-00009D9D0000}"/>
    <cellStyle name="㼿㼿㼿㼿㼿 2 3 3 3 3" xfId="38272" xr:uid="{00000000-0005-0000-0000-00009E9D0000}"/>
    <cellStyle name="㼿㼿㼿㼿㼿 2 3 3 4" xfId="38273" xr:uid="{00000000-0005-0000-0000-00009F9D0000}"/>
    <cellStyle name="㼿㼿㼿㼿㼿 2 3 3 4 2" xfId="38274" xr:uid="{00000000-0005-0000-0000-0000A09D0000}"/>
    <cellStyle name="㼿㼿㼿㼿㼿 2 3 3 4 2 2" xfId="38275" xr:uid="{00000000-0005-0000-0000-0000A19D0000}"/>
    <cellStyle name="㼿㼿㼿㼿㼿 2 3 3 4 3" xfId="38276" xr:uid="{00000000-0005-0000-0000-0000A29D0000}"/>
    <cellStyle name="㼿㼿㼿㼿㼿 2 3 3 5" xfId="38277" xr:uid="{00000000-0005-0000-0000-0000A39D0000}"/>
    <cellStyle name="㼿㼿㼿㼿㼿 2 3 3 5 2" xfId="38278" xr:uid="{00000000-0005-0000-0000-0000A49D0000}"/>
    <cellStyle name="㼿㼿㼿㼿㼿 2 3 3 6" xfId="38279" xr:uid="{00000000-0005-0000-0000-0000A59D0000}"/>
    <cellStyle name="㼿㼿㼿㼿㼿 2 3 4" xfId="38280" xr:uid="{00000000-0005-0000-0000-0000A69D0000}"/>
    <cellStyle name="㼿㼿㼿㼿㼿 2 3 4 2" xfId="38281" xr:uid="{00000000-0005-0000-0000-0000A79D0000}"/>
    <cellStyle name="㼿㼿㼿㼿㼿 2 3 4 2 2" xfId="38282" xr:uid="{00000000-0005-0000-0000-0000A89D0000}"/>
    <cellStyle name="㼿㼿㼿㼿㼿 2 3 4 2 2 2" xfId="38283" xr:uid="{00000000-0005-0000-0000-0000A99D0000}"/>
    <cellStyle name="㼿㼿㼿㼿㼿 2 3 4 2 3" xfId="38284" xr:uid="{00000000-0005-0000-0000-0000AA9D0000}"/>
    <cellStyle name="㼿㼿㼿㼿㼿 2 3 4 3" xfId="38285" xr:uid="{00000000-0005-0000-0000-0000AB9D0000}"/>
    <cellStyle name="㼿㼿㼿㼿㼿 2 3 4 3 2" xfId="38286" xr:uid="{00000000-0005-0000-0000-0000AC9D0000}"/>
    <cellStyle name="㼿㼿㼿㼿㼿 2 3 4 3 2 2" xfId="38287" xr:uid="{00000000-0005-0000-0000-0000AD9D0000}"/>
    <cellStyle name="㼿㼿㼿㼿㼿 2 3 4 3 3" xfId="38288" xr:uid="{00000000-0005-0000-0000-0000AE9D0000}"/>
    <cellStyle name="㼿㼿㼿㼿㼿 2 3 4 4" xfId="38289" xr:uid="{00000000-0005-0000-0000-0000AF9D0000}"/>
    <cellStyle name="㼿㼿㼿㼿㼿 2 3 4 4 2" xfId="38290" xr:uid="{00000000-0005-0000-0000-0000B09D0000}"/>
    <cellStyle name="㼿㼿㼿㼿㼿 2 3 4 4 2 2" xfId="38291" xr:uid="{00000000-0005-0000-0000-0000B19D0000}"/>
    <cellStyle name="㼿㼿㼿㼿㼿 2 3 4 4 3" xfId="38292" xr:uid="{00000000-0005-0000-0000-0000B29D0000}"/>
    <cellStyle name="㼿㼿㼿㼿㼿 2 3 4 5" xfId="38293" xr:uid="{00000000-0005-0000-0000-0000B39D0000}"/>
    <cellStyle name="㼿㼿㼿㼿㼿 2 3 4 5 2" xfId="38294" xr:uid="{00000000-0005-0000-0000-0000B49D0000}"/>
    <cellStyle name="㼿㼿㼿㼿㼿 2 3 4 6" xfId="38295" xr:uid="{00000000-0005-0000-0000-0000B59D0000}"/>
    <cellStyle name="㼿㼿㼿㼿㼿 2 3 5" xfId="38296" xr:uid="{00000000-0005-0000-0000-0000B69D0000}"/>
    <cellStyle name="㼿㼿㼿㼿㼿 2 3 5 2" xfId="38297" xr:uid="{00000000-0005-0000-0000-0000B79D0000}"/>
    <cellStyle name="㼿㼿㼿㼿㼿 2 3 5 2 2" xfId="38298" xr:uid="{00000000-0005-0000-0000-0000B89D0000}"/>
    <cellStyle name="㼿㼿㼿㼿㼿 2 3 5 2 2 2" xfId="38299" xr:uid="{00000000-0005-0000-0000-0000B99D0000}"/>
    <cellStyle name="㼿㼿㼿㼿㼿 2 3 5 2 3" xfId="38300" xr:uid="{00000000-0005-0000-0000-0000BA9D0000}"/>
    <cellStyle name="㼿㼿㼿㼿㼿 2 3 5 3" xfId="38301" xr:uid="{00000000-0005-0000-0000-0000BB9D0000}"/>
    <cellStyle name="㼿㼿㼿㼿㼿 2 3 5 3 2" xfId="38302" xr:uid="{00000000-0005-0000-0000-0000BC9D0000}"/>
    <cellStyle name="㼿㼿㼿㼿㼿 2 3 5 3 2 2" xfId="38303" xr:uid="{00000000-0005-0000-0000-0000BD9D0000}"/>
    <cellStyle name="㼿㼿㼿㼿㼿 2 3 5 3 3" xfId="38304" xr:uid="{00000000-0005-0000-0000-0000BE9D0000}"/>
    <cellStyle name="㼿㼿㼿㼿㼿 2 3 5 4" xfId="38305" xr:uid="{00000000-0005-0000-0000-0000BF9D0000}"/>
    <cellStyle name="㼿㼿㼿㼿㼿 2 3 5 4 2" xfId="38306" xr:uid="{00000000-0005-0000-0000-0000C09D0000}"/>
    <cellStyle name="㼿㼿㼿㼿㼿 2 3 5 4 2 2" xfId="38307" xr:uid="{00000000-0005-0000-0000-0000C19D0000}"/>
    <cellStyle name="㼿㼿㼿㼿㼿 2 3 5 4 3" xfId="38308" xr:uid="{00000000-0005-0000-0000-0000C29D0000}"/>
    <cellStyle name="㼿㼿㼿㼿㼿 2 3 5 5" xfId="38309" xr:uid="{00000000-0005-0000-0000-0000C39D0000}"/>
    <cellStyle name="㼿㼿㼿㼿㼿 2 3 5 5 2" xfId="38310" xr:uid="{00000000-0005-0000-0000-0000C49D0000}"/>
    <cellStyle name="㼿㼿㼿㼿㼿 2 3 5 6" xfId="38311" xr:uid="{00000000-0005-0000-0000-0000C59D0000}"/>
    <cellStyle name="㼿㼿㼿㼿㼿 2 3 6" xfId="38312" xr:uid="{00000000-0005-0000-0000-0000C69D0000}"/>
    <cellStyle name="㼿㼿㼿㼿㼿 2 3 6 2" xfId="38313" xr:uid="{00000000-0005-0000-0000-0000C79D0000}"/>
    <cellStyle name="㼿㼿㼿㼿㼿 2 3 6 2 2" xfId="38314" xr:uid="{00000000-0005-0000-0000-0000C89D0000}"/>
    <cellStyle name="㼿㼿㼿㼿㼿 2 3 6 2 2 2" xfId="38315" xr:uid="{00000000-0005-0000-0000-0000C99D0000}"/>
    <cellStyle name="㼿㼿㼿㼿㼿 2 3 6 2 3" xfId="38316" xr:uid="{00000000-0005-0000-0000-0000CA9D0000}"/>
    <cellStyle name="㼿㼿㼿㼿㼿 2 3 6 3" xfId="38317" xr:uid="{00000000-0005-0000-0000-0000CB9D0000}"/>
    <cellStyle name="㼿㼿㼿㼿㼿 2 3 6 3 2" xfId="38318" xr:uid="{00000000-0005-0000-0000-0000CC9D0000}"/>
    <cellStyle name="㼿㼿㼿㼿㼿 2 3 6 3 2 2" xfId="38319" xr:uid="{00000000-0005-0000-0000-0000CD9D0000}"/>
    <cellStyle name="㼿㼿㼿㼿㼿 2 3 6 3 3" xfId="38320" xr:uid="{00000000-0005-0000-0000-0000CE9D0000}"/>
    <cellStyle name="㼿㼿㼿㼿㼿 2 3 6 4" xfId="38321" xr:uid="{00000000-0005-0000-0000-0000CF9D0000}"/>
    <cellStyle name="㼿㼿㼿㼿㼿 2 3 6 4 2" xfId="38322" xr:uid="{00000000-0005-0000-0000-0000D09D0000}"/>
    <cellStyle name="㼿㼿㼿㼿㼿 2 3 6 4 2 2" xfId="38323" xr:uid="{00000000-0005-0000-0000-0000D19D0000}"/>
    <cellStyle name="㼿㼿㼿㼿㼿 2 3 6 4 3" xfId="38324" xr:uid="{00000000-0005-0000-0000-0000D29D0000}"/>
    <cellStyle name="㼿㼿㼿㼿㼿 2 3 6 5" xfId="38325" xr:uid="{00000000-0005-0000-0000-0000D39D0000}"/>
    <cellStyle name="㼿㼿㼿㼿㼿 2 3 6 5 2" xfId="38326" xr:uid="{00000000-0005-0000-0000-0000D49D0000}"/>
    <cellStyle name="㼿㼿㼿㼿㼿 2 3 6 6" xfId="38327" xr:uid="{00000000-0005-0000-0000-0000D59D0000}"/>
    <cellStyle name="㼿㼿㼿㼿㼿 2 3 7" xfId="38328" xr:uid="{00000000-0005-0000-0000-0000D69D0000}"/>
    <cellStyle name="㼿㼿㼿㼿㼿 2 3 7 2" xfId="38329" xr:uid="{00000000-0005-0000-0000-0000D79D0000}"/>
    <cellStyle name="㼿㼿㼿㼿㼿 2 3 7 2 2" xfId="38330" xr:uid="{00000000-0005-0000-0000-0000D89D0000}"/>
    <cellStyle name="㼿㼿㼿㼿㼿 2 3 7 3" xfId="38331" xr:uid="{00000000-0005-0000-0000-0000D99D0000}"/>
    <cellStyle name="㼿㼿㼿㼿㼿 2 3 8" xfId="38332" xr:uid="{00000000-0005-0000-0000-0000DA9D0000}"/>
    <cellStyle name="㼿㼿㼿㼿㼿 2 3 8 2" xfId="38333" xr:uid="{00000000-0005-0000-0000-0000DB9D0000}"/>
    <cellStyle name="㼿㼿㼿㼿㼿 2 3 9" xfId="38334" xr:uid="{00000000-0005-0000-0000-0000DC9D0000}"/>
    <cellStyle name="㼿㼿㼿㼿㼿 2 4" xfId="38335" xr:uid="{00000000-0005-0000-0000-0000DD9D0000}"/>
    <cellStyle name="㼿㼿㼿㼿㼿 2 4 2" xfId="38336" xr:uid="{00000000-0005-0000-0000-0000DE9D0000}"/>
    <cellStyle name="㼿㼿㼿㼿㼿 2 4 2 2" xfId="38337" xr:uid="{00000000-0005-0000-0000-0000DF9D0000}"/>
    <cellStyle name="㼿㼿㼿㼿㼿 2 4 2 2 2" xfId="38338" xr:uid="{00000000-0005-0000-0000-0000E09D0000}"/>
    <cellStyle name="㼿㼿㼿㼿㼿 2 4 2 2 2 2" xfId="38339" xr:uid="{00000000-0005-0000-0000-0000E19D0000}"/>
    <cellStyle name="㼿㼿㼿㼿㼿 2 4 2 2 3" xfId="38340" xr:uid="{00000000-0005-0000-0000-0000E29D0000}"/>
    <cellStyle name="㼿㼿㼿㼿㼿 2 4 2 3" xfId="38341" xr:uid="{00000000-0005-0000-0000-0000E39D0000}"/>
    <cellStyle name="㼿㼿㼿㼿㼿 2 4 2 3 2" xfId="38342" xr:uid="{00000000-0005-0000-0000-0000E49D0000}"/>
    <cellStyle name="㼿㼿㼿㼿㼿 2 4 2 3 2 2" xfId="38343" xr:uid="{00000000-0005-0000-0000-0000E59D0000}"/>
    <cellStyle name="㼿㼿㼿㼿㼿 2 4 2 3 3" xfId="38344" xr:uid="{00000000-0005-0000-0000-0000E69D0000}"/>
    <cellStyle name="㼿㼿㼿㼿㼿 2 4 2 4" xfId="38345" xr:uid="{00000000-0005-0000-0000-0000E79D0000}"/>
    <cellStyle name="㼿㼿㼿㼿㼿 2 4 2 4 2" xfId="38346" xr:uid="{00000000-0005-0000-0000-0000E89D0000}"/>
    <cellStyle name="㼿㼿㼿㼿㼿 2 4 2 4 2 2" xfId="38347" xr:uid="{00000000-0005-0000-0000-0000E99D0000}"/>
    <cellStyle name="㼿㼿㼿㼿㼿 2 4 2 4 3" xfId="38348" xr:uid="{00000000-0005-0000-0000-0000EA9D0000}"/>
    <cellStyle name="㼿㼿㼿㼿㼿 2 4 2 5" xfId="38349" xr:uid="{00000000-0005-0000-0000-0000EB9D0000}"/>
    <cellStyle name="㼿㼿㼿㼿㼿 2 4 2 5 2" xfId="38350" xr:uid="{00000000-0005-0000-0000-0000EC9D0000}"/>
    <cellStyle name="㼿㼿㼿㼿㼿 2 4 2 6" xfId="38351" xr:uid="{00000000-0005-0000-0000-0000ED9D0000}"/>
    <cellStyle name="㼿㼿㼿㼿㼿 2 4 3" xfId="38352" xr:uid="{00000000-0005-0000-0000-0000EE9D0000}"/>
    <cellStyle name="㼿㼿㼿㼿㼿 2 4 3 2" xfId="38353" xr:uid="{00000000-0005-0000-0000-0000EF9D0000}"/>
    <cellStyle name="㼿㼿㼿㼿㼿 2 4 3 2 2" xfId="38354" xr:uid="{00000000-0005-0000-0000-0000F09D0000}"/>
    <cellStyle name="㼿㼿㼿㼿㼿 2 4 3 2 2 2" xfId="38355" xr:uid="{00000000-0005-0000-0000-0000F19D0000}"/>
    <cellStyle name="㼿㼿㼿㼿㼿 2 4 3 2 3" xfId="38356" xr:uid="{00000000-0005-0000-0000-0000F29D0000}"/>
    <cellStyle name="㼿㼿㼿㼿㼿 2 4 3 3" xfId="38357" xr:uid="{00000000-0005-0000-0000-0000F39D0000}"/>
    <cellStyle name="㼿㼿㼿㼿㼿 2 4 3 3 2" xfId="38358" xr:uid="{00000000-0005-0000-0000-0000F49D0000}"/>
    <cellStyle name="㼿㼿㼿㼿㼿 2 4 3 3 2 2" xfId="38359" xr:uid="{00000000-0005-0000-0000-0000F59D0000}"/>
    <cellStyle name="㼿㼿㼿㼿㼿 2 4 3 3 3" xfId="38360" xr:uid="{00000000-0005-0000-0000-0000F69D0000}"/>
    <cellStyle name="㼿㼿㼿㼿㼿 2 4 3 4" xfId="38361" xr:uid="{00000000-0005-0000-0000-0000F79D0000}"/>
    <cellStyle name="㼿㼿㼿㼿㼿 2 4 3 4 2" xfId="38362" xr:uid="{00000000-0005-0000-0000-0000F89D0000}"/>
    <cellStyle name="㼿㼿㼿㼿㼿 2 4 3 4 2 2" xfId="38363" xr:uid="{00000000-0005-0000-0000-0000F99D0000}"/>
    <cellStyle name="㼿㼿㼿㼿㼿 2 4 3 4 3" xfId="38364" xr:uid="{00000000-0005-0000-0000-0000FA9D0000}"/>
    <cellStyle name="㼿㼿㼿㼿㼿 2 4 3 5" xfId="38365" xr:uid="{00000000-0005-0000-0000-0000FB9D0000}"/>
    <cellStyle name="㼿㼿㼿㼿㼿 2 4 3 5 2" xfId="38366" xr:uid="{00000000-0005-0000-0000-0000FC9D0000}"/>
    <cellStyle name="㼿㼿㼿㼿㼿 2 4 3 6" xfId="38367" xr:uid="{00000000-0005-0000-0000-0000FD9D0000}"/>
    <cellStyle name="㼿㼿㼿㼿㼿 2 4 4" xfId="38368" xr:uid="{00000000-0005-0000-0000-0000FE9D0000}"/>
    <cellStyle name="㼿㼿㼿㼿㼿 2 4 4 2" xfId="38369" xr:uid="{00000000-0005-0000-0000-0000FF9D0000}"/>
    <cellStyle name="㼿㼿㼿㼿㼿 2 4 4 2 2" xfId="38370" xr:uid="{00000000-0005-0000-0000-0000009E0000}"/>
    <cellStyle name="㼿㼿㼿㼿㼿 2 4 4 2 2 2" xfId="38371" xr:uid="{00000000-0005-0000-0000-0000019E0000}"/>
    <cellStyle name="㼿㼿㼿㼿㼿 2 4 4 2 3" xfId="38372" xr:uid="{00000000-0005-0000-0000-0000029E0000}"/>
    <cellStyle name="㼿㼿㼿㼿㼿 2 4 4 3" xfId="38373" xr:uid="{00000000-0005-0000-0000-0000039E0000}"/>
    <cellStyle name="㼿㼿㼿㼿㼿 2 4 4 3 2" xfId="38374" xr:uid="{00000000-0005-0000-0000-0000049E0000}"/>
    <cellStyle name="㼿㼿㼿㼿㼿 2 4 4 3 2 2" xfId="38375" xr:uid="{00000000-0005-0000-0000-0000059E0000}"/>
    <cellStyle name="㼿㼿㼿㼿㼿 2 4 4 3 3" xfId="38376" xr:uid="{00000000-0005-0000-0000-0000069E0000}"/>
    <cellStyle name="㼿㼿㼿㼿㼿 2 4 4 4" xfId="38377" xr:uid="{00000000-0005-0000-0000-0000079E0000}"/>
    <cellStyle name="㼿㼿㼿㼿㼿 2 4 4 4 2" xfId="38378" xr:uid="{00000000-0005-0000-0000-0000089E0000}"/>
    <cellStyle name="㼿㼿㼿㼿㼿 2 4 4 4 2 2" xfId="38379" xr:uid="{00000000-0005-0000-0000-0000099E0000}"/>
    <cellStyle name="㼿㼿㼿㼿㼿 2 4 4 4 3" xfId="38380" xr:uid="{00000000-0005-0000-0000-00000A9E0000}"/>
    <cellStyle name="㼿㼿㼿㼿㼿 2 4 4 5" xfId="38381" xr:uid="{00000000-0005-0000-0000-00000B9E0000}"/>
    <cellStyle name="㼿㼿㼿㼿㼿 2 4 4 5 2" xfId="38382" xr:uid="{00000000-0005-0000-0000-00000C9E0000}"/>
    <cellStyle name="㼿㼿㼿㼿㼿 2 4 4 6" xfId="38383" xr:uid="{00000000-0005-0000-0000-00000D9E0000}"/>
    <cellStyle name="㼿㼿㼿㼿㼿 2 4 5" xfId="38384" xr:uid="{00000000-0005-0000-0000-00000E9E0000}"/>
    <cellStyle name="㼿㼿㼿㼿㼿 2 4 5 2" xfId="38385" xr:uid="{00000000-0005-0000-0000-00000F9E0000}"/>
    <cellStyle name="㼿㼿㼿㼿㼿 2 4 5 2 2" xfId="38386" xr:uid="{00000000-0005-0000-0000-0000109E0000}"/>
    <cellStyle name="㼿㼿㼿㼿㼿 2 4 5 2 2 2" xfId="38387" xr:uid="{00000000-0005-0000-0000-0000119E0000}"/>
    <cellStyle name="㼿㼿㼿㼿㼿 2 4 5 2 3" xfId="38388" xr:uid="{00000000-0005-0000-0000-0000129E0000}"/>
    <cellStyle name="㼿㼿㼿㼿㼿 2 4 5 3" xfId="38389" xr:uid="{00000000-0005-0000-0000-0000139E0000}"/>
    <cellStyle name="㼿㼿㼿㼿㼿 2 4 5 3 2" xfId="38390" xr:uid="{00000000-0005-0000-0000-0000149E0000}"/>
    <cellStyle name="㼿㼿㼿㼿㼿 2 4 5 3 2 2" xfId="38391" xr:uid="{00000000-0005-0000-0000-0000159E0000}"/>
    <cellStyle name="㼿㼿㼿㼿㼿 2 4 5 3 3" xfId="38392" xr:uid="{00000000-0005-0000-0000-0000169E0000}"/>
    <cellStyle name="㼿㼿㼿㼿㼿 2 4 5 4" xfId="38393" xr:uid="{00000000-0005-0000-0000-0000179E0000}"/>
    <cellStyle name="㼿㼿㼿㼿㼿 2 4 5 4 2" xfId="38394" xr:uid="{00000000-0005-0000-0000-0000189E0000}"/>
    <cellStyle name="㼿㼿㼿㼿㼿 2 4 5 4 2 2" xfId="38395" xr:uid="{00000000-0005-0000-0000-0000199E0000}"/>
    <cellStyle name="㼿㼿㼿㼿㼿 2 4 5 4 3" xfId="38396" xr:uid="{00000000-0005-0000-0000-00001A9E0000}"/>
    <cellStyle name="㼿㼿㼿㼿㼿 2 4 5 5" xfId="38397" xr:uid="{00000000-0005-0000-0000-00001B9E0000}"/>
    <cellStyle name="㼿㼿㼿㼿㼿 2 4 5 5 2" xfId="38398" xr:uid="{00000000-0005-0000-0000-00001C9E0000}"/>
    <cellStyle name="㼿㼿㼿㼿㼿 2 4 5 6" xfId="38399" xr:uid="{00000000-0005-0000-0000-00001D9E0000}"/>
    <cellStyle name="㼿㼿㼿㼿㼿 2 4 6" xfId="38400" xr:uid="{00000000-0005-0000-0000-00001E9E0000}"/>
    <cellStyle name="㼿㼿㼿㼿㼿 2 4 6 2" xfId="38401" xr:uid="{00000000-0005-0000-0000-00001F9E0000}"/>
    <cellStyle name="㼿㼿㼿㼿㼿 2 4 6 2 2" xfId="38402" xr:uid="{00000000-0005-0000-0000-0000209E0000}"/>
    <cellStyle name="㼿㼿㼿㼿㼿 2 4 6 3" xfId="38403" xr:uid="{00000000-0005-0000-0000-0000219E0000}"/>
    <cellStyle name="㼿㼿㼿㼿㼿 2 4 7" xfId="38404" xr:uid="{00000000-0005-0000-0000-0000229E0000}"/>
    <cellStyle name="㼿㼿㼿㼿㼿 2 4 7 2" xfId="38405" xr:uid="{00000000-0005-0000-0000-0000239E0000}"/>
    <cellStyle name="㼿㼿㼿㼿㼿 2 4 8" xfId="38406" xr:uid="{00000000-0005-0000-0000-0000249E0000}"/>
    <cellStyle name="㼿㼿㼿㼿㼿 2 5" xfId="38407" xr:uid="{00000000-0005-0000-0000-0000259E0000}"/>
    <cellStyle name="㼿㼿㼿㼿㼿 2 5 2" xfId="38408" xr:uid="{00000000-0005-0000-0000-0000269E0000}"/>
    <cellStyle name="㼿㼿㼿㼿㼿 2 5 2 2" xfId="38409" xr:uid="{00000000-0005-0000-0000-0000279E0000}"/>
    <cellStyle name="㼿㼿㼿㼿㼿 2 5 2 2 2" xfId="38410" xr:uid="{00000000-0005-0000-0000-0000289E0000}"/>
    <cellStyle name="㼿㼿㼿㼿㼿 2 5 2 2 2 2" xfId="38411" xr:uid="{00000000-0005-0000-0000-0000299E0000}"/>
    <cellStyle name="㼿㼿㼿㼿㼿 2 5 2 2 3" xfId="38412" xr:uid="{00000000-0005-0000-0000-00002A9E0000}"/>
    <cellStyle name="㼿㼿㼿㼿㼿 2 5 2 3" xfId="38413" xr:uid="{00000000-0005-0000-0000-00002B9E0000}"/>
    <cellStyle name="㼿㼿㼿㼿㼿 2 5 2 3 2" xfId="38414" xr:uid="{00000000-0005-0000-0000-00002C9E0000}"/>
    <cellStyle name="㼿㼿㼿㼿㼿 2 5 2 3 2 2" xfId="38415" xr:uid="{00000000-0005-0000-0000-00002D9E0000}"/>
    <cellStyle name="㼿㼿㼿㼿㼿 2 5 2 3 3" xfId="38416" xr:uid="{00000000-0005-0000-0000-00002E9E0000}"/>
    <cellStyle name="㼿㼿㼿㼿㼿 2 5 2 4" xfId="38417" xr:uid="{00000000-0005-0000-0000-00002F9E0000}"/>
    <cellStyle name="㼿㼿㼿㼿㼿 2 5 2 4 2" xfId="38418" xr:uid="{00000000-0005-0000-0000-0000309E0000}"/>
    <cellStyle name="㼿㼿㼿㼿㼿 2 5 2 4 2 2" xfId="38419" xr:uid="{00000000-0005-0000-0000-0000319E0000}"/>
    <cellStyle name="㼿㼿㼿㼿㼿 2 5 2 4 3" xfId="38420" xr:uid="{00000000-0005-0000-0000-0000329E0000}"/>
    <cellStyle name="㼿㼿㼿㼿㼿 2 5 2 5" xfId="38421" xr:uid="{00000000-0005-0000-0000-0000339E0000}"/>
    <cellStyle name="㼿㼿㼿㼿㼿 2 5 2 5 2" xfId="38422" xr:uid="{00000000-0005-0000-0000-0000349E0000}"/>
    <cellStyle name="㼿㼿㼿㼿㼿 2 5 2 6" xfId="38423" xr:uid="{00000000-0005-0000-0000-0000359E0000}"/>
    <cellStyle name="㼿㼿㼿㼿㼿 2 5 3" xfId="38424" xr:uid="{00000000-0005-0000-0000-0000369E0000}"/>
    <cellStyle name="㼿㼿㼿㼿㼿 2 5 3 2" xfId="38425" xr:uid="{00000000-0005-0000-0000-0000379E0000}"/>
    <cellStyle name="㼿㼿㼿㼿㼿 2 5 3 2 2" xfId="38426" xr:uid="{00000000-0005-0000-0000-0000389E0000}"/>
    <cellStyle name="㼿㼿㼿㼿㼿 2 5 3 2 2 2" xfId="38427" xr:uid="{00000000-0005-0000-0000-0000399E0000}"/>
    <cellStyle name="㼿㼿㼿㼿㼿 2 5 3 2 3" xfId="38428" xr:uid="{00000000-0005-0000-0000-00003A9E0000}"/>
    <cellStyle name="㼿㼿㼿㼿㼿 2 5 3 3" xfId="38429" xr:uid="{00000000-0005-0000-0000-00003B9E0000}"/>
    <cellStyle name="㼿㼿㼿㼿㼿 2 5 3 3 2" xfId="38430" xr:uid="{00000000-0005-0000-0000-00003C9E0000}"/>
    <cellStyle name="㼿㼿㼿㼿㼿 2 5 3 3 2 2" xfId="38431" xr:uid="{00000000-0005-0000-0000-00003D9E0000}"/>
    <cellStyle name="㼿㼿㼿㼿㼿 2 5 3 3 3" xfId="38432" xr:uid="{00000000-0005-0000-0000-00003E9E0000}"/>
    <cellStyle name="㼿㼿㼿㼿㼿 2 5 3 4" xfId="38433" xr:uid="{00000000-0005-0000-0000-00003F9E0000}"/>
    <cellStyle name="㼿㼿㼿㼿㼿 2 5 3 4 2" xfId="38434" xr:uid="{00000000-0005-0000-0000-0000409E0000}"/>
    <cellStyle name="㼿㼿㼿㼿㼿 2 5 3 4 2 2" xfId="38435" xr:uid="{00000000-0005-0000-0000-0000419E0000}"/>
    <cellStyle name="㼿㼿㼿㼿㼿 2 5 3 4 3" xfId="38436" xr:uid="{00000000-0005-0000-0000-0000429E0000}"/>
    <cellStyle name="㼿㼿㼿㼿㼿 2 5 3 5" xfId="38437" xr:uid="{00000000-0005-0000-0000-0000439E0000}"/>
    <cellStyle name="㼿㼿㼿㼿㼿 2 5 3 5 2" xfId="38438" xr:uid="{00000000-0005-0000-0000-0000449E0000}"/>
    <cellStyle name="㼿㼿㼿㼿㼿 2 5 3 6" xfId="38439" xr:uid="{00000000-0005-0000-0000-0000459E0000}"/>
    <cellStyle name="㼿㼿㼿㼿㼿 2 5 4" xfId="38440" xr:uid="{00000000-0005-0000-0000-0000469E0000}"/>
    <cellStyle name="㼿㼿㼿㼿㼿 2 5 4 2" xfId="38441" xr:uid="{00000000-0005-0000-0000-0000479E0000}"/>
    <cellStyle name="㼿㼿㼿㼿㼿 2 5 4 2 2" xfId="38442" xr:uid="{00000000-0005-0000-0000-0000489E0000}"/>
    <cellStyle name="㼿㼿㼿㼿㼿 2 5 4 2 2 2" xfId="38443" xr:uid="{00000000-0005-0000-0000-0000499E0000}"/>
    <cellStyle name="㼿㼿㼿㼿㼿 2 5 4 2 3" xfId="38444" xr:uid="{00000000-0005-0000-0000-00004A9E0000}"/>
    <cellStyle name="㼿㼿㼿㼿㼿 2 5 4 3" xfId="38445" xr:uid="{00000000-0005-0000-0000-00004B9E0000}"/>
    <cellStyle name="㼿㼿㼿㼿㼿 2 5 4 3 2" xfId="38446" xr:uid="{00000000-0005-0000-0000-00004C9E0000}"/>
    <cellStyle name="㼿㼿㼿㼿㼿 2 5 4 3 2 2" xfId="38447" xr:uid="{00000000-0005-0000-0000-00004D9E0000}"/>
    <cellStyle name="㼿㼿㼿㼿㼿 2 5 4 3 3" xfId="38448" xr:uid="{00000000-0005-0000-0000-00004E9E0000}"/>
    <cellStyle name="㼿㼿㼿㼿㼿 2 5 4 4" xfId="38449" xr:uid="{00000000-0005-0000-0000-00004F9E0000}"/>
    <cellStyle name="㼿㼿㼿㼿㼿 2 5 4 4 2" xfId="38450" xr:uid="{00000000-0005-0000-0000-0000509E0000}"/>
    <cellStyle name="㼿㼿㼿㼿㼿 2 5 4 4 2 2" xfId="38451" xr:uid="{00000000-0005-0000-0000-0000519E0000}"/>
    <cellStyle name="㼿㼿㼿㼿㼿 2 5 4 4 3" xfId="38452" xr:uid="{00000000-0005-0000-0000-0000529E0000}"/>
    <cellStyle name="㼿㼿㼿㼿㼿 2 5 4 5" xfId="38453" xr:uid="{00000000-0005-0000-0000-0000539E0000}"/>
    <cellStyle name="㼿㼿㼿㼿㼿 2 5 4 5 2" xfId="38454" xr:uid="{00000000-0005-0000-0000-0000549E0000}"/>
    <cellStyle name="㼿㼿㼿㼿㼿 2 5 4 6" xfId="38455" xr:uid="{00000000-0005-0000-0000-0000559E0000}"/>
    <cellStyle name="㼿㼿㼿㼿㼿 2 5 5" xfId="38456" xr:uid="{00000000-0005-0000-0000-0000569E0000}"/>
    <cellStyle name="㼿㼿㼿㼿㼿 2 5 5 2" xfId="38457" xr:uid="{00000000-0005-0000-0000-0000579E0000}"/>
    <cellStyle name="㼿㼿㼿㼿㼿 2 5 5 2 2" xfId="38458" xr:uid="{00000000-0005-0000-0000-0000589E0000}"/>
    <cellStyle name="㼿㼿㼿㼿㼿 2 5 5 2 2 2" xfId="38459" xr:uid="{00000000-0005-0000-0000-0000599E0000}"/>
    <cellStyle name="㼿㼿㼿㼿㼿 2 5 5 2 3" xfId="38460" xr:uid="{00000000-0005-0000-0000-00005A9E0000}"/>
    <cellStyle name="㼿㼿㼿㼿㼿 2 5 5 3" xfId="38461" xr:uid="{00000000-0005-0000-0000-00005B9E0000}"/>
    <cellStyle name="㼿㼿㼿㼿㼿 2 5 5 3 2" xfId="38462" xr:uid="{00000000-0005-0000-0000-00005C9E0000}"/>
    <cellStyle name="㼿㼿㼿㼿㼿 2 5 5 3 2 2" xfId="38463" xr:uid="{00000000-0005-0000-0000-00005D9E0000}"/>
    <cellStyle name="㼿㼿㼿㼿㼿 2 5 5 3 3" xfId="38464" xr:uid="{00000000-0005-0000-0000-00005E9E0000}"/>
    <cellStyle name="㼿㼿㼿㼿㼿 2 5 5 4" xfId="38465" xr:uid="{00000000-0005-0000-0000-00005F9E0000}"/>
    <cellStyle name="㼿㼿㼿㼿㼿 2 5 5 4 2" xfId="38466" xr:uid="{00000000-0005-0000-0000-0000609E0000}"/>
    <cellStyle name="㼿㼿㼿㼿㼿 2 5 5 4 2 2" xfId="38467" xr:uid="{00000000-0005-0000-0000-0000619E0000}"/>
    <cellStyle name="㼿㼿㼿㼿㼿 2 5 5 4 3" xfId="38468" xr:uid="{00000000-0005-0000-0000-0000629E0000}"/>
    <cellStyle name="㼿㼿㼿㼿㼿 2 5 5 5" xfId="38469" xr:uid="{00000000-0005-0000-0000-0000639E0000}"/>
    <cellStyle name="㼿㼿㼿㼿㼿 2 5 5 5 2" xfId="38470" xr:uid="{00000000-0005-0000-0000-0000649E0000}"/>
    <cellStyle name="㼿㼿㼿㼿㼿 2 5 5 6" xfId="38471" xr:uid="{00000000-0005-0000-0000-0000659E0000}"/>
    <cellStyle name="㼿㼿㼿㼿㼿 2 5 6" xfId="38472" xr:uid="{00000000-0005-0000-0000-0000669E0000}"/>
    <cellStyle name="㼿㼿㼿㼿㼿 2 5 6 2" xfId="38473" xr:uid="{00000000-0005-0000-0000-0000679E0000}"/>
    <cellStyle name="㼿㼿㼿㼿㼿 2 5 6 2 2" xfId="38474" xr:uid="{00000000-0005-0000-0000-0000689E0000}"/>
    <cellStyle name="㼿㼿㼿㼿㼿 2 5 6 3" xfId="38475" xr:uid="{00000000-0005-0000-0000-0000699E0000}"/>
    <cellStyle name="㼿㼿㼿㼿㼿 2 5 7" xfId="38476" xr:uid="{00000000-0005-0000-0000-00006A9E0000}"/>
    <cellStyle name="㼿㼿㼿㼿㼿 2 5 7 2" xfId="38477" xr:uid="{00000000-0005-0000-0000-00006B9E0000}"/>
    <cellStyle name="㼿㼿㼿㼿㼿 2 5 8" xfId="38478" xr:uid="{00000000-0005-0000-0000-00006C9E0000}"/>
    <cellStyle name="㼿㼿㼿㼿㼿 2 6" xfId="38479" xr:uid="{00000000-0005-0000-0000-00006D9E0000}"/>
    <cellStyle name="㼿㼿㼿㼿㼿 2 6 2" xfId="38480" xr:uid="{00000000-0005-0000-0000-00006E9E0000}"/>
    <cellStyle name="㼿㼿㼿㼿㼿 2 6 2 2" xfId="38481" xr:uid="{00000000-0005-0000-0000-00006F9E0000}"/>
    <cellStyle name="㼿㼿㼿㼿㼿 2 6 2 2 2" xfId="38482" xr:uid="{00000000-0005-0000-0000-0000709E0000}"/>
    <cellStyle name="㼿㼿㼿㼿㼿 2 6 2 3" xfId="38483" xr:uid="{00000000-0005-0000-0000-0000719E0000}"/>
    <cellStyle name="㼿㼿㼿㼿㼿 2 6 3" xfId="38484" xr:uid="{00000000-0005-0000-0000-0000729E0000}"/>
    <cellStyle name="㼿㼿㼿㼿㼿 2 6 3 2" xfId="38485" xr:uid="{00000000-0005-0000-0000-0000739E0000}"/>
    <cellStyle name="㼿㼿㼿㼿㼿 2 6 4" xfId="38486" xr:uid="{00000000-0005-0000-0000-0000749E0000}"/>
    <cellStyle name="㼿㼿㼿㼿㼿 2 7" xfId="38487" xr:uid="{00000000-0005-0000-0000-0000759E0000}"/>
    <cellStyle name="㼿㼿㼿㼿㼿 2 7 2" xfId="38488" xr:uid="{00000000-0005-0000-0000-0000769E0000}"/>
    <cellStyle name="㼿㼿㼿㼿㼿 2 7 2 2" xfId="38489" xr:uid="{00000000-0005-0000-0000-0000779E0000}"/>
    <cellStyle name="㼿㼿㼿㼿㼿 2 7 3" xfId="38490" xr:uid="{00000000-0005-0000-0000-0000789E0000}"/>
    <cellStyle name="㼿㼿㼿㼿㼿 2 8" xfId="38491" xr:uid="{00000000-0005-0000-0000-0000799E0000}"/>
    <cellStyle name="㼿㼿㼿㼿㼿 2 8 2" xfId="38492" xr:uid="{00000000-0005-0000-0000-00007A9E0000}"/>
    <cellStyle name="㼿㼿㼿㼿㼿 2 9" xfId="38493" xr:uid="{00000000-0005-0000-0000-00007B9E0000}"/>
    <cellStyle name="㼿㼿㼿㼿㼿 3" xfId="476" xr:uid="{00000000-0005-0000-0000-00007C9E0000}"/>
    <cellStyle name="㼿㼿㼿㼿㼿 3 2" xfId="38494" xr:uid="{00000000-0005-0000-0000-00007D9E0000}"/>
    <cellStyle name="㼿㼿㼿㼿㼿 3 2 10" xfId="38495" xr:uid="{00000000-0005-0000-0000-00007E9E0000}"/>
    <cellStyle name="㼿㼿㼿㼿㼿 3 2 2" xfId="38496" xr:uid="{00000000-0005-0000-0000-00007F9E0000}"/>
    <cellStyle name="㼿㼿㼿㼿㼿 3 2 2 2" xfId="38497" xr:uid="{00000000-0005-0000-0000-0000809E0000}"/>
    <cellStyle name="㼿㼿㼿㼿㼿 3 2 2 2 2" xfId="38498" xr:uid="{00000000-0005-0000-0000-0000819E0000}"/>
    <cellStyle name="㼿㼿㼿㼿㼿 3 2 2 2 2 2" xfId="38499" xr:uid="{00000000-0005-0000-0000-0000829E0000}"/>
    <cellStyle name="㼿㼿㼿㼿㼿 3 2 2 2 2 2 2" xfId="38500" xr:uid="{00000000-0005-0000-0000-0000839E0000}"/>
    <cellStyle name="㼿㼿㼿㼿㼿 3 2 2 2 2 3" xfId="38501" xr:uid="{00000000-0005-0000-0000-0000849E0000}"/>
    <cellStyle name="㼿㼿㼿㼿㼿 3 2 2 2 3" xfId="38502" xr:uid="{00000000-0005-0000-0000-0000859E0000}"/>
    <cellStyle name="㼿㼿㼿㼿㼿 3 2 2 2 3 2" xfId="38503" xr:uid="{00000000-0005-0000-0000-0000869E0000}"/>
    <cellStyle name="㼿㼿㼿㼿㼿 3 2 2 2 3 2 2" xfId="38504" xr:uid="{00000000-0005-0000-0000-0000879E0000}"/>
    <cellStyle name="㼿㼿㼿㼿㼿 3 2 2 2 3 3" xfId="38505" xr:uid="{00000000-0005-0000-0000-0000889E0000}"/>
    <cellStyle name="㼿㼿㼿㼿㼿 3 2 2 2 4" xfId="38506" xr:uid="{00000000-0005-0000-0000-0000899E0000}"/>
    <cellStyle name="㼿㼿㼿㼿㼿 3 2 2 2 4 2" xfId="38507" xr:uid="{00000000-0005-0000-0000-00008A9E0000}"/>
    <cellStyle name="㼿㼿㼿㼿㼿 3 2 2 2 4 2 2" xfId="38508" xr:uid="{00000000-0005-0000-0000-00008B9E0000}"/>
    <cellStyle name="㼿㼿㼿㼿㼿 3 2 2 2 4 3" xfId="38509" xr:uid="{00000000-0005-0000-0000-00008C9E0000}"/>
    <cellStyle name="㼿㼿㼿㼿㼿 3 2 2 2 5" xfId="38510" xr:uid="{00000000-0005-0000-0000-00008D9E0000}"/>
    <cellStyle name="㼿㼿㼿㼿㼿 3 2 2 2 5 2" xfId="38511" xr:uid="{00000000-0005-0000-0000-00008E9E0000}"/>
    <cellStyle name="㼿㼿㼿㼿㼿 3 2 2 2 6" xfId="38512" xr:uid="{00000000-0005-0000-0000-00008F9E0000}"/>
    <cellStyle name="㼿㼿㼿㼿㼿 3 2 2 3" xfId="38513" xr:uid="{00000000-0005-0000-0000-0000909E0000}"/>
    <cellStyle name="㼿㼿㼿㼿㼿 3 2 2 3 2" xfId="38514" xr:uid="{00000000-0005-0000-0000-0000919E0000}"/>
    <cellStyle name="㼿㼿㼿㼿㼿 3 2 2 3 2 2" xfId="38515" xr:uid="{00000000-0005-0000-0000-0000929E0000}"/>
    <cellStyle name="㼿㼿㼿㼿㼿 3 2 2 3 2 2 2" xfId="38516" xr:uid="{00000000-0005-0000-0000-0000939E0000}"/>
    <cellStyle name="㼿㼿㼿㼿㼿 3 2 2 3 2 3" xfId="38517" xr:uid="{00000000-0005-0000-0000-0000949E0000}"/>
    <cellStyle name="㼿㼿㼿㼿㼿 3 2 2 3 3" xfId="38518" xr:uid="{00000000-0005-0000-0000-0000959E0000}"/>
    <cellStyle name="㼿㼿㼿㼿㼿 3 2 2 3 3 2" xfId="38519" xr:uid="{00000000-0005-0000-0000-0000969E0000}"/>
    <cellStyle name="㼿㼿㼿㼿㼿 3 2 2 3 3 2 2" xfId="38520" xr:uid="{00000000-0005-0000-0000-0000979E0000}"/>
    <cellStyle name="㼿㼿㼿㼿㼿 3 2 2 3 3 3" xfId="38521" xr:uid="{00000000-0005-0000-0000-0000989E0000}"/>
    <cellStyle name="㼿㼿㼿㼿㼿 3 2 2 3 4" xfId="38522" xr:uid="{00000000-0005-0000-0000-0000999E0000}"/>
    <cellStyle name="㼿㼿㼿㼿㼿 3 2 2 3 4 2" xfId="38523" xr:uid="{00000000-0005-0000-0000-00009A9E0000}"/>
    <cellStyle name="㼿㼿㼿㼿㼿 3 2 2 3 4 2 2" xfId="38524" xr:uid="{00000000-0005-0000-0000-00009B9E0000}"/>
    <cellStyle name="㼿㼿㼿㼿㼿 3 2 2 3 4 3" xfId="38525" xr:uid="{00000000-0005-0000-0000-00009C9E0000}"/>
    <cellStyle name="㼿㼿㼿㼿㼿 3 2 2 3 5" xfId="38526" xr:uid="{00000000-0005-0000-0000-00009D9E0000}"/>
    <cellStyle name="㼿㼿㼿㼿㼿 3 2 2 3 5 2" xfId="38527" xr:uid="{00000000-0005-0000-0000-00009E9E0000}"/>
    <cellStyle name="㼿㼿㼿㼿㼿 3 2 2 3 6" xfId="38528" xr:uid="{00000000-0005-0000-0000-00009F9E0000}"/>
    <cellStyle name="㼿㼿㼿㼿㼿 3 2 2 4" xfId="38529" xr:uid="{00000000-0005-0000-0000-0000A09E0000}"/>
    <cellStyle name="㼿㼿㼿㼿㼿 3 2 2 4 2" xfId="38530" xr:uid="{00000000-0005-0000-0000-0000A19E0000}"/>
    <cellStyle name="㼿㼿㼿㼿㼿 3 2 2 4 2 2" xfId="38531" xr:uid="{00000000-0005-0000-0000-0000A29E0000}"/>
    <cellStyle name="㼿㼿㼿㼿㼿 3 2 2 4 2 2 2" xfId="38532" xr:uid="{00000000-0005-0000-0000-0000A39E0000}"/>
    <cellStyle name="㼿㼿㼿㼿㼿 3 2 2 4 2 3" xfId="38533" xr:uid="{00000000-0005-0000-0000-0000A49E0000}"/>
    <cellStyle name="㼿㼿㼿㼿㼿 3 2 2 4 3" xfId="38534" xr:uid="{00000000-0005-0000-0000-0000A59E0000}"/>
    <cellStyle name="㼿㼿㼿㼿㼿 3 2 2 4 3 2" xfId="38535" xr:uid="{00000000-0005-0000-0000-0000A69E0000}"/>
    <cellStyle name="㼿㼿㼿㼿㼿 3 2 2 4 3 2 2" xfId="38536" xr:uid="{00000000-0005-0000-0000-0000A79E0000}"/>
    <cellStyle name="㼿㼿㼿㼿㼿 3 2 2 4 3 3" xfId="38537" xr:uid="{00000000-0005-0000-0000-0000A89E0000}"/>
    <cellStyle name="㼿㼿㼿㼿㼿 3 2 2 4 4" xfId="38538" xr:uid="{00000000-0005-0000-0000-0000A99E0000}"/>
    <cellStyle name="㼿㼿㼿㼿㼿 3 2 2 4 4 2" xfId="38539" xr:uid="{00000000-0005-0000-0000-0000AA9E0000}"/>
    <cellStyle name="㼿㼿㼿㼿㼿 3 2 2 4 4 2 2" xfId="38540" xr:uid="{00000000-0005-0000-0000-0000AB9E0000}"/>
    <cellStyle name="㼿㼿㼿㼿㼿 3 2 2 4 4 3" xfId="38541" xr:uid="{00000000-0005-0000-0000-0000AC9E0000}"/>
    <cellStyle name="㼿㼿㼿㼿㼿 3 2 2 4 5" xfId="38542" xr:uid="{00000000-0005-0000-0000-0000AD9E0000}"/>
    <cellStyle name="㼿㼿㼿㼿㼿 3 2 2 4 5 2" xfId="38543" xr:uid="{00000000-0005-0000-0000-0000AE9E0000}"/>
    <cellStyle name="㼿㼿㼿㼿㼿 3 2 2 4 6" xfId="38544" xr:uid="{00000000-0005-0000-0000-0000AF9E0000}"/>
    <cellStyle name="㼿㼿㼿㼿㼿 3 2 2 5" xfId="38545" xr:uid="{00000000-0005-0000-0000-0000B09E0000}"/>
    <cellStyle name="㼿㼿㼿㼿㼿 3 2 2 5 2" xfId="38546" xr:uid="{00000000-0005-0000-0000-0000B19E0000}"/>
    <cellStyle name="㼿㼿㼿㼿㼿 3 2 2 5 2 2" xfId="38547" xr:uid="{00000000-0005-0000-0000-0000B29E0000}"/>
    <cellStyle name="㼿㼿㼿㼿㼿 3 2 2 5 2 2 2" xfId="38548" xr:uid="{00000000-0005-0000-0000-0000B39E0000}"/>
    <cellStyle name="㼿㼿㼿㼿㼿 3 2 2 5 2 3" xfId="38549" xr:uid="{00000000-0005-0000-0000-0000B49E0000}"/>
    <cellStyle name="㼿㼿㼿㼿㼿 3 2 2 5 3" xfId="38550" xr:uid="{00000000-0005-0000-0000-0000B59E0000}"/>
    <cellStyle name="㼿㼿㼿㼿㼿 3 2 2 5 3 2" xfId="38551" xr:uid="{00000000-0005-0000-0000-0000B69E0000}"/>
    <cellStyle name="㼿㼿㼿㼿㼿 3 2 2 5 3 2 2" xfId="38552" xr:uid="{00000000-0005-0000-0000-0000B79E0000}"/>
    <cellStyle name="㼿㼿㼿㼿㼿 3 2 2 5 3 3" xfId="38553" xr:uid="{00000000-0005-0000-0000-0000B89E0000}"/>
    <cellStyle name="㼿㼿㼿㼿㼿 3 2 2 5 4" xfId="38554" xr:uid="{00000000-0005-0000-0000-0000B99E0000}"/>
    <cellStyle name="㼿㼿㼿㼿㼿 3 2 2 5 4 2" xfId="38555" xr:uid="{00000000-0005-0000-0000-0000BA9E0000}"/>
    <cellStyle name="㼿㼿㼿㼿㼿 3 2 2 5 4 2 2" xfId="38556" xr:uid="{00000000-0005-0000-0000-0000BB9E0000}"/>
    <cellStyle name="㼿㼿㼿㼿㼿 3 2 2 5 4 3" xfId="38557" xr:uid="{00000000-0005-0000-0000-0000BC9E0000}"/>
    <cellStyle name="㼿㼿㼿㼿㼿 3 2 2 5 5" xfId="38558" xr:uid="{00000000-0005-0000-0000-0000BD9E0000}"/>
    <cellStyle name="㼿㼿㼿㼿㼿 3 2 2 5 5 2" xfId="38559" xr:uid="{00000000-0005-0000-0000-0000BE9E0000}"/>
    <cellStyle name="㼿㼿㼿㼿㼿 3 2 2 5 6" xfId="38560" xr:uid="{00000000-0005-0000-0000-0000BF9E0000}"/>
    <cellStyle name="㼿㼿㼿㼿㼿 3 2 2 6" xfId="38561" xr:uid="{00000000-0005-0000-0000-0000C09E0000}"/>
    <cellStyle name="㼿㼿㼿㼿㼿 3 2 2 6 2" xfId="38562" xr:uid="{00000000-0005-0000-0000-0000C19E0000}"/>
    <cellStyle name="㼿㼿㼿㼿㼿 3 2 2 6 2 2" xfId="38563" xr:uid="{00000000-0005-0000-0000-0000C29E0000}"/>
    <cellStyle name="㼿㼿㼿㼿㼿 3 2 2 6 2 2 2" xfId="38564" xr:uid="{00000000-0005-0000-0000-0000C39E0000}"/>
    <cellStyle name="㼿㼿㼿㼿㼿 3 2 2 6 2 3" xfId="38565" xr:uid="{00000000-0005-0000-0000-0000C49E0000}"/>
    <cellStyle name="㼿㼿㼿㼿㼿 3 2 2 6 3" xfId="38566" xr:uid="{00000000-0005-0000-0000-0000C59E0000}"/>
    <cellStyle name="㼿㼿㼿㼿㼿 3 2 2 6 3 2" xfId="38567" xr:uid="{00000000-0005-0000-0000-0000C69E0000}"/>
    <cellStyle name="㼿㼿㼿㼿㼿 3 2 2 6 3 2 2" xfId="38568" xr:uid="{00000000-0005-0000-0000-0000C79E0000}"/>
    <cellStyle name="㼿㼿㼿㼿㼿 3 2 2 6 3 3" xfId="38569" xr:uid="{00000000-0005-0000-0000-0000C89E0000}"/>
    <cellStyle name="㼿㼿㼿㼿㼿 3 2 2 6 4" xfId="38570" xr:uid="{00000000-0005-0000-0000-0000C99E0000}"/>
    <cellStyle name="㼿㼿㼿㼿㼿 3 2 2 6 4 2" xfId="38571" xr:uid="{00000000-0005-0000-0000-0000CA9E0000}"/>
    <cellStyle name="㼿㼿㼿㼿㼿 3 2 2 6 4 2 2" xfId="38572" xr:uid="{00000000-0005-0000-0000-0000CB9E0000}"/>
    <cellStyle name="㼿㼿㼿㼿㼿 3 2 2 6 4 3" xfId="38573" xr:uid="{00000000-0005-0000-0000-0000CC9E0000}"/>
    <cellStyle name="㼿㼿㼿㼿㼿 3 2 2 6 5" xfId="38574" xr:uid="{00000000-0005-0000-0000-0000CD9E0000}"/>
    <cellStyle name="㼿㼿㼿㼿㼿 3 2 2 6 5 2" xfId="38575" xr:uid="{00000000-0005-0000-0000-0000CE9E0000}"/>
    <cellStyle name="㼿㼿㼿㼿㼿 3 2 2 6 6" xfId="38576" xr:uid="{00000000-0005-0000-0000-0000CF9E0000}"/>
    <cellStyle name="㼿㼿㼿㼿㼿 3 2 2 7" xfId="38577" xr:uid="{00000000-0005-0000-0000-0000D09E0000}"/>
    <cellStyle name="㼿㼿㼿㼿㼿 3 2 2 7 2" xfId="38578" xr:uid="{00000000-0005-0000-0000-0000D19E0000}"/>
    <cellStyle name="㼿㼿㼿㼿㼿 3 2 2 7 2 2" xfId="38579" xr:uid="{00000000-0005-0000-0000-0000D29E0000}"/>
    <cellStyle name="㼿㼿㼿㼿㼿 3 2 2 7 3" xfId="38580" xr:uid="{00000000-0005-0000-0000-0000D39E0000}"/>
    <cellStyle name="㼿㼿㼿㼿㼿 3 2 2 8" xfId="38581" xr:uid="{00000000-0005-0000-0000-0000D49E0000}"/>
    <cellStyle name="㼿㼿㼿㼿㼿 3 2 2 8 2" xfId="38582" xr:uid="{00000000-0005-0000-0000-0000D59E0000}"/>
    <cellStyle name="㼿㼿㼿㼿㼿 3 2 2 9" xfId="38583" xr:uid="{00000000-0005-0000-0000-0000D69E0000}"/>
    <cellStyle name="㼿㼿㼿㼿㼿 3 2 3" xfId="38584" xr:uid="{00000000-0005-0000-0000-0000D79E0000}"/>
    <cellStyle name="㼿㼿㼿㼿㼿 3 2 3 2" xfId="38585" xr:uid="{00000000-0005-0000-0000-0000D89E0000}"/>
    <cellStyle name="㼿㼿㼿㼿㼿 3 2 3 2 2" xfId="38586" xr:uid="{00000000-0005-0000-0000-0000D99E0000}"/>
    <cellStyle name="㼿㼿㼿㼿㼿 3 2 3 2 2 2" xfId="38587" xr:uid="{00000000-0005-0000-0000-0000DA9E0000}"/>
    <cellStyle name="㼿㼿㼿㼿㼿 3 2 3 2 2 2 2" xfId="38588" xr:uid="{00000000-0005-0000-0000-0000DB9E0000}"/>
    <cellStyle name="㼿㼿㼿㼿㼿 3 2 3 2 2 3" xfId="38589" xr:uid="{00000000-0005-0000-0000-0000DC9E0000}"/>
    <cellStyle name="㼿㼿㼿㼿㼿 3 2 3 2 3" xfId="38590" xr:uid="{00000000-0005-0000-0000-0000DD9E0000}"/>
    <cellStyle name="㼿㼿㼿㼿㼿 3 2 3 2 3 2" xfId="38591" xr:uid="{00000000-0005-0000-0000-0000DE9E0000}"/>
    <cellStyle name="㼿㼿㼿㼿㼿 3 2 3 2 3 2 2" xfId="38592" xr:uid="{00000000-0005-0000-0000-0000DF9E0000}"/>
    <cellStyle name="㼿㼿㼿㼿㼿 3 2 3 2 3 3" xfId="38593" xr:uid="{00000000-0005-0000-0000-0000E09E0000}"/>
    <cellStyle name="㼿㼿㼿㼿㼿 3 2 3 2 4" xfId="38594" xr:uid="{00000000-0005-0000-0000-0000E19E0000}"/>
    <cellStyle name="㼿㼿㼿㼿㼿 3 2 3 2 4 2" xfId="38595" xr:uid="{00000000-0005-0000-0000-0000E29E0000}"/>
    <cellStyle name="㼿㼿㼿㼿㼿 3 2 3 2 4 2 2" xfId="38596" xr:uid="{00000000-0005-0000-0000-0000E39E0000}"/>
    <cellStyle name="㼿㼿㼿㼿㼿 3 2 3 2 4 3" xfId="38597" xr:uid="{00000000-0005-0000-0000-0000E49E0000}"/>
    <cellStyle name="㼿㼿㼿㼿㼿 3 2 3 2 5" xfId="38598" xr:uid="{00000000-0005-0000-0000-0000E59E0000}"/>
    <cellStyle name="㼿㼿㼿㼿㼿 3 2 3 2 5 2" xfId="38599" xr:uid="{00000000-0005-0000-0000-0000E69E0000}"/>
    <cellStyle name="㼿㼿㼿㼿㼿 3 2 3 2 6" xfId="38600" xr:uid="{00000000-0005-0000-0000-0000E79E0000}"/>
    <cellStyle name="㼿㼿㼿㼿㼿 3 2 3 3" xfId="38601" xr:uid="{00000000-0005-0000-0000-0000E89E0000}"/>
    <cellStyle name="㼿㼿㼿㼿㼿 3 2 3 3 2" xfId="38602" xr:uid="{00000000-0005-0000-0000-0000E99E0000}"/>
    <cellStyle name="㼿㼿㼿㼿㼿 3 2 3 3 2 2" xfId="38603" xr:uid="{00000000-0005-0000-0000-0000EA9E0000}"/>
    <cellStyle name="㼿㼿㼿㼿㼿 3 2 3 3 2 2 2" xfId="38604" xr:uid="{00000000-0005-0000-0000-0000EB9E0000}"/>
    <cellStyle name="㼿㼿㼿㼿㼿 3 2 3 3 2 3" xfId="38605" xr:uid="{00000000-0005-0000-0000-0000EC9E0000}"/>
    <cellStyle name="㼿㼿㼿㼿㼿 3 2 3 3 3" xfId="38606" xr:uid="{00000000-0005-0000-0000-0000ED9E0000}"/>
    <cellStyle name="㼿㼿㼿㼿㼿 3 2 3 3 3 2" xfId="38607" xr:uid="{00000000-0005-0000-0000-0000EE9E0000}"/>
    <cellStyle name="㼿㼿㼿㼿㼿 3 2 3 3 3 2 2" xfId="38608" xr:uid="{00000000-0005-0000-0000-0000EF9E0000}"/>
    <cellStyle name="㼿㼿㼿㼿㼿 3 2 3 3 3 3" xfId="38609" xr:uid="{00000000-0005-0000-0000-0000F09E0000}"/>
    <cellStyle name="㼿㼿㼿㼿㼿 3 2 3 3 4" xfId="38610" xr:uid="{00000000-0005-0000-0000-0000F19E0000}"/>
    <cellStyle name="㼿㼿㼿㼿㼿 3 2 3 3 4 2" xfId="38611" xr:uid="{00000000-0005-0000-0000-0000F29E0000}"/>
    <cellStyle name="㼿㼿㼿㼿㼿 3 2 3 3 4 2 2" xfId="38612" xr:uid="{00000000-0005-0000-0000-0000F39E0000}"/>
    <cellStyle name="㼿㼿㼿㼿㼿 3 2 3 3 4 3" xfId="38613" xr:uid="{00000000-0005-0000-0000-0000F49E0000}"/>
    <cellStyle name="㼿㼿㼿㼿㼿 3 2 3 3 5" xfId="38614" xr:uid="{00000000-0005-0000-0000-0000F59E0000}"/>
    <cellStyle name="㼿㼿㼿㼿㼿 3 2 3 3 5 2" xfId="38615" xr:uid="{00000000-0005-0000-0000-0000F69E0000}"/>
    <cellStyle name="㼿㼿㼿㼿㼿 3 2 3 3 6" xfId="38616" xr:uid="{00000000-0005-0000-0000-0000F79E0000}"/>
    <cellStyle name="㼿㼿㼿㼿㼿 3 2 3 4" xfId="38617" xr:uid="{00000000-0005-0000-0000-0000F89E0000}"/>
    <cellStyle name="㼿㼿㼿㼿㼿 3 2 3 4 2" xfId="38618" xr:uid="{00000000-0005-0000-0000-0000F99E0000}"/>
    <cellStyle name="㼿㼿㼿㼿㼿 3 2 3 4 2 2" xfId="38619" xr:uid="{00000000-0005-0000-0000-0000FA9E0000}"/>
    <cellStyle name="㼿㼿㼿㼿㼿 3 2 3 4 2 2 2" xfId="38620" xr:uid="{00000000-0005-0000-0000-0000FB9E0000}"/>
    <cellStyle name="㼿㼿㼿㼿㼿 3 2 3 4 2 3" xfId="38621" xr:uid="{00000000-0005-0000-0000-0000FC9E0000}"/>
    <cellStyle name="㼿㼿㼿㼿㼿 3 2 3 4 3" xfId="38622" xr:uid="{00000000-0005-0000-0000-0000FD9E0000}"/>
    <cellStyle name="㼿㼿㼿㼿㼿 3 2 3 4 3 2" xfId="38623" xr:uid="{00000000-0005-0000-0000-0000FE9E0000}"/>
    <cellStyle name="㼿㼿㼿㼿㼿 3 2 3 4 3 2 2" xfId="38624" xr:uid="{00000000-0005-0000-0000-0000FF9E0000}"/>
    <cellStyle name="㼿㼿㼿㼿㼿 3 2 3 4 3 3" xfId="38625" xr:uid="{00000000-0005-0000-0000-0000009F0000}"/>
    <cellStyle name="㼿㼿㼿㼿㼿 3 2 3 4 4" xfId="38626" xr:uid="{00000000-0005-0000-0000-0000019F0000}"/>
    <cellStyle name="㼿㼿㼿㼿㼿 3 2 3 4 4 2" xfId="38627" xr:uid="{00000000-0005-0000-0000-0000029F0000}"/>
    <cellStyle name="㼿㼿㼿㼿㼿 3 2 3 4 4 2 2" xfId="38628" xr:uid="{00000000-0005-0000-0000-0000039F0000}"/>
    <cellStyle name="㼿㼿㼿㼿㼿 3 2 3 4 4 3" xfId="38629" xr:uid="{00000000-0005-0000-0000-0000049F0000}"/>
    <cellStyle name="㼿㼿㼿㼿㼿 3 2 3 4 5" xfId="38630" xr:uid="{00000000-0005-0000-0000-0000059F0000}"/>
    <cellStyle name="㼿㼿㼿㼿㼿 3 2 3 4 5 2" xfId="38631" xr:uid="{00000000-0005-0000-0000-0000069F0000}"/>
    <cellStyle name="㼿㼿㼿㼿㼿 3 2 3 4 6" xfId="38632" xr:uid="{00000000-0005-0000-0000-0000079F0000}"/>
    <cellStyle name="㼿㼿㼿㼿㼿 3 2 3 5" xfId="38633" xr:uid="{00000000-0005-0000-0000-0000089F0000}"/>
    <cellStyle name="㼿㼿㼿㼿㼿 3 2 3 5 2" xfId="38634" xr:uid="{00000000-0005-0000-0000-0000099F0000}"/>
    <cellStyle name="㼿㼿㼿㼿㼿 3 2 3 5 2 2" xfId="38635" xr:uid="{00000000-0005-0000-0000-00000A9F0000}"/>
    <cellStyle name="㼿㼿㼿㼿㼿 3 2 3 5 2 2 2" xfId="38636" xr:uid="{00000000-0005-0000-0000-00000B9F0000}"/>
    <cellStyle name="㼿㼿㼿㼿㼿 3 2 3 5 2 3" xfId="38637" xr:uid="{00000000-0005-0000-0000-00000C9F0000}"/>
    <cellStyle name="㼿㼿㼿㼿㼿 3 2 3 5 3" xfId="38638" xr:uid="{00000000-0005-0000-0000-00000D9F0000}"/>
    <cellStyle name="㼿㼿㼿㼿㼿 3 2 3 5 3 2" xfId="38639" xr:uid="{00000000-0005-0000-0000-00000E9F0000}"/>
    <cellStyle name="㼿㼿㼿㼿㼿 3 2 3 5 3 2 2" xfId="38640" xr:uid="{00000000-0005-0000-0000-00000F9F0000}"/>
    <cellStyle name="㼿㼿㼿㼿㼿 3 2 3 5 3 3" xfId="38641" xr:uid="{00000000-0005-0000-0000-0000109F0000}"/>
    <cellStyle name="㼿㼿㼿㼿㼿 3 2 3 5 4" xfId="38642" xr:uid="{00000000-0005-0000-0000-0000119F0000}"/>
    <cellStyle name="㼿㼿㼿㼿㼿 3 2 3 5 4 2" xfId="38643" xr:uid="{00000000-0005-0000-0000-0000129F0000}"/>
    <cellStyle name="㼿㼿㼿㼿㼿 3 2 3 5 4 2 2" xfId="38644" xr:uid="{00000000-0005-0000-0000-0000139F0000}"/>
    <cellStyle name="㼿㼿㼿㼿㼿 3 2 3 5 4 3" xfId="38645" xr:uid="{00000000-0005-0000-0000-0000149F0000}"/>
    <cellStyle name="㼿㼿㼿㼿㼿 3 2 3 5 5" xfId="38646" xr:uid="{00000000-0005-0000-0000-0000159F0000}"/>
    <cellStyle name="㼿㼿㼿㼿㼿 3 2 3 5 5 2" xfId="38647" xr:uid="{00000000-0005-0000-0000-0000169F0000}"/>
    <cellStyle name="㼿㼿㼿㼿㼿 3 2 3 5 6" xfId="38648" xr:uid="{00000000-0005-0000-0000-0000179F0000}"/>
    <cellStyle name="㼿㼿㼿㼿㼿 3 2 3 6" xfId="38649" xr:uid="{00000000-0005-0000-0000-0000189F0000}"/>
    <cellStyle name="㼿㼿㼿㼿㼿 3 2 3 6 2" xfId="38650" xr:uid="{00000000-0005-0000-0000-0000199F0000}"/>
    <cellStyle name="㼿㼿㼿㼿㼿 3 2 3 6 2 2" xfId="38651" xr:uid="{00000000-0005-0000-0000-00001A9F0000}"/>
    <cellStyle name="㼿㼿㼿㼿㼿 3 2 3 6 3" xfId="38652" xr:uid="{00000000-0005-0000-0000-00001B9F0000}"/>
    <cellStyle name="㼿㼿㼿㼿㼿 3 2 3 7" xfId="38653" xr:uid="{00000000-0005-0000-0000-00001C9F0000}"/>
    <cellStyle name="㼿㼿㼿㼿㼿 3 2 3 7 2" xfId="38654" xr:uid="{00000000-0005-0000-0000-00001D9F0000}"/>
    <cellStyle name="㼿㼿㼿㼿㼿 3 2 3 8" xfId="38655" xr:uid="{00000000-0005-0000-0000-00001E9F0000}"/>
    <cellStyle name="㼿㼿㼿㼿㼿 3 2 4" xfId="38656" xr:uid="{00000000-0005-0000-0000-00001F9F0000}"/>
    <cellStyle name="㼿㼿㼿㼿㼿 3 2 4 2" xfId="38657" xr:uid="{00000000-0005-0000-0000-0000209F0000}"/>
    <cellStyle name="㼿㼿㼿㼿㼿 3 2 4 2 2" xfId="38658" xr:uid="{00000000-0005-0000-0000-0000219F0000}"/>
    <cellStyle name="㼿㼿㼿㼿㼿 3 2 4 2 2 2" xfId="38659" xr:uid="{00000000-0005-0000-0000-0000229F0000}"/>
    <cellStyle name="㼿㼿㼿㼿㼿 3 2 4 2 3" xfId="38660" xr:uid="{00000000-0005-0000-0000-0000239F0000}"/>
    <cellStyle name="㼿㼿㼿㼿㼿 3 2 4 3" xfId="38661" xr:uid="{00000000-0005-0000-0000-0000249F0000}"/>
    <cellStyle name="㼿㼿㼿㼿㼿 3 2 4 3 2" xfId="38662" xr:uid="{00000000-0005-0000-0000-0000259F0000}"/>
    <cellStyle name="㼿㼿㼿㼿㼿 3 2 4 3 2 2" xfId="38663" xr:uid="{00000000-0005-0000-0000-0000269F0000}"/>
    <cellStyle name="㼿㼿㼿㼿㼿 3 2 4 3 3" xfId="38664" xr:uid="{00000000-0005-0000-0000-0000279F0000}"/>
    <cellStyle name="㼿㼿㼿㼿㼿 3 2 4 4" xfId="38665" xr:uid="{00000000-0005-0000-0000-0000289F0000}"/>
    <cellStyle name="㼿㼿㼿㼿㼿 3 2 4 4 2" xfId="38666" xr:uid="{00000000-0005-0000-0000-0000299F0000}"/>
    <cellStyle name="㼿㼿㼿㼿㼿 3 2 4 4 2 2" xfId="38667" xr:uid="{00000000-0005-0000-0000-00002A9F0000}"/>
    <cellStyle name="㼿㼿㼿㼿㼿 3 2 4 4 3" xfId="38668" xr:uid="{00000000-0005-0000-0000-00002B9F0000}"/>
    <cellStyle name="㼿㼿㼿㼿㼿 3 2 4 5" xfId="38669" xr:uid="{00000000-0005-0000-0000-00002C9F0000}"/>
    <cellStyle name="㼿㼿㼿㼿㼿 3 2 4 5 2" xfId="38670" xr:uid="{00000000-0005-0000-0000-00002D9F0000}"/>
    <cellStyle name="㼿㼿㼿㼿㼿 3 2 4 6" xfId="38671" xr:uid="{00000000-0005-0000-0000-00002E9F0000}"/>
    <cellStyle name="㼿㼿㼿㼿㼿 3 2 5" xfId="38672" xr:uid="{00000000-0005-0000-0000-00002F9F0000}"/>
    <cellStyle name="㼿㼿㼿㼿㼿 3 2 5 2" xfId="38673" xr:uid="{00000000-0005-0000-0000-0000309F0000}"/>
    <cellStyle name="㼿㼿㼿㼿㼿 3 2 5 2 2" xfId="38674" xr:uid="{00000000-0005-0000-0000-0000319F0000}"/>
    <cellStyle name="㼿㼿㼿㼿㼿 3 2 5 2 2 2" xfId="38675" xr:uid="{00000000-0005-0000-0000-0000329F0000}"/>
    <cellStyle name="㼿㼿㼿㼿㼿 3 2 5 2 3" xfId="38676" xr:uid="{00000000-0005-0000-0000-0000339F0000}"/>
    <cellStyle name="㼿㼿㼿㼿㼿 3 2 5 3" xfId="38677" xr:uid="{00000000-0005-0000-0000-0000349F0000}"/>
    <cellStyle name="㼿㼿㼿㼿㼿 3 2 5 3 2" xfId="38678" xr:uid="{00000000-0005-0000-0000-0000359F0000}"/>
    <cellStyle name="㼿㼿㼿㼿㼿 3 2 5 3 2 2" xfId="38679" xr:uid="{00000000-0005-0000-0000-0000369F0000}"/>
    <cellStyle name="㼿㼿㼿㼿㼿 3 2 5 3 3" xfId="38680" xr:uid="{00000000-0005-0000-0000-0000379F0000}"/>
    <cellStyle name="㼿㼿㼿㼿㼿 3 2 5 4" xfId="38681" xr:uid="{00000000-0005-0000-0000-0000389F0000}"/>
    <cellStyle name="㼿㼿㼿㼿㼿 3 2 5 4 2" xfId="38682" xr:uid="{00000000-0005-0000-0000-0000399F0000}"/>
    <cellStyle name="㼿㼿㼿㼿㼿 3 2 5 4 2 2" xfId="38683" xr:uid="{00000000-0005-0000-0000-00003A9F0000}"/>
    <cellStyle name="㼿㼿㼿㼿㼿 3 2 5 4 3" xfId="38684" xr:uid="{00000000-0005-0000-0000-00003B9F0000}"/>
    <cellStyle name="㼿㼿㼿㼿㼿 3 2 5 5" xfId="38685" xr:uid="{00000000-0005-0000-0000-00003C9F0000}"/>
    <cellStyle name="㼿㼿㼿㼿㼿 3 2 5 5 2" xfId="38686" xr:uid="{00000000-0005-0000-0000-00003D9F0000}"/>
    <cellStyle name="㼿㼿㼿㼿㼿 3 2 5 6" xfId="38687" xr:uid="{00000000-0005-0000-0000-00003E9F0000}"/>
    <cellStyle name="㼿㼿㼿㼿㼿 3 2 6" xfId="38688" xr:uid="{00000000-0005-0000-0000-00003F9F0000}"/>
    <cellStyle name="㼿㼿㼿㼿㼿 3 2 6 2" xfId="38689" xr:uid="{00000000-0005-0000-0000-0000409F0000}"/>
    <cellStyle name="㼿㼿㼿㼿㼿 3 2 6 2 2" xfId="38690" xr:uid="{00000000-0005-0000-0000-0000419F0000}"/>
    <cellStyle name="㼿㼿㼿㼿㼿 3 2 6 2 2 2" xfId="38691" xr:uid="{00000000-0005-0000-0000-0000429F0000}"/>
    <cellStyle name="㼿㼿㼿㼿㼿 3 2 6 2 3" xfId="38692" xr:uid="{00000000-0005-0000-0000-0000439F0000}"/>
    <cellStyle name="㼿㼿㼿㼿㼿 3 2 6 3" xfId="38693" xr:uid="{00000000-0005-0000-0000-0000449F0000}"/>
    <cellStyle name="㼿㼿㼿㼿㼿 3 2 6 3 2" xfId="38694" xr:uid="{00000000-0005-0000-0000-0000459F0000}"/>
    <cellStyle name="㼿㼿㼿㼿㼿 3 2 6 3 2 2" xfId="38695" xr:uid="{00000000-0005-0000-0000-0000469F0000}"/>
    <cellStyle name="㼿㼿㼿㼿㼿 3 2 6 3 3" xfId="38696" xr:uid="{00000000-0005-0000-0000-0000479F0000}"/>
    <cellStyle name="㼿㼿㼿㼿㼿 3 2 6 4" xfId="38697" xr:uid="{00000000-0005-0000-0000-0000489F0000}"/>
    <cellStyle name="㼿㼿㼿㼿㼿 3 2 6 4 2" xfId="38698" xr:uid="{00000000-0005-0000-0000-0000499F0000}"/>
    <cellStyle name="㼿㼿㼿㼿㼿 3 2 6 4 2 2" xfId="38699" xr:uid="{00000000-0005-0000-0000-00004A9F0000}"/>
    <cellStyle name="㼿㼿㼿㼿㼿 3 2 6 4 3" xfId="38700" xr:uid="{00000000-0005-0000-0000-00004B9F0000}"/>
    <cellStyle name="㼿㼿㼿㼿㼿 3 2 6 5" xfId="38701" xr:uid="{00000000-0005-0000-0000-00004C9F0000}"/>
    <cellStyle name="㼿㼿㼿㼿㼿 3 2 6 5 2" xfId="38702" xr:uid="{00000000-0005-0000-0000-00004D9F0000}"/>
    <cellStyle name="㼿㼿㼿㼿㼿 3 2 6 6" xfId="38703" xr:uid="{00000000-0005-0000-0000-00004E9F0000}"/>
    <cellStyle name="㼿㼿㼿㼿㼿 3 2 7" xfId="38704" xr:uid="{00000000-0005-0000-0000-00004F9F0000}"/>
    <cellStyle name="㼿㼿㼿㼿㼿 3 2 7 2" xfId="38705" xr:uid="{00000000-0005-0000-0000-0000509F0000}"/>
    <cellStyle name="㼿㼿㼿㼿㼿 3 2 7 2 2" xfId="38706" xr:uid="{00000000-0005-0000-0000-0000519F0000}"/>
    <cellStyle name="㼿㼿㼿㼿㼿 3 2 7 2 2 2" xfId="38707" xr:uid="{00000000-0005-0000-0000-0000529F0000}"/>
    <cellStyle name="㼿㼿㼿㼿㼿 3 2 7 2 3" xfId="38708" xr:uid="{00000000-0005-0000-0000-0000539F0000}"/>
    <cellStyle name="㼿㼿㼿㼿㼿 3 2 7 3" xfId="38709" xr:uid="{00000000-0005-0000-0000-0000549F0000}"/>
    <cellStyle name="㼿㼿㼿㼿㼿 3 2 7 3 2" xfId="38710" xr:uid="{00000000-0005-0000-0000-0000559F0000}"/>
    <cellStyle name="㼿㼿㼿㼿㼿 3 2 7 3 2 2" xfId="38711" xr:uid="{00000000-0005-0000-0000-0000569F0000}"/>
    <cellStyle name="㼿㼿㼿㼿㼿 3 2 7 3 3" xfId="38712" xr:uid="{00000000-0005-0000-0000-0000579F0000}"/>
    <cellStyle name="㼿㼿㼿㼿㼿 3 2 7 4" xfId="38713" xr:uid="{00000000-0005-0000-0000-0000589F0000}"/>
    <cellStyle name="㼿㼿㼿㼿㼿 3 2 7 4 2" xfId="38714" xr:uid="{00000000-0005-0000-0000-0000599F0000}"/>
    <cellStyle name="㼿㼿㼿㼿㼿 3 2 7 4 2 2" xfId="38715" xr:uid="{00000000-0005-0000-0000-00005A9F0000}"/>
    <cellStyle name="㼿㼿㼿㼿㼿 3 2 7 4 3" xfId="38716" xr:uid="{00000000-0005-0000-0000-00005B9F0000}"/>
    <cellStyle name="㼿㼿㼿㼿㼿 3 2 7 5" xfId="38717" xr:uid="{00000000-0005-0000-0000-00005C9F0000}"/>
    <cellStyle name="㼿㼿㼿㼿㼿 3 2 7 5 2" xfId="38718" xr:uid="{00000000-0005-0000-0000-00005D9F0000}"/>
    <cellStyle name="㼿㼿㼿㼿㼿 3 2 7 6" xfId="38719" xr:uid="{00000000-0005-0000-0000-00005E9F0000}"/>
    <cellStyle name="㼿㼿㼿㼿㼿 3 2 8" xfId="38720" xr:uid="{00000000-0005-0000-0000-00005F9F0000}"/>
    <cellStyle name="㼿㼿㼿㼿㼿 3 2 8 2" xfId="38721" xr:uid="{00000000-0005-0000-0000-0000609F0000}"/>
    <cellStyle name="㼿㼿㼿㼿㼿 3 2 8 2 2" xfId="38722" xr:uid="{00000000-0005-0000-0000-0000619F0000}"/>
    <cellStyle name="㼿㼿㼿㼿㼿 3 2 8 3" xfId="38723" xr:uid="{00000000-0005-0000-0000-0000629F0000}"/>
    <cellStyle name="㼿㼿㼿㼿㼿 3 2 9" xfId="38724" xr:uid="{00000000-0005-0000-0000-0000639F0000}"/>
    <cellStyle name="㼿㼿㼿㼿㼿 3 2 9 2" xfId="38725" xr:uid="{00000000-0005-0000-0000-0000649F0000}"/>
    <cellStyle name="㼿㼿㼿㼿㼿 3 3" xfId="38726" xr:uid="{00000000-0005-0000-0000-0000659F0000}"/>
    <cellStyle name="㼿㼿㼿㼿㼿 3 3 2" xfId="38727" xr:uid="{00000000-0005-0000-0000-0000669F0000}"/>
    <cellStyle name="㼿㼿㼿㼿㼿 3 3 2 2" xfId="38728" xr:uid="{00000000-0005-0000-0000-0000679F0000}"/>
    <cellStyle name="㼿㼿㼿㼿㼿 3 3 2 2 2" xfId="38729" xr:uid="{00000000-0005-0000-0000-0000689F0000}"/>
    <cellStyle name="㼿㼿㼿㼿㼿 3 3 2 2 2 2" xfId="38730" xr:uid="{00000000-0005-0000-0000-0000699F0000}"/>
    <cellStyle name="㼿㼿㼿㼿㼿 3 3 2 2 3" xfId="38731" xr:uid="{00000000-0005-0000-0000-00006A9F0000}"/>
    <cellStyle name="㼿㼿㼿㼿㼿 3 3 2 3" xfId="38732" xr:uid="{00000000-0005-0000-0000-00006B9F0000}"/>
    <cellStyle name="㼿㼿㼿㼿㼿 3 3 2 3 2" xfId="38733" xr:uid="{00000000-0005-0000-0000-00006C9F0000}"/>
    <cellStyle name="㼿㼿㼿㼿㼿 3 3 2 3 2 2" xfId="38734" xr:uid="{00000000-0005-0000-0000-00006D9F0000}"/>
    <cellStyle name="㼿㼿㼿㼿㼿 3 3 2 3 3" xfId="38735" xr:uid="{00000000-0005-0000-0000-00006E9F0000}"/>
    <cellStyle name="㼿㼿㼿㼿㼿 3 3 2 4" xfId="38736" xr:uid="{00000000-0005-0000-0000-00006F9F0000}"/>
    <cellStyle name="㼿㼿㼿㼿㼿 3 3 2 4 2" xfId="38737" xr:uid="{00000000-0005-0000-0000-0000709F0000}"/>
    <cellStyle name="㼿㼿㼿㼿㼿 3 3 2 4 2 2" xfId="38738" xr:uid="{00000000-0005-0000-0000-0000719F0000}"/>
    <cellStyle name="㼿㼿㼿㼿㼿 3 3 2 4 3" xfId="38739" xr:uid="{00000000-0005-0000-0000-0000729F0000}"/>
    <cellStyle name="㼿㼿㼿㼿㼿 3 3 2 5" xfId="38740" xr:uid="{00000000-0005-0000-0000-0000739F0000}"/>
    <cellStyle name="㼿㼿㼿㼿㼿 3 3 2 5 2" xfId="38741" xr:uid="{00000000-0005-0000-0000-0000749F0000}"/>
    <cellStyle name="㼿㼿㼿㼿㼿 3 3 2 6" xfId="38742" xr:uid="{00000000-0005-0000-0000-0000759F0000}"/>
    <cellStyle name="㼿㼿㼿㼿㼿 3 3 3" xfId="38743" xr:uid="{00000000-0005-0000-0000-0000769F0000}"/>
    <cellStyle name="㼿㼿㼿㼿㼿 3 3 3 2" xfId="38744" xr:uid="{00000000-0005-0000-0000-0000779F0000}"/>
    <cellStyle name="㼿㼿㼿㼿㼿 3 3 3 2 2" xfId="38745" xr:uid="{00000000-0005-0000-0000-0000789F0000}"/>
    <cellStyle name="㼿㼿㼿㼿㼿 3 3 3 2 2 2" xfId="38746" xr:uid="{00000000-0005-0000-0000-0000799F0000}"/>
    <cellStyle name="㼿㼿㼿㼿㼿 3 3 3 2 3" xfId="38747" xr:uid="{00000000-0005-0000-0000-00007A9F0000}"/>
    <cellStyle name="㼿㼿㼿㼿㼿 3 3 3 3" xfId="38748" xr:uid="{00000000-0005-0000-0000-00007B9F0000}"/>
    <cellStyle name="㼿㼿㼿㼿㼿 3 3 3 3 2" xfId="38749" xr:uid="{00000000-0005-0000-0000-00007C9F0000}"/>
    <cellStyle name="㼿㼿㼿㼿㼿 3 3 3 3 2 2" xfId="38750" xr:uid="{00000000-0005-0000-0000-00007D9F0000}"/>
    <cellStyle name="㼿㼿㼿㼿㼿 3 3 3 3 3" xfId="38751" xr:uid="{00000000-0005-0000-0000-00007E9F0000}"/>
    <cellStyle name="㼿㼿㼿㼿㼿 3 3 3 4" xfId="38752" xr:uid="{00000000-0005-0000-0000-00007F9F0000}"/>
    <cellStyle name="㼿㼿㼿㼿㼿 3 3 3 4 2" xfId="38753" xr:uid="{00000000-0005-0000-0000-0000809F0000}"/>
    <cellStyle name="㼿㼿㼿㼿㼿 3 3 3 4 2 2" xfId="38754" xr:uid="{00000000-0005-0000-0000-0000819F0000}"/>
    <cellStyle name="㼿㼿㼿㼿㼿 3 3 3 4 3" xfId="38755" xr:uid="{00000000-0005-0000-0000-0000829F0000}"/>
    <cellStyle name="㼿㼿㼿㼿㼿 3 3 3 5" xfId="38756" xr:uid="{00000000-0005-0000-0000-0000839F0000}"/>
    <cellStyle name="㼿㼿㼿㼿㼿 3 3 3 5 2" xfId="38757" xr:uid="{00000000-0005-0000-0000-0000849F0000}"/>
    <cellStyle name="㼿㼿㼿㼿㼿 3 3 3 6" xfId="38758" xr:uid="{00000000-0005-0000-0000-0000859F0000}"/>
    <cellStyle name="㼿㼿㼿㼿㼿 3 3 4" xfId="38759" xr:uid="{00000000-0005-0000-0000-0000869F0000}"/>
    <cellStyle name="㼿㼿㼿㼿㼿 3 3 4 2" xfId="38760" xr:uid="{00000000-0005-0000-0000-0000879F0000}"/>
    <cellStyle name="㼿㼿㼿㼿㼿 3 3 4 2 2" xfId="38761" xr:uid="{00000000-0005-0000-0000-0000889F0000}"/>
    <cellStyle name="㼿㼿㼿㼿㼿 3 3 4 2 2 2" xfId="38762" xr:uid="{00000000-0005-0000-0000-0000899F0000}"/>
    <cellStyle name="㼿㼿㼿㼿㼿 3 3 4 2 3" xfId="38763" xr:uid="{00000000-0005-0000-0000-00008A9F0000}"/>
    <cellStyle name="㼿㼿㼿㼿㼿 3 3 4 3" xfId="38764" xr:uid="{00000000-0005-0000-0000-00008B9F0000}"/>
    <cellStyle name="㼿㼿㼿㼿㼿 3 3 4 3 2" xfId="38765" xr:uid="{00000000-0005-0000-0000-00008C9F0000}"/>
    <cellStyle name="㼿㼿㼿㼿㼿 3 3 4 3 2 2" xfId="38766" xr:uid="{00000000-0005-0000-0000-00008D9F0000}"/>
    <cellStyle name="㼿㼿㼿㼿㼿 3 3 4 3 3" xfId="38767" xr:uid="{00000000-0005-0000-0000-00008E9F0000}"/>
    <cellStyle name="㼿㼿㼿㼿㼿 3 3 4 4" xfId="38768" xr:uid="{00000000-0005-0000-0000-00008F9F0000}"/>
    <cellStyle name="㼿㼿㼿㼿㼿 3 3 4 4 2" xfId="38769" xr:uid="{00000000-0005-0000-0000-0000909F0000}"/>
    <cellStyle name="㼿㼿㼿㼿㼿 3 3 4 4 2 2" xfId="38770" xr:uid="{00000000-0005-0000-0000-0000919F0000}"/>
    <cellStyle name="㼿㼿㼿㼿㼿 3 3 4 4 3" xfId="38771" xr:uid="{00000000-0005-0000-0000-0000929F0000}"/>
    <cellStyle name="㼿㼿㼿㼿㼿 3 3 4 5" xfId="38772" xr:uid="{00000000-0005-0000-0000-0000939F0000}"/>
    <cellStyle name="㼿㼿㼿㼿㼿 3 3 4 5 2" xfId="38773" xr:uid="{00000000-0005-0000-0000-0000949F0000}"/>
    <cellStyle name="㼿㼿㼿㼿㼿 3 3 4 6" xfId="38774" xr:uid="{00000000-0005-0000-0000-0000959F0000}"/>
    <cellStyle name="㼿㼿㼿㼿㼿 3 3 5" xfId="38775" xr:uid="{00000000-0005-0000-0000-0000969F0000}"/>
    <cellStyle name="㼿㼿㼿㼿㼿 3 3 5 2" xfId="38776" xr:uid="{00000000-0005-0000-0000-0000979F0000}"/>
    <cellStyle name="㼿㼿㼿㼿㼿 3 3 5 2 2" xfId="38777" xr:uid="{00000000-0005-0000-0000-0000989F0000}"/>
    <cellStyle name="㼿㼿㼿㼿㼿 3 3 5 2 2 2" xfId="38778" xr:uid="{00000000-0005-0000-0000-0000999F0000}"/>
    <cellStyle name="㼿㼿㼿㼿㼿 3 3 5 2 3" xfId="38779" xr:uid="{00000000-0005-0000-0000-00009A9F0000}"/>
    <cellStyle name="㼿㼿㼿㼿㼿 3 3 5 3" xfId="38780" xr:uid="{00000000-0005-0000-0000-00009B9F0000}"/>
    <cellStyle name="㼿㼿㼿㼿㼿 3 3 5 3 2" xfId="38781" xr:uid="{00000000-0005-0000-0000-00009C9F0000}"/>
    <cellStyle name="㼿㼿㼿㼿㼿 3 3 5 3 2 2" xfId="38782" xr:uid="{00000000-0005-0000-0000-00009D9F0000}"/>
    <cellStyle name="㼿㼿㼿㼿㼿 3 3 5 3 3" xfId="38783" xr:uid="{00000000-0005-0000-0000-00009E9F0000}"/>
    <cellStyle name="㼿㼿㼿㼿㼿 3 3 5 4" xfId="38784" xr:uid="{00000000-0005-0000-0000-00009F9F0000}"/>
    <cellStyle name="㼿㼿㼿㼿㼿 3 3 5 4 2" xfId="38785" xr:uid="{00000000-0005-0000-0000-0000A09F0000}"/>
    <cellStyle name="㼿㼿㼿㼿㼿 3 3 5 4 2 2" xfId="38786" xr:uid="{00000000-0005-0000-0000-0000A19F0000}"/>
    <cellStyle name="㼿㼿㼿㼿㼿 3 3 5 4 3" xfId="38787" xr:uid="{00000000-0005-0000-0000-0000A29F0000}"/>
    <cellStyle name="㼿㼿㼿㼿㼿 3 3 5 5" xfId="38788" xr:uid="{00000000-0005-0000-0000-0000A39F0000}"/>
    <cellStyle name="㼿㼿㼿㼿㼿 3 3 5 5 2" xfId="38789" xr:uid="{00000000-0005-0000-0000-0000A49F0000}"/>
    <cellStyle name="㼿㼿㼿㼿㼿 3 3 5 6" xfId="38790" xr:uid="{00000000-0005-0000-0000-0000A59F0000}"/>
    <cellStyle name="㼿㼿㼿㼿㼿 3 3 6" xfId="38791" xr:uid="{00000000-0005-0000-0000-0000A69F0000}"/>
    <cellStyle name="㼿㼿㼿㼿㼿 3 3 6 2" xfId="38792" xr:uid="{00000000-0005-0000-0000-0000A79F0000}"/>
    <cellStyle name="㼿㼿㼿㼿㼿 3 3 6 2 2" xfId="38793" xr:uid="{00000000-0005-0000-0000-0000A89F0000}"/>
    <cellStyle name="㼿㼿㼿㼿㼿 3 3 6 2 2 2" xfId="38794" xr:uid="{00000000-0005-0000-0000-0000A99F0000}"/>
    <cellStyle name="㼿㼿㼿㼿㼿 3 3 6 2 3" xfId="38795" xr:uid="{00000000-0005-0000-0000-0000AA9F0000}"/>
    <cellStyle name="㼿㼿㼿㼿㼿 3 3 6 3" xfId="38796" xr:uid="{00000000-0005-0000-0000-0000AB9F0000}"/>
    <cellStyle name="㼿㼿㼿㼿㼿 3 3 6 3 2" xfId="38797" xr:uid="{00000000-0005-0000-0000-0000AC9F0000}"/>
    <cellStyle name="㼿㼿㼿㼿㼿 3 3 6 3 2 2" xfId="38798" xr:uid="{00000000-0005-0000-0000-0000AD9F0000}"/>
    <cellStyle name="㼿㼿㼿㼿㼿 3 3 6 3 3" xfId="38799" xr:uid="{00000000-0005-0000-0000-0000AE9F0000}"/>
    <cellStyle name="㼿㼿㼿㼿㼿 3 3 6 4" xfId="38800" xr:uid="{00000000-0005-0000-0000-0000AF9F0000}"/>
    <cellStyle name="㼿㼿㼿㼿㼿 3 3 6 4 2" xfId="38801" xr:uid="{00000000-0005-0000-0000-0000B09F0000}"/>
    <cellStyle name="㼿㼿㼿㼿㼿 3 3 6 4 2 2" xfId="38802" xr:uid="{00000000-0005-0000-0000-0000B19F0000}"/>
    <cellStyle name="㼿㼿㼿㼿㼿 3 3 6 4 3" xfId="38803" xr:uid="{00000000-0005-0000-0000-0000B29F0000}"/>
    <cellStyle name="㼿㼿㼿㼿㼿 3 3 6 5" xfId="38804" xr:uid="{00000000-0005-0000-0000-0000B39F0000}"/>
    <cellStyle name="㼿㼿㼿㼿㼿 3 3 6 5 2" xfId="38805" xr:uid="{00000000-0005-0000-0000-0000B49F0000}"/>
    <cellStyle name="㼿㼿㼿㼿㼿 3 3 6 6" xfId="38806" xr:uid="{00000000-0005-0000-0000-0000B59F0000}"/>
    <cellStyle name="㼿㼿㼿㼿㼿 3 3 7" xfId="38807" xr:uid="{00000000-0005-0000-0000-0000B69F0000}"/>
    <cellStyle name="㼿㼿㼿㼿㼿 3 3 7 2" xfId="38808" xr:uid="{00000000-0005-0000-0000-0000B79F0000}"/>
    <cellStyle name="㼿㼿㼿㼿㼿 3 3 7 2 2" xfId="38809" xr:uid="{00000000-0005-0000-0000-0000B89F0000}"/>
    <cellStyle name="㼿㼿㼿㼿㼿 3 3 7 3" xfId="38810" xr:uid="{00000000-0005-0000-0000-0000B99F0000}"/>
    <cellStyle name="㼿㼿㼿㼿㼿 3 3 8" xfId="38811" xr:uid="{00000000-0005-0000-0000-0000BA9F0000}"/>
    <cellStyle name="㼿㼿㼿㼿㼿 3 3 8 2" xfId="38812" xr:uid="{00000000-0005-0000-0000-0000BB9F0000}"/>
    <cellStyle name="㼿㼿㼿㼿㼿 3 3 9" xfId="38813" xr:uid="{00000000-0005-0000-0000-0000BC9F0000}"/>
    <cellStyle name="㼿㼿㼿㼿㼿 3 4" xfId="38814" xr:uid="{00000000-0005-0000-0000-0000BD9F0000}"/>
    <cellStyle name="㼿㼿㼿㼿㼿 3 4 2" xfId="38815" xr:uid="{00000000-0005-0000-0000-0000BE9F0000}"/>
    <cellStyle name="㼿㼿㼿㼿㼿 3 4 2 2" xfId="38816" xr:uid="{00000000-0005-0000-0000-0000BF9F0000}"/>
    <cellStyle name="㼿㼿㼿㼿㼿 3 4 2 2 2" xfId="38817" xr:uid="{00000000-0005-0000-0000-0000C09F0000}"/>
    <cellStyle name="㼿㼿㼿㼿㼿 3 4 2 2 2 2" xfId="38818" xr:uid="{00000000-0005-0000-0000-0000C19F0000}"/>
    <cellStyle name="㼿㼿㼿㼿㼿 3 4 2 2 3" xfId="38819" xr:uid="{00000000-0005-0000-0000-0000C29F0000}"/>
    <cellStyle name="㼿㼿㼿㼿㼿 3 4 2 3" xfId="38820" xr:uid="{00000000-0005-0000-0000-0000C39F0000}"/>
    <cellStyle name="㼿㼿㼿㼿㼿 3 4 2 3 2" xfId="38821" xr:uid="{00000000-0005-0000-0000-0000C49F0000}"/>
    <cellStyle name="㼿㼿㼿㼿㼿 3 4 2 3 2 2" xfId="38822" xr:uid="{00000000-0005-0000-0000-0000C59F0000}"/>
    <cellStyle name="㼿㼿㼿㼿㼿 3 4 2 3 3" xfId="38823" xr:uid="{00000000-0005-0000-0000-0000C69F0000}"/>
    <cellStyle name="㼿㼿㼿㼿㼿 3 4 2 4" xfId="38824" xr:uid="{00000000-0005-0000-0000-0000C79F0000}"/>
    <cellStyle name="㼿㼿㼿㼿㼿 3 4 2 4 2" xfId="38825" xr:uid="{00000000-0005-0000-0000-0000C89F0000}"/>
    <cellStyle name="㼿㼿㼿㼿㼿 3 4 2 4 2 2" xfId="38826" xr:uid="{00000000-0005-0000-0000-0000C99F0000}"/>
    <cellStyle name="㼿㼿㼿㼿㼿 3 4 2 4 3" xfId="38827" xr:uid="{00000000-0005-0000-0000-0000CA9F0000}"/>
    <cellStyle name="㼿㼿㼿㼿㼿 3 4 2 5" xfId="38828" xr:uid="{00000000-0005-0000-0000-0000CB9F0000}"/>
    <cellStyle name="㼿㼿㼿㼿㼿 3 4 2 5 2" xfId="38829" xr:uid="{00000000-0005-0000-0000-0000CC9F0000}"/>
    <cellStyle name="㼿㼿㼿㼿㼿 3 4 2 6" xfId="38830" xr:uid="{00000000-0005-0000-0000-0000CD9F0000}"/>
    <cellStyle name="㼿㼿㼿㼿㼿 3 4 3" xfId="38831" xr:uid="{00000000-0005-0000-0000-0000CE9F0000}"/>
    <cellStyle name="㼿㼿㼿㼿㼿 3 4 3 2" xfId="38832" xr:uid="{00000000-0005-0000-0000-0000CF9F0000}"/>
    <cellStyle name="㼿㼿㼿㼿㼿 3 4 3 2 2" xfId="38833" xr:uid="{00000000-0005-0000-0000-0000D09F0000}"/>
    <cellStyle name="㼿㼿㼿㼿㼿 3 4 3 2 2 2" xfId="38834" xr:uid="{00000000-0005-0000-0000-0000D19F0000}"/>
    <cellStyle name="㼿㼿㼿㼿㼿 3 4 3 2 3" xfId="38835" xr:uid="{00000000-0005-0000-0000-0000D29F0000}"/>
    <cellStyle name="㼿㼿㼿㼿㼿 3 4 3 3" xfId="38836" xr:uid="{00000000-0005-0000-0000-0000D39F0000}"/>
    <cellStyle name="㼿㼿㼿㼿㼿 3 4 3 3 2" xfId="38837" xr:uid="{00000000-0005-0000-0000-0000D49F0000}"/>
    <cellStyle name="㼿㼿㼿㼿㼿 3 4 3 3 2 2" xfId="38838" xr:uid="{00000000-0005-0000-0000-0000D59F0000}"/>
    <cellStyle name="㼿㼿㼿㼿㼿 3 4 3 3 3" xfId="38839" xr:uid="{00000000-0005-0000-0000-0000D69F0000}"/>
    <cellStyle name="㼿㼿㼿㼿㼿 3 4 3 4" xfId="38840" xr:uid="{00000000-0005-0000-0000-0000D79F0000}"/>
    <cellStyle name="㼿㼿㼿㼿㼿 3 4 3 4 2" xfId="38841" xr:uid="{00000000-0005-0000-0000-0000D89F0000}"/>
    <cellStyle name="㼿㼿㼿㼿㼿 3 4 3 4 2 2" xfId="38842" xr:uid="{00000000-0005-0000-0000-0000D99F0000}"/>
    <cellStyle name="㼿㼿㼿㼿㼿 3 4 3 4 3" xfId="38843" xr:uid="{00000000-0005-0000-0000-0000DA9F0000}"/>
    <cellStyle name="㼿㼿㼿㼿㼿 3 4 3 5" xfId="38844" xr:uid="{00000000-0005-0000-0000-0000DB9F0000}"/>
    <cellStyle name="㼿㼿㼿㼿㼿 3 4 3 5 2" xfId="38845" xr:uid="{00000000-0005-0000-0000-0000DC9F0000}"/>
    <cellStyle name="㼿㼿㼿㼿㼿 3 4 3 6" xfId="38846" xr:uid="{00000000-0005-0000-0000-0000DD9F0000}"/>
    <cellStyle name="㼿㼿㼿㼿㼿 3 4 4" xfId="38847" xr:uid="{00000000-0005-0000-0000-0000DE9F0000}"/>
    <cellStyle name="㼿㼿㼿㼿㼿 3 4 4 2" xfId="38848" xr:uid="{00000000-0005-0000-0000-0000DF9F0000}"/>
    <cellStyle name="㼿㼿㼿㼿㼿 3 4 4 2 2" xfId="38849" xr:uid="{00000000-0005-0000-0000-0000E09F0000}"/>
    <cellStyle name="㼿㼿㼿㼿㼿 3 4 4 2 2 2" xfId="38850" xr:uid="{00000000-0005-0000-0000-0000E19F0000}"/>
    <cellStyle name="㼿㼿㼿㼿㼿 3 4 4 2 3" xfId="38851" xr:uid="{00000000-0005-0000-0000-0000E29F0000}"/>
    <cellStyle name="㼿㼿㼿㼿㼿 3 4 4 3" xfId="38852" xr:uid="{00000000-0005-0000-0000-0000E39F0000}"/>
    <cellStyle name="㼿㼿㼿㼿㼿 3 4 4 3 2" xfId="38853" xr:uid="{00000000-0005-0000-0000-0000E49F0000}"/>
    <cellStyle name="㼿㼿㼿㼿㼿 3 4 4 3 2 2" xfId="38854" xr:uid="{00000000-0005-0000-0000-0000E59F0000}"/>
    <cellStyle name="㼿㼿㼿㼿㼿 3 4 4 3 3" xfId="38855" xr:uid="{00000000-0005-0000-0000-0000E69F0000}"/>
    <cellStyle name="㼿㼿㼿㼿㼿 3 4 4 4" xfId="38856" xr:uid="{00000000-0005-0000-0000-0000E79F0000}"/>
    <cellStyle name="㼿㼿㼿㼿㼿 3 4 4 4 2" xfId="38857" xr:uid="{00000000-0005-0000-0000-0000E89F0000}"/>
    <cellStyle name="㼿㼿㼿㼿㼿 3 4 4 4 2 2" xfId="38858" xr:uid="{00000000-0005-0000-0000-0000E99F0000}"/>
    <cellStyle name="㼿㼿㼿㼿㼿 3 4 4 4 3" xfId="38859" xr:uid="{00000000-0005-0000-0000-0000EA9F0000}"/>
    <cellStyle name="㼿㼿㼿㼿㼿 3 4 4 5" xfId="38860" xr:uid="{00000000-0005-0000-0000-0000EB9F0000}"/>
    <cellStyle name="㼿㼿㼿㼿㼿 3 4 4 5 2" xfId="38861" xr:uid="{00000000-0005-0000-0000-0000EC9F0000}"/>
    <cellStyle name="㼿㼿㼿㼿㼿 3 4 4 6" xfId="38862" xr:uid="{00000000-0005-0000-0000-0000ED9F0000}"/>
    <cellStyle name="㼿㼿㼿㼿㼿 3 4 5" xfId="38863" xr:uid="{00000000-0005-0000-0000-0000EE9F0000}"/>
    <cellStyle name="㼿㼿㼿㼿㼿 3 4 5 2" xfId="38864" xr:uid="{00000000-0005-0000-0000-0000EF9F0000}"/>
    <cellStyle name="㼿㼿㼿㼿㼿 3 4 5 2 2" xfId="38865" xr:uid="{00000000-0005-0000-0000-0000F09F0000}"/>
    <cellStyle name="㼿㼿㼿㼿㼿 3 4 5 2 2 2" xfId="38866" xr:uid="{00000000-0005-0000-0000-0000F19F0000}"/>
    <cellStyle name="㼿㼿㼿㼿㼿 3 4 5 2 3" xfId="38867" xr:uid="{00000000-0005-0000-0000-0000F29F0000}"/>
    <cellStyle name="㼿㼿㼿㼿㼿 3 4 5 3" xfId="38868" xr:uid="{00000000-0005-0000-0000-0000F39F0000}"/>
    <cellStyle name="㼿㼿㼿㼿㼿 3 4 5 3 2" xfId="38869" xr:uid="{00000000-0005-0000-0000-0000F49F0000}"/>
    <cellStyle name="㼿㼿㼿㼿㼿 3 4 5 3 2 2" xfId="38870" xr:uid="{00000000-0005-0000-0000-0000F59F0000}"/>
    <cellStyle name="㼿㼿㼿㼿㼿 3 4 5 3 3" xfId="38871" xr:uid="{00000000-0005-0000-0000-0000F69F0000}"/>
    <cellStyle name="㼿㼿㼿㼿㼿 3 4 5 4" xfId="38872" xr:uid="{00000000-0005-0000-0000-0000F79F0000}"/>
    <cellStyle name="㼿㼿㼿㼿㼿 3 4 5 4 2" xfId="38873" xr:uid="{00000000-0005-0000-0000-0000F89F0000}"/>
    <cellStyle name="㼿㼿㼿㼿㼿 3 4 5 4 2 2" xfId="38874" xr:uid="{00000000-0005-0000-0000-0000F99F0000}"/>
    <cellStyle name="㼿㼿㼿㼿㼿 3 4 5 4 3" xfId="38875" xr:uid="{00000000-0005-0000-0000-0000FA9F0000}"/>
    <cellStyle name="㼿㼿㼿㼿㼿 3 4 5 5" xfId="38876" xr:uid="{00000000-0005-0000-0000-0000FB9F0000}"/>
    <cellStyle name="㼿㼿㼿㼿㼿 3 4 5 5 2" xfId="38877" xr:uid="{00000000-0005-0000-0000-0000FC9F0000}"/>
    <cellStyle name="㼿㼿㼿㼿㼿 3 4 5 6" xfId="38878" xr:uid="{00000000-0005-0000-0000-0000FD9F0000}"/>
    <cellStyle name="㼿㼿㼿㼿㼿 3 4 6" xfId="38879" xr:uid="{00000000-0005-0000-0000-0000FE9F0000}"/>
    <cellStyle name="㼿㼿㼿㼿㼿 3 4 6 2" xfId="38880" xr:uid="{00000000-0005-0000-0000-0000FF9F0000}"/>
    <cellStyle name="㼿㼿㼿㼿㼿 3 4 6 2 2" xfId="38881" xr:uid="{00000000-0005-0000-0000-000000A00000}"/>
    <cellStyle name="㼿㼿㼿㼿㼿 3 4 6 3" xfId="38882" xr:uid="{00000000-0005-0000-0000-000001A00000}"/>
    <cellStyle name="㼿㼿㼿㼿㼿 3 4 7" xfId="38883" xr:uid="{00000000-0005-0000-0000-000002A00000}"/>
    <cellStyle name="㼿㼿㼿㼿㼿 3 4 7 2" xfId="38884" xr:uid="{00000000-0005-0000-0000-000003A00000}"/>
    <cellStyle name="㼿㼿㼿㼿㼿 3 4 8" xfId="38885" xr:uid="{00000000-0005-0000-0000-000004A00000}"/>
    <cellStyle name="㼿㼿㼿㼿㼿 3 5" xfId="38886" xr:uid="{00000000-0005-0000-0000-000005A00000}"/>
    <cellStyle name="㼿㼿㼿㼿㼿 3 5 2" xfId="38887" xr:uid="{00000000-0005-0000-0000-000006A00000}"/>
    <cellStyle name="㼿㼿㼿㼿㼿 3 5 2 2" xfId="38888" xr:uid="{00000000-0005-0000-0000-000007A00000}"/>
    <cellStyle name="㼿㼿㼿㼿㼿 3 5 2 2 2" xfId="38889" xr:uid="{00000000-0005-0000-0000-000008A00000}"/>
    <cellStyle name="㼿㼿㼿㼿㼿 3 5 2 2 2 2" xfId="38890" xr:uid="{00000000-0005-0000-0000-000009A00000}"/>
    <cellStyle name="㼿㼿㼿㼿㼿 3 5 2 2 3" xfId="38891" xr:uid="{00000000-0005-0000-0000-00000AA00000}"/>
    <cellStyle name="㼿㼿㼿㼿㼿 3 5 2 3" xfId="38892" xr:uid="{00000000-0005-0000-0000-00000BA00000}"/>
    <cellStyle name="㼿㼿㼿㼿㼿 3 5 2 3 2" xfId="38893" xr:uid="{00000000-0005-0000-0000-00000CA00000}"/>
    <cellStyle name="㼿㼿㼿㼿㼿 3 5 2 3 2 2" xfId="38894" xr:uid="{00000000-0005-0000-0000-00000DA00000}"/>
    <cellStyle name="㼿㼿㼿㼿㼿 3 5 2 3 3" xfId="38895" xr:uid="{00000000-0005-0000-0000-00000EA00000}"/>
    <cellStyle name="㼿㼿㼿㼿㼿 3 5 2 4" xfId="38896" xr:uid="{00000000-0005-0000-0000-00000FA00000}"/>
    <cellStyle name="㼿㼿㼿㼿㼿 3 5 2 4 2" xfId="38897" xr:uid="{00000000-0005-0000-0000-000010A00000}"/>
    <cellStyle name="㼿㼿㼿㼿㼿 3 5 2 4 2 2" xfId="38898" xr:uid="{00000000-0005-0000-0000-000011A00000}"/>
    <cellStyle name="㼿㼿㼿㼿㼿 3 5 2 4 3" xfId="38899" xr:uid="{00000000-0005-0000-0000-000012A00000}"/>
    <cellStyle name="㼿㼿㼿㼿㼿 3 5 2 5" xfId="38900" xr:uid="{00000000-0005-0000-0000-000013A00000}"/>
    <cellStyle name="㼿㼿㼿㼿㼿 3 5 2 5 2" xfId="38901" xr:uid="{00000000-0005-0000-0000-000014A00000}"/>
    <cellStyle name="㼿㼿㼿㼿㼿 3 5 2 6" xfId="38902" xr:uid="{00000000-0005-0000-0000-000015A00000}"/>
    <cellStyle name="㼿㼿㼿㼿㼿 3 5 3" xfId="38903" xr:uid="{00000000-0005-0000-0000-000016A00000}"/>
    <cellStyle name="㼿㼿㼿㼿㼿 3 5 3 2" xfId="38904" xr:uid="{00000000-0005-0000-0000-000017A00000}"/>
    <cellStyle name="㼿㼿㼿㼿㼿 3 5 3 2 2" xfId="38905" xr:uid="{00000000-0005-0000-0000-000018A00000}"/>
    <cellStyle name="㼿㼿㼿㼿㼿 3 5 3 2 2 2" xfId="38906" xr:uid="{00000000-0005-0000-0000-000019A00000}"/>
    <cellStyle name="㼿㼿㼿㼿㼿 3 5 3 2 3" xfId="38907" xr:uid="{00000000-0005-0000-0000-00001AA00000}"/>
    <cellStyle name="㼿㼿㼿㼿㼿 3 5 3 3" xfId="38908" xr:uid="{00000000-0005-0000-0000-00001BA00000}"/>
    <cellStyle name="㼿㼿㼿㼿㼿 3 5 3 3 2" xfId="38909" xr:uid="{00000000-0005-0000-0000-00001CA00000}"/>
    <cellStyle name="㼿㼿㼿㼿㼿 3 5 3 3 2 2" xfId="38910" xr:uid="{00000000-0005-0000-0000-00001DA00000}"/>
    <cellStyle name="㼿㼿㼿㼿㼿 3 5 3 3 3" xfId="38911" xr:uid="{00000000-0005-0000-0000-00001EA00000}"/>
    <cellStyle name="㼿㼿㼿㼿㼿 3 5 3 4" xfId="38912" xr:uid="{00000000-0005-0000-0000-00001FA00000}"/>
    <cellStyle name="㼿㼿㼿㼿㼿 3 5 3 4 2" xfId="38913" xr:uid="{00000000-0005-0000-0000-000020A00000}"/>
    <cellStyle name="㼿㼿㼿㼿㼿 3 5 3 4 2 2" xfId="38914" xr:uid="{00000000-0005-0000-0000-000021A00000}"/>
    <cellStyle name="㼿㼿㼿㼿㼿 3 5 3 4 3" xfId="38915" xr:uid="{00000000-0005-0000-0000-000022A00000}"/>
    <cellStyle name="㼿㼿㼿㼿㼿 3 5 3 5" xfId="38916" xr:uid="{00000000-0005-0000-0000-000023A00000}"/>
    <cellStyle name="㼿㼿㼿㼿㼿 3 5 3 5 2" xfId="38917" xr:uid="{00000000-0005-0000-0000-000024A00000}"/>
    <cellStyle name="㼿㼿㼿㼿㼿 3 5 3 6" xfId="38918" xr:uid="{00000000-0005-0000-0000-000025A00000}"/>
    <cellStyle name="㼿㼿㼿㼿㼿 3 5 4" xfId="38919" xr:uid="{00000000-0005-0000-0000-000026A00000}"/>
    <cellStyle name="㼿㼿㼿㼿㼿 3 5 4 2" xfId="38920" xr:uid="{00000000-0005-0000-0000-000027A00000}"/>
    <cellStyle name="㼿㼿㼿㼿㼿 3 5 4 2 2" xfId="38921" xr:uid="{00000000-0005-0000-0000-000028A00000}"/>
    <cellStyle name="㼿㼿㼿㼿㼿 3 5 4 2 2 2" xfId="38922" xr:uid="{00000000-0005-0000-0000-000029A00000}"/>
    <cellStyle name="㼿㼿㼿㼿㼿 3 5 4 2 3" xfId="38923" xr:uid="{00000000-0005-0000-0000-00002AA00000}"/>
    <cellStyle name="㼿㼿㼿㼿㼿 3 5 4 3" xfId="38924" xr:uid="{00000000-0005-0000-0000-00002BA00000}"/>
    <cellStyle name="㼿㼿㼿㼿㼿 3 5 4 3 2" xfId="38925" xr:uid="{00000000-0005-0000-0000-00002CA00000}"/>
    <cellStyle name="㼿㼿㼿㼿㼿 3 5 4 3 2 2" xfId="38926" xr:uid="{00000000-0005-0000-0000-00002DA00000}"/>
    <cellStyle name="㼿㼿㼿㼿㼿 3 5 4 3 3" xfId="38927" xr:uid="{00000000-0005-0000-0000-00002EA00000}"/>
    <cellStyle name="㼿㼿㼿㼿㼿 3 5 4 4" xfId="38928" xr:uid="{00000000-0005-0000-0000-00002FA00000}"/>
    <cellStyle name="㼿㼿㼿㼿㼿 3 5 4 4 2" xfId="38929" xr:uid="{00000000-0005-0000-0000-000030A00000}"/>
    <cellStyle name="㼿㼿㼿㼿㼿 3 5 4 4 2 2" xfId="38930" xr:uid="{00000000-0005-0000-0000-000031A00000}"/>
    <cellStyle name="㼿㼿㼿㼿㼿 3 5 4 4 3" xfId="38931" xr:uid="{00000000-0005-0000-0000-000032A00000}"/>
    <cellStyle name="㼿㼿㼿㼿㼿 3 5 4 5" xfId="38932" xr:uid="{00000000-0005-0000-0000-000033A00000}"/>
    <cellStyle name="㼿㼿㼿㼿㼿 3 5 4 5 2" xfId="38933" xr:uid="{00000000-0005-0000-0000-000034A00000}"/>
    <cellStyle name="㼿㼿㼿㼿㼿 3 5 4 6" xfId="38934" xr:uid="{00000000-0005-0000-0000-000035A00000}"/>
    <cellStyle name="㼿㼿㼿㼿㼿 3 5 5" xfId="38935" xr:uid="{00000000-0005-0000-0000-000036A00000}"/>
    <cellStyle name="㼿㼿㼿㼿㼿 3 5 5 2" xfId="38936" xr:uid="{00000000-0005-0000-0000-000037A00000}"/>
    <cellStyle name="㼿㼿㼿㼿㼿 3 5 5 2 2" xfId="38937" xr:uid="{00000000-0005-0000-0000-000038A00000}"/>
    <cellStyle name="㼿㼿㼿㼿㼿 3 5 5 2 2 2" xfId="38938" xr:uid="{00000000-0005-0000-0000-000039A00000}"/>
    <cellStyle name="㼿㼿㼿㼿㼿 3 5 5 2 3" xfId="38939" xr:uid="{00000000-0005-0000-0000-00003AA00000}"/>
    <cellStyle name="㼿㼿㼿㼿㼿 3 5 5 3" xfId="38940" xr:uid="{00000000-0005-0000-0000-00003BA00000}"/>
    <cellStyle name="㼿㼿㼿㼿㼿 3 5 5 3 2" xfId="38941" xr:uid="{00000000-0005-0000-0000-00003CA00000}"/>
    <cellStyle name="㼿㼿㼿㼿㼿 3 5 5 3 2 2" xfId="38942" xr:uid="{00000000-0005-0000-0000-00003DA00000}"/>
    <cellStyle name="㼿㼿㼿㼿㼿 3 5 5 3 3" xfId="38943" xr:uid="{00000000-0005-0000-0000-00003EA00000}"/>
    <cellStyle name="㼿㼿㼿㼿㼿 3 5 5 4" xfId="38944" xr:uid="{00000000-0005-0000-0000-00003FA00000}"/>
    <cellStyle name="㼿㼿㼿㼿㼿 3 5 5 4 2" xfId="38945" xr:uid="{00000000-0005-0000-0000-000040A00000}"/>
    <cellStyle name="㼿㼿㼿㼿㼿 3 5 5 4 2 2" xfId="38946" xr:uid="{00000000-0005-0000-0000-000041A00000}"/>
    <cellStyle name="㼿㼿㼿㼿㼿 3 5 5 4 3" xfId="38947" xr:uid="{00000000-0005-0000-0000-000042A00000}"/>
    <cellStyle name="㼿㼿㼿㼿㼿 3 5 5 5" xfId="38948" xr:uid="{00000000-0005-0000-0000-000043A00000}"/>
    <cellStyle name="㼿㼿㼿㼿㼿 3 5 5 5 2" xfId="38949" xr:uid="{00000000-0005-0000-0000-000044A00000}"/>
    <cellStyle name="㼿㼿㼿㼿㼿 3 5 5 6" xfId="38950" xr:uid="{00000000-0005-0000-0000-000045A00000}"/>
    <cellStyle name="㼿㼿㼿㼿㼿 3 5 6" xfId="38951" xr:uid="{00000000-0005-0000-0000-000046A00000}"/>
    <cellStyle name="㼿㼿㼿㼿㼿 3 5 6 2" xfId="38952" xr:uid="{00000000-0005-0000-0000-000047A00000}"/>
    <cellStyle name="㼿㼿㼿㼿㼿 3 5 6 2 2" xfId="38953" xr:uid="{00000000-0005-0000-0000-000048A00000}"/>
    <cellStyle name="㼿㼿㼿㼿㼿 3 5 6 3" xfId="38954" xr:uid="{00000000-0005-0000-0000-000049A00000}"/>
    <cellStyle name="㼿㼿㼿㼿㼿 3 5 7" xfId="38955" xr:uid="{00000000-0005-0000-0000-00004AA00000}"/>
    <cellStyle name="㼿㼿㼿㼿㼿 3 5 7 2" xfId="38956" xr:uid="{00000000-0005-0000-0000-00004BA00000}"/>
    <cellStyle name="㼿㼿㼿㼿㼿 3 5 8" xfId="38957" xr:uid="{00000000-0005-0000-0000-00004CA00000}"/>
    <cellStyle name="㼿㼿㼿㼿㼿 3 6" xfId="38958" xr:uid="{00000000-0005-0000-0000-00004DA00000}"/>
    <cellStyle name="㼿㼿㼿㼿㼿 3 6 2" xfId="38959" xr:uid="{00000000-0005-0000-0000-00004EA00000}"/>
    <cellStyle name="㼿㼿㼿㼿㼿 3 6 2 2" xfId="38960" xr:uid="{00000000-0005-0000-0000-00004FA00000}"/>
    <cellStyle name="㼿㼿㼿㼿㼿 3 6 2 2 2" xfId="38961" xr:uid="{00000000-0005-0000-0000-000050A00000}"/>
    <cellStyle name="㼿㼿㼿㼿㼿 3 6 2 3" xfId="38962" xr:uid="{00000000-0005-0000-0000-000051A00000}"/>
    <cellStyle name="㼿㼿㼿㼿㼿 3 6 3" xfId="38963" xr:uid="{00000000-0005-0000-0000-000052A00000}"/>
    <cellStyle name="㼿㼿㼿㼿㼿 3 6 3 2" xfId="38964" xr:uid="{00000000-0005-0000-0000-000053A00000}"/>
    <cellStyle name="㼿㼿㼿㼿㼿 3 6 4" xfId="38965" xr:uid="{00000000-0005-0000-0000-000054A00000}"/>
    <cellStyle name="㼿㼿㼿㼿㼿 3 7" xfId="38966" xr:uid="{00000000-0005-0000-0000-000055A00000}"/>
    <cellStyle name="㼿㼿㼿㼿㼿 3 7 2" xfId="38967" xr:uid="{00000000-0005-0000-0000-000056A00000}"/>
    <cellStyle name="㼿㼿㼿㼿㼿 3 7 2 2" xfId="38968" xr:uid="{00000000-0005-0000-0000-000057A00000}"/>
    <cellStyle name="㼿㼿㼿㼿㼿 3 7 3" xfId="38969" xr:uid="{00000000-0005-0000-0000-000058A00000}"/>
    <cellStyle name="㼿㼿㼿㼿㼿 3 8" xfId="38970" xr:uid="{00000000-0005-0000-0000-000059A00000}"/>
    <cellStyle name="㼿㼿㼿㼿㼿 3 8 2" xfId="38971" xr:uid="{00000000-0005-0000-0000-00005AA00000}"/>
    <cellStyle name="㼿㼿㼿㼿㼿 3 9" xfId="38972" xr:uid="{00000000-0005-0000-0000-00005BA00000}"/>
    <cellStyle name="㼿㼿㼿㼿㼿 4" xfId="38973" xr:uid="{00000000-0005-0000-0000-00005CA00000}"/>
    <cellStyle name="㼿㼿㼿㼿㼿 4 10" xfId="38974" xr:uid="{00000000-0005-0000-0000-00005DA00000}"/>
    <cellStyle name="㼿㼿㼿㼿㼿 4 2" xfId="38975" xr:uid="{00000000-0005-0000-0000-00005EA00000}"/>
    <cellStyle name="㼿㼿㼿㼿㼿 4 2 2" xfId="38976" xr:uid="{00000000-0005-0000-0000-00005FA00000}"/>
    <cellStyle name="㼿㼿㼿㼿㼿 4 2 2 2" xfId="38977" xr:uid="{00000000-0005-0000-0000-000060A00000}"/>
    <cellStyle name="㼿㼿㼿㼿㼿 4 2 2 2 2" xfId="38978" xr:uid="{00000000-0005-0000-0000-000061A00000}"/>
    <cellStyle name="㼿㼿㼿㼿㼿 4 2 2 2 2 2" xfId="38979" xr:uid="{00000000-0005-0000-0000-000062A00000}"/>
    <cellStyle name="㼿㼿㼿㼿㼿 4 2 2 2 3" xfId="38980" xr:uid="{00000000-0005-0000-0000-000063A00000}"/>
    <cellStyle name="㼿㼿㼿㼿㼿 4 2 2 3" xfId="38981" xr:uid="{00000000-0005-0000-0000-000064A00000}"/>
    <cellStyle name="㼿㼿㼿㼿㼿 4 2 2 3 2" xfId="38982" xr:uid="{00000000-0005-0000-0000-000065A00000}"/>
    <cellStyle name="㼿㼿㼿㼿㼿 4 2 2 3 2 2" xfId="38983" xr:uid="{00000000-0005-0000-0000-000066A00000}"/>
    <cellStyle name="㼿㼿㼿㼿㼿 4 2 2 3 3" xfId="38984" xr:uid="{00000000-0005-0000-0000-000067A00000}"/>
    <cellStyle name="㼿㼿㼿㼿㼿 4 2 2 4" xfId="38985" xr:uid="{00000000-0005-0000-0000-000068A00000}"/>
    <cellStyle name="㼿㼿㼿㼿㼿 4 2 2 4 2" xfId="38986" xr:uid="{00000000-0005-0000-0000-000069A00000}"/>
    <cellStyle name="㼿㼿㼿㼿㼿 4 2 2 4 2 2" xfId="38987" xr:uid="{00000000-0005-0000-0000-00006AA00000}"/>
    <cellStyle name="㼿㼿㼿㼿㼿 4 2 2 4 3" xfId="38988" xr:uid="{00000000-0005-0000-0000-00006BA00000}"/>
    <cellStyle name="㼿㼿㼿㼿㼿 4 2 2 5" xfId="38989" xr:uid="{00000000-0005-0000-0000-00006CA00000}"/>
    <cellStyle name="㼿㼿㼿㼿㼿 4 2 2 5 2" xfId="38990" xr:uid="{00000000-0005-0000-0000-00006DA00000}"/>
    <cellStyle name="㼿㼿㼿㼿㼿 4 2 2 6" xfId="38991" xr:uid="{00000000-0005-0000-0000-00006EA00000}"/>
    <cellStyle name="㼿㼿㼿㼿㼿 4 2 3" xfId="38992" xr:uid="{00000000-0005-0000-0000-00006FA00000}"/>
    <cellStyle name="㼿㼿㼿㼿㼿 4 2 3 2" xfId="38993" xr:uid="{00000000-0005-0000-0000-000070A00000}"/>
    <cellStyle name="㼿㼿㼿㼿㼿 4 2 3 2 2" xfId="38994" xr:uid="{00000000-0005-0000-0000-000071A00000}"/>
    <cellStyle name="㼿㼿㼿㼿㼿 4 2 3 2 2 2" xfId="38995" xr:uid="{00000000-0005-0000-0000-000072A00000}"/>
    <cellStyle name="㼿㼿㼿㼿㼿 4 2 3 2 3" xfId="38996" xr:uid="{00000000-0005-0000-0000-000073A00000}"/>
    <cellStyle name="㼿㼿㼿㼿㼿 4 2 3 3" xfId="38997" xr:uid="{00000000-0005-0000-0000-000074A00000}"/>
    <cellStyle name="㼿㼿㼿㼿㼿 4 2 3 3 2" xfId="38998" xr:uid="{00000000-0005-0000-0000-000075A00000}"/>
    <cellStyle name="㼿㼿㼿㼿㼿 4 2 3 3 2 2" xfId="38999" xr:uid="{00000000-0005-0000-0000-000076A00000}"/>
    <cellStyle name="㼿㼿㼿㼿㼿 4 2 3 3 3" xfId="39000" xr:uid="{00000000-0005-0000-0000-000077A00000}"/>
    <cellStyle name="㼿㼿㼿㼿㼿 4 2 3 4" xfId="39001" xr:uid="{00000000-0005-0000-0000-000078A00000}"/>
    <cellStyle name="㼿㼿㼿㼿㼿 4 2 3 4 2" xfId="39002" xr:uid="{00000000-0005-0000-0000-000079A00000}"/>
    <cellStyle name="㼿㼿㼿㼿㼿 4 2 3 4 2 2" xfId="39003" xr:uid="{00000000-0005-0000-0000-00007AA00000}"/>
    <cellStyle name="㼿㼿㼿㼿㼿 4 2 3 4 3" xfId="39004" xr:uid="{00000000-0005-0000-0000-00007BA00000}"/>
    <cellStyle name="㼿㼿㼿㼿㼿 4 2 3 5" xfId="39005" xr:uid="{00000000-0005-0000-0000-00007CA00000}"/>
    <cellStyle name="㼿㼿㼿㼿㼿 4 2 3 5 2" xfId="39006" xr:uid="{00000000-0005-0000-0000-00007DA00000}"/>
    <cellStyle name="㼿㼿㼿㼿㼿 4 2 3 6" xfId="39007" xr:uid="{00000000-0005-0000-0000-00007EA00000}"/>
    <cellStyle name="㼿㼿㼿㼿㼿 4 2 4" xfId="39008" xr:uid="{00000000-0005-0000-0000-00007FA00000}"/>
    <cellStyle name="㼿㼿㼿㼿㼿 4 2 4 2" xfId="39009" xr:uid="{00000000-0005-0000-0000-000080A00000}"/>
    <cellStyle name="㼿㼿㼿㼿㼿 4 2 4 2 2" xfId="39010" xr:uid="{00000000-0005-0000-0000-000081A00000}"/>
    <cellStyle name="㼿㼿㼿㼿㼿 4 2 4 2 2 2" xfId="39011" xr:uid="{00000000-0005-0000-0000-000082A00000}"/>
    <cellStyle name="㼿㼿㼿㼿㼿 4 2 4 2 3" xfId="39012" xr:uid="{00000000-0005-0000-0000-000083A00000}"/>
    <cellStyle name="㼿㼿㼿㼿㼿 4 2 4 3" xfId="39013" xr:uid="{00000000-0005-0000-0000-000084A00000}"/>
    <cellStyle name="㼿㼿㼿㼿㼿 4 2 4 3 2" xfId="39014" xr:uid="{00000000-0005-0000-0000-000085A00000}"/>
    <cellStyle name="㼿㼿㼿㼿㼿 4 2 4 3 2 2" xfId="39015" xr:uid="{00000000-0005-0000-0000-000086A00000}"/>
    <cellStyle name="㼿㼿㼿㼿㼿 4 2 4 3 3" xfId="39016" xr:uid="{00000000-0005-0000-0000-000087A00000}"/>
    <cellStyle name="㼿㼿㼿㼿㼿 4 2 4 4" xfId="39017" xr:uid="{00000000-0005-0000-0000-000088A00000}"/>
    <cellStyle name="㼿㼿㼿㼿㼿 4 2 4 4 2" xfId="39018" xr:uid="{00000000-0005-0000-0000-000089A00000}"/>
    <cellStyle name="㼿㼿㼿㼿㼿 4 2 4 4 2 2" xfId="39019" xr:uid="{00000000-0005-0000-0000-00008AA00000}"/>
    <cellStyle name="㼿㼿㼿㼿㼿 4 2 4 4 3" xfId="39020" xr:uid="{00000000-0005-0000-0000-00008BA00000}"/>
    <cellStyle name="㼿㼿㼿㼿㼿 4 2 4 5" xfId="39021" xr:uid="{00000000-0005-0000-0000-00008CA00000}"/>
    <cellStyle name="㼿㼿㼿㼿㼿 4 2 4 5 2" xfId="39022" xr:uid="{00000000-0005-0000-0000-00008DA00000}"/>
    <cellStyle name="㼿㼿㼿㼿㼿 4 2 4 6" xfId="39023" xr:uid="{00000000-0005-0000-0000-00008EA00000}"/>
    <cellStyle name="㼿㼿㼿㼿㼿 4 2 5" xfId="39024" xr:uid="{00000000-0005-0000-0000-00008FA00000}"/>
    <cellStyle name="㼿㼿㼿㼿㼿 4 2 5 2" xfId="39025" xr:uid="{00000000-0005-0000-0000-000090A00000}"/>
    <cellStyle name="㼿㼿㼿㼿㼿 4 2 5 2 2" xfId="39026" xr:uid="{00000000-0005-0000-0000-000091A00000}"/>
    <cellStyle name="㼿㼿㼿㼿㼿 4 2 5 2 2 2" xfId="39027" xr:uid="{00000000-0005-0000-0000-000092A00000}"/>
    <cellStyle name="㼿㼿㼿㼿㼿 4 2 5 2 3" xfId="39028" xr:uid="{00000000-0005-0000-0000-000093A00000}"/>
    <cellStyle name="㼿㼿㼿㼿㼿 4 2 5 3" xfId="39029" xr:uid="{00000000-0005-0000-0000-000094A00000}"/>
    <cellStyle name="㼿㼿㼿㼿㼿 4 2 5 3 2" xfId="39030" xr:uid="{00000000-0005-0000-0000-000095A00000}"/>
    <cellStyle name="㼿㼿㼿㼿㼿 4 2 5 3 2 2" xfId="39031" xr:uid="{00000000-0005-0000-0000-000096A00000}"/>
    <cellStyle name="㼿㼿㼿㼿㼿 4 2 5 3 3" xfId="39032" xr:uid="{00000000-0005-0000-0000-000097A00000}"/>
    <cellStyle name="㼿㼿㼿㼿㼿 4 2 5 4" xfId="39033" xr:uid="{00000000-0005-0000-0000-000098A00000}"/>
    <cellStyle name="㼿㼿㼿㼿㼿 4 2 5 4 2" xfId="39034" xr:uid="{00000000-0005-0000-0000-000099A00000}"/>
    <cellStyle name="㼿㼿㼿㼿㼿 4 2 5 4 2 2" xfId="39035" xr:uid="{00000000-0005-0000-0000-00009AA00000}"/>
    <cellStyle name="㼿㼿㼿㼿㼿 4 2 5 4 3" xfId="39036" xr:uid="{00000000-0005-0000-0000-00009BA00000}"/>
    <cellStyle name="㼿㼿㼿㼿㼿 4 2 5 5" xfId="39037" xr:uid="{00000000-0005-0000-0000-00009CA00000}"/>
    <cellStyle name="㼿㼿㼿㼿㼿 4 2 5 5 2" xfId="39038" xr:uid="{00000000-0005-0000-0000-00009DA00000}"/>
    <cellStyle name="㼿㼿㼿㼿㼿 4 2 5 6" xfId="39039" xr:uid="{00000000-0005-0000-0000-00009EA00000}"/>
    <cellStyle name="㼿㼿㼿㼿㼿 4 2 6" xfId="39040" xr:uid="{00000000-0005-0000-0000-00009FA00000}"/>
    <cellStyle name="㼿㼿㼿㼿㼿 4 2 6 2" xfId="39041" xr:uid="{00000000-0005-0000-0000-0000A0A00000}"/>
    <cellStyle name="㼿㼿㼿㼿㼿 4 2 6 2 2" xfId="39042" xr:uid="{00000000-0005-0000-0000-0000A1A00000}"/>
    <cellStyle name="㼿㼿㼿㼿㼿 4 2 6 2 2 2" xfId="39043" xr:uid="{00000000-0005-0000-0000-0000A2A00000}"/>
    <cellStyle name="㼿㼿㼿㼿㼿 4 2 6 2 3" xfId="39044" xr:uid="{00000000-0005-0000-0000-0000A3A00000}"/>
    <cellStyle name="㼿㼿㼿㼿㼿 4 2 6 3" xfId="39045" xr:uid="{00000000-0005-0000-0000-0000A4A00000}"/>
    <cellStyle name="㼿㼿㼿㼿㼿 4 2 6 3 2" xfId="39046" xr:uid="{00000000-0005-0000-0000-0000A5A00000}"/>
    <cellStyle name="㼿㼿㼿㼿㼿 4 2 6 3 2 2" xfId="39047" xr:uid="{00000000-0005-0000-0000-0000A6A00000}"/>
    <cellStyle name="㼿㼿㼿㼿㼿 4 2 6 3 3" xfId="39048" xr:uid="{00000000-0005-0000-0000-0000A7A00000}"/>
    <cellStyle name="㼿㼿㼿㼿㼿 4 2 6 4" xfId="39049" xr:uid="{00000000-0005-0000-0000-0000A8A00000}"/>
    <cellStyle name="㼿㼿㼿㼿㼿 4 2 6 4 2" xfId="39050" xr:uid="{00000000-0005-0000-0000-0000A9A00000}"/>
    <cellStyle name="㼿㼿㼿㼿㼿 4 2 6 4 2 2" xfId="39051" xr:uid="{00000000-0005-0000-0000-0000AAA00000}"/>
    <cellStyle name="㼿㼿㼿㼿㼿 4 2 6 4 3" xfId="39052" xr:uid="{00000000-0005-0000-0000-0000ABA00000}"/>
    <cellStyle name="㼿㼿㼿㼿㼿 4 2 6 5" xfId="39053" xr:uid="{00000000-0005-0000-0000-0000ACA00000}"/>
    <cellStyle name="㼿㼿㼿㼿㼿 4 2 6 5 2" xfId="39054" xr:uid="{00000000-0005-0000-0000-0000ADA00000}"/>
    <cellStyle name="㼿㼿㼿㼿㼿 4 2 6 6" xfId="39055" xr:uid="{00000000-0005-0000-0000-0000AEA00000}"/>
    <cellStyle name="㼿㼿㼿㼿㼿 4 2 7" xfId="39056" xr:uid="{00000000-0005-0000-0000-0000AFA00000}"/>
    <cellStyle name="㼿㼿㼿㼿㼿 4 2 7 2" xfId="39057" xr:uid="{00000000-0005-0000-0000-0000B0A00000}"/>
    <cellStyle name="㼿㼿㼿㼿㼿 4 2 7 2 2" xfId="39058" xr:uid="{00000000-0005-0000-0000-0000B1A00000}"/>
    <cellStyle name="㼿㼿㼿㼿㼿 4 2 7 3" xfId="39059" xr:uid="{00000000-0005-0000-0000-0000B2A00000}"/>
    <cellStyle name="㼿㼿㼿㼿㼿 4 2 8" xfId="39060" xr:uid="{00000000-0005-0000-0000-0000B3A00000}"/>
    <cellStyle name="㼿㼿㼿㼿㼿 4 2 8 2" xfId="39061" xr:uid="{00000000-0005-0000-0000-0000B4A00000}"/>
    <cellStyle name="㼿㼿㼿㼿㼿 4 2 9" xfId="39062" xr:uid="{00000000-0005-0000-0000-0000B5A00000}"/>
    <cellStyle name="㼿㼿㼿㼿㼿 4 3" xfId="39063" xr:uid="{00000000-0005-0000-0000-0000B6A00000}"/>
    <cellStyle name="㼿㼿㼿㼿㼿 4 3 2" xfId="39064" xr:uid="{00000000-0005-0000-0000-0000B7A00000}"/>
    <cellStyle name="㼿㼿㼿㼿㼿 4 3 2 2" xfId="39065" xr:uid="{00000000-0005-0000-0000-0000B8A00000}"/>
    <cellStyle name="㼿㼿㼿㼿㼿 4 3 2 2 2" xfId="39066" xr:uid="{00000000-0005-0000-0000-0000B9A00000}"/>
    <cellStyle name="㼿㼿㼿㼿㼿 4 3 2 2 2 2" xfId="39067" xr:uid="{00000000-0005-0000-0000-0000BAA00000}"/>
    <cellStyle name="㼿㼿㼿㼿㼿 4 3 2 2 3" xfId="39068" xr:uid="{00000000-0005-0000-0000-0000BBA00000}"/>
    <cellStyle name="㼿㼿㼿㼿㼿 4 3 2 3" xfId="39069" xr:uid="{00000000-0005-0000-0000-0000BCA00000}"/>
    <cellStyle name="㼿㼿㼿㼿㼿 4 3 2 3 2" xfId="39070" xr:uid="{00000000-0005-0000-0000-0000BDA00000}"/>
    <cellStyle name="㼿㼿㼿㼿㼿 4 3 2 3 2 2" xfId="39071" xr:uid="{00000000-0005-0000-0000-0000BEA00000}"/>
    <cellStyle name="㼿㼿㼿㼿㼿 4 3 2 3 3" xfId="39072" xr:uid="{00000000-0005-0000-0000-0000BFA00000}"/>
    <cellStyle name="㼿㼿㼿㼿㼿 4 3 2 4" xfId="39073" xr:uid="{00000000-0005-0000-0000-0000C0A00000}"/>
    <cellStyle name="㼿㼿㼿㼿㼿 4 3 2 4 2" xfId="39074" xr:uid="{00000000-0005-0000-0000-0000C1A00000}"/>
    <cellStyle name="㼿㼿㼿㼿㼿 4 3 2 4 2 2" xfId="39075" xr:uid="{00000000-0005-0000-0000-0000C2A00000}"/>
    <cellStyle name="㼿㼿㼿㼿㼿 4 3 2 4 3" xfId="39076" xr:uid="{00000000-0005-0000-0000-0000C3A00000}"/>
    <cellStyle name="㼿㼿㼿㼿㼿 4 3 2 5" xfId="39077" xr:uid="{00000000-0005-0000-0000-0000C4A00000}"/>
    <cellStyle name="㼿㼿㼿㼿㼿 4 3 2 5 2" xfId="39078" xr:uid="{00000000-0005-0000-0000-0000C5A00000}"/>
    <cellStyle name="㼿㼿㼿㼿㼿 4 3 2 6" xfId="39079" xr:uid="{00000000-0005-0000-0000-0000C6A00000}"/>
    <cellStyle name="㼿㼿㼿㼿㼿 4 3 3" xfId="39080" xr:uid="{00000000-0005-0000-0000-0000C7A00000}"/>
    <cellStyle name="㼿㼿㼿㼿㼿 4 3 3 2" xfId="39081" xr:uid="{00000000-0005-0000-0000-0000C8A00000}"/>
    <cellStyle name="㼿㼿㼿㼿㼿 4 3 3 2 2" xfId="39082" xr:uid="{00000000-0005-0000-0000-0000C9A00000}"/>
    <cellStyle name="㼿㼿㼿㼿㼿 4 3 3 2 2 2" xfId="39083" xr:uid="{00000000-0005-0000-0000-0000CAA00000}"/>
    <cellStyle name="㼿㼿㼿㼿㼿 4 3 3 2 3" xfId="39084" xr:uid="{00000000-0005-0000-0000-0000CBA00000}"/>
    <cellStyle name="㼿㼿㼿㼿㼿 4 3 3 3" xfId="39085" xr:uid="{00000000-0005-0000-0000-0000CCA00000}"/>
    <cellStyle name="㼿㼿㼿㼿㼿 4 3 3 3 2" xfId="39086" xr:uid="{00000000-0005-0000-0000-0000CDA00000}"/>
    <cellStyle name="㼿㼿㼿㼿㼿 4 3 3 3 2 2" xfId="39087" xr:uid="{00000000-0005-0000-0000-0000CEA00000}"/>
    <cellStyle name="㼿㼿㼿㼿㼿 4 3 3 3 3" xfId="39088" xr:uid="{00000000-0005-0000-0000-0000CFA00000}"/>
    <cellStyle name="㼿㼿㼿㼿㼿 4 3 3 4" xfId="39089" xr:uid="{00000000-0005-0000-0000-0000D0A00000}"/>
    <cellStyle name="㼿㼿㼿㼿㼿 4 3 3 4 2" xfId="39090" xr:uid="{00000000-0005-0000-0000-0000D1A00000}"/>
    <cellStyle name="㼿㼿㼿㼿㼿 4 3 3 4 2 2" xfId="39091" xr:uid="{00000000-0005-0000-0000-0000D2A00000}"/>
    <cellStyle name="㼿㼿㼿㼿㼿 4 3 3 4 3" xfId="39092" xr:uid="{00000000-0005-0000-0000-0000D3A00000}"/>
    <cellStyle name="㼿㼿㼿㼿㼿 4 3 3 5" xfId="39093" xr:uid="{00000000-0005-0000-0000-0000D4A00000}"/>
    <cellStyle name="㼿㼿㼿㼿㼿 4 3 3 5 2" xfId="39094" xr:uid="{00000000-0005-0000-0000-0000D5A00000}"/>
    <cellStyle name="㼿㼿㼿㼿㼿 4 3 3 6" xfId="39095" xr:uid="{00000000-0005-0000-0000-0000D6A00000}"/>
    <cellStyle name="㼿㼿㼿㼿㼿 4 3 4" xfId="39096" xr:uid="{00000000-0005-0000-0000-0000D7A00000}"/>
    <cellStyle name="㼿㼿㼿㼿㼿 4 3 4 2" xfId="39097" xr:uid="{00000000-0005-0000-0000-0000D8A00000}"/>
    <cellStyle name="㼿㼿㼿㼿㼿 4 3 4 2 2" xfId="39098" xr:uid="{00000000-0005-0000-0000-0000D9A00000}"/>
    <cellStyle name="㼿㼿㼿㼿㼿 4 3 4 2 2 2" xfId="39099" xr:uid="{00000000-0005-0000-0000-0000DAA00000}"/>
    <cellStyle name="㼿㼿㼿㼿㼿 4 3 4 2 3" xfId="39100" xr:uid="{00000000-0005-0000-0000-0000DBA00000}"/>
    <cellStyle name="㼿㼿㼿㼿㼿 4 3 4 3" xfId="39101" xr:uid="{00000000-0005-0000-0000-0000DCA00000}"/>
    <cellStyle name="㼿㼿㼿㼿㼿 4 3 4 3 2" xfId="39102" xr:uid="{00000000-0005-0000-0000-0000DDA00000}"/>
    <cellStyle name="㼿㼿㼿㼿㼿 4 3 4 3 2 2" xfId="39103" xr:uid="{00000000-0005-0000-0000-0000DEA00000}"/>
    <cellStyle name="㼿㼿㼿㼿㼿 4 3 4 3 3" xfId="39104" xr:uid="{00000000-0005-0000-0000-0000DFA00000}"/>
    <cellStyle name="㼿㼿㼿㼿㼿 4 3 4 4" xfId="39105" xr:uid="{00000000-0005-0000-0000-0000E0A00000}"/>
    <cellStyle name="㼿㼿㼿㼿㼿 4 3 4 4 2" xfId="39106" xr:uid="{00000000-0005-0000-0000-0000E1A00000}"/>
    <cellStyle name="㼿㼿㼿㼿㼿 4 3 4 4 2 2" xfId="39107" xr:uid="{00000000-0005-0000-0000-0000E2A00000}"/>
    <cellStyle name="㼿㼿㼿㼿㼿 4 3 4 4 3" xfId="39108" xr:uid="{00000000-0005-0000-0000-0000E3A00000}"/>
    <cellStyle name="㼿㼿㼿㼿㼿 4 3 4 5" xfId="39109" xr:uid="{00000000-0005-0000-0000-0000E4A00000}"/>
    <cellStyle name="㼿㼿㼿㼿㼿 4 3 4 5 2" xfId="39110" xr:uid="{00000000-0005-0000-0000-0000E5A00000}"/>
    <cellStyle name="㼿㼿㼿㼿㼿 4 3 4 6" xfId="39111" xr:uid="{00000000-0005-0000-0000-0000E6A00000}"/>
    <cellStyle name="㼿㼿㼿㼿㼿 4 3 5" xfId="39112" xr:uid="{00000000-0005-0000-0000-0000E7A00000}"/>
    <cellStyle name="㼿㼿㼿㼿㼿 4 3 5 2" xfId="39113" xr:uid="{00000000-0005-0000-0000-0000E8A00000}"/>
    <cellStyle name="㼿㼿㼿㼿㼿 4 3 5 2 2" xfId="39114" xr:uid="{00000000-0005-0000-0000-0000E9A00000}"/>
    <cellStyle name="㼿㼿㼿㼿㼿 4 3 5 2 2 2" xfId="39115" xr:uid="{00000000-0005-0000-0000-0000EAA00000}"/>
    <cellStyle name="㼿㼿㼿㼿㼿 4 3 5 2 3" xfId="39116" xr:uid="{00000000-0005-0000-0000-0000EBA00000}"/>
    <cellStyle name="㼿㼿㼿㼿㼿 4 3 5 3" xfId="39117" xr:uid="{00000000-0005-0000-0000-0000ECA00000}"/>
    <cellStyle name="㼿㼿㼿㼿㼿 4 3 5 3 2" xfId="39118" xr:uid="{00000000-0005-0000-0000-0000EDA00000}"/>
    <cellStyle name="㼿㼿㼿㼿㼿 4 3 5 3 2 2" xfId="39119" xr:uid="{00000000-0005-0000-0000-0000EEA00000}"/>
    <cellStyle name="㼿㼿㼿㼿㼿 4 3 5 3 3" xfId="39120" xr:uid="{00000000-0005-0000-0000-0000EFA00000}"/>
    <cellStyle name="㼿㼿㼿㼿㼿 4 3 5 4" xfId="39121" xr:uid="{00000000-0005-0000-0000-0000F0A00000}"/>
    <cellStyle name="㼿㼿㼿㼿㼿 4 3 5 4 2" xfId="39122" xr:uid="{00000000-0005-0000-0000-0000F1A00000}"/>
    <cellStyle name="㼿㼿㼿㼿㼿 4 3 5 4 2 2" xfId="39123" xr:uid="{00000000-0005-0000-0000-0000F2A00000}"/>
    <cellStyle name="㼿㼿㼿㼿㼿 4 3 5 4 3" xfId="39124" xr:uid="{00000000-0005-0000-0000-0000F3A00000}"/>
    <cellStyle name="㼿㼿㼿㼿㼿 4 3 5 5" xfId="39125" xr:uid="{00000000-0005-0000-0000-0000F4A00000}"/>
    <cellStyle name="㼿㼿㼿㼿㼿 4 3 5 5 2" xfId="39126" xr:uid="{00000000-0005-0000-0000-0000F5A00000}"/>
    <cellStyle name="㼿㼿㼿㼿㼿 4 3 5 6" xfId="39127" xr:uid="{00000000-0005-0000-0000-0000F6A00000}"/>
    <cellStyle name="㼿㼿㼿㼿㼿 4 3 6" xfId="39128" xr:uid="{00000000-0005-0000-0000-0000F7A00000}"/>
    <cellStyle name="㼿㼿㼿㼿㼿 4 3 6 2" xfId="39129" xr:uid="{00000000-0005-0000-0000-0000F8A00000}"/>
    <cellStyle name="㼿㼿㼿㼿㼿 4 3 6 2 2" xfId="39130" xr:uid="{00000000-0005-0000-0000-0000F9A00000}"/>
    <cellStyle name="㼿㼿㼿㼿㼿 4 3 6 3" xfId="39131" xr:uid="{00000000-0005-0000-0000-0000FAA00000}"/>
    <cellStyle name="㼿㼿㼿㼿㼿 4 3 7" xfId="39132" xr:uid="{00000000-0005-0000-0000-0000FBA00000}"/>
    <cellStyle name="㼿㼿㼿㼿㼿 4 3 7 2" xfId="39133" xr:uid="{00000000-0005-0000-0000-0000FCA00000}"/>
    <cellStyle name="㼿㼿㼿㼿㼿 4 3 8" xfId="39134" xr:uid="{00000000-0005-0000-0000-0000FDA00000}"/>
    <cellStyle name="㼿㼿㼿㼿㼿 4 4" xfId="39135" xr:uid="{00000000-0005-0000-0000-0000FEA00000}"/>
    <cellStyle name="㼿㼿㼿㼿㼿 4 4 2" xfId="39136" xr:uid="{00000000-0005-0000-0000-0000FFA00000}"/>
    <cellStyle name="㼿㼿㼿㼿㼿 4 4 2 2" xfId="39137" xr:uid="{00000000-0005-0000-0000-000000A10000}"/>
    <cellStyle name="㼿㼿㼿㼿㼿 4 4 2 2 2" xfId="39138" xr:uid="{00000000-0005-0000-0000-000001A10000}"/>
    <cellStyle name="㼿㼿㼿㼿㼿 4 4 2 3" xfId="39139" xr:uid="{00000000-0005-0000-0000-000002A10000}"/>
    <cellStyle name="㼿㼿㼿㼿㼿 4 4 3" xfId="39140" xr:uid="{00000000-0005-0000-0000-000003A10000}"/>
    <cellStyle name="㼿㼿㼿㼿㼿 4 4 3 2" xfId="39141" xr:uid="{00000000-0005-0000-0000-000004A10000}"/>
    <cellStyle name="㼿㼿㼿㼿㼿 4 4 3 2 2" xfId="39142" xr:uid="{00000000-0005-0000-0000-000005A10000}"/>
    <cellStyle name="㼿㼿㼿㼿㼿 4 4 3 3" xfId="39143" xr:uid="{00000000-0005-0000-0000-000006A10000}"/>
    <cellStyle name="㼿㼿㼿㼿㼿 4 4 4" xfId="39144" xr:uid="{00000000-0005-0000-0000-000007A10000}"/>
    <cellStyle name="㼿㼿㼿㼿㼿 4 4 4 2" xfId="39145" xr:uid="{00000000-0005-0000-0000-000008A10000}"/>
    <cellStyle name="㼿㼿㼿㼿㼿 4 4 4 2 2" xfId="39146" xr:uid="{00000000-0005-0000-0000-000009A10000}"/>
    <cellStyle name="㼿㼿㼿㼿㼿 4 4 4 3" xfId="39147" xr:uid="{00000000-0005-0000-0000-00000AA10000}"/>
    <cellStyle name="㼿㼿㼿㼿㼿 4 4 5" xfId="39148" xr:uid="{00000000-0005-0000-0000-00000BA10000}"/>
    <cellStyle name="㼿㼿㼿㼿㼿 4 4 5 2" xfId="39149" xr:uid="{00000000-0005-0000-0000-00000CA10000}"/>
    <cellStyle name="㼿㼿㼿㼿㼿 4 4 6" xfId="39150" xr:uid="{00000000-0005-0000-0000-00000DA10000}"/>
    <cellStyle name="㼿㼿㼿㼿㼿 4 5" xfId="39151" xr:uid="{00000000-0005-0000-0000-00000EA10000}"/>
    <cellStyle name="㼿㼿㼿㼿㼿 4 5 2" xfId="39152" xr:uid="{00000000-0005-0000-0000-00000FA10000}"/>
    <cellStyle name="㼿㼿㼿㼿㼿 4 5 2 2" xfId="39153" xr:uid="{00000000-0005-0000-0000-000010A10000}"/>
    <cellStyle name="㼿㼿㼿㼿㼿 4 5 2 2 2" xfId="39154" xr:uid="{00000000-0005-0000-0000-000011A10000}"/>
    <cellStyle name="㼿㼿㼿㼿㼿 4 5 2 3" xfId="39155" xr:uid="{00000000-0005-0000-0000-000012A10000}"/>
    <cellStyle name="㼿㼿㼿㼿㼿 4 5 3" xfId="39156" xr:uid="{00000000-0005-0000-0000-000013A10000}"/>
    <cellStyle name="㼿㼿㼿㼿㼿 4 5 3 2" xfId="39157" xr:uid="{00000000-0005-0000-0000-000014A10000}"/>
    <cellStyle name="㼿㼿㼿㼿㼿 4 5 3 2 2" xfId="39158" xr:uid="{00000000-0005-0000-0000-000015A10000}"/>
    <cellStyle name="㼿㼿㼿㼿㼿 4 5 3 3" xfId="39159" xr:uid="{00000000-0005-0000-0000-000016A10000}"/>
    <cellStyle name="㼿㼿㼿㼿㼿 4 5 4" xfId="39160" xr:uid="{00000000-0005-0000-0000-000017A10000}"/>
    <cellStyle name="㼿㼿㼿㼿㼿 4 5 4 2" xfId="39161" xr:uid="{00000000-0005-0000-0000-000018A10000}"/>
    <cellStyle name="㼿㼿㼿㼿㼿 4 5 4 2 2" xfId="39162" xr:uid="{00000000-0005-0000-0000-000019A10000}"/>
    <cellStyle name="㼿㼿㼿㼿㼿 4 5 4 3" xfId="39163" xr:uid="{00000000-0005-0000-0000-00001AA10000}"/>
    <cellStyle name="㼿㼿㼿㼿㼿 4 5 5" xfId="39164" xr:uid="{00000000-0005-0000-0000-00001BA10000}"/>
    <cellStyle name="㼿㼿㼿㼿㼿 4 5 5 2" xfId="39165" xr:uid="{00000000-0005-0000-0000-00001CA10000}"/>
    <cellStyle name="㼿㼿㼿㼿㼿 4 5 6" xfId="39166" xr:uid="{00000000-0005-0000-0000-00001DA10000}"/>
    <cellStyle name="㼿㼿㼿㼿㼿 4 6" xfId="39167" xr:uid="{00000000-0005-0000-0000-00001EA10000}"/>
    <cellStyle name="㼿㼿㼿㼿㼿 4 6 2" xfId="39168" xr:uid="{00000000-0005-0000-0000-00001FA10000}"/>
    <cellStyle name="㼿㼿㼿㼿㼿 4 6 2 2" xfId="39169" xr:uid="{00000000-0005-0000-0000-000020A10000}"/>
    <cellStyle name="㼿㼿㼿㼿㼿 4 6 2 2 2" xfId="39170" xr:uid="{00000000-0005-0000-0000-000021A10000}"/>
    <cellStyle name="㼿㼿㼿㼿㼿 4 6 2 3" xfId="39171" xr:uid="{00000000-0005-0000-0000-000022A10000}"/>
    <cellStyle name="㼿㼿㼿㼿㼿 4 6 3" xfId="39172" xr:uid="{00000000-0005-0000-0000-000023A10000}"/>
    <cellStyle name="㼿㼿㼿㼿㼿 4 6 3 2" xfId="39173" xr:uid="{00000000-0005-0000-0000-000024A10000}"/>
    <cellStyle name="㼿㼿㼿㼿㼿 4 6 3 2 2" xfId="39174" xr:uid="{00000000-0005-0000-0000-000025A10000}"/>
    <cellStyle name="㼿㼿㼿㼿㼿 4 6 3 3" xfId="39175" xr:uid="{00000000-0005-0000-0000-000026A10000}"/>
    <cellStyle name="㼿㼿㼿㼿㼿 4 6 4" xfId="39176" xr:uid="{00000000-0005-0000-0000-000027A10000}"/>
    <cellStyle name="㼿㼿㼿㼿㼿 4 6 4 2" xfId="39177" xr:uid="{00000000-0005-0000-0000-000028A10000}"/>
    <cellStyle name="㼿㼿㼿㼿㼿 4 6 4 2 2" xfId="39178" xr:uid="{00000000-0005-0000-0000-000029A10000}"/>
    <cellStyle name="㼿㼿㼿㼿㼿 4 6 4 3" xfId="39179" xr:uid="{00000000-0005-0000-0000-00002AA10000}"/>
    <cellStyle name="㼿㼿㼿㼿㼿 4 6 5" xfId="39180" xr:uid="{00000000-0005-0000-0000-00002BA10000}"/>
    <cellStyle name="㼿㼿㼿㼿㼿 4 6 5 2" xfId="39181" xr:uid="{00000000-0005-0000-0000-00002CA10000}"/>
    <cellStyle name="㼿㼿㼿㼿㼿 4 6 6" xfId="39182" xr:uid="{00000000-0005-0000-0000-00002DA10000}"/>
    <cellStyle name="㼿㼿㼿㼿㼿 4 7" xfId="39183" xr:uid="{00000000-0005-0000-0000-00002EA10000}"/>
    <cellStyle name="㼿㼿㼿㼿㼿 4 7 2" xfId="39184" xr:uid="{00000000-0005-0000-0000-00002FA10000}"/>
    <cellStyle name="㼿㼿㼿㼿㼿 4 7 2 2" xfId="39185" xr:uid="{00000000-0005-0000-0000-000030A10000}"/>
    <cellStyle name="㼿㼿㼿㼿㼿 4 7 2 2 2" xfId="39186" xr:uid="{00000000-0005-0000-0000-000031A10000}"/>
    <cellStyle name="㼿㼿㼿㼿㼿 4 7 2 3" xfId="39187" xr:uid="{00000000-0005-0000-0000-000032A10000}"/>
    <cellStyle name="㼿㼿㼿㼿㼿 4 7 3" xfId="39188" xr:uid="{00000000-0005-0000-0000-000033A10000}"/>
    <cellStyle name="㼿㼿㼿㼿㼿 4 7 3 2" xfId="39189" xr:uid="{00000000-0005-0000-0000-000034A10000}"/>
    <cellStyle name="㼿㼿㼿㼿㼿 4 7 3 2 2" xfId="39190" xr:uid="{00000000-0005-0000-0000-000035A10000}"/>
    <cellStyle name="㼿㼿㼿㼿㼿 4 7 3 3" xfId="39191" xr:uid="{00000000-0005-0000-0000-000036A10000}"/>
    <cellStyle name="㼿㼿㼿㼿㼿 4 7 4" xfId="39192" xr:uid="{00000000-0005-0000-0000-000037A10000}"/>
    <cellStyle name="㼿㼿㼿㼿㼿 4 7 4 2" xfId="39193" xr:uid="{00000000-0005-0000-0000-000038A10000}"/>
    <cellStyle name="㼿㼿㼿㼿㼿 4 7 4 2 2" xfId="39194" xr:uid="{00000000-0005-0000-0000-000039A10000}"/>
    <cellStyle name="㼿㼿㼿㼿㼿 4 7 4 3" xfId="39195" xr:uid="{00000000-0005-0000-0000-00003AA10000}"/>
    <cellStyle name="㼿㼿㼿㼿㼿 4 7 5" xfId="39196" xr:uid="{00000000-0005-0000-0000-00003BA10000}"/>
    <cellStyle name="㼿㼿㼿㼿㼿 4 7 5 2" xfId="39197" xr:uid="{00000000-0005-0000-0000-00003CA10000}"/>
    <cellStyle name="㼿㼿㼿㼿㼿 4 7 6" xfId="39198" xr:uid="{00000000-0005-0000-0000-00003DA10000}"/>
    <cellStyle name="㼿㼿㼿㼿㼿 4 8" xfId="39199" xr:uid="{00000000-0005-0000-0000-00003EA10000}"/>
    <cellStyle name="㼿㼿㼿㼿㼿 4 8 2" xfId="39200" xr:uid="{00000000-0005-0000-0000-00003FA10000}"/>
    <cellStyle name="㼿㼿㼿㼿㼿 4 8 2 2" xfId="39201" xr:uid="{00000000-0005-0000-0000-000040A10000}"/>
    <cellStyle name="㼿㼿㼿㼿㼿 4 8 3" xfId="39202" xr:uid="{00000000-0005-0000-0000-000041A10000}"/>
    <cellStyle name="㼿㼿㼿㼿㼿 4 9" xfId="39203" xr:uid="{00000000-0005-0000-0000-000042A10000}"/>
    <cellStyle name="㼿㼿㼿㼿㼿 4 9 2" xfId="39204" xr:uid="{00000000-0005-0000-0000-000043A10000}"/>
    <cellStyle name="㼿㼿㼿㼿㼿 5" xfId="39205" xr:uid="{00000000-0005-0000-0000-000044A10000}"/>
    <cellStyle name="㼿㼿㼿㼿㼿 5 2" xfId="39206" xr:uid="{00000000-0005-0000-0000-000045A10000}"/>
    <cellStyle name="㼿㼿㼿㼿㼿 5 2 2" xfId="39207" xr:uid="{00000000-0005-0000-0000-000046A10000}"/>
    <cellStyle name="㼿㼿㼿㼿㼿 5 2 2 2" xfId="39208" xr:uid="{00000000-0005-0000-0000-000047A10000}"/>
    <cellStyle name="㼿㼿㼿㼿㼿 5 2 2 2 2" xfId="39209" xr:uid="{00000000-0005-0000-0000-000048A10000}"/>
    <cellStyle name="㼿㼿㼿㼿㼿 5 2 2 3" xfId="39210" xr:uid="{00000000-0005-0000-0000-000049A10000}"/>
    <cellStyle name="㼿㼿㼿㼿㼿 5 2 3" xfId="39211" xr:uid="{00000000-0005-0000-0000-00004AA10000}"/>
    <cellStyle name="㼿㼿㼿㼿㼿 5 2 3 2" xfId="39212" xr:uid="{00000000-0005-0000-0000-00004BA10000}"/>
    <cellStyle name="㼿㼿㼿㼿㼿 5 2 3 2 2" xfId="39213" xr:uid="{00000000-0005-0000-0000-00004CA10000}"/>
    <cellStyle name="㼿㼿㼿㼿㼿 5 2 3 3" xfId="39214" xr:uid="{00000000-0005-0000-0000-00004DA10000}"/>
    <cellStyle name="㼿㼿㼿㼿㼿 5 2 4" xfId="39215" xr:uid="{00000000-0005-0000-0000-00004EA10000}"/>
    <cellStyle name="㼿㼿㼿㼿㼿 5 2 4 2" xfId="39216" xr:uid="{00000000-0005-0000-0000-00004FA10000}"/>
    <cellStyle name="㼿㼿㼿㼿㼿 5 2 4 2 2" xfId="39217" xr:uid="{00000000-0005-0000-0000-000050A10000}"/>
    <cellStyle name="㼿㼿㼿㼿㼿 5 2 4 3" xfId="39218" xr:uid="{00000000-0005-0000-0000-000051A10000}"/>
    <cellStyle name="㼿㼿㼿㼿㼿 5 2 5" xfId="39219" xr:uid="{00000000-0005-0000-0000-000052A10000}"/>
    <cellStyle name="㼿㼿㼿㼿㼿 5 2 5 2" xfId="39220" xr:uid="{00000000-0005-0000-0000-000053A10000}"/>
    <cellStyle name="㼿㼿㼿㼿㼿 5 2 6" xfId="39221" xr:uid="{00000000-0005-0000-0000-000054A10000}"/>
    <cellStyle name="㼿㼿㼿㼿㼿 5 3" xfId="39222" xr:uid="{00000000-0005-0000-0000-000055A10000}"/>
    <cellStyle name="㼿㼿㼿㼿㼿 5 3 2" xfId="39223" xr:uid="{00000000-0005-0000-0000-000056A10000}"/>
    <cellStyle name="㼿㼿㼿㼿㼿 5 3 2 2" xfId="39224" xr:uid="{00000000-0005-0000-0000-000057A10000}"/>
    <cellStyle name="㼿㼿㼿㼿㼿 5 3 2 2 2" xfId="39225" xr:uid="{00000000-0005-0000-0000-000058A10000}"/>
    <cellStyle name="㼿㼿㼿㼿㼿 5 3 2 3" xfId="39226" xr:uid="{00000000-0005-0000-0000-000059A10000}"/>
    <cellStyle name="㼿㼿㼿㼿㼿 5 3 3" xfId="39227" xr:uid="{00000000-0005-0000-0000-00005AA10000}"/>
    <cellStyle name="㼿㼿㼿㼿㼿 5 3 3 2" xfId="39228" xr:uid="{00000000-0005-0000-0000-00005BA10000}"/>
    <cellStyle name="㼿㼿㼿㼿㼿 5 3 3 2 2" xfId="39229" xr:uid="{00000000-0005-0000-0000-00005CA10000}"/>
    <cellStyle name="㼿㼿㼿㼿㼿 5 3 3 3" xfId="39230" xr:uid="{00000000-0005-0000-0000-00005DA10000}"/>
    <cellStyle name="㼿㼿㼿㼿㼿 5 3 4" xfId="39231" xr:uid="{00000000-0005-0000-0000-00005EA10000}"/>
    <cellStyle name="㼿㼿㼿㼿㼿 5 3 4 2" xfId="39232" xr:uid="{00000000-0005-0000-0000-00005FA10000}"/>
    <cellStyle name="㼿㼿㼿㼿㼿 5 3 4 2 2" xfId="39233" xr:uid="{00000000-0005-0000-0000-000060A10000}"/>
    <cellStyle name="㼿㼿㼿㼿㼿 5 3 4 3" xfId="39234" xr:uid="{00000000-0005-0000-0000-000061A10000}"/>
    <cellStyle name="㼿㼿㼿㼿㼿 5 3 5" xfId="39235" xr:uid="{00000000-0005-0000-0000-000062A10000}"/>
    <cellStyle name="㼿㼿㼿㼿㼿 5 3 5 2" xfId="39236" xr:uid="{00000000-0005-0000-0000-000063A10000}"/>
    <cellStyle name="㼿㼿㼿㼿㼿 5 3 6" xfId="39237" xr:uid="{00000000-0005-0000-0000-000064A10000}"/>
    <cellStyle name="㼿㼿㼿㼿㼿 5 4" xfId="39238" xr:uid="{00000000-0005-0000-0000-000065A10000}"/>
    <cellStyle name="㼿㼿㼿㼿㼿 5 4 2" xfId="39239" xr:uid="{00000000-0005-0000-0000-000066A10000}"/>
    <cellStyle name="㼿㼿㼿㼿㼿 5 4 2 2" xfId="39240" xr:uid="{00000000-0005-0000-0000-000067A10000}"/>
    <cellStyle name="㼿㼿㼿㼿㼿 5 4 2 2 2" xfId="39241" xr:uid="{00000000-0005-0000-0000-000068A10000}"/>
    <cellStyle name="㼿㼿㼿㼿㼿 5 4 2 3" xfId="39242" xr:uid="{00000000-0005-0000-0000-000069A10000}"/>
    <cellStyle name="㼿㼿㼿㼿㼿 5 4 3" xfId="39243" xr:uid="{00000000-0005-0000-0000-00006AA10000}"/>
    <cellStyle name="㼿㼿㼿㼿㼿 5 4 3 2" xfId="39244" xr:uid="{00000000-0005-0000-0000-00006BA10000}"/>
    <cellStyle name="㼿㼿㼿㼿㼿 5 4 3 2 2" xfId="39245" xr:uid="{00000000-0005-0000-0000-00006CA10000}"/>
    <cellStyle name="㼿㼿㼿㼿㼿 5 4 3 3" xfId="39246" xr:uid="{00000000-0005-0000-0000-00006DA10000}"/>
    <cellStyle name="㼿㼿㼿㼿㼿 5 4 4" xfId="39247" xr:uid="{00000000-0005-0000-0000-00006EA10000}"/>
    <cellStyle name="㼿㼿㼿㼿㼿 5 4 4 2" xfId="39248" xr:uid="{00000000-0005-0000-0000-00006FA10000}"/>
    <cellStyle name="㼿㼿㼿㼿㼿 5 4 4 2 2" xfId="39249" xr:uid="{00000000-0005-0000-0000-000070A10000}"/>
    <cellStyle name="㼿㼿㼿㼿㼿 5 4 4 3" xfId="39250" xr:uid="{00000000-0005-0000-0000-000071A10000}"/>
    <cellStyle name="㼿㼿㼿㼿㼿 5 4 5" xfId="39251" xr:uid="{00000000-0005-0000-0000-000072A10000}"/>
    <cellStyle name="㼿㼿㼿㼿㼿 5 4 5 2" xfId="39252" xr:uid="{00000000-0005-0000-0000-000073A10000}"/>
    <cellStyle name="㼿㼿㼿㼿㼿 5 4 6" xfId="39253" xr:uid="{00000000-0005-0000-0000-000074A10000}"/>
    <cellStyle name="㼿㼿㼿㼿㼿 5 5" xfId="39254" xr:uid="{00000000-0005-0000-0000-000075A10000}"/>
    <cellStyle name="㼿㼿㼿㼿㼿 5 5 2" xfId="39255" xr:uid="{00000000-0005-0000-0000-000076A10000}"/>
    <cellStyle name="㼿㼿㼿㼿㼿 5 5 2 2" xfId="39256" xr:uid="{00000000-0005-0000-0000-000077A10000}"/>
    <cellStyle name="㼿㼿㼿㼿㼿 5 5 2 2 2" xfId="39257" xr:uid="{00000000-0005-0000-0000-000078A10000}"/>
    <cellStyle name="㼿㼿㼿㼿㼿 5 5 2 3" xfId="39258" xr:uid="{00000000-0005-0000-0000-000079A10000}"/>
    <cellStyle name="㼿㼿㼿㼿㼿 5 5 3" xfId="39259" xr:uid="{00000000-0005-0000-0000-00007AA10000}"/>
    <cellStyle name="㼿㼿㼿㼿㼿 5 5 3 2" xfId="39260" xr:uid="{00000000-0005-0000-0000-00007BA10000}"/>
    <cellStyle name="㼿㼿㼿㼿㼿 5 5 3 2 2" xfId="39261" xr:uid="{00000000-0005-0000-0000-00007CA10000}"/>
    <cellStyle name="㼿㼿㼿㼿㼿 5 5 3 3" xfId="39262" xr:uid="{00000000-0005-0000-0000-00007DA10000}"/>
    <cellStyle name="㼿㼿㼿㼿㼿 5 5 4" xfId="39263" xr:uid="{00000000-0005-0000-0000-00007EA10000}"/>
    <cellStyle name="㼿㼿㼿㼿㼿 5 5 4 2" xfId="39264" xr:uid="{00000000-0005-0000-0000-00007FA10000}"/>
    <cellStyle name="㼿㼿㼿㼿㼿 5 5 4 2 2" xfId="39265" xr:uid="{00000000-0005-0000-0000-000080A10000}"/>
    <cellStyle name="㼿㼿㼿㼿㼿 5 5 4 3" xfId="39266" xr:uid="{00000000-0005-0000-0000-000081A10000}"/>
    <cellStyle name="㼿㼿㼿㼿㼿 5 5 5" xfId="39267" xr:uid="{00000000-0005-0000-0000-000082A10000}"/>
    <cellStyle name="㼿㼿㼿㼿㼿 5 5 5 2" xfId="39268" xr:uid="{00000000-0005-0000-0000-000083A10000}"/>
    <cellStyle name="㼿㼿㼿㼿㼿 5 5 6" xfId="39269" xr:uid="{00000000-0005-0000-0000-000084A10000}"/>
    <cellStyle name="㼿㼿㼿㼿㼿 5 6" xfId="39270" xr:uid="{00000000-0005-0000-0000-000085A10000}"/>
    <cellStyle name="㼿㼿㼿㼿㼿 5 6 2" xfId="39271" xr:uid="{00000000-0005-0000-0000-000086A10000}"/>
    <cellStyle name="㼿㼿㼿㼿㼿 5 6 2 2" xfId="39272" xr:uid="{00000000-0005-0000-0000-000087A10000}"/>
    <cellStyle name="㼿㼿㼿㼿㼿 5 6 2 2 2" xfId="39273" xr:uid="{00000000-0005-0000-0000-000088A10000}"/>
    <cellStyle name="㼿㼿㼿㼿㼿 5 6 2 3" xfId="39274" xr:uid="{00000000-0005-0000-0000-000089A10000}"/>
    <cellStyle name="㼿㼿㼿㼿㼿 5 6 3" xfId="39275" xr:uid="{00000000-0005-0000-0000-00008AA10000}"/>
    <cellStyle name="㼿㼿㼿㼿㼿 5 6 3 2" xfId="39276" xr:uid="{00000000-0005-0000-0000-00008BA10000}"/>
    <cellStyle name="㼿㼿㼿㼿㼿 5 6 3 2 2" xfId="39277" xr:uid="{00000000-0005-0000-0000-00008CA10000}"/>
    <cellStyle name="㼿㼿㼿㼿㼿 5 6 3 3" xfId="39278" xr:uid="{00000000-0005-0000-0000-00008DA10000}"/>
    <cellStyle name="㼿㼿㼿㼿㼿 5 6 4" xfId="39279" xr:uid="{00000000-0005-0000-0000-00008EA10000}"/>
    <cellStyle name="㼿㼿㼿㼿㼿 5 6 4 2" xfId="39280" xr:uid="{00000000-0005-0000-0000-00008FA10000}"/>
    <cellStyle name="㼿㼿㼿㼿㼿 5 6 4 2 2" xfId="39281" xr:uid="{00000000-0005-0000-0000-000090A10000}"/>
    <cellStyle name="㼿㼿㼿㼿㼿 5 6 4 3" xfId="39282" xr:uid="{00000000-0005-0000-0000-000091A10000}"/>
    <cellStyle name="㼿㼿㼿㼿㼿 5 6 5" xfId="39283" xr:uid="{00000000-0005-0000-0000-000092A10000}"/>
    <cellStyle name="㼿㼿㼿㼿㼿 5 6 5 2" xfId="39284" xr:uid="{00000000-0005-0000-0000-000093A10000}"/>
    <cellStyle name="㼿㼿㼿㼿㼿 5 6 6" xfId="39285" xr:uid="{00000000-0005-0000-0000-000094A10000}"/>
    <cellStyle name="㼿㼿㼿㼿㼿 5 7" xfId="39286" xr:uid="{00000000-0005-0000-0000-000095A10000}"/>
    <cellStyle name="㼿㼿㼿㼿㼿 5 7 2" xfId="39287" xr:uid="{00000000-0005-0000-0000-000096A10000}"/>
    <cellStyle name="㼿㼿㼿㼿㼿 5 7 2 2" xfId="39288" xr:uid="{00000000-0005-0000-0000-000097A10000}"/>
    <cellStyle name="㼿㼿㼿㼿㼿 5 7 3" xfId="39289" xr:uid="{00000000-0005-0000-0000-000098A10000}"/>
    <cellStyle name="㼿㼿㼿㼿㼿 5 8" xfId="39290" xr:uid="{00000000-0005-0000-0000-000099A10000}"/>
    <cellStyle name="㼿㼿㼿㼿㼿 5 8 2" xfId="39291" xr:uid="{00000000-0005-0000-0000-00009AA10000}"/>
    <cellStyle name="㼿㼿㼿㼿㼿 5 9" xfId="39292" xr:uid="{00000000-0005-0000-0000-00009BA10000}"/>
    <cellStyle name="㼿㼿㼿㼿㼿 6" xfId="39293" xr:uid="{00000000-0005-0000-0000-00009CA10000}"/>
    <cellStyle name="㼿㼿㼿㼿㼿 6 2" xfId="39294" xr:uid="{00000000-0005-0000-0000-00009DA10000}"/>
    <cellStyle name="㼿㼿㼿㼿㼿 6 2 2" xfId="39295" xr:uid="{00000000-0005-0000-0000-00009EA10000}"/>
    <cellStyle name="㼿㼿㼿㼿㼿 6 2 2 2" xfId="39296" xr:uid="{00000000-0005-0000-0000-00009FA10000}"/>
    <cellStyle name="㼿㼿㼿㼿㼿 6 2 2 2 2" xfId="39297" xr:uid="{00000000-0005-0000-0000-0000A0A10000}"/>
    <cellStyle name="㼿㼿㼿㼿㼿 6 2 2 3" xfId="39298" xr:uid="{00000000-0005-0000-0000-0000A1A10000}"/>
    <cellStyle name="㼿㼿㼿㼿㼿 6 2 3" xfId="39299" xr:uid="{00000000-0005-0000-0000-0000A2A10000}"/>
    <cellStyle name="㼿㼿㼿㼿㼿 6 2 3 2" xfId="39300" xr:uid="{00000000-0005-0000-0000-0000A3A10000}"/>
    <cellStyle name="㼿㼿㼿㼿㼿 6 2 3 2 2" xfId="39301" xr:uid="{00000000-0005-0000-0000-0000A4A10000}"/>
    <cellStyle name="㼿㼿㼿㼿㼿 6 2 3 3" xfId="39302" xr:uid="{00000000-0005-0000-0000-0000A5A10000}"/>
    <cellStyle name="㼿㼿㼿㼿㼿 6 2 4" xfId="39303" xr:uid="{00000000-0005-0000-0000-0000A6A10000}"/>
    <cellStyle name="㼿㼿㼿㼿㼿 6 2 4 2" xfId="39304" xr:uid="{00000000-0005-0000-0000-0000A7A10000}"/>
    <cellStyle name="㼿㼿㼿㼿㼿 6 2 4 2 2" xfId="39305" xr:uid="{00000000-0005-0000-0000-0000A8A10000}"/>
    <cellStyle name="㼿㼿㼿㼿㼿 6 2 4 3" xfId="39306" xr:uid="{00000000-0005-0000-0000-0000A9A10000}"/>
    <cellStyle name="㼿㼿㼿㼿㼿 6 2 5" xfId="39307" xr:uid="{00000000-0005-0000-0000-0000AAA10000}"/>
    <cellStyle name="㼿㼿㼿㼿㼿 6 2 5 2" xfId="39308" xr:uid="{00000000-0005-0000-0000-0000ABA10000}"/>
    <cellStyle name="㼿㼿㼿㼿㼿 6 2 6" xfId="39309" xr:uid="{00000000-0005-0000-0000-0000ACA10000}"/>
    <cellStyle name="㼿㼿㼿㼿㼿 6 3" xfId="39310" xr:uid="{00000000-0005-0000-0000-0000ADA10000}"/>
    <cellStyle name="㼿㼿㼿㼿㼿 6 3 2" xfId="39311" xr:uid="{00000000-0005-0000-0000-0000AEA10000}"/>
    <cellStyle name="㼿㼿㼿㼿㼿 6 3 2 2" xfId="39312" xr:uid="{00000000-0005-0000-0000-0000AFA10000}"/>
    <cellStyle name="㼿㼿㼿㼿㼿 6 3 2 2 2" xfId="39313" xr:uid="{00000000-0005-0000-0000-0000B0A10000}"/>
    <cellStyle name="㼿㼿㼿㼿㼿 6 3 2 3" xfId="39314" xr:uid="{00000000-0005-0000-0000-0000B1A10000}"/>
    <cellStyle name="㼿㼿㼿㼿㼿 6 3 3" xfId="39315" xr:uid="{00000000-0005-0000-0000-0000B2A10000}"/>
    <cellStyle name="㼿㼿㼿㼿㼿 6 3 3 2" xfId="39316" xr:uid="{00000000-0005-0000-0000-0000B3A10000}"/>
    <cellStyle name="㼿㼿㼿㼿㼿 6 3 3 2 2" xfId="39317" xr:uid="{00000000-0005-0000-0000-0000B4A10000}"/>
    <cellStyle name="㼿㼿㼿㼿㼿 6 3 3 3" xfId="39318" xr:uid="{00000000-0005-0000-0000-0000B5A10000}"/>
    <cellStyle name="㼿㼿㼿㼿㼿 6 3 4" xfId="39319" xr:uid="{00000000-0005-0000-0000-0000B6A10000}"/>
    <cellStyle name="㼿㼿㼿㼿㼿 6 3 4 2" xfId="39320" xr:uid="{00000000-0005-0000-0000-0000B7A10000}"/>
    <cellStyle name="㼿㼿㼿㼿㼿 6 3 4 2 2" xfId="39321" xr:uid="{00000000-0005-0000-0000-0000B8A10000}"/>
    <cellStyle name="㼿㼿㼿㼿㼿 6 3 4 3" xfId="39322" xr:uid="{00000000-0005-0000-0000-0000B9A10000}"/>
    <cellStyle name="㼿㼿㼿㼿㼿 6 3 5" xfId="39323" xr:uid="{00000000-0005-0000-0000-0000BAA10000}"/>
    <cellStyle name="㼿㼿㼿㼿㼿 6 3 5 2" xfId="39324" xr:uid="{00000000-0005-0000-0000-0000BBA10000}"/>
    <cellStyle name="㼿㼿㼿㼿㼿 6 3 6" xfId="39325" xr:uid="{00000000-0005-0000-0000-0000BCA10000}"/>
    <cellStyle name="㼿㼿㼿㼿㼿 6 4" xfId="39326" xr:uid="{00000000-0005-0000-0000-0000BDA10000}"/>
    <cellStyle name="㼿㼿㼿㼿㼿 6 4 2" xfId="39327" xr:uid="{00000000-0005-0000-0000-0000BEA10000}"/>
    <cellStyle name="㼿㼿㼿㼿㼿 6 4 2 2" xfId="39328" xr:uid="{00000000-0005-0000-0000-0000BFA10000}"/>
    <cellStyle name="㼿㼿㼿㼿㼿 6 4 2 2 2" xfId="39329" xr:uid="{00000000-0005-0000-0000-0000C0A10000}"/>
    <cellStyle name="㼿㼿㼿㼿㼿 6 4 2 3" xfId="39330" xr:uid="{00000000-0005-0000-0000-0000C1A10000}"/>
    <cellStyle name="㼿㼿㼿㼿㼿 6 4 3" xfId="39331" xr:uid="{00000000-0005-0000-0000-0000C2A10000}"/>
    <cellStyle name="㼿㼿㼿㼿㼿 6 4 3 2" xfId="39332" xr:uid="{00000000-0005-0000-0000-0000C3A10000}"/>
    <cellStyle name="㼿㼿㼿㼿㼿 6 4 3 2 2" xfId="39333" xr:uid="{00000000-0005-0000-0000-0000C4A10000}"/>
    <cellStyle name="㼿㼿㼿㼿㼿 6 4 3 3" xfId="39334" xr:uid="{00000000-0005-0000-0000-0000C5A10000}"/>
    <cellStyle name="㼿㼿㼿㼿㼿 6 4 4" xfId="39335" xr:uid="{00000000-0005-0000-0000-0000C6A10000}"/>
    <cellStyle name="㼿㼿㼿㼿㼿 6 4 4 2" xfId="39336" xr:uid="{00000000-0005-0000-0000-0000C7A10000}"/>
    <cellStyle name="㼿㼿㼿㼿㼿 6 4 4 2 2" xfId="39337" xr:uid="{00000000-0005-0000-0000-0000C8A10000}"/>
    <cellStyle name="㼿㼿㼿㼿㼿 6 4 4 3" xfId="39338" xr:uid="{00000000-0005-0000-0000-0000C9A10000}"/>
    <cellStyle name="㼿㼿㼿㼿㼿 6 4 5" xfId="39339" xr:uid="{00000000-0005-0000-0000-0000CAA10000}"/>
    <cellStyle name="㼿㼿㼿㼿㼿 6 4 5 2" xfId="39340" xr:uid="{00000000-0005-0000-0000-0000CBA10000}"/>
    <cellStyle name="㼿㼿㼿㼿㼿 6 4 6" xfId="39341" xr:uid="{00000000-0005-0000-0000-0000CCA10000}"/>
    <cellStyle name="㼿㼿㼿㼿㼿 6 5" xfId="39342" xr:uid="{00000000-0005-0000-0000-0000CDA10000}"/>
    <cellStyle name="㼿㼿㼿㼿㼿 6 5 2" xfId="39343" xr:uid="{00000000-0005-0000-0000-0000CEA10000}"/>
    <cellStyle name="㼿㼿㼿㼿㼿 6 5 2 2" xfId="39344" xr:uid="{00000000-0005-0000-0000-0000CFA10000}"/>
    <cellStyle name="㼿㼿㼿㼿㼿 6 5 2 2 2" xfId="39345" xr:uid="{00000000-0005-0000-0000-0000D0A10000}"/>
    <cellStyle name="㼿㼿㼿㼿㼿 6 5 2 3" xfId="39346" xr:uid="{00000000-0005-0000-0000-0000D1A10000}"/>
    <cellStyle name="㼿㼿㼿㼿㼿 6 5 3" xfId="39347" xr:uid="{00000000-0005-0000-0000-0000D2A10000}"/>
    <cellStyle name="㼿㼿㼿㼿㼿 6 5 3 2" xfId="39348" xr:uid="{00000000-0005-0000-0000-0000D3A10000}"/>
    <cellStyle name="㼿㼿㼿㼿㼿 6 5 3 2 2" xfId="39349" xr:uid="{00000000-0005-0000-0000-0000D4A10000}"/>
    <cellStyle name="㼿㼿㼿㼿㼿 6 5 3 3" xfId="39350" xr:uid="{00000000-0005-0000-0000-0000D5A10000}"/>
    <cellStyle name="㼿㼿㼿㼿㼿 6 5 4" xfId="39351" xr:uid="{00000000-0005-0000-0000-0000D6A10000}"/>
    <cellStyle name="㼿㼿㼿㼿㼿 6 5 4 2" xfId="39352" xr:uid="{00000000-0005-0000-0000-0000D7A10000}"/>
    <cellStyle name="㼿㼿㼿㼿㼿 6 5 4 2 2" xfId="39353" xr:uid="{00000000-0005-0000-0000-0000D8A10000}"/>
    <cellStyle name="㼿㼿㼿㼿㼿 6 5 4 3" xfId="39354" xr:uid="{00000000-0005-0000-0000-0000D9A10000}"/>
    <cellStyle name="㼿㼿㼿㼿㼿 6 5 5" xfId="39355" xr:uid="{00000000-0005-0000-0000-0000DAA10000}"/>
    <cellStyle name="㼿㼿㼿㼿㼿 6 5 5 2" xfId="39356" xr:uid="{00000000-0005-0000-0000-0000DBA10000}"/>
    <cellStyle name="㼿㼿㼿㼿㼿 6 5 6" xfId="39357" xr:uid="{00000000-0005-0000-0000-0000DCA10000}"/>
    <cellStyle name="㼿㼿㼿㼿㼿 6 6" xfId="39358" xr:uid="{00000000-0005-0000-0000-0000DDA10000}"/>
    <cellStyle name="㼿㼿㼿㼿㼿 6 6 2" xfId="39359" xr:uid="{00000000-0005-0000-0000-0000DEA10000}"/>
    <cellStyle name="㼿㼿㼿㼿㼿 6 6 2 2" xfId="39360" xr:uid="{00000000-0005-0000-0000-0000DFA10000}"/>
    <cellStyle name="㼿㼿㼿㼿㼿 6 6 3" xfId="39361" xr:uid="{00000000-0005-0000-0000-0000E0A10000}"/>
    <cellStyle name="㼿㼿㼿㼿㼿 6 7" xfId="39362" xr:uid="{00000000-0005-0000-0000-0000E1A10000}"/>
    <cellStyle name="㼿㼿㼿㼿㼿 6 7 2" xfId="39363" xr:uid="{00000000-0005-0000-0000-0000E2A10000}"/>
    <cellStyle name="㼿㼿㼿㼿㼿 6 8" xfId="39364" xr:uid="{00000000-0005-0000-0000-0000E3A10000}"/>
    <cellStyle name="㼿㼿㼿㼿㼿 7" xfId="39365" xr:uid="{00000000-0005-0000-0000-0000E4A10000}"/>
    <cellStyle name="㼿㼿㼿㼿㼿 7 2" xfId="39366" xr:uid="{00000000-0005-0000-0000-0000E5A10000}"/>
    <cellStyle name="㼿㼿㼿㼿㼿 7 2 2" xfId="39367" xr:uid="{00000000-0005-0000-0000-0000E6A10000}"/>
    <cellStyle name="㼿㼿㼿㼿㼿 7 2 2 2" xfId="39368" xr:uid="{00000000-0005-0000-0000-0000E7A10000}"/>
    <cellStyle name="㼿㼿㼿㼿㼿 7 2 2 2 2" xfId="39369" xr:uid="{00000000-0005-0000-0000-0000E8A10000}"/>
    <cellStyle name="㼿㼿㼿㼿㼿 7 2 2 3" xfId="39370" xr:uid="{00000000-0005-0000-0000-0000E9A10000}"/>
    <cellStyle name="㼿㼿㼿㼿㼿 7 2 3" xfId="39371" xr:uid="{00000000-0005-0000-0000-0000EAA10000}"/>
    <cellStyle name="㼿㼿㼿㼿㼿 7 2 3 2" xfId="39372" xr:uid="{00000000-0005-0000-0000-0000EBA10000}"/>
    <cellStyle name="㼿㼿㼿㼿㼿 7 2 3 2 2" xfId="39373" xr:uid="{00000000-0005-0000-0000-0000ECA10000}"/>
    <cellStyle name="㼿㼿㼿㼿㼿 7 2 3 3" xfId="39374" xr:uid="{00000000-0005-0000-0000-0000EDA10000}"/>
    <cellStyle name="㼿㼿㼿㼿㼿 7 2 4" xfId="39375" xr:uid="{00000000-0005-0000-0000-0000EEA10000}"/>
    <cellStyle name="㼿㼿㼿㼿㼿 7 2 4 2" xfId="39376" xr:uid="{00000000-0005-0000-0000-0000EFA10000}"/>
    <cellStyle name="㼿㼿㼿㼿㼿 7 2 4 2 2" xfId="39377" xr:uid="{00000000-0005-0000-0000-0000F0A10000}"/>
    <cellStyle name="㼿㼿㼿㼿㼿 7 2 4 3" xfId="39378" xr:uid="{00000000-0005-0000-0000-0000F1A10000}"/>
    <cellStyle name="㼿㼿㼿㼿㼿 7 2 5" xfId="39379" xr:uid="{00000000-0005-0000-0000-0000F2A10000}"/>
    <cellStyle name="㼿㼿㼿㼿㼿 7 2 5 2" xfId="39380" xr:uid="{00000000-0005-0000-0000-0000F3A10000}"/>
    <cellStyle name="㼿㼿㼿㼿㼿 7 2 6" xfId="39381" xr:uid="{00000000-0005-0000-0000-0000F4A10000}"/>
    <cellStyle name="㼿㼿㼿㼿㼿 7 3" xfId="39382" xr:uid="{00000000-0005-0000-0000-0000F5A10000}"/>
    <cellStyle name="㼿㼿㼿㼿㼿 7 3 2" xfId="39383" xr:uid="{00000000-0005-0000-0000-0000F6A10000}"/>
    <cellStyle name="㼿㼿㼿㼿㼿 7 3 2 2" xfId="39384" xr:uid="{00000000-0005-0000-0000-0000F7A10000}"/>
    <cellStyle name="㼿㼿㼿㼿㼿 7 3 2 2 2" xfId="39385" xr:uid="{00000000-0005-0000-0000-0000F8A10000}"/>
    <cellStyle name="㼿㼿㼿㼿㼿 7 3 2 3" xfId="39386" xr:uid="{00000000-0005-0000-0000-0000F9A10000}"/>
    <cellStyle name="㼿㼿㼿㼿㼿 7 3 3" xfId="39387" xr:uid="{00000000-0005-0000-0000-0000FAA10000}"/>
    <cellStyle name="㼿㼿㼿㼿㼿 7 3 3 2" xfId="39388" xr:uid="{00000000-0005-0000-0000-0000FBA10000}"/>
    <cellStyle name="㼿㼿㼿㼿㼿 7 3 3 2 2" xfId="39389" xr:uid="{00000000-0005-0000-0000-0000FCA10000}"/>
    <cellStyle name="㼿㼿㼿㼿㼿 7 3 3 3" xfId="39390" xr:uid="{00000000-0005-0000-0000-0000FDA10000}"/>
    <cellStyle name="㼿㼿㼿㼿㼿 7 3 4" xfId="39391" xr:uid="{00000000-0005-0000-0000-0000FEA10000}"/>
    <cellStyle name="㼿㼿㼿㼿㼿 7 3 4 2" xfId="39392" xr:uid="{00000000-0005-0000-0000-0000FFA10000}"/>
    <cellStyle name="㼿㼿㼿㼿㼿 7 3 4 2 2" xfId="39393" xr:uid="{00000000-0005-0000-0000-000000A20000}"/>
    <cellStyle name="㼿㼿㼿㼿㼿 7 3 4 3" xfId="39394" xr:uid="{00000000-0005-0000-0000-000001A20000}"/>
    <cellStyle name="㼿㼿㼿㼿㼿 7 3 5" xfId="39395" xr:uid="{00000000-0005-0000-0000-000002A20000}"/>
    <cellStyle name="㼿㼿㼿㼿㼿 7 3 5 2" xfId="39396" xr:uid="{00000000-0005-0000-0000-000003A20000}"/>
    <cellStyle name="㼿㼿㼿㼿㼿 7 3 6" xfId="39397" xr:uid="{00000000-0005-0000-0000-000004A20000}"/>
    <cellStyle name="㼿㼿㼿㼿㼿 7 4" xfId="39398" xr:uid="{00000000-0005-0000-0000-000005A20000}"/>
    <cellStyle name="㼿㼿㼿㼿㼿 7 4 2" xfId="39399" xr:uid="{00000000-0005-0000-0000-000006A20000}"/>
    <cellStyle name="㼿㼿㼿㼿㼿 7 4 2 2" xfId="39400" xr:uid="{00000000-0005-0000-0000-000007A20000}"/>
    <cellStyle name="㼿㼿㼿㼿㼿 7 4 2 2 2" xfId="39401" xr:uid="{00000000-0005-0000-0000-000008A20000}"/>
    <cellStyle name="㼿㼿㼿㼿㼿 7 4 2 3" xfId="39402" xr:uid="{00000000-0005-0000-0000-000009A20000}"/>
    <cellStyle name="㼿㼿㼿㼿㼿 7 4 3" xfId="39403" xr:uid="{00000000-0005-0000-0000-00000AA20000}"/>
    <cellStyle name="㼿㼿㼿㼿㼿 7 4 3 2" xfId="39404" xr:uid="{00000000-0005-0000-0000-00000BA20000}"/>
    <cellStyle name="㼿㼿㼿㼿㼿 7 4 3 2 2" xfId="39405" xr:uid="{00000000-0005-0000-0000-00000CA20000}"/>
    <cellStyle name="㼿㼿㼿㼿㼿 7 4 3 3" xfId="39406" xr:uid="{00000000-0005-0000-0000-00000DA20000}"/>
    <cellStyle name="㼿㼿㼿㼿㼿 7 4 4" xfId="39407" xr:uid="{00000000-0005-0000-0000-00000EA20000}"/>
    <cellStyle name="㼿㼿㼿㼿㼿 7 4 4 2" xfId="39408" xr:uid="{00000000-0005-0000-0000-00000FA20000}"/>
    <cellStyle name="㼿㼿㼿㼿㼿 7 4 4 2 2" xfId="39409" xr:uid="{00000000-0005-0000-0000-000010A20000}"/>
    <cellStyle name="㼿㼿㼿㼿㼿 7 4 4 3" xfId="39410" xr:uid="{00000000-0005-0000-0000-000011A20000}"/>
    <cellStyle name="㼿㼿㼿㼿㼿 7 4 5" xfId="39411" xr:uid="{00000000-0005-0000-0000-000012A20000}"/>
    <cellStyle name="㼿㼿㼿㼿㼿 7 4 5 2" xfId="39412" xr:uid="{00000000-0005-0000-0000-000013A20000}"/>
    <cellStyle name="㼿㼿㼿㼿㼿 7 4 6" xfId="39413" xr:uid="{00000000-0005-0000-0000-000014A20000}"/>
    <cellStyle name="㼿㼿㼿㼿㼿 7 5" xfId="39414" xr:uid="{00000000-0005-0000-0000-000015A20000}"/>
    <cellStyle name="㼿㼿㼿㼿㼿 7 5 2" xfId="39415" xr:uid="{00000000-0005-0000-0000-000016A20000}"/>
    <cellStyle name="㼿㼿㼿㼿㼿 7 5 2 2" xfId="39416" xr:uid="{00000000-0005-0000-0000-000017A20000}"/>
    <cellStyle name="㼿㼿㼿㼿㼿 7 5 2 2 2" xfId="39417" xr:uid="{00000000-0005-0000-0000-000018A20000}"/>
    <cellStyle name="㼿㼿㼿㼿㼿 7 5 2 3" xfId="39418" xr:uid="{00000000-0005-0000-0000-000019A20000}"/>
    <cellStyle name="㼿㼿㼿㼿㼿 7 5 3" xfId="39419" xr:uid="{00000000-0005-0000-0000-00001AA20000}"/>
    <cellStyle name="㼿㼿㼿㼿㼿 7 5 3 2" xfId="39420" xr:uid="{00000000-0005-0000-0000-00001BA20000}"/>
    <cellStyle name="㼿㼿㼿㼿㼿 7 5 3 2 2" xfId="39421" xr:uid="{00000000-0005-0000-0000-00001CA20000}"/>
    <cellStyle name="㼿㼿㼿㼿㼿 7 5 3 3" xfId="39422" xr:uid="{00000000-0005-0000-0000-00001DA20000}"/>
    <cellStyle name="㼿㼿㼿㼿㼿 7 5 4" xfId="39423" xr:uid="{00000000-0005-0000-0000-00001EA20000}"/>
    <cellStyle name="㼿㼿㼿㼿㼿 7 5 4 2" xfId="39424" xr:uid="{00000000-0005-0000-0000-00001FA20000}"/>
    <cellStyle name="㼿㼿㼿㼿㼿 7 5 4 2 2" xfId="39425" xr:uid="{00000000-0005-0000-0000-000020A20000}"/>
    <cellStyle name="㼿㼿㼿㼿㼿 7 5 4 3" xfId="39426" xr:uid="{00000000-0005-0000-0000-000021A20000}"/>
    <cellStyle name="㼿㼿㼿㼿㼿 7 5 5" xfId="39427" xr:uid="{00000000-0005-0000-0000-000022A20000}"/>
    <cellStyle name="㼿㼿㼿㼿㼿 7 5 5 2" xfId="39428" xr:uid="{00000000-0005-0000-0000-000023A20000}"/>
    <cellStyle name="㼿㼿㼿㼿㼿 7 5 6" xfId="39429" xr:uid="{00000000-0005-0000-0000-000024A20000}"/>
    <cellStyle name="㼿㼿㼿㼿㼿 7 6" xfId="39430" xr:uid="{00000000-0005-0000-0000-000025A20000}"/>
    <cellStyle name="㼿㼿㼿㼿㼿 7 6 2" xfId="39431" xr:uid="{00000000-0005-0000-0000-000026A20000}"/>
    <cellStyle name="㼿㼿㼿㼿㼿 7 6 2 2" xfId="39432" xr:uid="{00000000-0005-0000-0000-000027A20000}"/>
    <cellStyle name="㼿㼿㼿㼿㼿 7 6 3" xfId="39433" xr:uid="{00000000-0005-0000-0000-000028A20000}"/>
    <cellStyle name="㼿㼿㼿㼿㼿 7 7" xfId="39434" xr:uid="{00000000-0005-0000-0000-000029A20000}"/>
    <cellStyle name="㼿㼿㼿㼿㼿 7 7 2" xfId="39435" xr:uid="{00000000-0005-0000-0000-00002AA20000}"/>
    <cellStyle name="㼿㼿㼿㼿㼿 7 8" xfId="39436" xr:uid="{00000000-0005-0000-0000-00002BA20000}"/>
    <cellStyle name="㼿㼿㼿㼿㼿 8" xfId="39437" xr:uid="{00000000-0005-0000-0000-00002CA20000}"/>
    <cellStyle name="㼿㼿㼿㼿㼿 8 2" xfId="39438" xr:uid="{00000000-0005-0000-0000-00002DA20000}"/>
    <cellStyle name="㼿㼿㼿㼿㼿 8 2 2" xfId="39439" xr:uid="{00000000-0005-0000-0000-00002EA20000}"/>
    <cellStyle name="㼿㼿㼿㼿㼿 8 2 2 2" xfId="39440" xr:uid="{00000000-0005-0000-0000-00002FA20000}"/>
    <cellStyle name="㼿㼿㼿㼿㼿 8 2 3" xfId="39441" xr:uid="{00000000-0005-0000-0000-000030A20000}"/>
    <cellStyle name="㼿㼿㼿㼿㼿 8 3" xfId="39442" xr:uid="{00000000-0005-0000-0000-000031A20000}"/>
    <cellStyle name="㼿㼿㼿㼿㼿 8 3 2" xfId="39443" xr:uid="{00000000-0005-0000-0000-000032A20000}"/>
    <cellStyle name="㼿㼿㼿㼿㼿 8 4" xfId="39444" xr:uid="{00000000-0005-0000-0000-000033A20000}"/>
    <cellStyle name="㼿㼿㼿㼿㼿 9" xfId="39445" xr:uid="{00000000-0005-0000-0000-000034A20000}"/>
    <cellStyle name="㼿㼿㼿㼿㼿 9 2" xfId="39446" xr:uid="{00000000-0005-0000-0000-000035A20000}"/>
    <cellStyle name="㼿㼿㼿㼿㼿 9 2 2" xfId="39447" xr:uid="{00000000-0005-0000-0000-000036A20000}"/>
    <cellStyle name="㼿㼿㼿㼿㼿 9 3" xfId="39448" xr:uid="{00000000-0005-0000-0000-000037A20000}"/>
    <cellStyle name="㼿㼿㼿㼿㼿?" xfId="477" xr:uid="{00000000-0005-0000-0000-000038A20000}"/>
    <cellStyle name="㼿㼿㼿㼿㼿㼿?" xfId="478" xr:uid="{00000000-0005-0000-0000-000039A20000}"/>
    <cellStyle name="㼿㼿㼿㼿㼿㼿? 2" xfId="39449" xr:uid="{00000000-0005-0000-0000-00003AA20000}"/>
    <cellStyle name="㼿㼿㼿㼿㼿㼿㼿㼿" xfId="479" xr:uid="{00000000-0005-0000-0000-00003BA20000}"/>
    <cellStyle name="㼿㼿㼿㼿㼿㼿㼿㼿㼿" xfId="480" xr:uid="{00000000-0005-0000-0000-00003CA20000}"/>
    <cellStyle name="㼿㼿㼿㼿㼿㼿㼿㼿㼿㼿" xfId="481" xr:uid="{00000000-0005-0000-0000-00003DA20000}"/>
  </cellStyles>
  <dxfs count="0"/>
  <tableStyles count="0" defaultTableStyle="TableStyleMedium2" defaultPivotStyle="PivotStyleLight16"/>
  <colors>
    <mruColors>
      <color rgb="FF66FF66"/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18.xml"/><Relationship Id="rId21" Type="http://schemas.openxmlformats.org/officeDocument/2006/relationships/externalLink" Target="externalLinks/externalLink13.xml"/><Relationship Id="rId42" Type="http://schemas.openxmlformats.org/officeDocument/2006/relationships/externalLink" Target="externalLinks/externalLink34.xml"/><Relationship Id="rId47" Type="http://schemas.openxmlformats.org/officeDocument/2006/relationships/externalLink" Target="externalLinks/externalLink39.xml"/><Relationship Id="rId63" Type="http://schemas.openxmlformats.org/officeDocument/2006/relationships/externalLink" Target="externalLinks/externalLink55.xml"/><Relationship Id="rId68" Type="http://schemas.openxmlformats.org/officeDocument/2006/relationships/externalLink" Target="externalLinks/externalLink60.xml"/><Relationship Id="rId84" Type="http://schemas.openxmlformats.org/officeDocument/2006/relationships/externalLink" Target="externalLinks/externalLink76.xml"/><Relationship Id="rId89" Type="http://schemas.openxmlformats.org/officeDocument/2006/relationships/theme" Target="theme/theme1.xml"/><Relationship Id="rId16" Type="http://schemas.openxmlformats.org/officeDocument/2006/relationships/externalLink" Target="externalLinks/externalLink8.xml"/><Relationship Id="rId11" Type="http://schemas.openxmlformats.org/officeDocument/2006/relationships/externalLink" Target="externalLinks/externalLink3.xml"/><Relationship Id="rId32" Type="http://schemas.openxmlformats.org/officeDocument/2006/relationships/externalLink" Target="externalLinks/externalLink24.xml"/><Relationship Id="rId37" Type="http://schemas.openxmlformats.org/officeDocument/2006/relationships/externalLink" Target="externalLinks/externalLink29.xml"/><Relationship Id="rId53" Type="http://schemas.openxmlformats.org/officeDocument/2006/relationships/externalLink" Target="externalLinks/externalLink45.xml"/><Relationship Id="rId58" Type="http://schemas.openxmlformats.org/officeDocument/2006/relationships/externalLink" Target="externalLinks/externalLink50.xml"/><Relationship Id="rId74" Type="http://schemas.openxmlformats.org/officeDocument/2006/relationships/externalLink" Target="externalLinks/externalLink66.xml"/><Relationship Id="rId79" Type="http://schemas.openxmlformats.org/officeDocument/2006/relationships/externalLink" Target="externalLinks/externalLink71.xml"/><Relationship Id="rId5" Type="http://schemas.openxmlformats.org/officeDocument/2006/relationships/worksheet" Target="worksheets/sheet5.xml"/><Relationship Id="rId90" Type="http://schemas.openxmlformats.org/officeDocument/2006/relationships/styles" Target="styles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externalLink" Target="externalLinks/externalLink22.xml"/><Relationship Id="rId35" Type="http://schemas.openxmlformats.org/officeDocument/2006/relationships/externalLink" Target="externalLinks/externalLink27.xml"/><Relationship Id="rId43" Type="http://schemas.openxmlformats.org/officeDocument/2006/relationships/externalLink" Target="externalLinks/externalLink35.xml"/><Relationship Id="rId48" Type="http://schemas.openxmlformats.org/officeDocument/2006/relationships/externalLink" Target="externalLinks/externalLink40.xml"/><Relationship Id="rId56" Type="http://schemas.openxmlformats.org/officeDocument/2006/relationships/externalLink" Target="externalLinks/externalLink48.xml"/><Relationship Id="rId64" Type="http://schemas.openxmlformats.org/officeDocument/2006/relationships/externalLink" Target="externalLinks/externalLink56.xml"/><Relationship Id="rId69" Type="http://schemas.openxmlformats.org/officeDocument/2006/relationships/externalLink" Target="externalLinks/externalLink61.xml"/><Relationship Id="rId77" Type="http://schemas.openxmlformats.org/officeDocument/2006/relationships/externalLink" Target="externalLinks/externalLink69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43.xml"/><Relationship Id="rId72" Type="http://schemas.openxmlformats.org/officeDocument/2006/relationships/externalLink" Target="externalLinks/externalLink64.xml"/><Relationship Id="rId80" Type="http://schemas.openxmlformats.org/officeDocument/2006/relationships/externalLink" Target="externalLinks/externalLink72.xml"/><Relationship Id="rId85" Type="http://schemas.openxmlformats.org/officeDocument/2006/relationships/externalLink" Target="externalLinks/externalLink77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33" Type="http://schemas.openxmlformats.org/officeDocument/2006/relationships/externalLink" Target="externalLinks/externalLink25.xml"/><Relationship Id="rId38" Type="http://schemas.openxmlformats.org/officeDocument/2006/relationships/externalLink" Target="externalLinks/externalLink30.xml"/><Relationship Id="rId46" Type="http://schemas.openxmlformats.org/officeDocument/2006/relationships/externalLink" Target="externalLinks/externalLink38.xml"/><Relationship Id="rId59" Type="http://schemas.openxmlformats.org/officeDocument/2006/relationships/externalLink" Target="externalLinks/externalLink51.xml"/><Relationship Id="rId67" Type="http://schemas.openxmlformats.org/officeDocument/2006/relationships/externalLink" Target="externalLinks/externalLink59.xml"/><Relationship Id="rId20" Type="http://schemas.openxmlformats.org/officeDocument/2006/relationships/externalLink" Target="externalLinks/externalLink12.xml"/><Relationship Id="rId41" Type="http://schemas.openxmlformats.org/officeDocument/2006/relationships/externalLink" Target="externalLinks/externalLink33.xml"/><Relationship Id="rId54" Type="http://schemas.openxmlformats.org/officeDocument/2006/relationships/externalLink" Target="externalLinks/externalLink46.xml"/><Relationship Id="rId62" Type="http://schemas.openxmlformats.org/officeDocument/2006/relationships/externalLink" Target="externalLinks/externalLink54.xml"/><Relationship Id="rId70" Type="http://schemas.openxmlformats.org/officeDocument/2006/relationships/externalLink" Target="externalLinks/externalLink62.xml"/><Relationship Id="rId75" Type="http://schemas.openxmlformats.org/officeDocument/2006/relationships/externalLink" Target="externalLinks/externalLink67.xml"/><Relationship Id="rId83" Type="http://schemas.openxmlformats.org/officeDocument/2006/relationships/externalLink" Target="externalLinks/externalLink75.xml"/><Relationship Id="rId88" Type="http://schemas.openxmlformats.org/officeDocument/2006/relationships/externalLink" Target="externalLinks/externalLink80.xml"/><Relationship Id="rId91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externalLink" Target="externalLinks/externalLink20.xml"/><Relationship Id="rId36" Type="http://schemas.openxmlformats.org/officeDocument/2006/relationships/externalLink" Target="externalLinks/externalLink28.xml"/><Relationship Id="rId49" Type="http://schemas.openxmlformats.org/officeDocument/2006/relationships/externalLink" Target="externalLinks/externalLink41.xml"/><Relationship Id="rId57" Type="http://schemas.openxmlformats.org/officeDocument/2006/relationships/externalLink" Target="externalLinks/externalLink49.xml"/><Relationship Id="rId10" Type="http://schemas.openxmlformats.org/officeDocument/2006/relationships/externalLink" Target="externalLinks/externalLink2.xml"/><Relationship Id="rId31" Type="http://schemas.openxmlformats.org/officeDocument/2006/relationships/externalLink" Target="externalLinks/externalLink23.xml"/><Relationship Id="rId44" Type="http://schemas.openxmlformats.org/officeDocument/2006/relationships/externalLink" Target="externalLinks/externalLink36.xml"/><Relationship Id="rId52" Type="http://schemas.openxmlformats.org/officeDocument/2006/relationships/externalLink" Target="externalLinks/externalLink44.xml"/><Relationship Id="rId60" Type="http://schemas.openxmlformats.org/officeDocument/2006/relationships/externalLink" Target="externalLinks/externalLink52.xml"/><Relationship Id="rId65" Type="http://schemas.openxmlformats.org/officeDocument/2006/relationships/externalLink" Target="externalLinks/externalLink57.xml"/><Relationship Id="rId73" Type="http://schemas.openxmlformats.org/officeDocument/2006/relationships/externalLink" Target="externalLinks/externalLink65.xml"/><Relationship Id="rId78" Type="http://schemas.openxmlformats.org/officeDocument/2006/relationships/externalLink" Target="externalLinks/externalLink70.xml"/><Relationship Id="rId81" Type="http://schemas.openxmlformats.org/officeDocument/2006/relationships/externalLink" Target="externalLinks/externalLink73.xml"/><Relationship Id="rId86" Type="http://schemas.openxmlformats.org/officeDocument/2006/relationships/externalLink" Target="externalLinks/externalLink78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39" Type="http://schemas.openxmlformats.org/officeDocument/2006/relationships/externalLink" Target="externalLinks/externalLink31.xml"/><Relationship Id="rId34" Type="http://schemas.openxmlformats.org/officeDocument/2006/relationships/externalLink" Target="externalLinks/externalLink26.xml"/><Relationship Id="rId50" Type="http://schemas.openxmlformats.org/officeDocument/2006/relationships/externalLink" Target="externalLinks/externalLink42.xml"/><Relationship Id="rId55" Type="http://schemas.openxmlformats.org/officeDocument/2006/relationships/externalLink" Target="externalLinks/externalLink47.xml"/><Relationship Id="rId76" Type="http://schemas.openxmlformats.org/officeDocument/2006/relationships/externalLink" Target="externalLinks/externalLink68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63.xml"/><Relationship Id="rId92" Type="http://schemas.openxmlformats.org/officeDocument/2006/relationships/calcChain" Target="calcChain.xml"/><Relationship Id="rId2" Type="http://schemas.openxmlformats.org/officeDocument/2006/relationships/worksheet" Target="worksheets/sheet2.xml"/><Relationship Id="rId29" Type="http://schemas.openxmlformats.org/officeDocument/2006/relationships/externalLink" Target="externalLinks/externalLink21.xml"/><Relationship Id="rId24" Type="http://schemas.openxmlformats.org/officeDocument/2006/relationships/externalLink" Target="externalLinks/externalLink16.xml"/><Relationship Id="rId40" Type="http://schemas.openxmlformats.org/officeDocument/2006/relationships/externalLink" Target="externalLinks/externalLink32.xml"/><Relationship Id="rId45" Type="http://schemas.openxmlformats.org/officeDocument/2006/relationships/externalLink" Target="externalLinks/externalLink37.xml"/><Relationship Id="rId66" Type="http://schemas.openxmlformats.org/officeDocument/2006/relationships/externalLink" Target="externalLinks/externalLink58.xml"/><Relationship Id="rId87" Type="http://schemas.openxmlformats.org/officeDocument/2006/relationships/externalLink" Target="externalLinks/externalLink79.xml"/><Relationship Id="rId61" Type="http://schemas.openxmlformats.org/officeDocument/2006/relationships/externalLink" Target="externalLinks/externalLink53.xml"/><Relationship Id="rId82" Type="http://schemas.openxmlformats.org/officeDocument/2006/relationships/externalLink" Target="externalLinks/externalLink74.xml"/><Relationship Id="rId19" Type="http://schemas.openxmlformats.org/officeDocument/2006/relationships/externalLink" Target="externalLinks/externalLink1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erp.tomsknipineft:8080/1922/&#1044;&#1086;&#1075;&#1086;&#1074;&#1086;&#1088;/&#1055;&#1088;&#1080;&#1083;&#1086;&#1078;&#1077;&#1085;&#1080;&#1077;%20&#1055;&#1057;&#1044;192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minregion.ru/&#1041;&#1072;&#1083;&#1072;&#1085;&#1089;/An(EsMon)/7.02.01/&#1061;&#1072;&#1085;&#1086;&#1074;&#1072;/&#1043;&#1088;(27.07.00)5&#1061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053;&#1086;&#1074;&#1072;&#1103;%20&#1087;&#1072;&#1087;&#1082;&#1072;\&#1056;&#1091;&#1089;&#1083;&#1072;&#1085;\&#1096;&#1091;&#1073;&#1080;&#1085;\1_&#1087;&#1088;&#1086;&#1077;&#1082;&#1090;&#1085;&#1099;&#1077;%20&#1089;&#1084;&#1077;&#1090;&#1099;\1_&#1080;&#1090;&#1077;&#1088;&#1072;&#1094;&#1080;&#1103;\&#1086;&#1090;&#1076;&#1077;&#1083;&#1100;&#1085;&#1086;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uralsoft\&#1089;&#1084;&#1077;&#1090;&#1085;&#1099;&#1081;%20&#1086;&#1090;&#1076;&#1077;&#1083;\Documents%20and%20Settings\user.KLG0043\&#1056;&#1072;&#1073;&#1086;&#1095;&#1080;&#1081;%20&#1089;&#1090;&#1086;&#1083;\&#1044;&#1080;&#1085;&#1072;&#1088;&#1072;\Documents%20and%20Settings\afismagilov\Local%20Settings\Temporary%20Internet%20Files\OLK164\&#1055;&#1044;&#1056;+&#1041;&#1102;&#1076;&#1078;&#1077;&#1090;%20&#1070;&#1053;&#1043;%20&#1053;&#1058;&#1062;%20&#1059;&#1092;&#1072;%20(2005-2006)v3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minregion.ru/&#1041;&#1072;&#1083;&#1072;&#1085;&#1089;/An(EsMon)/&#1061;&#1072;&#1085;&#1086;&#1074;&#1072;/&#1043;&#1088;(27.07.00)5&#1061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bgit1\ngdu_psb\DOCUME~1\N_KUPT~1.ORE\LOCALS~1\Temp\sobi_020318_blank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48;&#1085;&#1074;.%20&#1089;&#1084;&#1077;&#1090;&#1099;%202015%20&#1075;/&#1054;&#1041;&#1066;&#1045;&#1050;&#1058;&#1067;%20&#1058;&#1055;/&#1055;&#1048;&#1056;%20%20&#1055;&#1057;%20&#1052;&#1091;&#1088;&#1072;&#1090;&#1096;&#1080;&#1085;&#1086;/&#1050;&#1086;&#1087;&#1080;&#1103;%20&#1057;&#1084;&#1077;&#1090;&#1072;%20&#1055;&#1048;&#1056;%20%20&#1055;&#1083;&#1072;&#1074;&#1082;&#1072;%20&#1075;&#1086;&#1083;&#1086;&#1083;&#1077;&#1076;&#1072;%20&#1042;&#1051;110%20&#1043;&#1088;&#1072;&#1078;&#1076;&#1072;&#1085;&#1089;&#1082;&#1072;&#1103;%20-2015&#1075;+&#1080;&#1079;&#1084;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&#1054;&#1073;&#1097;&#1080;&#1077;%20&#1087;&#1072;&#1087;&#1082;&#1080;\Documents%20and%20Settings\&#1040;&#1076;&#1084;&#1080;&#1085;&#1080;&#1089;&#1090;&#1088;&#1072;&#1090;&#1086;&#1088;\&#1056;&#1072;&#1073;&#1086;&#1095;&#1080;&#1081;%20&#1089;&#1090;&#1086;&#1083;\&#1050;&#1086;&#1084;&#1084;%20&#1087;&#1088;&#1077;&#1076;&#1083;%20&#1087;&#1086;%20&#1057;&#1077;&#1088;&#1086;&#1086;&#1095;&#1080;&#1089;&#1090;&#1082;&#1077;-%20&#1040;&#1083;&#1072;&#1090;&#1086;&#1088;&#1082;&#1072;\&#1050;&#1086;&#1084;%20%20&#1087;&#1088;&#1077;&#1076;&#1083;%20&#1087;&#1086;%20&#1057;&#1077;&#1088;&#1086;&#1086;&#1095;&#1080;&#1089;&#1090;&#1082;&#1077;%20&#1040;&#1083;&#1072;&#1090;&#1086;&#1088;&#1082;&#1072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4.1.36\papkiotdelov\Documents%20and%20Settings\428\My%20Documents\&#1090;&#1088;&#1072;&#1085;&#1089;&#1085;&#1077;&#1092;&#1090;&#1077;&#1084;&#1072;&#1096;\Mail\&#1041;&#1058;&#1057;-3\&#1089;&#1084;&#1077;&#1090;&#1099;%20&#1041;&#1058;&#1057;%203\&#1090;&#1086;&#1087;.%20&#1089;&#1074;&#1086;&#1076;&#1085;&#1072;&#1103;%20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igma\110.&#1059;&#1044;&#1044;\Documents%20and%20Settings\904\Local%20Settings\Temporary%20Internet%20Files\OLK2\&#1057;&#1074;&#1086;&#1076;&#1085;&#1072;&#1103;%20&#1075;&#1072;&#1079;&#1086;&#1087;&#1088;&#1086;&#1074;&#1086;&#1076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minregion.ru/&#1052;&#1086;&#1080;%20&#1076;&#1086;&#1082;&#1091;&#1084;&#1077;&#1085;&#1090;&#1099;/&#1052;&#1054;&#1041;/06-03-06/Var2.7%20(version%201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minregion.ru/&#1041;&#1072;&#1083;&#1072;&#1085;&#1089;/An(EsMon)/SC_W/&#1055;&#1088;&#1086;&#1075;&#1085;&#1086;&#1079;/&#1055;&#1088;&#1086;&#1075;05_00(27.06)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ent1\f\&#1064;&#1080;&#1096;&#1082;&#1086;&#1074;\&#1050;&#1086;&#1085;&#1082;&#1091;&#1088;&#1089;\&#1042;&#1051;%20220%20&#1082;&#1042;%20&#1050;&#1086;&#1084;&#1089;&#1086;&#1084;&#1086;&#1083;&#1100;&#1089;&#1082;&#1072;&#1103;%20-%20&#1042;&#1072;&#1085;&#1080;&#1085;&#1086;\&#1064;&#1080;&#1088;&#1086;&#1082;&#1072;&#1103;-&#1043;&#1086;&#1083;&#1091;&#1073;&#1086;&#1074;&#1082;&#1072;\_&#1055;&#1086;&#1076;&#1075;&#1086;&#1090;&#1086;&#1074;&#1082;&#1072;%20&#1076;&#1086;&#1075;&#1086;&#1074;&#1086;&#1088;&#1072;_&#1064;&#1080;&#1088;&#1086;&#1082;&#1072;&#1103;-&#1043;&#1086;&#1083;&#1091;&#1073;&#1086;&#1074;&#1082;&#1072;_1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uralsoft\&#1086;&#1073;&#1084;&#1077;&#1085;&#1085;&#1080;&#1082;\Users\BERDNI~1\AppData\Local\Temp\bat\DELIVERY\&#1044;&#1054;&#1043;&#1054;&#1042;&#1054;&#1056;&#1040;\&#1044;&#1054;&#1043;&#1054;&#1042;&#1054;&#1056;&#1040;%202000\07_&#1059;&#1093;&#1090;&#1072;\107-07_00\&#1048;&#1089;&#1093;&#1086;&#1076;&#1085;&#1080;&#1082;&#1080;\&#1064;&#1082;&#1072;&#1092;&#1099;_end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igma\uddsmetapir\WINDOWS\Temporary%20Internet%20Files\OLKC2D2\&#1048;&#1085;&#1078;&#1077;&#1085;&#1077;&#1088;&#1085;&#1086;-&#1075;&#1077;&#1086;&#1083;&#1086;&#1075;&#1080;&#1095;&#1077;&#1089;&#1082;&#1072;&#1103;%20&#1089;&#1084;&#1077;&#1090;&#1072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anova\ira_send\&#1045;&#1057;&#1052;&#1054;&#1053;2002\&#1052;&#1072;&#1090;&#1077;&#1088;&#1086;&#1074;-03.01.02\&#1041;&#1072;&#1083;&#1072;&#1085;&#1089;\An(EsMon)\7.02.01\&#1061;&#1072;&#1085;&#1086;&#1074;&#1072;\&#1043;&#1088;(27.07.00)5&#1061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\&#1055;&#1088;&#1086;&#1077;&#1082;&#1090;&#1099;\Documents%20and%20Settings\428\My%20Documents\&#1090;&#1088;&#1072;&#1085;&#1089;&#1085;&#1077;&#1092;&#1090;&#1077;&#1084;&#1072;&#1096;\mail\&#1043;&#1077;&#1086;&#1057;&#1084;&#1077;&#1090;&#1072;\&#1040;&#1088;&#1093;&#1080;&#1074;2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gw030302\&#1089;&#1084;&#1077;&#1090;&#1099;%20&#1080;&#1080;\WORK\&#1086;&#1073;&#1098;&#1077;&#1084;&#1099;%20&#1088;&#1072;&#1073;&#1086;&#1090;\&#1056;&#1072;&#1079;&#1085;&#1086;&#1077;\Zarplata_1\&#1044;&#1077;&#1085;&#1080;&#1089;\&#1089;&#1086;&#1093;&#1088;&#1072;&#1085;&#1080;&#1090;&#1100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&#1086;&#1073;&#1084;&#1077;&#1085;\Docs\Zarplata_1\&#1044;&#1077;&#1085;&#1080;&#1089;\&#1089;&#1086;&#1093;&#1088;&#1072;&#1085;&#1080;&#1090;&#1100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uralsoft\&#1089;&#1084;&#1077;&#1090;&#1085;&#1099;&#1081;%20&#1086;&#1090;&#1076;&#1077;&#1083;\Documents%20and%20Settings\lukashin\Local%20Settings\Temporary%20Internet%20Files\OLK63\&#1069;&#1085;&#1077;&#1088;&#1075;&#1086;&#1089;&#1085;&#1072;&#1073;&#1078;&#1077;&#1085;&#1080;&#1077;_&#1080;_&#1072;&#1074;&#1090;&#1086;&#1084;&#1072;&#1090;&#1080;&#1079;&#1072;&#1094;&#1080;&#1103;_&#1053;&#1055;&#1057;_&#1057;&#1080;&#1085;&#1076;_&#1086;&#1088;_&#1088;&#1077;&#1082;&#1086;&#1085;&#1089;&#1090;&#1088;&#1091;&#1082;&#1094;&#1080;&#1103;%20&#1043;&#1072;&#1079;&#1086;&#1089;&#1085;&#1072;&#1073;&#1078;&#1077;&#1085;&#1080;&#1077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j\Data\Documents%20and%20Settings\Borisenko_LV\&#1056;&#1072;&#1073;&#1086;&#1095;&#1080;&#1081;%20&#1089;&#1090;&#1086;&#1083;\&#1057;&#1084;&#1077;&#1090;&#1099;\&#1053;&#1072;&#1088;&#1072;&#1073;&#1086;&#1090;&#1082;&#1080;\&#1053;&#1055;&#1057;-4\WORK\&#1086;&#1073;&#1098;&#1077;&#1084;&#1099;%20&#1088;&#1072;&#1073;&#1086;&#1090;\&#1056;&#1072;&#1079;&#1085;&#1086;&#1077;\Zarplata_1\&#1044;&#1077;&#1085;&#1080;&#1089;\&#1089;&#1086;&#1093;&#1088;&#1072;&#1085;&#1080;&#1090;&#1100;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anova\ira_send\&#1045;&#1057;&#1052;&#1054;&#1053;2002\&#1052;&#1072;&#1090;&#1077;&#1088;&#1086;&#1074;-03.01.02\&#1041;&#1072;&#1083;&#1072;&#1085;&#1089;\An(EsMon)\7.02.01\SC_W\&#1055;&#1088;&#1086;&#1075;&#1085;&#1086;&#1079;\&#1055;&#1088;&#1086;&#1075;05_00(27.06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minregion.ru/DOCUME~1/malgindv/LOCALS~1/Temp/v%202007-2010%201912%20%202007%20&#1085;&#1072;%209%25.2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INVESTandKS\2018\&#1054;&#1041;&#1066;&#1045;&#1050;&#1058;&#1067;%202018%20&#1058;&#1055;\&#1050;&#1051;-0,4%20&#1082;&#1042;%20&#1086;&#1090;%20&#1056;&#1055;-81%20(&#1050;&#1072;&#1083;&#1103;&#1075;&#1080;&#1085;&#1072;)%20-%20&#1054;&#1055;&#1054;\4%20&#1087;&#1088;&#1086;&#1074;&#1077;&#1088;&#1082;&#1072;%20&#1087;&#1089;&#1076;\3%20&#1087;&#1088;&#1086;&#1074;&#1077;&#1088;&#1082;&#1072;\1&#1057;&#1084;&#1077;&#1090;&#1099;%20&#1082;%20&#1055;&#1057;&#1044;%20%20&#1056;&#1055;-81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Kalinina_EV\AppData\Local\Microsoft\Windows\Temporary%20Internet%20Files\Content.Outlook\12SNMHVA\&#1059;&#1056;&#1057;%20&#1082;%20%20&#1090;&#1086;&#1088;&#1075;&#1072;&#1084;%20-&#1057;&#1072;&#1088;&#1072;&#1082;&#1090;&#1072;&#1096;&#1089;&#1082;&#1072;&#1103;%20&#1057;&#1069;&#1057;-&#1077;&#1082;-&#1089;%20&#1053;&#1052;&#1062;%20&#1083;&#1086;&#1090;&#1072;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turn\User\&#1058;&#1054;\&#1057;&#1072;&#1074;&#1077;&#1083;&#1100;&#1077;&#1074;&#1072;%20&#1058;.&#1042;\&#1059;&#1043;&#1042;&#1069;\&#1059;&#1043;&#1042;&#1069;%20&#1054;&#1076;&#1085;&#1086;&#1088;&#1086;&#1084;.%20&#1052;20\&#1059;&#1043;&#1042;&#1069;%20&#1056;&#1099;&#1073;&#1072;&#1094;&#1082;&#1080;&#1081;%20&#1087;&#1088;\&#1050;&#1056;%20&#1056;&#1055;%20&#1052;&#1086;&#1089;&#1090;%2050-&#1083;&#1077;&#1090;&#1080;&#1103;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turn\User\&#1058;&#1054;\&#1057;&#1072;&#1074;&#1077;&#1083;&#1100;&#1077;&#1074;&#1072;%20&#1058;.&#1042;\&#1056;&#1055;%20&#1088;&#1077;&#1082;%20&#1045;&#1082;&#1072;&#1090;&#1077;&#1088;&#1080;&#1085;&#1073;&#1091;&#1088;&#1075;%202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igma\110.&#1059;&#1044;&#1044;\Temp\Rar$DI00.781\&#1048;&#1079;&#1099;&#1089;&#1082;&#1072;&#1085;&#1080;&#1103;\&#1075;&#1077;&#1086;&#1083;-&#1048;&#1082;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igma\UDDsmetaPIR\WORK\&#1086;&#1073;&#1098;&#1077;&#1084;&#1099;%20&#1088;&#1072;&#1073;&#1086;&#1090;\&#1056;&#1072;&#1079;&#1085;&#1086;&#1077;\Zarplata_1\&#1044;&#1077;&#1085;&#1080;&#1089;\&#1089;&#1086;&#1093;&#1088;&#1072;&#1085;&#1080;&#1090;&#1100;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igma\110.&#1059;&#1044;&#1044;\&#1043;&#1045;&#1054;&#1057;&#1052;&#1045;&#1058;&#1040;\&#1056;&#1040;&#1057;&#1063;&#1045;&#1058;%20&#1057;&#1052;&#1045;&#1058;&#1067;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erp.tomsknipineft:8080/&#1052;&#1086;&#1080;%20&#1076;&#1086;&#1082;&#1091;&#1084;&#1077;&#1085;&#1090;&#1099;/&#1044;&#1077;&#1085;&#1080;&#1089;/Files/&#1089;&#1086;&#1093;&#1088;&#1072;&#1085;&#1080;&#1090;&#1100;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hserver\&#1087;&#1083;&#1072;&#1085;&#1086;&#1074;&#1099;&#1081;\WORK\&#1086;&#1073;&#1098;&#1077;&#1084;&#1099;%20&#1088;&#1072;&#1073;&#1086;&#1090;\&#1056;&#1072;&#1079;&#1085;&#1086;&#1077;\Zarplata_1\&#1044;&#1077;&#1085;&#1080;&#1089;\&#1089;&#1086;&#1093;&#1088;&#1072;&#1085;&#1080;&#1090;&#1100;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Zarplata_1\&#1044;&#1077;&#1085;&#1080;&#1089;\&#1089;&#1086;&#1093;&#1088;&#1072;&#1085;&#1080;&#1090;&#1100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48-s\gip\&#1060;&#1088;&#1080;&#1079;&#1077;&#1085;\&#1056;&#1072;&#1073;&#1086;&#1090;&#1072;\&#1041;&#1077;&#1083;&#1086;&#1079;&#1077;&#1088;&#1089;&#1082;&#1072;&#1103;%20&#1059;&#1055;&#1057;&#1042;\&#1056;&#1072;&#1089;&#1095;&#1077;&#1090;%20&#1058;&#1050;&#1055;%20&#1041;&#1077;&#1083;&#1086;&#1079;&#1077;&#1088;&#1089;&#1082;&#1072;&#1103;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4.1.36\papkiotdelov\Documents%20and%20Settings\428\My%20Documents\&#1090;&#1088;&#1072;&#1085;&#1089;&#1085;&#1077;&#1092;&#1090;&#1077;&#1084;&#1072;&#1096;\mail\&#1043;&#1077;&#1086;&#1057;&#1084;&#1077;&#1090;&#1072;\&#1040;&#1088;&#1093;&#1080;&#1074;2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turn\User\&#1044;&#1086;&#1082;&#1091;&#1084;&#1077;&#1085;&#1090;&#1099;-&#1087;&#1086;%20&#1086;&#1073;&#1098;&#1077;&#1082;&#1090;&#1072;&#1084;\&#1050;&#1041;&#1044;&#1061;\&#1044;&#1080;&#1088;&#1077;&#1082;&#1094;&#1080;&#1103;%20&#1090;&#1088;&#1072;&#1085;&#1089;&#1087;%20&#1089;&#1090;&#1088;-&#1074;&#1072;\&#1057;&#1085;&#1077;&#1075;\274-&#1055;&#1055;%20&#1089;&#1085;&#1077;&#1075;&#1086;&#1087;&#1083;&#1072;&#1074;%20&#1056;&#1099;&#1073;&#1080;&#1085;&#1089;&#1082;&#1072;&#1103;\&#1050;&#1055;,%20&#1057;&#1084;&#1077;&#1090;&#1072;%20&#1089;&#1085;&#1077;&#1075;&#1086;&#1087;&#1083;&#1072;&#1074;&#1080;&#1083;&#1100;&#1085;&#1099;&#1081;%20&#1087;&#1091;&#1085;&#1082;&#1090;,%20&#1056;&#1099;&#1073;&#1080;&#1085;&#1089;&#1082;&#1072;&#1103;%20&#1082;%20&#1043;&#1050;%20210906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4.1.36\papkiotdelov\Documents%20and%20Settings\428\My%20Documents\&#1090;&#1088;&#1072;&#1085;&#1089;&#1085;&#1077;&#1092;&#1090;&#1077;&#1084;&#1072;&#1096;\Zarplata_1\&#1044;&#1077;&#1085;&#1080;&#1089;\&#1089;&#1086;&#1093;&#1088;&#1072;&#1085;&#1080;&#1090;&#1100;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igma\UDDsmetaPIR\Documents%20and%20Settings\428\My%20Documents\&#1090;&#1088;&#1072;&#1085;&#1089;&#1085;&#1077;&#1092;&#1090;&#1077;&#1084;&#1072;&#1096;\Zarplata_1\&#1044;&#1077;&#1085;&#1080;&#1089;\&#1089;&#1086;&#1093;&#1088;&#1072;&#1085;&#1080;&#1090;&#1100;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turn\User\&#1058;&#1054;\&#1057;&#1072;&#1074;&#1077;&#1083;&#1100;&#1077;&#1074;&#1072;%20&#1058;.&#1042;\&#1051;&#1077;&#1085;&#1101;&#1085;&#1077;&#1088;&#1075;&#1086;\&#1044;&#1086;&#1082;&#1091;&#1084;&#1077;&#1085;&#1090;&#1099;-&#1087;&#1086;%20&#1086;&#1073;&#1098;&#1077;&#1082;&#1090;&#1072;&#1084;\&#1050;&#1041;&#1044;&#1061;\&#1044;&#1080;&#1088;&#1077;&#1082;&#1094;&#1080;&#1103;%20&#1090;&#1088;&#1072;&#1085;&#1089;&#1087;%20&#1089;&#1090;&#1088;-&#1074;&#1072;\&#1057;&#1085;&#1077;&#1075;\274-&#1055;&#1055;%20&#1089;&#1085;&#1077;&#1075;&#1086;&#1087;&#1083;&#1072;&#1074;%20&#1056;&#1099;&#1073;&#1080;&#1085;&#1089;&#1082;&#1072;&#1103;\&#1050;&#1055;,%20&#1057;&#1084;&#1077;&#1090;&#1072;%20&#1089;&#1085;&#1077;&#1075;&#1086;&#1087;&#1083;&#1072;&#1074;&#1080;&#1083;&#1100;&#1085;&#1099;&#1081;%20&#1087;&#1091;&#1085;&#1082;&#1090;,%20&#1056;&#1099;&#1073;&#1080;&#1085;&#1089;&#1082;&#1072;&#1103;%20&#1082;%20&#1043;&#1050;%20210906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turn\User\&#1058;&#1054;\&#1057;&#1072;&#1074;&#1077;&#1083;&#1100;&#1077;&#1074;&#1072;%20&#1058;.&#1042;\&#1059;&#1043;&#1042;&#1069;\&#1050;&#1054;&#1051;&#1040;%20&#1059;&#1043;&#1042;&#1069;%20&#1054;&#1076;&#1085;&#1086;&#1088;\&#1059;&#1043;&#1042;&#1069;%20&#1056;&#1099;&#1073;&#1072;&#1094;&#1082;&#1080;&#1081;%20&#1087;&#1088;\&#1050;&#1056;%20&#1056;&#1055;%20&#1052;&#1086;&#1089;&#1090;%2050-&#1083;&#1077;&#1090;&#1080;&#1103;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n01\c%23\&#1044;&#1086;&#1082;&#1091;&#1084;&#1077;&#1085;&#1090;&#1099;-&#1087;&#1086;%20&#1086;&#1073;&#1098;&#1077;&#1082;&#1090;&#1072;&#1084;\&#1050;&#1041;&#1044;&#1061;\&#1044;&#1080;&#1088;&#1077;&#1082;&#1094;&#1080;&#1103;%20&#1090;&#1088;&#1072;&#1085;&#1089;&#1087;%20&#1089;&#1090;&#1088;-&#1074;&#1072;\&#1058;&#1077;&#1085;&#1076;&#1077;&#1088;&#1099;%202007%20&#1075;&#1086;&#1076;&#1072;\&#1058;&#1077;&#1085;&#1076;&#1077;&#1088;%20&#1089;&#1085;&#1077;&#1075;%205%20&#1096;&#1090;&#1091;&#1082;\5%20&#1057;&#1055;&#1055;\&#1050;&#1055;,%20&#1057;&#1084;&#1077;&#1090;&#1072;%20&#1089;&#1085;&#1077;&#1075;&#1086;&#1087;&#1088;&#1080;&#1077;&#1084;&#1085;&#1099;&#1081;%20&#1087;&#1091;&#1085;&#1082;&#1090;%20&#1042;&#1048;&#1058;&#1045;&#1041;&#1057;&#1050;&#1048;&#1049;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inara\&#1044;&#1086;&#1089;&#1090;&#1091;&#1087;\Documents%20and%20Settings\nikolay\Local%20Settings\Temporary%20Internet%20Files\OLKA0\Documents%20and%20Settings\KukreshZI\Local%20Settings\Temporary%20Internet%20Files\OLK7\Zarplata_1\&#1044;&#1077;&#1085;&#1080;&#1089;\&#1089;&#1086;&#1093;&#1088;&#1072;&#1085;&#1080;&#1090;&#1100;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ocuments%20and%20Settings\KukreshZI\Local%20Settings\Temporary%20Internet%20Files\OLK7\Zarplata_1\&#1044;&#1077;&#1085;&#1080;&#1089;\&#1089;&#1086;&#1093;&#1088;&#1072;&#1085;&#1080;&#1090;&#1100;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turn\User\&#1058;&#1054;\&#1064;&#1072;&#1087;&#1086;&#1095;&#1085;&#1080;&#1082;%20&#1051;.&#1040;\&#1050;&#1041;&#1044;&#1061;\&#1044;&#1080;&#1088;&#1077;&#1082;&#1094;&#1080;&#1103;%20&#1090;&#1088;&#1072;&#1085;&#1089;&#1087;%20&#1089;&#1090;&#1088;-&#1074;&#1072;\&#1057;&#1077;&#1083;&#1100;&#1089;&#1082;&#1072;&#1103;\&#1050;&#1041;&#1044;&#1061;\&#1044;&#1080;&#1088;&#1077;&#1082;&#1094;&#1080;&#1103;%20&#1090;&#1088;&#1072;&#1085;&#1089;&#1087;%20&#1089;&#1090;&#1088;-&#1074;&#1072;\252%20-%20&#1091;&#1083;.&#1050;&#1088;&#1072;&#1089;&#1080;&#1085;&#1072;\&#1050;&#1055;,%20&#1089;&#1084;&#1077;&#1090;&#1099;%20&#1050;&#1088;&#1072;&#1089;&#1080;&#1085;&#1072;%20&#1082;%20&#1075;&#1086;&#1089;&#1082;&#1086;&#1085;&#1090;&#1088;&#1072;&#1082;&#1090;&#1091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olomahinavv\&#1084;&#1086;&#1080;%20&#1076;&#1086;&#1082;&#1091;&#1084;&#1077;&#1085;&#1090;\WINDOWS\TEMP\Excel\2001%20&#1075;&#1086;&#1076;\7%20&#1074;&#1072;&#1088;%20&#1086;&#1090;%2013.02%20(&#1091;&#1090;&#1074;.%20&#1103;&#1085;&#1074;)\&#1094;&#1077;&#1083;&#1077;&#1074;&#1099;&#1077;\&#1048;&#1058;%202001%20&#1070;&#1053;&#1043;&#1086;&#1090;%205.02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anova\ira_send\&#1045;&#1057;&#1052;&#1054;&#1053;2002\&#1052;&#1072;&#1090;&#1077;&#1088;&#1086;&#1074;-03.01.02\&#1041;&#1072;&#1083;&#1072;&#1085;&#1089;\An(EsMon)\SC_W\&#1055;&#1088;&#1086;&#1075;&#1085;&#1086;&#1079;\&#1055;&#1088;&#1086;&#1075;05_00(27.06)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turn\User\&#1058;&#1054;\&#1064;&#1072;&#1087;&#1086;&#1095;&#1085;&#1080;&#1082;%20&#1051;.&#1040;\&#1050;&#1041;&#1044;&#1061;\&#1044;&#1080;&#1088;&#1077;&#1082;&#1094;&#1080;&#1103;%20&#1090;&#1088;&#1072;&#1085;&#1089;&#1087;%20&#1089;&#1090;&#1088;-&#1074;&#1072;\&#1057;&#1077;&#1083;&#1100;&#1089;&#1082;&#1072;&#1103;\&#1050;&#1041;&#1044;&#1061;\&#1044;&#1080;&#1088;&#1077;&#1082;&#1094;&#1080;&#1103;%20&#1090;&#1088;&#1072;&#1085;&#1089;&#1087;%20&#1089;&#1090;&#1088;-&#1074;&#1072;\255%20-%20&#1085;&#1072;&#1073;.&#1052;&#1072;&#1082;&#1072;&#1088;&#1086;&#1074;&#1072;%20&#1054;&#1048;\&#1050;&#1055;,%20&#1057;&#1084;&#1077;&#1090;&#1099;%20&#1054;&#1048;%20&#1055;&#1088;&#1086;&#1077;&#1082;&#1090;%20&#1085;&#1072;&#1073;.&#1052;&#1072;&#1082;&#1072;&#1088;&#1086;&#1074;&#1072;%20&#1082;%20&#1043;&#1050;%20120506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turn\User\&#1058;&#1054;\&#1064;&#1072;&#1087;&#1086;&#1095;&#1085;&#1080;&#1082;%20&#1051;.&#1040;\&#1050;&#1041;&#1044;&#1061;\&#1044;&#1080;&#1088;&#1077;&#1082;&#1094;&#1080;&#1103;%20&#1090;&#1088;&#1072;&#1085;&#1089;&#1087;%20&#1089;&#1090;&#1088;-&#1074;&#1072;\&#1057;&#1077;&#1083;&#1100;&#1089;&#1082;&#1072;&#1103;\&#1050;&#1041;&#1044;&#1061;\&#1044;&#1080;&#1088;&#1077;&#1082;&#1094;&#1080;&#1103;%20&#1090;&#1088;&#1072;&#1085;&#1089;&#1087;%20&#1089;&#1090;&#1088;-&#1074;&#1072;\&#1056;&#1072;&#1079;&#1074;&#1103;&#1079;&#1082;&#1072;%20&#1085;&#1072;%20&#1046;&#1091;&#1082;&#1086;&#1074;&#1072;\&#1055;&#1088;&#1086;&#1077;&#1082;&#1090;\1%20&#1086;&#1095;&#1077;&#1088;&#1077;&#1076;&#1100;%20-%20&#1091;&#1083;.&#1052;&#1086;&#1088;.%20&#1087;&#1077;&#1093;&#1086;&#1090;&#1099;%20&#1089;%20&#1084;&#1086;&#1089;&#1090;&#1086;&#1084;\&#1057;&#1084;&#1077;&#1090;&#1099;%20&#1052;&#1046;%201-&#1103;%20&#1086;&#1095;&#1077;&#1088;&#1077;&#1076;&#1100;%20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igma\110.&#1059;&#1044;&#1044;\DOCUME~1\STREKA~2\LOCALS~1\Temp\Rar$DI86.8079\624_4_13-14_&#1056;&#1077;&#1082;_&#1055;&#1058;&#1047;%20&#1050;&#1072;&#1083;&#1077;&#1081;&#1082;&#1080;&#1085;&#1086;-&#1050;&#1086;&#1074;&#1072;&#1083;&#1080;%20109-119%20&#1082;&#1084;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turn\User\&#1058;&#1054;\&#1064;&#1072;&#1087;&#1086;&#1095;&#1085;&#1080;&#1082;%20&#1051;.&#1040;\&#1050;&#1041;&#1044;&#1061;\&#1044;&#1080;&#1088;&#1077;&#1082;&#1094;&#1080;&#1103;%20&#1090;&#1088;&#1072;&#1085;&#1089;&#1087;%20&#1089;&#1090;&#1088;-&#1074;&#1072;\&#1057;&#1077;&#1083;&#1100;&#1089;&#1082;&#1072;&#1103;\&#1050;&#1041;&#1044;&#1061;\&#1044;&#1080;&#1088;&#1077;&#1082;&#1094;&#1080;&#1103;%20&#1090;&#1088;&#1072;&#1085;&#1089;&#1087;%20&#1089;&#1090;&#1088;-&#1074;&#1072;\&#1058;&#1077;&#1085;&#1076;&#1077;&#1088;%20&#1052;&#1086;&#1088;&#1089;&#1082;&#1072;&#1103;%20&#1085;&#1072;&#1073;.%20&#1085;&#1072;%20&#1091;&#1095;-&#1082;&#1077;%20%20&#1052;&#1080;&#1095;&#1084;&#1072;&#1085;&#1089;&#1082;&#1086;&#1081;-&#1050;&#1072;&#1087;&#1080;&#1090;&#1072;&#1085;&#1089;&#1082;&#1086;&#1081;\&#1050;&#1055;,%20&#1089;&#1084;&#1077;&#1090;&#1099;%20&#1054;&#1048;%20&#1052;&#1086;&#1088;&#1089;&#1082;&#1072;&#1103;%20&#1085;&#1072;&#1073;.&#1052;&#1080;&#1095;&#1084;&#1072;&#1085;&#1089;&#1082;&#1072;&#1103;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minregion.ru/&#1061;&#1072;&#1085;&#1086;&#1074;&#1072;/&#1043;&#1088;(27.07.00)5&#1061;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turn\User\&#1058;&#1054;\&#1057;&#1072;&#1074;&#1077;&#1083;&#1100;&#1077;&#1074;&#1072;%20&#1058;.&#1042;\&#1051;&#1077;&#1085;&#1101;&#1085;&#1077;&#1088;&#1075;&#1086;\&#1083;&#1086;&#1090;51%20&#1052;10%20&#1057;&#1082;&#1072;&#1085;&#1076;&#1080;&#1085;&#1072;&#1074;&#1080;&#1103;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n01\c%23\&#1044;&#1086;&#1082;&#1091;&#1084;&#1077;&#1085;&#1090;&#1099;-&#1087;&#1086;%20&#1086;&#1073;&#1098;&#1077;&#1082;&#1090;&#1072;&#1084;\&#1042;&#1086;&#1076;&#1086;&#1082;&#1072;&#1085;&#1072;&#1083;%20-%20&#1053;&#1086;&#1074;&#1086;-&#1050;&#1086;&#1074;&#1072;&#1083;&#1077;&#1074;&#1086;\&#1089;&#1084;&#1077;&#1090;&#1072;%20&#1054;&#1048;%20&#1074;&#1086;&#1076;&#1086;&#1082;&#1072;&#1085;&#1072;&#1083;%20&#1053;&#1086;&#1074;&#1086;-&#1050;&#1086;&#1074;&#1072;&#1083;&#1077;&#1074;&#1086;%20120505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orgodze\exchange\WORK\&#1086;&#1073;&#1098;&#1077;&#1084;&#1099;%20&#1088;&#1072;&#1073;&#1086;&#1090;\&#1056;&#1072;&#1079;&#1085;&#1086;&#1077;\Zarplata_1\&#1044;&#1077;&#1085;&#1080;&#1089;\&#1089;&#1086;&#1093;&#1088;&#1072;&#1085;&#1080;&#1090;&#1100;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turn\User\Documents%20and%20Settings\dp233\&#1056;&#1072;&#1073;&#1086;&#1095;&#1080;&#1081;%20&#1089;&#1090;&#1086;&#1083;\&#1041;&#1077;&#1083;&#1086;&#1075;&#1086;&#1088;&#1082;&#1072;&#1055;&#1057;%204&#1074;&#1072;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uralsoft\&#1086;&#1073;&#1084;&#1077;&#1085;&#1085;&#1080;&#1082;\Users\BERDNI~1\AppData\Local\Temp\bat\DELIVERY\&#1052;&#1086;&#1080;%20&#1076;&#1086;&#1082;&#1091;&#1084;&#1077;&#1085;&#1090;&#1099;\&#1050;&#1085;&#1080;&#1075;&#1072;1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turn\User\&#1058;&#1054;\&#1064;&#1072;&#1087;&#1086;&#1095;&#1085;&#1080;&#1082;%20&#1051;.&#1040;\&#1050;&#1041;&#1044;&#1061;\&#1044;&#1080;&#1088;&#1077;&#1082;&#1094;&#1080;&#1103;%20&#1090;&#1088;&#1072;&#1085;&#1089;&#1087;%20&#1089;&#1090;&#1088;-&#1074;&#1072;\&#1057;&#1077;&#1083;&#1100;&#1089;&#1082;&#1072;&#1103;\&#1050;&#1041;&#1044;&#1061;\&#1044;&#1080;&#1088;&#1077;&#1082;&#1094;&#1080;&#1103;%20&#1090;&#1088;&#1072;&#1085;&#1089;&#1087;%20&#1089;&#1090;&#1088;-&#1074;&#1072;\&#1058;&#1077;&#1085;&#1076;&#1077;&#1088;%20&#1073;&#1072;&#1079;&#1072;%20&#1084;&#1077;&#1093;&#1072;&#1085;&#1080;&#1079;&#1072;&#1094;&#1080;&#1080;%20&#1055;&#1088;&#1080;&#1084;&#1086;&#1088;&#1089;&#1082;&#1086;&#1077;\&#1050;&#1055;,%20&#1089;&#1084;&#1077;&#1090;&#1072;%20&#1073;&#1072;&#1079;&#1072;%20&#1055;&#1088;&#1080;&#1084;&#1086;&#1088;&#1089;&#1082;&#1086;&#1077;%20&#1076;&#1083;&#1103;%20&#1090;&#1077;&#1085;&#1076;&#1077;&#1088;&#1072;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vv.boldyrev/AppData/Local/Microsoft/Windows/Temporary%20Internet%20Files/Content.Outlook/9HZ3BV8M/&#1059;&#1057;&#1056;%20&#1057;&#1090;&#1088;&#1086;&#1080;&#1090;&#1077;&#1083;&#1100;&#1089;&#1090;&#1074;&#1086;%20&#1042;&#1051;-0,4.6%20&#1082;&#1042;.xlsx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4.1.36\papkiotdelov\Documents%20and%20Settings\221\&#1056;&#1072;&#1073;&#1086;&#1095;&#1080;&#1081;%20&#1089;&#1090;&#1086;&#1083;\&#1053;&#1086;&#1074;&#1072;&#1103;%20&#1087;&#1072;&#1087;&#1082;&#1072;\&#1061;&#1072;&#1081;&#1090;&#1091;&#1085;\&#1056;&#1042;&#1057;%2030&#1090;&#1099;&#1089;%20%20&#1057;&#1090;&#1072;&#1088;&#1086;&#1083;&#1080;&#1082;&#1077;&#1077;&#1074;&#1086;\mail\&#1043;&#1077;&#1086;&#1057;&#1084;&#1077;&#1090;&#1072;\&#1040;&#1088;&#1093;&#1080;&#1074;2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nadejda\&#1041;&#1102;&#1076;&#1078;&#1077;&#1090;%202002%20&#1075;&#1086;&#1076;&#1072;\&#1060;&#1086;&#1088;&#1084;&#1099;\&#1041;&#1102;&#1076;&#1078;&#1077;&#1090;%20&#1069;&#1055;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to-1\&#1056;&#1072;&#1073;&#1086;&#1090;&#1072;\Users\&#1057;&#1074;&#1077;&#1090;&#1083;&#1072;&#1085;&#1072;\Downloads\5.%20&#1059;&#1057;&#1056;%20%20-&#1057;&#1072;&#1088;&#1072;&#1082;&#1090;&#1072;&#1096;&#1089;&#1082;&#1072;&#1103;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69;&#1052;&#1050;&#1054;&#1052;/Documents/&#1054;&#1041;&#1066;&#1045;&#1050;&#1058;&#1067;/&#1055;&#1057;%20&#1057;&#1077;&#1074;&#1077;&#1088;&#1085;&#1072;&#1103;/4%20&#1074;&#1072;&#1088;&#1080;&#1072;&#1085;&#1090;/&#1057;&#1084;&#1077;&#1090;&#1099;%20&#1058;&#1055;-10%20&#1086;&#1090;%20&#1086;&#1087;&#1086;&#1088;&#1099;%20&#8470;55%20(&#1057;&#1077;&#1074;&#1077;&#1088;&#1085;&#1072;&#1103;)-&#1089;%20&#1048;&#1057;&#1055;&#1056;&#1040;&#1042;&#1051;.%20&#1079;&#1072;&#1084;&#1077;&#1095;&#1072;&#1085;&#1080;&#1081;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minregion.ru/&#1041;&#1072;&#1083;&#1072;&#1085;&#1089;/An(EsMon)/7.02.01/V&#1045;&#1052;_2001.5.02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gw030302\exchange\WORK\&#1086;&#1073;&#1098;&#1077;&#1084;&#1099;%20&#1088;&#1072;&#1073;&#1086;&#1090;\&#1056;&#1072;&#1079;&#1085;&#1086;&#1077;\Zarplata_1\&#1044;&#1077;&#1085;&#1080;&#1089;\&#1089;&#1086;&#1093;&#1088;&#1072;&#1085;&#1080;&#1090;&#1100;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turn\User\&#1058;&#1054;\&#1064;&#1072;&#1087;&#1086;&#1095;&#1085;&#1080;&#1082;%20&#1051;.&#1040;\&#1050;&#1041;&#1044;&#1061;\&#1044;&#1080;&#1088;&#1077;&#1082;&#1094;&#1080;&#1103;%20&#1090;&#1088;&#1072;&#1085;&#1089;&#1087;%20&#1089;&#1090;&#1088;-&#1074;&#1072;\&#1057;&#1077;&#1083;&#1100;&#1089;&#1082;&#1072;&#1103;\&#1050;&#1055;,%20&#1089;&#1084;&#1077;&#1090;&#1072;,%20&#1057;&#1077;&#1083;&#1100;&#1089;&#1082;&#1072;&#1103;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minregion.ru/SC_W/&#1055;&#1088;&#1086;&#1075;&#1085;&#1086;&#1079;/&#1055;&#1088;&#1086;&#1075;05_00(27.06)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anna\&#1086;&#1073;&#1097;&#1072;&#1103;\WORK\&#1086;&#1073;&#1098;&#1077;&#1084;&#1099;%20&#1088;&#1072;&#1073;&#1086;&#1090;\&#1056;&#1072;&#1079;&#1085;&#1086;&#1077;\Zarplata_1\&#1044;&#1077;&#1085;&#1080;&#1089;\&#1089;&#1086;&#1093;&#1088;&#1072;&#1085;&#1080;&#1090;&#1100;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n01\C%23\&#1044;&#1086;&#1082;&#1091;&#1084;&#1077;&#1085;&#1090;&#1099;-&#1087;&#1086;%20&#1086;&#1073;&#1098;&#1077;&#1082;&#1090;&#1072;&#1084;\&#1052;&#1072;&#1088;&#1080;&#1080;&#1085;&#1089;&#1082;&#1080;&#1081;%20&#1076;&#1074;&#1086;&#1088;&#1077;&#1094;\&#1044;&#1086;&#1087;&#1089;&#1086;&#1075;&#1083;%20&#1085;&#1072;%20&#1087;&#1072;&#1074;&#1080;&#1083;&#1100;&#1086;&#1085;\&#1044;&#1086;&#1087;%20&#1089;&#1086;&#1075;&#1083;%20&#1076;&#1077;&#1081;&#1089;&#1090;&#1074;&#1091;&#1102;&#1097;&#1077;&#1077;080802\2%20&#1087;&#1072;&#1074;&#1080;&#1083;&#1100;&#1086;&#1085;\&#1057;&#1084;&#1077;&#1090;&#1072;%20&#1052;&#1072;&#1088;&#1080;&#1080;&#1085;%20&#1082;%20&#1076;&#1086;&#1087;&#1089;&#1086;&#1075;&#1083;%20&#1085;&#1072;%20&#1087;&#1072;&#1074;&#1080;&#1083;&#1100;&#1086;&#1085;2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turn\User\&#1058;&#1054;\&#1043;&#1086;&#1083;&#1086;&#1074;&#1072;&#1095;&#1077;&#1074;&#1072;%20&#1040;.&#1040;\&#1044;&#1086;&#1088;&#1086;&#1075;&#1080;\&#1059;&#1043;&#1042;&#1069;%20&#1054;&#1076;&#1085;&#1086;&#1088;&#1086;&#1084;.%20&#1052;20\&#1059;&#1043;&#1042;&#1069;%20&#1056;&#1099;&#1073;&#1072;&#1094;&#1082;&#1080;&#1081;%20&#1087;&#1088;\&#1055;%20&#1050;&#1056;%20&#1084;&#1086;&#1089;&#1090;%20&#1042;&#1086;&#1083;&#1086;&#1089;&#1085;&#1103;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turn\User\&#1058;&#1054;\&#1064;&#1072;&#1087;&#1086;&#1095;&#1085;&#1080;&#1082;%20&#1051;.&#1040;\&#1050;&#1041;&#1044;&#1061;\&#1044;&#1080;&#1088;&#1077;&#1082;&#1094;&#1080;&#1103;%20&#1090;&#1088;&#1072;&#1085;&#1089;&#1087;%20&#1089;&#1090;&#1088;-&#1074;&#1072;\&#1057;&#1077;&#1083;&#1100;&#1089;&#1082;&#1072;&#1103;\&#1050;&#1041;&#1044;&#1061;\&#1044;&#1080;&#1088;&#1077;&#1082;&#1094;&#1080;&#1103;%20&#1090;&#1088;&#1072;&#1085;&#1089;&#1087;%20&#1089;&#1090;&#1088;-&#1074;&#1072;\&#1057;&#1085;&#1077;&#1075;\&#1057;&#1084;&#1077;&#1090;&#1072;%20&#1089;&#1085;&#1077;&#1075;&#1086;&#1087;&#1083;&#1072;&#1074;&#1080;&#1083;&#1100;&#1085;&#1099;&#1081;%20&#1087;&#1091;&#1085;&#1082;&#1090;,%20&#1056;&#1080;&#1078;&#1089;&#1082;&#1080;&#1081;,%20190105%201.xls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gw030302\&#1057;&#1084;&#1077;&#1090;&#1099;%20&#1048;&#1048;\Docs\Zarplata_1\&#1044;&#1077;&#1085;&#1080;&#1089;\&#1089;&#1086;&#1093;&#1088;&#1072;&#1085;&#1080;&#1090;&#1100;.xls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&#1057;&#1074;&#1077;&#1090;&#1083;&#1072;&#1085;&#1072;\Downloads\5.%20&#1059;&#1057;&#1056;%20%20-&#1057;&#1072;&#1088;&#1072;&#1082;&#1090;&#1072;&#1096;&#1089;&#1082;&#1072;&#1103;.xls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to-1\08082014\&#1044;&#1054;&#1050;&#1059;&#1052;&#1045;&#1053;&#1058;&#1067;\2.&#1052;&#1056;&#1057;&#1050;\14.%20&#1040;&#1083;&#1077;&#1082;&#1089;&#1072;&#1085;&#1076;&#1088;&#1086;&#1074;&#1089;&#1082;&#1072;&#1103;\5%20&#1059;&#1057;&#1056;-&#1055;&#1057;%20&#1040;&#1083;&#1077;&#1082;&#1089;&#1072;&#1085;&#1076;&#1088;&#1086;&#1074;&#1089;&#1082;&#1072;&#1103;.xls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anova\ira_send\&#1045;&#1057;&#1052;&#1054;&#1053;2002\&#1052;&#1072;&#1090;&#1077;&#1088;&#1086;&#1074;-03.01.02\&#1041;&#1072;&#1083;&#1072;&#1085;&#1089;\An(EsMon)\&#1061;&#1072;&#1085;&#1086;&#1074;&#1072;\&#1043;&#1088;(27.07.00)5&#1061;.xls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\&#1055;&#1088;&#1086;&#1077;&#1082;&#1090;&#1099;\Documents%20and%20Settings\428\My%20Documents\&#1090;&#1088;&#1072;&#1085;&#1089;&#1085;&#1077;&#1092;&#1090;&#1077;&#1084;&#1072;&#1096;\Mail\&#1041;&#1058;&#1057;-3\&#1089;&#1084;&#1077;&#1090;&#1099;%20&#1041;&#1058;&#1057;%203\&#1090;&#1086;&#1087;.%20&#1089;&#1074;&#1086;&#1076;&#1085;&#1072;&#1103;%20.xls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turn\User\&#1058;&#1054;\&#1057;&#1072;&#1074;&#1077;&#1083;&#1100;&#1077;&#1074;&#1072;%20&#1058;.&#1042;\&#1059;&#1043;&#1042;&#1069;\&#1050;&#1054;&#1051;&#1040;%20&#1059;&#1043;&#1042;&#1069;%20&#1054;&#1076;&#1085;&#1086;&#1088;\&#1059;&#1043;&#1042;&#1069;%20&#1056;&#1099;&#1073;&#1072;&#1094;&#1082;&#1080;&#1081;%20&#1087;&#1088;\&#1083;&#1086;&#1090;51%20&#1052;10%20&#1057;&#1082;&#1072;&#1085;&#1076;&#1080;&#1085;&#1072;&#1074;&#1080;&#1103;.xls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uralsoft\&#1086;&#1073;&#1084;&#1077;&#1085;&#1085;&#1080;&#1082;\Users\BERDNI~1\AppData\Local\Temp\bat\DELIVERY\&#1055;&#1056;&#1040;&#1049;&#1057;_2000%20&#1054;&#1058;%2020_01_00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minregion.ru/&#1041;&#1072;&#1083;&#1072;&#1085;&#1089;/An(EsMon)/7.02.01/SC_W/&#1055;&#1088;&#1086;&#1075;&#1085;&#1086;&#1079;/&#1055;&#1088;&#1086;&#1075;05_00(27.06).xls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novo/Desktop/&#1040;&#1054;%20&#1069;&#1085;&#1077;&#1088;&#1075;&#1086;&#1089;&#1077;&#1088;&#1074;&#1080;&#1089;%20&#1042;&#1086;&#1083;&#1075;&#1080;%20&#1087;&#1086;&#1089;&#1083;/&#1057;&#1072;&#1084;&#1072;&#1088;&#1072;%20-&#1050;&#1080;&#1085;&#1077;&#1083;&#1100;/!&#1057;&#1057;&#1056;%20&#1082;%20&#1055;&#1057;&#1044;%20&#1082;%20&#1044;&#1086;&#1075;&#1086;&#1074;&#1086;&#1088;&#1091;%20&#1050;&#1080;&#1085;&#1077;&#1083;&#1100;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21401\USERS\4005\2014%20&#1075;&#1086;&#1076;\&#1054;&#1088;&#1077;&#1085;&#1073;&#1091;&#1088;&#1075;\&#1055;&#1100;&#1103;&#1085;&#1086;&#1074;&#1089;&#1082;&#1086;&#1077;\&#1089;&#1084;&#1077;&#1090;&#1072;%20&#1047;&#1059;&#1056;80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рафик"/>
      <sheetName val="СС"/>
      <sheetName val="Топографо-геодезические работы"/>
      <sheetName val=" Инженерно-геологические работы"/>
      <sheetName val=" Инженерно-гидрологически работ"/>
      <sheetName val="Смета №4"/>
      <sheetName val="Смета №5"/>
      <sheetName val="Обследование"/>
      <sheetName val="Экспертизы"/>
      <sheetName val="Сводная сммета_ИСП"/>
      <sheetName val="топография"/>
      <sheetName val="См-2 проектн"/>
      <sheetName val="Приложение ПСД1922"/>
      <sheetName val="топо"/>
      <sheetName val="Зап-3- СЦБ"/>
      <sheetName val="RSOILBAL"/>
      <sheetName val="3.1 Проект на стр.скв."/>
      <sheetName val="Смета"/>
      <sheetName val="Данные для расчёта сметы"/>
      <sheetName val="К.рын"/>
      <sheetName val="Суточная"/>
      <sheetName val="Коэфф1."/>
      <sheetName val="Шкаф"/>
      <sheetName val="Прайс лист"/>
      <sheetName val="ПДР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р1(98_00)"/>
      <sheetName val="Гр1(99_00)"/>
      <sheetName val="Гр2"/>
      <sheetName val="Гр2(06)"/>
      <sheetName val="Гр3"/>
      <sheetName val="Прод(Непр)"/>
      <sheetName val="Гр4"/>
      <sheetName val="Гр4(06)"/>
      <sheetName val="Гр5(о)"/>
      <sheetName val="Гр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ферта (2)"/>
      <sheetName val="отдельно"/>
    </sheetNames>
    <definedNames>
      <definedName name="Header1" refersTo="#ССЫЛКА!"/>
    </definedNames>
    <sheetDataSet>
      <sheetData sheetId="0"/>
      <sheetData sheetId="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ДР"/>
      <sheetName val="Бюджет"/>
      <sheetName val="ПДР+Бюджет ЮНГ НТЦ Уфа (2005-20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р1(98_00)"/>
      <sheetName val="Гр1(99_00)"/>
      <sheetName val="Гр2"/>
      <sheetName val="Гр2(06)"/>
      <sheetName val="Гр3"/>
      <sheetName val="Прод(Непр)"/>
      <sheetName val="Гр4"/>
      <sheetName val="Гр4(06)"/>
      <sheetName val="Гр5(о)"/>
      <sheetName val="Гр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инрезультат"/>
      <sheetName val="Параметры_i"/>
      <sheetName val="Параметры_ii"/>
      <sheetName val="Параметры_iii"/>
      <sheetName val="Параметры_iv"/>
      <sheetName val="Финрез_Выручка_Эi"/>
      <sheetName val="Финрез_Выручка_Эii"/>
      <sheetName val="Финрез_Выручка_Эiii"/>
      <sheetName val="Финрез_Выручка_Эiv"/>
      <sheetName val="Финрез_Услуги_Эi"/>
      <sheetName val="Финрез_Услуги_Эii"/>
      <sheetName val="Финрез_Услуги_Эiii"/>
      <sheetName val="Финрез_Услуги_Эiv"/>
      <sheetName val="Финрез_Имущество_Эi"/>
      <sheetName val="Финрез_Имущество_Эii"/>
      <sheetName val="Финрез_Имущество_Эiii"/>
      <sheetName val="Финрез_Имущество_Эiv"/>
      <sheetName val="Финплан"/>
      <sheetName val="Финплан_Эi"/>
      <sheetName val="Финплан_Эii"/>
      <sheetName val="Финплан_Эiii"/>
      <sheetName val="Финплан_Эiv"/>
      <sheetName val="N04_1i"/>
      <sheetName val="N04_1ii"/>
      <sheetName val="N04_1iii"/>
      <sheetName val="N04_1iv"/>
      <sheetName val="N06_1i"/>
      <sheetName val="N06_1ii"/>
      <sheetName val="N06_1iii"/>
      <sheetName val="N06_1iv"/>
      <sheetName val="N06_2i"/>
      <sheetName val="N06_2ii"/>
      <sheetName val="N06_2iii"/>
      <sheetName val="N06_2iv"/>
      <sheetName val="N06_3i"/>
      <sheetName val="N06_3ii"/>
      <sheetName val="N06_3iii"/>
      <sheetName val="N06_3iv"/>
      <sheetName val="N11_1i"/>
      <sheetName val="N11_1ii"/>
      <sheetName val="N11_1iii"/>
      <sheetName val="N11_1iv"/>
      <sheetName val="N12_1i"/>
      <sheetName val="N12_1ii"/>
      <sheetName val="N12_1iii"/>
      <sheetName val="N12_1iv"/>
      <sheetName val="N13_1i"/>
      <sheetName val="N13_1ii"/>
      <sheetName val="N13_1iii"/>
      <sheetName val="N13_1iv"/>
      <sheetName val="N20_2i"/>
      <sheetName val="N20_2ii"/>
      <sheetName val="N20_2iii"/>
      <sheetName val="N20_2iv"/>
      <sheetName val="N20_5"/>
      <sheetName val="N20_6"/>
      <sheetName val="Checks_i"/>
      <sheetName val="Checks_ii"/>
      <sheetName val="Checks_iii"/>
      <sheetName val="Checks_iv"/>
      <sheetName val="Лист1"/>
      <sheetName val="мсн"/>
      <sheetName val="ПДР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СУ ТП и АИИС КУЭ"/>
      <sheetName val="Проектные работы"/>
      <sheetName val="Изыскательские работы"/>
      <sheetName val="Сводник 2кв 14"/>
      <sheetName val="Сводник 2012г"/>
    </sheetNames>
    <sheetDataSet>
      <sheetData sheetId="0" refreshError="1"/>
      <sheetData sheetId="1" refreshError="1"/>
      <sheetData sheetId="2" refreshError="1"/>
      <sheetData sheetId="3" refreshError="1"/>
      <sheetData sheetId="4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имер расчета"/>
      <sheetName val="Структура АСУ УПН"/>
      <sheetName val="Структура АРМ"/>
      <sheetName val="Сигналы контроллера"/>
      <sheetName val="Сигналы контроллера + верхн уро"/>
      <sheetName val="У1500"/>
      <sheetName val="Смета 1 разд с коэф"/>
      <sheetName val="Смета (3 кат) ГЭСНп"/>
      <sheetName val="Трудозатраты (3кат) ГЭСНп"/>
      <sheetName val="Таблица 9 ГЭСНп"/>
      <sheetName val="ПДР"/>
      <sheetName val="Разработка проекта"/>
      <sheetName val="sapactivexlhiddensheet"/>
      <sheetName val="Norm"/>
      <sheetName val="Сводная смета"/>
      <sheetName val="list"/>
      <sheetName val="Смета"/>
      <sheetName val="Табл38-7"/>
      <sheetName val="топография"/>
      <sheetName val="ПДР ООО &quot;Юкос ФБЦ&quot;"/>
      <sheetName val="Nodes"/>
      <sheetName val="Periods"/>
      <sheetName val="Справочник"/>
      <sheetName val="Хар_"/>
      <sheetName val="С1_"/>
      <sheetName val="13.1"/>
      <sheetName val="все"/>
      <sheetName val="топо"/>
      <sheetName val="Коэф"/>
      <sheetName val="XLR_NoRangeSheet"/>
      <sheetName val="График"/>
      <sheetName val="OCK1"/>
      <sheetName val="ц_1991"/>
      <sheetName val="Шкаф"/>
      <sheetName val="Коэфф1."/>
      <sheetName val="Прайс лист"/>
      <sheetName val="ВКЕ"/>
      <sheetName val="Journals"/>
      <sheetName val="№5 СУБ Инж защ"/>
      <sheetName val="Summary"/>
      <sheetName val="Opex personnel (Term facs)"/>
      <sheetName val="Лист1"/>
      <sheetName val="Lim"/>
      <sheetName val="СС"/>
      <sheetName val="СМЕТА проект"/>
      <sheetName val="Справочники"/>
      <sheetName val="Параметры"/>
      <sheetName val="Списки"/>
      <sheetName val="МБП"/>
      <sheetName val="Сводная"/>
      <sheetName val="Цена"/>
      <sheetName val="КП (2)"/>
      <sheetName val="СВОД"/>
      <sheetName val="Бюджет"/>
      <sheetName val="Дополнительные параметры"/>
      <sheetName val="Лист"/>
      <sheetName val="Капитальные затраты"/>
      <sheetName val="Обновление"/>
      <sheetName val="Product"/>
      <sheetName val="2.2 "/>
      <sheetName val="B"/>
      <sheetName val="начало"/>
      <sheetName val="Ком  предл по Сероочистке Алато"/>
      <sheetName val="к.84-к.83"/>
      <sheetName val="Сводник 2012г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3-110"/>
      <sheetName val="110-132"/>
      <sheetName val="132-157"/>
      <sheetName val="157-212"/>
      <sheetName val="212-259"/>
      <sheetName val="быково"/>
      <sheetName val="259-290"/>
      <sheetName val="молога"/>
      <sheetName val="290-365"/>
      <sheetName val="365-405"/>
      <sheetName val="405-470"/>
      <sheetName val="470-518"/>
      <sheetName val="518-540"/>
      <sheetName val="волхов"/>
      <sheetName val="кириши"/>
      <sheetName val="540-641"/>
      <sheetName val="нева"/>
      <sheetName val="невская"/>
      <sheetName val="641-717,6"/>
      <sheetName val="717,6-801"/>
      <sheetName val="приморск"/>
      <sheetName val="0-30"/>
      <sheetName val="7 км"/>
      <sheetName val="вл"/>
      <sheetName val="93_110"/>
      <sheetName val="свод"/>
      <sheetName val="Данные для расчёта сметы"/>
      <sheetName val="СметаСводная павильон"/>
      <sheetName val="сводная"/>
      <sheetName val="sapactivexlhiddensheet"/>
      <sheetName val="топография"/>
      <sheetName val="Смета"/>
      <sheetName val="Коэфф1."/>
      <sheetName val="свод1"/>
      <sheetName val="см8"/>
      <sheetName val="СметаСводная"/>
      <sheetName val="СметаСводная снег"/>
      <sheetName val="смета СИД"/>
      <sheetName val="См 1 наруж.водопровод"/>
      <sheetName val="Итог"/>
      <sheetName val="Хаттон 90.90 Femco"/>
      <sheetName val="ИД1"/>
      <sheetName val="Пример расчета"/>
      <sheetName val="АЧ"/>
      <sheetName val="ЗП_ЮНГ"/>
      <sheetName val="Прайс лист"/>
      <sheetName val="Объемы работ по ПВ"/>
      <sheetName val="Справка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 П"/>
      <sheetName val="Свод"/>
      <sheetName val="СМЕТА проект"/>
      <sheetName val="СВОД ПИР"/>
      <sheetName val="топография"/>
      <sheetName val="13.1"/>
      <sheetName val="ПДР"/>
      <sheetName val="Пример расчета"/>
      <sheetName val="93-110"/>
      <sheetName val="sapactivexlhiddensheet"/>
      <sheetName val="Calc"/>
      <sheetName val="Шкаф"/>
      <sheetName val="Коэфф1."/>
      <sheetName val="Прайс лист"/>
      <sheetName val="Сводная смета"/>
      <sheetName val="топо"/>
      <sheetName val="list"/>
      <sheetName val="Смета"/>
      <sheetName val="1ПС"/>
      <sheetName val="Сводная газопровод"/>
      <sheetName val="5ОборРабМест(HP)"/>
      <sheetName val="к.84-к.83"/>
      <sheetName val="Упр"/>
      <sheetName val="РП"/>
      <sheetName val="См 1 наруж.водопровод"/>
      <sheetName val="Обновление"/>
      <sheetName val="Цена"/>
      <sheetName val="Product"/>
      <sheetName val="Лист1"/>
      <sheetName val="Данные для расчёта сметы"/>
      <sheetName val="График"/>
      <sheetName val="Коэф"/>
      <sheetName val="OCK1"/>
      <sheetName val="КП (2)"/>
      <sheetName val="в работу"/>
      <sheetName val="Сводная"/>
      <sheetName val="Геология"/>
      <sheetName val="Геофизика"/>
      <sheetName val="ЭХЗ"/>
      <sheetName val="Табл38-7"/>
      <sheetName val="Journals"/>
      <sheetName val="З_П"/>
      <sheetName val="СМЕТА_проект"/>
      <sheetName val="СВОД_ПИР"/>
      <sheetName val="13_1"/>
      <sheetName val="Пример_расчета"/>
      <sheetName val="Коэфф1_"/>
      <sheetName val="Прайс_лист"/>
      <sheetName val="Сводная_смета"/>
      <sheetName val="Сводная_газопровод"/>
      <sheetName val="к_84-к_83"/>
      <sheetName val="Параметры"/>
      <sheetName val="СтрЗапасов (2)"/>
      <sheetName val="Прибыль опл"/>
      <sheetName val="все"/>
      <sheetName val="Хар_"/>
      <sheetName val="С1_"/>
      <sheetName val="УКП"/>
      <sheetName val="Lim"/>
      <sheetName val="ИД СМР"/>
      <sheetName val="ИД ПНР"/>
      <sheetName val="Восстановл_Лист7"/>
      <sheetName val="Восстановл_Лист13"/>
      <sheetName val="Восстановл_Лист15"/>
      <sheetName val="Восстановл_Лист19"/>
      <sheetName val="СПЕЦИФИКАЦИЯ"/>
      <sheetName val="ПД"/>
      <sheetName val="DATA"/>
      <sheetName val="Norm"/>
      <sheetName val="8"/>
      <sheetName val=""/>
      <sheetName val="№5 СУБ Инж защ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/>
      <sheetData sheetId="52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ОБ03"/>
      <sheetName val="МОБ04"/>
      <sheetName val="МОБ04_старый"/>
      <sheetName val="2005сц"/>
      <sheetName val="Темпы промышл"/>
      <sheetName val="Temp"/>
      <sheetName val="Deflator"/>
      <sheetName val="окраска"/>
      <sheetName val="Matrix"/>
      <sheetName val="Лист2"/>
      <sheetName val="Matrix (2)"/>
      <sheetName val="В_2оп_цены"/>
      <sheetName val="Лист4"/>
      <sheetName val="2005 - 2008 текущие цены"/>
      <sheetName val="Печать_V2"/>
      <sheetName val="Печ 2оп"/>
      <sheetName val="СводБВ"/>
      <sheetName val="Отр"/>
      <sheetName val="ОГУ"/>
      <sheetName val="ИОК"/>
      <sheetName val="Исходные данные"/>
      <sheetName val="Расчет"/>
      <sheetName val="рабочий"/>
      <sheetName val="Текущие цены"/>
      <sheetName val="Оглавление"/>
      <sheetName val="Печать Выпусков"/>
      <sheetName val="Печать ИОК"/>
      <sheetName val="Печать фондов"/>
      <sheetName val="Огл. Графиков"/>
      <sheetName val="Баланс О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7">
          <cell r="C7">
            <v>1</v>
          </cell>
          <cell r="D7">
            <v>0.96823653094377704</v>
          </cell>
          <cell r="E7">
            <v>0.96823653094377704</v>
          </cell>
          <cell r="F7">
            <v>1.1229601901335196</v>
          </cell>
          <cell r="G7">
            <v>1.0161446914977652</v>
          </cell>
          <cell r="H7">
            <v>0.99805999075066543</v>
          </cell>
          <cell r="I7">
            <v>1.0396119004194233</v>
          </cell>
          <cell r="J7">
            <v>0.98049752943558566</v>
          </cell>
          <cell r="K7">
            <v>0.99259132902537861</v>
          </cell>
          <cell r="L7">
            <v>1.1044472842847237</v>
          </cell>
          <cell r="M7">
            <v>1.0348386163581633</v>
          </cell>
          <cell r="N7">
            <v>1.0395740996174592</v>
          </cell>
          <cell r="O7">
            <v>1.0540458226402531</v>
          </cell>
          <cell r="P7">
            <v>0.96817585107915716</v>
          </cell>
          <cell r="Q7">
            <v>1.0294219108120777</v>
          </cell>
          <cell r="R7">
            <v>1.0399571051610308</v>
          </cell>
          <cell r="S7">
            <v>1.1119741325716432</v>
          </cell>
          <cell r="T7">
            <v>1.0990743618652594</v>
          </cell>
          <cell r="U7">
            <v>1.1000778357313643</v>
          </cell>
          <cell r="V7">
            <v>1.0230732575483696</v>
          </cell>
          <cell r="W7">
            <v>1.0561540342743616</v>
          </cell>
          <cell r="X7">
            <v>1.0313101518559431</v>
          </cell>
          <cell r="Y7">
            <v>1.0344522207555042</v>
          </cell>
          <cell r="Z7">
            <v>1.0230732575483696</v>
          </cell>
        </row>
        <row r="8">
          <cell r="C8">
            <v>1.0328054850659909</v>
          </cell>
          <cell r="D8">
            <v>1</v>
          </cell>
          <cell r="E8">
            <v>1</v>
          </cell>
          <cell r="F8">
            <v>1.1597994438806472</v>
          </cell>
          <cell r="G8">
            <v>1.0494798109995811</v>
          </cell>
          <cell r="H8">
            <v>1.0308018328721995</v>
          </cell>
          <cell r="I8">
            <v>1.0737168730930593</v>
          </cell>
          <cell r="J8">
            <v>1.0126632264947257</v>
          </cell>
          <cell r="K8">
            <v>1.0251537690463528</v>
          </cell>
          <cell r="L8">
            <v>1.1406792131755006</v>
          </cell>
          <cell r="M8">
            <v>1.0687869991328118</v>
          </cell>
          <cell r="N8">
            <v>1.0736778322174507</v>
          </cell>
          <cell r="O8">
            <v>1.0886243071337482</v>
          </cell>
          <cell r="P8">
            <v>0.99993732950298753</v>
          </cell>
          <cell r="Q8">
            <v>1.0631925959338271</v>
          </cell>
          <cell r="R8">
            <v>1.0740734024436622</v>
          </cell>
          <cell r="S8">
            <v>1.1484529833714905</v>
          </cell>
          <cell r="T8">
            <v>1.1351300294298439</v>
          </cell>
          <cell r="U8">
            <v>1.1361664227428774</v>
          </cell>
          <cell r="V8">
            <v>1.0566356720202874</v>
          </cell>
          <cell r="W8">
            <v>1.0908016796731355</v>
          </cell>
          <cell r="X8">
            <v>1.0651427816410579</v>
          </cell>
          <cell r="Y8">
            <v>1.0683879276349801</v>
          </cell>
          <cell r="Z8">
            <v>1.0566356720202874</v>
          </cell>
        </row>
        <row r="9">
          <cell r="C9">
            <v>1.0328054850659909</v>
          </cell>
          <cell r="D9">
            <v>1</v>
          </cell>
          <cell r="E9">
            <v>1</v>
          </cell>
          <cell r="F9">
            <v>1.1597994438806472</v>
          </cell>
          <cell r="G9">
            <v>1.0494798109995811</v>
          </cell>
          <cell r="H9">
            <v>1.0308018328721995</v>
          </cell>
          <cell r="I9">
            <v>1.0737168730930593</v>
          </cell>
          <cell r="J9">
            <v>1.0126632264947257</v>
          </cell>
          <cell r="K9">
            <v>1.0251537690463528</v>
          </cell>
          <cell r="L9">
            <v>1.1406792131755006</v>
          </cell>
          <cell r="M9">
            <v>1.0687869991328118</v>
          </cell>
          <cell r="N9">
            <v>1.0736778322174507</v>
          </cell>
          <cell r="O9">
            <v>1.0886243071337482</v>
          </cell>
          <cell r="P9">
            <v>0.99993732950298753</v>
          </cell>
          <cell r="Q9">
            <v>1.0631925959338271</v>
          </cell>
          <cell r="R9">
            <v>1.0740734024436622</v>
          </cell>
          <cell r="S9">
            <v>1.1484529833714905</v>
          </cell>
          <cell r="T9">
            <v>1.1351300294298439</v>
          </cell>
          <cell r="U9">
            <v>1.1361664227428774</v>
          </cell>
          <cell r="V9">
            <v>1.0566356720202874</v>
          </cell>
          <cell r="W9">
            <v>1.0908016796731355</v>
          </cell>
          <cell r="X9">
            <v>1.0651427816410579</v>
          </cell>
          <cell r="Y9">
            <v>1.0683879276349801</v>
          </cell>
          <cell r="Z9">
            <v>1.0566356720202874</v>
          </cell>
        </row>
        <row r="10">
          <cell r="C10">
            <v>0.89050351809987172</v>
          </cell>
          <cell r="D10">
            <v>0.86221803715824874</v>
          </cell>
          <cell r="E10">
            <v>0.86221803715824874</v>
          </cell>
          <cell r="F10">
            <v>1</v>
          </cell>
          <cell r="G10">
            <v>0.90488042267726876</v>
          </cell>
          <cell r="H10">
            <v>0.88877593303819302</v>
          </cell>
          <cell r="I10">
            <v>0.92577805478199005</v>
          </cell>
          <cell r="J10">
            <v>0.87313649945062155</v>
          </cell>
          <cell r="K10">
            <v>0.88390607053252701</v>
          </cell>
          <cell r="L10">
            <v>0.98351419221139569</v>
          </cell>
          <cell r="M10">
            <v>0.92152742853254788</v>
          </cell>
          <cell r="N10">
            <v>0.92574439303485401</v>
          </cell>
          <cell r="O10">
            <v>0.93863151329961891</v>
          </cell>
          <cell r="P10">
            <v>0.86216400152532702</v>
          </cell>
          <cell r="Q10">
            <v>0.91670383318724757</v>
          </cell>
          <cell r="R10">
            <v>0.92608546081885623</v>
          </cell>
          <cell r="S10">
            <v>0.9902168770911014</v>
          </cell>
          <cell r="T10">
            <v>0.97872958589438508</v>
          </cell>
          <cell r="U10">
            <v>0.97962318290247274</v>
          </cell>
          <cell r="V10">
            <v>0.91105033512071931</v>
          </cell>
          <cell r="W10">
            <v>0.94050888317669157</v>
          </cell>
          <cell r="X10">
            <v>0.91838531847983018</v>
          </cell>
          <cell r="Y10">
            <v>0.92118334188900164</v>
          </cell>
          <cell r="Z10">
            <v>0.91105033512071931</v>
          </cell>
        </row>
        <row r="11">
          <cell r="C11">
            <v>0.98411181829433314</v>
          </cell>
          <cell r="D11">
            <v>0.95285301300607783</v>
          </cell>
          <cell r="E11">
            <v>0.95285301300607783</v>
          </cell>
          <cell r="F11">
            <v>1.105118394584448</v>
          </cell>
          <cell r="G11">
            <v>1</v>
          </cell>
          <cell r="H11">
            <v>0.98220263226446269</v>
          </cell>
          <cell r="I11">
            <v>1.023094357642186</v>
          </cell>
          <cell r="J11">
            <v>0.96491920652595564</v>
          </cell>
          <cell r="K11">
            <v>0.97682085763035409</v>
          </cell>
          <cell r="L11">
            <v>1.0868996251476779</v>
          </cell>
          <cell r="M11">
            <v>1.018396912385424</v>
          </cell>
          <cell r="N11">
            <v>1.0230571574262322</v>
          </cell>
          <cell r="O11">
            <v>1.0372989510840458</v>
          </cell>
          <cell r="P11">
            <v>0.95279329723417294</v>
          </cell>
          <cell r="Q11">
            <v>1.0130662684413005</v>
          </cell>
          <cell r="R11">
            <v>1.0234340777081332</v>
          </cell>
          <cell r="S11">
            <v>1.0943068855013436</v>
          </cell>
          <cell r="T11">
            <v>1.0816120686959045</v>
          </cell>
          <cell r="U11">
            <v>1.0825995991868878</v>
          </cell>
          <cell r="V11">
            <v>1.0068184837342327</v>
          </cell>
          <cell r="W11">
            <v>1.0393736670686375</v>
          </cell>
          <cell r="X11">
            <v>1.0149245087683569</v>
          </cell>
          <cell r="Y11">
            <v>1.0180166559063102</v>
          </cell>
          <cell r="Z11">
            <v>1.0068184837342327</v>
          </cell>
        </row>
        <row r="12">
          <cell r="C12">
            <v>1.001943780200903</v>
          </cell>
          <cell r="D12">
            <v>0.97011856994241652</v>
          </cell>
          <cell r="E12">
            <v>0.97011856994241652</v>
          </cell>
          <cell r="F12">
            <v>1.1251429779175033</v>
          </cell>
          <cell r="G12">
            <v>1.0181198534303513</v>
          </cell>
          <cell r="H12">
            <v>1</v>
          </cell>
          <cell r="I12">
            <v>1.0416326774480817</v>
          </cell>
          <cell r="J12">
            <v>0.98240340112033686</v>
          </cell>
          <cell r="K12">
            <v>0.99452070839832607</v>
          </cell>
          <cell r="L12">
            <v>1.1065940870488575</v>
          </cell>
          <cell r="M12">
            <v>1.0368501151717702</v>
          </cell>
          <cell r="N12">
            <v>1.0415948031696671</v>
          </cell>
          <cell r="O12">
            <v>1.0560946560411459</v>
          </cell>
          <cell r="P12">
            <v>0.9700577721294773</v>
          </cell>
          <cell r="Q12">
            <v>1.03142288074069</v>
          </cell>
          <cell r="R12">
            <v>1.0419785531918313</v>
          </cell>
          <cell r="S12">
            <v>1.1141355658744523</v>
          </cell>
          <cell r="T12">
            <v>1.1012107208491733</v>
          </cell>
          <cell r="U12">
            <v>1.1022161452479111</v>
          </cell>
          <cell r="V12">
            <v>1.0250618870904655</v>
          </cell>
          <cell r="W12">
            <v>1.0582069655752879</v>
          </cell>
          <cell r="X12">
            <v>1.0333147921101109</v>
          </cell>
          <cell r="Y12">
            <v>1.036462968500989</v>
          </cell>
          <cell r="Z12">
            <v>1.0250618870904655</v>
          </cell>
        </row>
        <row r="13">
          <cell r="C13">
            <v>0.96189741536871376</v>
          </cell>
          <cell r="D13">
            <v>0.9313442165803888</v>
          </cell>
          <cell r="E13">
            <v>0.9313442165803888</v>
          </cell>
          <cell r="F13">
            <v>1.0801725044513919</v>
          </cell>
          <cell r="G13">
            <v>0.97742695239233945</v>
          </cell>
          <cell r="H13">
            <v>0.96003132548598746</v>
          </cell>
          <cell r="I13">
            <v>1</v>
          </cell>
          <cell r="J13">
            <v>0.94313803933949925</v>
          </cell>
          <cell r="K13">
            <v>0.95477103390690832</v>
          </cell>
          <cell r="L13">
            <v>1.0623649881644708</v>
          </cell>
          <cell r="M13">
            <v>0.99540859039865326</v>
          </cell>
          <cell r="N13">
            <v>0.99996363950629186</v>
          </cell>
          <cell r="O13">
            <v>1.0138839524778493</v>
          </cell>
          <cell r="P13">
            <v>0.93128584877544607</v>
          </cell>
          <cell r="Q13">
            <v>0.99019827533406013</v>
          </cell>
          <cell r="R13">
            <v>1.0003320515487253</v>
          </cell>
          <cell r="S13">
            <v>1.0696050440775311</v>
          </cell>
          <cell r="T13">
            <v>1.0571967879762116</v>
          </cell>
          <cell r="U13">
            <v>1.0581620268944079</v>
          </cell>
          <cell r="V13">
            <v>0.98409152216862716</v>
          </cell>
          <cell r="W13">
            <v>1.0159118357997485</v>
          </cell>
          <cell r="X13">
            <v>0.99201456951374734</v>
          </cell>
          <cell r="Y13">
            <v>0.99503691746714573</v>
          </cell>
          <cell r="Z13">
            <v>0.98409152216862716</v>
          </cell>
        </row>
        <row r="14">
          <cell r="C14">
            <v>1.0198903821569452</v>
          </cell>
          <cell r="D14">
            <v>0.98749512556256358</v>
          </cell>
          <cell r="E14">
            <v>0.98749512556256358</v>
          </cell>
          <cell r="F14">
            <v>1.1452962974623109</v>
          </cell>
          <cell r="G14">
            <v>1.0363561977384068</v>
          </cell>
          <cell r="H14">
            <v>1.0179117853822532</v>
          </cell>
          <cell r="I14">
            <v>1.0602901784136736</v>
          </cell>
          <cell r="J14">
            <v>1</v>
          </cell>
          <cell r="K14">
            <v>1.0123343498853634</v>
          </cell>
          <cell r="L14">
            <v>1.126415162841347</v>
          </cell>
          <cell r="M14">
            <v>1.0554219519082915</v>
          </cell>
          <cell r="N14">
            <v>1.0602516257393126</v>
          </cell>
          <cell r="O14">
            <v>1.0750111968634994</v>
          </cell>
          <cell r="P14">
            <v>0.9874332387522472</v>
          </cell>
          <cell r="Q14">
            <v>1.0498975060188624</v>
          </cell>
          <cell r="R14">
            <v>1.060642249409514</v>
          </cell>
          <cell r="S14">
            <v>1.1340917230171306</v>
          </cell>
          <cell r="T14">
            <v>1.1209353709416601</v>
          </cell>
          <cell r="U14">
            <v>1.1219588042864463</v>
          </cell>
          <cell r="V14">
            <v>1.0434225756155573</v>
          </cell>
          <cell r="W14">
            <v>1.077161341632678</v>
          </cell>
          <cell r="X14">
            <v>1.0518233048986947</v>
          </cell>
          <cell r="Y14">
            <v>1.0550278707494318</v>
          </cell>
          <cell r="Z14">
            <v>1.0434225756155573</v>
          </cell>
        </row>
        <row r="15">
          <cell r="C15">
            <v>1.0074639690655931</v>
          </cell>
          <cell r="D15">
            <v>0.9754634184589186</v>
          </cell>
          <cell r="E15">
            <v>0.9754634184589186</v>
          </cell>
          <cell r="F15">
            <v>1.1313419302545686</v>
          </cell>
          <cell r="G15">
            <v>1.0237291640412713</v>
          </cell>
          <cell r="H15">
            <v>1.0055094796472346</v>
          </cell>
          <cell r="I15">
            <v>1.0473715314843763</v>
          </cell>
          <cell r="J15">
            <v>0.98781593266418333</v>
          </cell>
          <cell r="K15">
            <v>1</v>
          </cell>
          <cell r="L15">
            <v>1.1126908446492032</v>
          </cell>
          <cell r="M15">
            <v>1.0425626197785418</v>
          </cell>
          <cell r="N15">
            <v>1.0473334485383958</v>
          </cell>
          <cell r="O15">
            <v>1.0619131880541577</v>
          </cell>
          <cell r="P15">
            <v>0.97540228568166631</v>
          </cell>
          <cell r="Q15">
            <v>1.0371054841098228</v>
          </cell>
          <cell r="R15">
            <v>1.0477193128234965</v>
          </cell>
          <cell r="S15">
            <v>1.1202738730988977</v>
          </cell>
          <cell r="T15">
            <v>1.1072778189030084</v>
          </cell>
          <cell r="U15">
            <v>1.1082887826670078</v>
          </cell>
          <cell r="V15">
            <v>1.0307094446945462</v>
          </cell>
          <cell r="W15">
            <v>1.0640371353146869</v>
          </cell>
          <cell r="X15">
            <v>1.039007818926428</v>
          </cell>
          <cell r="Y15">
            <v>1.0421733401310576</v>
          </cell>
          <cell r="Z15">
            <v>1.0307094446945462</v>
          </cell>
        </row>
        <row r="16">
          <cell r="C16">
            <v>0.90543026745512145</v>
          </cell>
          <cell r="D16">
            <v>0.87667066117224302</v>
          </cell>
          <cell r="E16">
            <v>0.87667066117224302</v>
          </cell>
          <cell r="F16">
            <v>1.0167621452940465</v>
          </cell>
          <cell r="G16">
            <v>0.92004815979592347</v>
          </cell>
          <cell r="H16">
            <v>0.90367372436163107</v>
          </cell>
          <cell r="I16">
            <v>0.94129608104628559</v>
          </cell>
          <cell r="J16">
            <v>0.8877721403159482</v>
          </cell>
          <cell r="K16">
            <v>0.89872223251308303</v>
          </cell>
          <cell r="L16">
            <v>1</v>
          </cell>
          <cell r="M16">
            <v>0.93697420518205954</v>
          </cell>
          <cell r="N16">
            <v>0.9412618550560532</v>
          </cell>
          <cell r="O16">
            <v>0.95436499110311801</v>
          </cell>
          <cell r="P16">
            <v>0.87661571978619113</v>
          </cell>
          <cell r="Q16">
            <v>0.9320697560307416</v>
          </cell>
          <cell r="R16">
            <v>0.94160863986780607</v>
          </cell>
          <cell r="S16">
            <v>1.0068150362575194</v>
          </cell>
          <cell r="T16">
            <v>0.99513519341672885</v>
          </cell>
          <cell r="U16">
            <v>0.99604376902770042</v>
          </cell>
          <cell r="V16">
            <v>0.92632149320820267</v>
          </cell>
          <cell r="W16">
            <v>0.95627382972684083</v>
          </cell>
          <cell r="X16">
            <v>0.9337794266241084</v>
          </cell>
          <cell r="Y16">
            <v>0.93662435090820051</v>
          </cell>
          <cell r="Z16">
            <v>0.92632149320820267</v>
          </cell>
        </row>
        <row r="17">
          <cell r="C17">
            <v>0.96633425173021814</v>
          </cell>
          <cell r="D17">
            <v>0.935640123627417</v>
          </cell>
          <cell r="E17">
            <v>0.935640123627417</v>
          </cell>
          <cell r="F17">
            <v>1.0851548950554981</v>
          </cell>
          <cell r="G17">
            <v>0.9819354201081264</v>
          </cell>
          <cell r="H17">
            <v>0.96445955434391273</v>
          </cell>
          <cell r="I17">
            <v>1.0046125878816334</v>
          </cell>
          <cell r="J17">
            <v>0.9474883464304642</v>
          </cell>
          <cell r="K17">
            <v>0.95917499920764204</v>
          </cell>
          <cell r="L17">
            <v>1.06726524003475</v>
          </cell>
          <cell r="M17">
            <v>1</v>
          </cell>
          <cell r="N17">
            <v>1.0045760596719528</v>
          </cell>
          <cell r="O17">
            <v>1.0185605813104313</v>
          </cell>
          <cell r="P17">
            <v>0.9355814865958445</v>
          </cell>
          <cell r="Q17">
            <v>0.99476565189928046</v>
          </cell>
          <cell r="R17">
            <v>1.0049461710473084</v>
          </cell>
          <cell r="S17">
            <v>1.0745386913419772</v>
          </cell>
          <cell r="T17">
            <v>1.0620732010689327</v>
          </cell>
          <cell r="U17">
            <v>1.0630428922364659</v>
          </cell>
          <cell r="V17">
            <v>0.98863073079820052</v>
          </cell>
          <cell r="W17">
            <v>1.0205978184223665</v>
          </cell>
          <cell r="X17">
            <v>0.99659032389549029</v>
          </cell>
          <cell r="Y17">
            <v>0.99962661269443265</v>
          </cell>
          <cell r="Z17">
            <v>0.98863073079820052</v>
          </cell>
        </row>
        <row r="18">
          <cell r="C18">
            <v>0.96193239170539002</v>
          </cell>
          <cell r="D18">
            <v>0.93137808194727734</v>
          </cell>
          <cell r="E18">
            <v>0.93137808194727734</v>
          </cell>
          <cell r="F18">
            <v>1.080211781485076</v>
          </cell>
          <cell r="G18">
            <v>0.97746249341118108</v>
          </cell>
          <cell r="H18">
            <v>0.96006623396824708</v>
          </cell>
          <cell r="I18">
            <v>1.0000363618158417</v>
          </cell>
          <cell r="J18">
            <v>0.943172333551199</v>
          </cell>
          <cell r="K18">
            <v>0.95480575111541421</v>
          </cell>
          <cell r="L18">
            <v>1.0624036176845273</v>
          </cell>
          <cell r="M18">
            <v>0.99544478526250457</v>
          </cell>
          <cell r="N18">
            <v>1</v>
          </cell>
          <cell r="O18">
            <v>1.0139208191394142</v>
          </cell>
          <cell r="P18">
            <v>0.93131971201997521</v>
          </cell>
          <cell r="Q18">
            <v>0.99023428074139463</v>
          </cell>
          <cell r="R18">
            <v>1.0003684254385643</v>
          </cell>
          <cell r="S18">
            <v>1.0696439368591673</v>
          </cell>
          <cell r="T18">
            <v>1.0572352295711245</v>
          </cell>
          <cell r="U18">
            <v>1.0582005035871604</v>
          </cell>
          <cell r="V18">
            <v>0.98412730552332772</v>
          </cell>
          <cell r="W18">
            <v>1.0159487761988333</v>
          </cell>
          <cell r="X18">
            <v>0.99205064096483631</v>
          </cell>
          <cell r="Y18">
            <v>0.99507309881629435</v>
          </cell>
          <cell r="Z18">
            <v>0.98412730552332772</v>
          </cell>
        </row>
        <row r="19">
          <cell r="C19">
            <v>0.94872535758941179</v>
          </cell>
          <cell r="D19">
            <v>0.91859054905076643</v>
          </cell>
          <cell r="E19">
            <v>0.91859054905076643</v>
          </cell>
          <cell r="F19">
            <v>1.0653808079430973</v>
          </cell>
          <cell r="G19">
            <v>0.96404223580379989</v>
          </cell>
          <cell r="H19">
            <v>0.94688482162061016</v>
          </cell>
          <cell r="I19">
            <v>0.98630617197962545</v>
          </cell>
          <cell r="J19">
            <v>0.93022286922931086</v>
          </cell>
          <cell r="K19">
            <v>0.94169656356975184</v>
          </cell>
          <cell r="L19">
            <v>1.0478171447216793</v>
          </cell>
          <cell r="M19">
            <v>0.98177763635173065</v>
          </cell>
          <cell r="N19">
            <v>0.98627030940026483</v>
          </cell>
          <cell r="O19">
            <v>1</v>
          </cell>
          <cell r="P19">
            <v>0.91853298052450649</v>
          </cell>
          <cell r="Q19">
            <v>0.97663867044556396</v>
          </cell>
          <cell r="R19">
            <v>0.98663367647154854</v>
          </cell>
          <cell r="S19">
            <v>1.0549580565542083</v>
          </cell>
          <cell r="T19">
            <v>1.0427197169779729</v>
          </cell>
          <cell r="U19">
            <v>1.0436717380804248</v>
          </cell>
          <cell r="V19">
            <v>0.97061554210774137</v>
          </cell>
          <cell r="W19">
            <v>1.0020001138364436</v>
          </cell>
          <cell r="X19">
            <v>0.97843009260512015</v>
          </cell>
          <cell r="Y19">
            <v>0.98141105304542697</v>
          </cell>
          <cell r="Z19">
            <v>0.97061554210774137</v>
          </cell>
        </row>
        <row r="20">
          <cell r="C20">
            <v>1.0328702155557492</v>
          </cell>
          <cell r="D20">
            <v>1.0000626744248498</v>
          </cell>
          <cell r="E20">
            <v>1.0000626744248498</v>
          </cell>
          <cell r="F20">
            <v>1.1598721336437334</v>
          </cell>
          <cell r="G20">
            <v>1.0495455865431271</v>
          </cell>
          <cell r="H20">
            <v>1.0308664377842089</v>
          </cell>
          <cell r="I20">
            <v>1.0737841676805318</v>
          </cell>
          <cell r="J20">
            <v>1.0127266945800129</v>
          </cell>
          <cell r="K20">
            <v>1.0252180199692102</v>
          </cell>
          <cell r="L20">
            <v>1.1407507045891245</v>
          </cell>
          <cell r="M20">
            <v>1.0688539847432694</v>
          </cell>
          <cell r="N20">
            <v>1.0737451243580589</v>
          </cell>
          <cell r="O20">
            <v>1.0886925360360753</v>
          </cell>
          <cell r="P20">
            <v>1</v>
          </cell>
          <cell r="Q20">
            <v>1.0632592309182818</v>
          </cell>
          <cell r="R20">
            <v>1.0741407193764068</v>
          </cell>
          <cell r="S20">
            <v>1.1485249620016902</v>
          </cell>
          <cell r="T20">
            <v>1.1352011730515681</v>
          </cell>
          <cell r="U20">
            <v>1.1362376313199563</v>
          </cell>
          <cell r="V20">
            <v>1.056701896053307</v>
          </cell>
          <cell r="W20">
            <v>1.090870045041034</v>
          </cell>
          <cell r="X20">
            <v>1.0652095388522802</v>
          </cell>
          <cell r="Y20">
            <v>1.0684548882338611</v>
          </cell>
          <cell r="Z20">
            <v>1.056701896053307</v>
          </cell>
        </row>
        <row r="21">
          <cell r="C21">
            <v>0.97141899691170586</v>
          </cell>
          <cell r="D21">
            <v>0.94056335966267368</v>
          </cell>
          <cell r="E21">
            <v>0.94056335966267368</v>
          </cell>
          <cell r="F21">
            <v>1.0908648614712819</v>
          </cell>
          <cell r="G21">
            <v>0.98710225693191389</v>
          </cell>
          <cell r="H21">
            <v>0.96953443507271786</v>
          </cell>
          <cell r="I21">
            <v>1.0098987494829084</v>
          </cell>
          <cell r="J21">
            <v>0.95247392651872242</v>
          </cell>
          <cell r="K21">
            <v>0.96422207318509023</v>
          </cell>
          <cell r="L21">
            <v>1.072881073041724</v>
          </cell>
          <cell r="M21">
            <v>1.0052618906681445</v>
          </cell>
          <cell r="N21">
            <v>1.009862029065782</v>
          </cell>
          <cell r="O21">
            <v>1.0239201357281686</v>
          </cell>
          <cell r="P21">
            <v>0.94050441408945196</v>
          </cell>
          <cell r="Q21">
            <v>1</v>
          </cell>
          <cell r="R21">
            <v>1.01023408792673</v>
          </cell>
          <cell r="S21">
            <v>1.0801927964545097</v>
          </cell>
          <cell r="T21">
            <v>1.0676617141345237</v>
          </cell>
          <cell r="U21">
            <v>1.0686365077109623</v>
          </cell>
          <cell r="V21">
            <v>0.99383279761482846</v>
          </cell>
          <cell r="W21">
            <v>1.0259680925590517</v>
          </cell>
          <cell r="X21">
            <v>1.0018342732207592</v>
          </cell>
          <cell r="Y21">
            <v>1.0048865386393984</v>
          </cell>
          <cell r="Z21">
            <v>0.99383279761482846</v>
          </cell>
        </row>
        <row r="22">
          <cell r="C22">
            <v>0.9615781218641285</v>
          </cell>
          <cell r="D22">
            <v>0.9310350649451562</v>
          </cell>
          <cell r="E22">
            <v>0.9310350649451562</v>
          </cell>
          <cell r="F22">
            <v>1.0798139505567743</v>
          </cell>
          <cell r="G22">
            <v>0.97710250399262533</v>
          </cell>
          <cell r="H22">
            <v>0.95971265141375428</v>
          </cell>
          <cell r="I22">
            <v>0.99966805867290642</v>
          </cell>
          <cell r="J22">
            <v>0.94282497284708855</v>
          </cell>
          <cell r="K22">
            <v>0.95445410594284275</v>
          </cell>
          <cell r="L22">
            <v>1.062012345320442</v>
          </cell>
          <cell r="M22">
            <v>0.99507817315015601</v>
          </cell>
          <cell r="N22">
            <v>0.99963171024874886</v>
          </cell>
          <cell r="O22">
            <v>1.013547402493145</v>
          </cell>
          <cell r="P22">
            <v>0.9309767165149001</v>
          </cell>
          <cell r="Q22">
            <v>0.98986958760445998</v>
          </cell>
          <cell r="R22">
            <v>1</v>
          </cell>
          <cell r="S22">
            <v>1.0692499979597341</v>
          </cell>
          <cell r="T22">
            <v>1.0568458606714117</v>
          </cell>
          <cell r="U22">
            <v>1.0578107791869207</v>
          </cell>
          <cell r="V22">
            <v>0.98376486152277709</v>
          </cell>
          <cell r="W22">
            <v>1.0155746126767631</v>
          </cell>
          <cell r="X22">
            <v>0.99168527888104685</v>
          </cell>
          <cell r="Y22">
            <v>0.99470662359225459</v>
          </cell>
          <cell r="Z22">
            <v>0.98376486152277709</v>
          </cell>
        </row>
        <row r="23">
          <cell r="C23">
            <v>0.89930149515917013</v>
          </cell>
          <cell r="D23">
            <v>0.87073655994546684</v>
          </cell>
          <cell r="E23">
            <v>0.87073655994546684</v>
          </cell>
          <cell r="F23">
            <v>1.0098797779913002</v>
          </cell>
          <cell r="G23">
            <v>0.91382044036199406</v>
          </cell>
          <cell r="H23">
            <v>0.89755684194062102</v>
          </cell>
          <cell r="I23">
            <v>0.93492453643245377</v>
          </cell>
          <cell r="J23">
            <v>0.88176289422129472</v>
          </cell>
          <cell r="K23">
            <v>0.8926388662745508</v>
          </cell>
          <cell r="L23">
            <v>0.99323109408173715</v>
          </cell>
          <cell r="M23">
            <v>0.93063191493934316</v>
          </cell>
          <cell r="N23">
            <v>0.93489054211472922</v>
          </cell>
          <cell r="O23">
            <v>0.94790498426665726</v>
          </cell>
          <cell r="P23">
            <v>0.87068199045248817</v>
          </cell>
          <cell r="Q23">
            <v>0.92576066354291142</v>
          </cell>
          <cell r="R23">
            <v>0.9352349795727174</v>
          </cell>
          <cell r="S23">
            <v>1</v>
          </cell>
          <cell r="T23">
            <v>0.98839921691653876</v>
          </cell>
          <cell r="U23">
            <v>0.98930164246468</v>
          </cell>
          <cell r="V23">
            <v>0.92005131017061159</v>
          </cell>
          <cell r="W23">
            <v>0.94980090214132296</v>
          </cell>
          <cell r="X23">
            <v>0.92745876153688045</v>
          </cell>
          <cell r="Y23">
            <v>0.93028442879614892</v>
          </cell>
          <cell r="Z23">
            <v>0.92005131017061159</v>
          </cell>
        </row>
        <row r="24">
          <cell r="C24">
            <v>0.90985654355805501</v>
          </cell>
          <cell r="D24">
            <v>0.8809563433911467</v>
          </cell>
          <cell r="E24">
            <v>0.8809563433911467</v>
          </cell>
          <cell r="F24">
            <v>1.0217326771481803</v>
          </cell>
          <cell r="G24">
            <v>0.92454589676102283</v>
          </cell>
          <cell r="H24">
            <v>0.90809141344798483</v>
          </cell>
          <cell r="I24">
            <v>0.94589769035743743</v>
          </cell>
          <cell r="J24">
            <v>0.89211209309947426</v>
          </cell>
          <cell r="K24">
            <v>0.90311571579272709</v>
          </cell>
          <cell r="L24">
            <v>1.0048885886213794</v>
          </cell>
          <cell r="M24">
            <v>0.94155468662003861</v>
          </cell>
          <cell r="N24">
            <v>0.94586329705041861</v>
          </cell>
          <cell r="O24">
            <v>0.95903048893926746</v>
          </cell>
          <cell r="P24">
            <v>0.88090113341926013</v>
          </cell>
          <cell r="Q24">
            <v>0.93662626163440532</v>
          </cell>
          <cell r="R24">
            <v>0.94621177715045623</v>
          </cell>
          <cell r="S24">
            <v>1.0117369407876016</v>
          </cell>
          <cell r="T24">
            <v>1</v>
          </cell>
          <cell r="U24">
            <v>1.0009130172633649</v>
          </cell>
          <cell r="V24">
            <v>0.93084989791963935</v>
          </cell>
          <cell r="W24">
            <v>0.96094865908976634</v>
          </cell>
          <cell r="X24">
            <v>0.93834429010398113</v>
          </cell>
          <cell r="Y24">
            <v>0.94120312205255718</v>
          </cell>
          <cell r="Z24">
            <v>0.93084989791963935</v>
          </cell>
        </row>
        <row r="25">
          <cell r="C25">
            <v>0.90902658659163904</v>
          </cell>
          <cell r="D25">
            <v>0.88015274873715155</v>
          </cell>
          <cell r="E25">
            <v>0.88015274873715155</v>
          </cell>
          <cell r="F25">
            <v>1.0208006685153712</v>
          </cell>
          <cell r="G25">
            <v>0.92370254039542765</v>
          </cell>
          <cell r="H25">
            <v>0.90726306660576028</v>
          </cell>
          <cell r="I25">
            <v>0.94503485721831537</v>
          </cell>
          <cell r="J25">
            <v>0.89129832234436557</v>
          </cell>
          <cell r="K25">
            <v>0.90229190770439849</v>
          </cell>
          <cell r="L25">
            <v>1.0039719449037481</v>
          </cell>
          <cell r="M25">
            <v>0.94069581510127587</v>
          </cell>
          <cell r="N25">
            <v>0.94500049528433561</v>
          </cell>
          <cell r="O25">
            <v>0.95815567626584563</v>
          </cell>
          <cell r="P25">
            <v>0.88009758912694136</v>
          </cell>
          <cell r="Q25">
            <v>0.93577188574814563</v>
          </cell>
          <cell r="R25">
            <v>0.94534865750625408</v>
          </cell>
          <cell r="S25">
            <v>1.0108140501097995</v>
          </cell>
          <cell r="T25">
            <v>0.99908781557676074</v>
          </cell>
          <cell r="U25">
            <v>1</v>
          </cell>
          <cell r="V25">
            <v>0.93000079114238332</v>
          </cell>
          <cell r="W25">
            <v>0.96007209669141202</v>
          </cell>
          <cell r="X25">
            <v>0.93748834705891282</v>
          </cell>
          <cell r="Y25">
            <v>0.94034457122551673</v>
          </cell>
          <cell r="Z25">
            <v>0.93000079114238332</v>
          </cell>
        </row>
        <row r="26">
          <cell r="C26">
            <v>0.97744711106645388</v>
          </cell>
          <cell r="D26">
            <v>0.94640000000000002</v>
          </cell>
          <cell r="E26">
            <v>0.94640000000000002</v>
          </cell>
          <cell r="F26">
            <v>1.0976341936886445</v>
          </cell>
          <cell r="G26">
            <v>0.9932276931300037</v>
          </cell>
          <cell r="H26">
            <v>0.9755508546302496</v>
          </cell>
          <cell r="I26">
            <v>1.0161656486952713</v>
          </cell>
          <cell r="J26">
            <v>0.95838447755460854</v>
          </cell>
          <cell r="K26">
            <v>0.97020552702546825</v>
          </cell>
          <cell r="L26">
            <v>1.0795388073492937</v>
          </cell>
          <cell r="M26">
            <v>1.0115000159792931</v>
          </cell>
          <cell r="N26">
            <v>1.0161287004105954</v>
          </cell>
          <cell r="O26">
            <v>1.0302740442713794</v>
          </cell>
          <cell r="P26">
            <v>0.94634068864162746</v>
          </cell>
          <cell r="Q26">
            <v>1.006205472791774</v>
          </cell>
          <cell r="R26">
            <v>1.0165030680726819</v>
          </cell>
          <cell r="S26">
            <v>1.0868959034627785</v>
          </cell>
          <cell r="T26">
            <v>1.0742870598524041</v>
          </cell>
          <cell r="U26">
            <v>1.0752679024838592</v>
          </cell>
          <cell r="V26">
            <v>1</v>
          </cell>
          <cell r="W26">
            <v>1.0323347096426554</v>
          </cell>
          <cell r="X26">
            <v>1.0080511285450973</v>
          </cell>
          <cell r="Y26">
            <v>1.0111223347137452</v>
          </cell>
          <cell r="Z26">
            <v>1</v>
          </cell>
        </row>
        <row r="27">
          <cell r="C27">
            <v>0.94683158663220679</v>
          </cell>
          <cell r="D27">
            <v>0.9167569308287602</v>
          </cell>
          <cell r="E27">
            <v>0.9167569308287602</v>
          </cell>
          <cell r="F27">
            <v>1.0632541785489249</v>
          </cell>
          <cell r="G27">
            <v>0.96211789049872332</v>
          </cell>
          <cell r="H27">
            <v>0.94499472459657818</v>
          </cell>
          <cell r="I27">
            <v>0.98433738515584634</v>
          </cell>
          <cell r="J27">
            <v>0.92836603148445451</v>
          </cell>
          <cell r="K27">
            <v>0.93981682293847002</v>
          </cell>
          <cell r="L27">
            <v>1.0457255745309371</v>
          </cell>
          <cell r="M27">
            <v>0.97981788903467726</v>
          </cell>
          <cell r="N27">
            <v>0.9843015941625467</v>
          </cell>
          <cell r="O27">
            <v>0.99800387863352058</v>
          </cell>
          <cell r="P27">
            <v>0.91669947721626555</v>
          </cell>
          <cell r="Q27">
            <v>0.97468918112815761</v>
          </cell>
          <cell r="R27">
            <v>0.98466423590905561</v>
          </cell>
          <cell r="S27">
            <v>1.0528522322367808</v>
          </cell>
          <cell r="T27">
            <v>1.0406383218716639</v>
          </cell>
          <cell r="U27">
            <v>1.0415884426244519</v>
          </cell>
          <cell r="V27">
            <v>0.96867807568550313</v>
          </cell>
          <cell r="W27">
            <v>1</v>
          </cell>
          <cell r="X27">
            <v>0.97647702739166464</v>
          </cell>
          <cell r="Y27">
            <v>0.97945203747314391</v>
          </cell>
          <cell r="Z27">
            <v>0.96867807568550313</v>
          </cell>
        </row>
        <row r="28">
          <cell r="C28">
            <v>0.9696404114711783</v>
          </cell>
          <cell r="D28">
            <v>0.93884126826575032</v>
          </cell>
          <cell r="E28">
            <v>0.93884126826575032</v>
          </cell>
          <cell r="F28">
            <v>1.0888675808268184</v>
          </cell>
          <cell r="G28">
            <v>0.98529495677814671</v>
          </cell>
          <cell r="H28">
            <v>0.9677593001043957</v>
          </cell>
          <cell r="I28">
            <v>1.0080497108930233</v>
          </cell>
          <cell r="J28">
            <v>0.95073002788839511</v>
          </cell>
          <cell r="K28">
            <v>0.96245666469889191</v>
          </cell>
          <cell r="L28">
            <v>1.070916719182065</v>
          </cell>
          <cell r="M28">
            <v>1.0034213417717943</v>
          </cell>
          <cell r="N28">
            <v>1.008013057707853</v>
          </cell>
          <cell r="O28">
            <v>1.0220454251743718</v>
          </cell>
          <cell r="P28">
            <v>0.93878243061685229</v>
          </cell>
          <cell r="Q28">
            <v>0.99816908517726965</v>
          </cell>
          <cell r="R28">
            <v>1.0083844353607174</v>
          </cell>
          <cell r="S28">
            <v>1.0782150554520746</v>
          </cell>
          <cell r="T28">
            <v>1.065706916476453</v>
          </cell>
          <cell r="U28">
            <v>1.0666799252888834</v>
          </cell>
          <cell r="V28">
            <v>0.99201317441435988</v>
          </cell>
          <cell r="W28">
            <v>1.0240896323707371</v>
          </cell>
          <cell r="X28">
            <v>1</v>
          </cell>
          <cell r="Y28">
            <v>1.0030466769806414</v>
          </cell>
          <cell r="Z28">
            <v>0.99201317441435988</v>
          </cell>
        </row>
        <row r="29">
          <cell r="C29">
            <v>0.96669520344753834</v>
          </cell>
          <cell r="D29">
            <v>0.93598961026603322</v>
          </cell>
          <cell r="E29">
            <v>0.93598961026603322</v>
          </cell>
          <cell r="F29">
            <v>1.085560229464609</v>
          </cell>
          <cell r="G29">
            <v>0.98230219927956819</v>
          </cell>
          <cell r="H29">
            <v>0.96481980581156268</v>
          </cell>
          <cell r="I29">
            <v>1.0049878375824364</v>
          </cell>
          <cell r="J29">
            <v>0.94784225869754213</v>
          </cell>
          <cell r="K29">
            <v>0.95953327675245081</v>
          </cell>
          <cell r="L29">
            <v>1.0676638921787023</v>
          </cell>
          <cell r="M29">
            <v>1.0003735267757237</v>
          </cell>
          <cell r="N29">
            <v>1.0049512957284912</v>
          </cell>
          <cell r="O29">
            <v>1.0189410409602475</v>
          </cell>
          <cell r="P29">
            <v>0.93593095133195936</v>
          </cell>
          <cell r="Q29">
            <v>0.995137223505835</v>
          </cell>
          <cell r="R29">
            <v>1.0053215453503557</v>
          </cell>
          <cell r="S29">
            <v>1.0749400603147445</v>
          </cell>
          <cell r="T29">
            <v>1.0624699138473104</v>
          </cell>
          <cell r="U29">
            <v>1.0634399672204589</v>
          </cell>
          <cell r="V29">
            <v>0.98900001084745692</v>
          </cell>
          <cell r="W29">
            <v>1.0209790390347924</v>
          </cell>
          <cell r="X29">
            <v>0.99696257706589242</v>
          </cell>
          <cell r="Y29">
            <v>1</v>
          </cell>
          <cell r="Z29">
            <v>0.98900001084745692</v>
          </cell>
        </row>
        <row r="30">
          <cell r="C30">
            <v>0.97744711106645388</v>
          </cell>
          <cell r="D30">
            <v>0.94640000000000002</v>
          </cell>
          <cell r="E30">
            <v>0.94640000000000002</v>
          </cell>
          <cell r="F30">
            <v>1.0976341936886445</v>
          </cell>
          <cell r="G30">
            <v>0.9932276931300037</v>
          </cell>
          <cell r="H30">
            <v>0.9755508546302496</v>
          </cell>
          <cell r="I30">
            <v>1.0161656486952713</v>
          </cell>
          <cell r="J30">
            <v>0.95838447755460854</v>
          </cell>
          <cell r="K30">
            <v>0.97020552702546825</v>
          </cell>
          <cell r="L30">
            <v>1.0795388073492937</v>
          </cell>
          <cell r="M30">
            <v>1.0115000159792931</v>
          </cell>
          <cell r="N30">
            <v>1.0161287004105954</v>
          </cell>
          <cell r="O30">
            <v>1.0302740442713794</v>
          </cell>
          <cell r="P30">
            <v>0.94634068864162746</v>
          </cell>
          <cell r="Q30">
            <v>1.006205472791774</v>
          </cell>
          <cell r="R30">
            <v>1.0165030680726819</v>
          </cell>
          <cell r="S30">
            <v>1.0868959034627785</v>
          </cell>
          <cell r="T30">
            <v>1.0742870598524041</v>
          </cell>
          <cell r="U30">
            <v>1.0752679024838592</v>
          </cell>
          <cell r="V30">
            <v>1</v>
          </cell>
          <cell r="W30">
            <v>1.0323347096426554</v>
          </cell>
          <cell r="X30">
            <v>1.0080511285450973</v>
          </cell>
          <cell r="Y30">
            <v>1.0111223347137452</v>
          </cell>
          <cell r="Z30">
            <v>1</v>
          </cell>
        </row>
        <row r="35">
          <cell r="C35">
            <v>1</v>
          </cell>
          <cell r="D35">
            <v>1.0564883797632827</v>
          </cell>
          <cell r="E35">
            <v>1.0319598161524466</v>
          </cell>
          <cell r="F35">
            <v>0.98631379372443007</v>
          </cell>
          <cell r="G35">
            <v>1.0319598161524466</v>
          </cell>
          <cell r="H35">
            <v>0.99329849279588001</v>
          </cell>
          <cell r="I35">
            <v>0.99618373310284902</v>
          </cell>
          <cell r="J35">
            <v>0.99593490107989358</v>
          </cell>
          <cell r="K35">
            <v>0.99953652538857651</v>
          </cell>
          <cell r="L35">
            <v>0.99953652538857651</v>
          </cell>
          <cell r="M35">
            <v>1.016987679079665</v>
          </cell>
          <cell r="N35">
            <v>0.99108442069876046</v>
          </cell>
          <cell r="O35">
            <v>1.0072822285418261</v>
          </cell>
          <cell r="P35">
            <v>1.0080951997231959</v>
          </cell>
          <cell r="Q35">
            <v>1.0221479140528664</v>
          </cell>
          <cell r="R35">
            <v>0.99127258324581358</v>
          </cell>
          <cell r="S35">
            <v>1.0433678429060247</v>
          </cell>
          <cell r="T35">
            <v>1.0193878386773862</v>
          </cell>
          <cell r="U35">
            <v>1.032011785131977</v>
          </cell>
          <cell r="V35">
            <v>0.99538462572361075</v>
          </cell>
          <cell r="W35">
            <v>0.96783410234161693</v>
          </cell>
          <cell r="X35">
            <v>0.98735739841575454</v>
          </cell>
          <cell r="Y35">
            <v>0.96697895601099526</v>
          </cell>
          <cell r="Z35">
            <v>0.98303921657991655</v>
          </cell>
        </row>
        <row r="36">
          <cell r="C36">
            <v>0.94653194408447772</v>
          </cell>
          <cell r="D36">
            <v>1</v>
          </cell>
          <cell r="E36">
            <v>0.97678293099983549</v>
          </cell>
          <cell r="F36">
            <v>0.93357751265132127</v>
          </cell>
          <cell r="G36">
            <v>0.97678293099983549</v>
          </cell>
          <cell r="H36">
            <v>0.94018875344226593</v>
          </cell>
          <cell r="I36">
            <v>0.94291972555917214</v>
          </cell>
          <cell r="J36">
            <v>0.94268419810073367</v>
          </cell>
          <cell r="K36">
            <v>0.94609325055949323</v>
          </cell>
          <cell r="L36">
            <v>0.94609325055949323</v>
          </cell>
          <cell r="M36">
            <v>0.96261132498923629</v>
          </cell>
          <cell r="N36">
            <v>0.93809306347583621</v>
          </cell>
          <cell r="O36">
            <v>0.95342480602343982</v>
          </cell>
          <cell r="P36">
            <v>0.9541943092162265</v>
          </cell>
          <cell r="Q36">
            <v>0.96749565223035339</v>
          </cell>
          <cell r="R36">
            <v>0.93827116533730215</v>
          </cell>
          <cell r="S36">
            <v>0.98758099274106748</v>
          </cell>
          <cell r="T36">
            <v>0.96488315271938041</v>
          </cell>
          <cell r="U36">
            <v>0.97683212129906261</v>
          </cell>
          <cell r="V36">
            <v>0.94216334489796949</v>
          </cell>
          <cell r="W36">
            <v>0.91608589444066602</v>
          </cell>
          <cell r="X36">
            <v>0.93456531782865637</v>
          </cell>
          <cell r="Y36">
            <v>0.91527647112186605</v>
          </cell>
          <cell r="Z36">
            <v>0.93047802078067032</v>
          </cell>
        </row>
        <row r="37">
          <cell r="C37">
            <v>0.96902997999320817</v>
          </cell>
          <cell r="D37">
            <v>1.0237689135050707</v>
          </cell>
          <cell r="E37">
            <v>1</v>
          </cell>
          <cell r="F37">
            <v>0.95576763579980961</v>
          </cell>
          <cell r="G37">
            <v>1</v>
          </cell>
          <cell r="H37">
            <v>0.96253601860127547</v>
          </cell>
          <cell r="I37">
            <v>0.96533190295821314</v>
          </cell>
          <cell r="J37">
            <v>0.96509077726798698</v>
          </cell>
          <cell r="K37">
            <v>0.9685808591997731</v>
          </cell>
          <cell r="L37">
            <v>0.9685808591997731</v>
          </cell>
          <cell r="M37">
            <v>0.98549155031190694</v>
          </cell>
          <cell r="N37">
            <v>0.96039051636130013</v>
          </cell>
          <cell r="O37">
            <v>0.97608667777139979</v>
          </cell>
          <cell r="P37">
            <v>0.97687447121901771</v>
          </cell>
          <cell r="Q37">
            <v>0.99049197270474865</v>
          </cell>
          <cell r="R37">
            <v>0.96057285151050642</v>
          </cell>
          <cell r="S37">
            <v>1.0110547199367819</v>
          </cell>
          <cell r="T37">
            <v>0.9878173769188674</v>
          </cell>
          <cell r="U37">
            <v>1.0000503594991947</v>
          </cell>
          <cell r="V37">
            <v>0.96455754395049742</v>
          </cell>
          <cell r="W37">
            <v>0.93786026082884155</v>
          </cell>
          <cell r="X37">
            <v>0.95677892003296472</v>
          </cell>
          <cell r="Y37">
            <v>0.93703159839718797</v>
          </cell>
          <cell r="Z37">
            <v>0.95259447237497552</v>
          </cell>
        </row>
        <row r="38">
          <cell r="C38">
            <v>1.0138761176845041</v>
          </cell>
          <cell r="D38">
            <v>1.0711483368531891</v>
          </cell>
          <cell r="E38">
            <v>1.0462794120070571</v>
          </cell>
          <cell r="F38">
            <v>1</v>
          </cell>
          <cell r="G38">
            <v>1.0462794120070571</v>
          </cell>
          <cell r="H38">
            <v>1.0070816195777563</v>
          </cell>
          <cell r="I38">
            <v>1.0100068958187729</v>
          </cell>
          <cell r="J38">
            <v>1.0097546109733833</v>
          </cell>
          <cell r="K38">
            <v>1.0134062118448288</v>
          </cell>
          <cell r="L38">
            <v>1.0134062118448288</v>
          </cell>
          <cell r="M38">
            <v>1.0310995197982653</v>
          </cell>
          <cell r="N38">
            <v>1.0048368247556552</v>
          </cell>
          <cell r="O38">
            <v>1.0212593952865821</v>
          </cell>
          <cell r="P38">
            <v>1.0220836473517387</v>
          </cell>
          <cell r="Q38">
            <v>1.0363313587992347</v>
          </cell>
          <cell r="R38">
            <v>1.005027598268355</v>
          </cell>
          <cell r="S38">
            <v>1.057845737882416</v>
          </cell>
          <cell r="T38">
            <v>1.0335329842930261</v>
          </cell>
          <cell r="U38">
            <v>1.0463321021142638</v>
          </cell>
          <cell r="V38">
            <v>1.0091966999314976</v>
          </cell>
          <cell r="W38">
            <v>0.98126388224478556</v>
          </cell>
          <cell r="X38">
            <v>1.0010580858728375</v>
          </cell>
          <cell r="Y38">
            <v>0.98039686980304286</v>
          </cell>
          <cell r="Z38">
            <v>0.99667998443766226</v>
          </cell>
        </row>
        <row r="39">
          <cell r="C39">
            <v>0.96902997999320817</v>
          </cell>
          <cell r="D39">
            <v>1.0237689135050707</v>
          </cell>
          <cell r="E39">
            <v>1</v>
          </cell>
          <cell r="F39">
            <v>0.95576763579980961</v>
          </cell>
          <cell r="G39">
            <v>1</v>
          </cell>
          <cell r="H39">
            <v>0.96253601860127547</v>
          </cell>
          <cell r="I39">
            <v>0.96533190295821314</v>
          </cell>
          <cell r="J39">
            <v>0.96509077726798698</v>
          </cell>
          <cell r="K39">
            <v>0.9685808591997731</v>
          </cell>
          <cell r="L39">
            <v>0.9685808591997731</v>
          </cell>
          <cell r="M39">
            <v>0.98549155031190694</v>
          </cell>
          <cell r="N39">
            <v>0.96039051636130013</v>
          </cell>
          <cell r="O39">
            <v>0.97608667777139979</v>
          </cell>
          <cell r="P39">
            <v>0.97687447121901771</v>
          </cell>
          <cell r="Q39">
            <v>0.99049197270474865</v>
          </cell>
          <cell r="R39">
            <v>0.96057285151050642</v>
          </cell>
          <cell r="S39">
            <v>1.0110547199367819</v>
          </cell>
          <cell r="T39">
            <v>0.9878173769188674</v>
          </cell>
          <cell r="U39">
            <v>1.0000503594991947</v>
          </cell>
          <cell r="V39">
            <v>0.96455754395049742</v>
          </cell>
          <cell r="W39">
            <v>0.93786026082884155</v>
          </cell>
          <cell r="X39">
            <v>0.95677892003296472</v>
          </cell>
          <cell r="Y39">
            <v>0.93703159839718797</v>
          </cell>
          <cell r="Z39">
            <v>0.95259447237497552</v>
          </cell>
        </row>
        <row r="40">
          <cell r="C40">
            <v>1.0067467203994813</v>
          </cell>
          <cell r="D40">
            <v>1.0636162114668466</v>
          </cell>
          <cell r="E40">
            <v>1.0389221604955272</v>
          </cell>
          <cell r="F40">
            <v>0.99296817711684038</v>
          </cell>
          <cell r="G40">
            <v>1.0389221604955272</v>
          </cell>
          <cell r="H40">
            <v>1</v>
          </cell>
          <cell r="I40">
            <v>1.0029047062166054</v>
          </cell>
          <cell r="J40">
            <v>1.0026541953935646</v>
          </cell>
          <cell r="K40">
            <v>1.0062801188544421</v>
          </cell>
          <cell r="L40">
            <v>1.0062801188544421</v>
          </cell>
          <cell r="M40">
            <v>1.023849010600133</v>
          </cell>
          <cell r="N40">
            <v>0.99777099017749693</v>
          </cell>
          <cell r="O40">
            <v>1.0140780801011642</v>
          </cell>
          <cell r="P40">
            <v>1.0148965361717874</v>
          </cell>
          <cell r="Q40">
            <v>1.0290440602358941</v>
          </cell>
          <cell r="R40">
            <v>0.99796042220464454</v>
          </cell>
          <cell r="S40">
            <v>1.0504071540159214</v>
          </cell>
          <cell r="T40">
            <v>1.0262653634035741</v>
          </cell>
          <cell r="U40">
            <v>1.0389744800952321</v>
          </cell>
          <cell r="V40">
            <v>1.0021002074833103</v>
          </cell>
          <cell r="W40">
            <v>0.9743638084231987</v>
          </cell>
          <cell r="X40">
            <v>0.99401882271722486</v>
          </cell>
          <cell r="Y40">
            <v>0.97350289265938372</v>
          </cell>
          <cell r="Z40">
            <v>0.98967150731590636</v>
          </cell>
        </row>
        <row r="41">
          <cell r="C41">
            <v>1.0038308865828036</v>
          </cell>
          <cell r="D41">
            <v>1.0605356669222059</v>
          </cell>
          <cell r="E41">
            <v>1.0359131371661374</v>
          </cell>
          <cell r="F41">
            <v>0.99009225000324319</v>
          </cell>
          <cell r="G41">
            <v>1.0359131371661374</v>
          </cell>
          <cell r="H41">
            <v>0.99710370666465098</v>
          </cell>
          <cell r="I41">
            <v>1</v>
          </cell>
          <cell r="J41">
            <v>0.99975021472978642</v>
          </cell>
          <cell r="K41">
            <v>1.0033656364527099</v>
          </cell>
          <cell r="L41">
            <v>1.0033656364527099</v>
          </cell>
          <cell r="M41">
            <v>1.020883643534328</v>
          </cell>
          <cell r="N41">
            <v>0.99488115270844113</v>
          </cell>
          <cell r="O41">
            <v>1.0111410125162437</v>
          </cell>
          <cell r="P41">
            <v>1.0119570980980044</v>
          </cell>
          <cell r="Q41">
            <v>1.0260636467824524</v>
          </cell>
          <cell r="R41">
            <v>0.9950700360848711</v>
          </cell>
          <cell r="S41">
            <v>1.0473648667763422</v>
          </cell>
          <cell r="T41">
            <v>1.0232929978712488</v>
          </cell>
          <cell r="U41">
            <v>1.0359653052329345</v>
          </cell>
          <cell r="V41">
            <v>0.99919783133102447</v>
          </cell>
          <cell r="W41">
            <v>0.9715417650186573</v>
          </cell>
          <cell r="X41">
            <v>0.99113985262577742</v>
          </cell>
          <cell r="Y41">
            <v>0.97068334271943135</v>
          </cell>
          <cell r="Z41">
            <v>0.98680512832508238</v>
          </cell>
        </row>
        <row r="42">
          <cell r="C42">
            <v>1.0040816913994064</v>
          </cell>
          <cell r="D42">
            <v>1.0608006392965352</v>
          </cell>
          <cell r="E42">
            <v>1.0361719576585688</v>
          </cell>
          <cell r="F42">
            <v>0.99033962225339089</v>
          </cell>
          <cell r="G42">
            <v>1.0361719576585688</v>
          </cell>
          <cell r="H42">
            <v>0.99735283071096825</v>
          </cell>
          <cell r="I42">
            <v>1.0002498476784834</v>
          </cell>
          <cell r="J42">
            <v>1</v>
          </cell>
          <cell r="K42">
            <v>1.0036163250276475</v>
          </cell>
          <cell r="L42">
            <v>1.0036163250276475</v>
          </cell>
          <cell r="M42">
            <v>1.0211387089426667</v>
          </cell>
          <cell r="N42">
            <v>0.99512972145481227</v>
          </cell>
          <cell r="O42">
            <v>1.0113936437508402</v>
          </cell>
          <cell r="P42">
            <v>1.012209933229689</v>
          </cell>
          <cell r="Q42">
            <v>1.0263200064025773</v>
          </cell>
          <cell r="R42">
            <v>0.99531865202331538</v>
          </cell>
          <cell r="S42">
            <v>1.0476265484568315</v>
          </cell>
          <cell r="T42">
            <v>1.0235486652511754</v>
          </cell>
          <cell r="U42">
            <v>1.0362241387594362</v>
          </cell>
          <cell r="V42">
            <v>0.99944747858952809</v>
          </cell>
          <cell r="W42">
            <v>0.97178450247319681</v>
          </cell>
          <cell r="X42">
            <v>0.99138748661700837</v>
          </cell>
          <cell r="Y42">
            <v>0.97092586569915229</v>
          </cell>
          <cell r="Z42">
            <v>0.98705167929550996</v>
          </cell>
        </row>
        <row r="43">
          <cell r="C43">
            <v>1.0004636895197434</v>
          </cell>
          <cell r="D43">
            <v>1.0569782623527098</v>
          </cell>
          <cell r="E43">
            <v>1.0324383251039928</v>
          </cell>
          <cell r="F43">
            <v>0.98677113709375852</v>
          </cell>
          <cell r="G43">
            <v>1.0324383251039928</v>
          </cell>
          <cell r="H43">
            <v>0.99375907489696647</v>
          </cell>
          <cell r="I43">
            <v>0.99664565305962771</v>
          </cell>
          <cell r="J43">
            <v>0.99639670565587102</v>
          </cell>
          <cell r="K43">
            <v>1</v>
          </cell>
          <cell r="L43">
            <v>1</v>
          </cell>
          <cell r="M43">
            <v>1.0174592456081626</v>
          </cell>
          <cell r="N43">
            <v>0.99154397615781953</v>
          </cell>
          <cell r="O43">
            <v>1.0077492947546247</v>
          </cell>
          <cell r="P43">
            <v>1.0085626429022112</v>
          </cell>
          <cell r="Q43">
            <v>1.0226218733282404</v>
          </cell>
          <cell r="R43">
            <v>0.99173222595387367</v>
          </cell>
          <cell r="S43">
            <v>1.0438516416400176</v>
          </cell>
          <cell r="T43">
            <v>1.0198605181347349</v>
          </cell>
          <cell r="U43">
            <v>1.0324903181809946</v>
          </cell>
          <cell r="V43">
            <v>0.9958461751426726</v>
          </cell>
          <cell r="W43">
            <v>0.96828287687172299</v>
          </cell>
          <cell r="X43">
            <v>0.98781522569364111</v>
          </cell>
          <cell r="Y43">
            <v>0.96742733401871006</v>
          </cell>
          <cell r="Z43">
            <v>0.98349504156214151</v>
          </cell>
        </row>
        <row r="44">
          <cell r="C44">
            <v>1.0004636895197434</v>
          </cell>
          <cell r="D44">
            <v>1.0569782623527098</v>
          </cell>
          <cell r="E44">
            <v>1.0324383251039928</v>
          </cell>
          <cell r="F44">
            <v>0.98677113709375852</v>
          </cell>
          <cell r="G44">
            <v>1.0324383251039928</v>
          </cell>
          <cell r="H44">
            <v>0.99375907489696647</v>
          </cell>
          <cell r="I44">
            <v>0.99664565305962771</v>
          </cell>
          <cell r="J44">
            <v>0.99639670565587102</v>
          </cell>
          <cell r="K44">
            <v>1</v>
          </cell>
          <cell r="L44">
            <v>1</v>
          </cell>
          <cell r="M44">
            <v>1.0174592456081626</v>
          </cell>
          <cell r="N44">
            <v>0.99154397615781953</v>
          </cell>
          <cell r="O44">
            <v>1.0077492947546247</v>
          </cell>
          <cell r="P44">
            <v>1.0085626429022112</v>
          </cell>
          <cell r="Q44">
            <v>1.0226218733282404</v>
          </cell>
          <cell r="R44">
            <v>0.99173222595387367</v>
          </cell>
          <cell r="S44">
            <v>1.0438516416400176</v>
          </cell>
          <cell r="T44">
            <v>1.0198605181347349</v>
          </cell>
          <cell r="U44">
            <v>1.0324903181809946</v>
          </cell>
          <cell r="V44">
            <v>0.9958461751426726</v>
          </cell>
          <cell r="W44">
            <v>0.96828287687172299</v>
          </cell>
          <cell r="X44">
            <v>0.98781522569364111</v>
          </cell>
          <cell r="Y44">
            <v>0.96742733401871006</v>
          </cell>
          <cell r="Z44">
            <v>0.98349504156214151</v>
          </cell>
        </row>
        <row r="45">
          <cell r="C45">
            <v>0.983296081723391</v>
          </cell>
          <cell r="D45">
            <v>1.0388408842075298</v>
          </cell>
          <cell r="E45">
            <v>1.0147220437186917</v>
          </cell>
          <cell r="F45">
            <v>0.96983848871896494</v>
          </cell>
          <cell r="G45">
            <v>1.0147220437186917</v>
          </cell>
          <cell r="H45">
            <v>0.97670651594793878</v>
          </cell>
          <cell r="I45">
            <v>0.9795435614366117</v>
          </cell>
          <cell r="J45">
            <v>0.97929888588343228</v>
          </cell>
          <cell r="K45">
            <v>0.98284034895399996</v>
          </cell>
          <cell r="L45">
            <v>0.98284034895399996</v>
          </cell>
          <cell r="M45">
            <v>1</v>
          </cell>
          <cell r="N45">
            <v>0.97452942753018801</v>
          </cell>
          <cell r="O45">
            <v>0.99045666851478276</v>
          </cell>
          <cell r="P45">
            <v>0.99125605989197774</v>
          </cell>
          <cell r="Q45">
            <v>1.0050740388299211</v>
          </cell>
          <cell r="R45">
            <v>0.97471444702543242</v>
          </cell>
          <cell r="S45">
            <v>1.0259395117256807</v>
          </cell>
          <cell r="T45">
            <v>1.0023600675279503</v>
          </cell>
          <cell r="U45">
            <v>1.0147731446126351</v>
          </cell>
          <cell r="V45">
            <v>0.97875780228173048</v>
          </cell>
          <cell r="W45">
            <v>0.95166748059078721</v>
          </cell>
          <cell r="X45">
            <v>0.97086466112281244</v>
          </cell>
          <cell r="Y45">
            <v>0.95082661855458683</v>
          </cell>
          <cell r="Z45">
            <v>0.96661860984346382</v>
          </cell>
        </row>
        <row r="46">
          <cell r="C46">
            <v>1.0089957819082189</v>
          </cell>
          <cell r="D46">
            <v>1.0659923188162008</v>
          </cell>
          <cell r="E46">
            <v>1.0412431015965995</v>
          </cell>
          <cell r="F46">
            <v>0.995186457505843</v>
          </cell>
          <cell r="G46">
            <v>1.0412431015965995</v>
          </cell>
          <cell r="H46">
            <v>1.0022339894068344</v>
          </cell>
          <cell r="I46">
            <v>1.0051451847063575</v>
          </cell>
          <cell r="J46">
            <v>1.0048941142447918</v>
          </cell>
          <cell r="K46">
            <v>1.0085281379802711</v>
          </cell>
          <cell r="L46">
            <v>1.0085281379802711</v>
          </cell>
          <cell r="M46">
            <v>1.0261362784440113</v>
          </cell>
          <cell r="N46">
            <v>1</v>
          </cell>
          <cell r="O46">
            <v>1.016343519789813</v>
          </cell>
          <cell r="P46">
            <v>1.0171638042826281</v>
          </cell>
          <cell r="Q46">
            <v>1.031342933765627</v>
          </cell>
          <cell r="R46">
            <v>1.0001898552162896</v>
          </cell>
          <cell r="S46">
            <v>1.0527537524708561</v>
          </cell>
          <cell r="T46">
            <v>1.0285580293540186</v>
          </cell>
          <cell r="U46">
            <v>1.041295538077736</v>
          </cell>
          <cell r="V46">
            <v>1.0043388887314144</v>
          </cell>
          <cell r="W46">
            <v>0.9765405268496189</v>
          </cell>
          <cell r="X46">
            <v>0.99623945023736904</v>
          </cell>
          <cell r="Y46">
            <v>0.97567768780910735</v>
          </cell>
          <cell r="Z46">
            <v>0.9918824229794958</v>
          </cell>
        </row>
        <row r="47">
          <cell r="C47">
            <v>0.99277041891986118</v>
          </cell>
          <cell r="D47">
            <v>1.0488504113615595</v>
          </cell>
          <cell r="E47">
            <v>1.0244991789901272</v>
          </cell>
          <cell r="F47">
            <v>0.97918315818224</v>
          </cell>
          <cell r="G47">
            <v>1.0244991789901272</v>
          </cell>
          <cell r="H47">
            <v>0.98611736080543255</v>
          </cell>
          <cell r="I47">
            <v>0.98898174203366651</v>
          </cell>
          <cell r="J47">
            <v>0.98873470896199644</v>
          </cell>
          <cell r="K47">
            <v>0.99231029503571955</v>
          </cell>
          <cell r="L47">
            <v>0.99231029503571955</v>
          </cell>
          <cell r="M47">
            <v>1.0096352841962564</v>
          </cell>
          <cell r="N47">
            <v>0.98391929552205637</v>
          </cell>
          <cell r="O47">
            <v>1</v>
          </cell>
          <cell r="P47">
            <v>1.0008070937402984</v>
          </cell>
          <cell r="Q47">
            <v>1.0147582128323265</v>
          </cell>
          <cell r="R47">
            <v>0.98410609773271929</v>
          </cell>
          <cell r="S47">
            <v>1.035824730489326</v>
          </cell>
          <cell r="T47">
            <v>1.0120180916455608</v>
          </cell>
          <cell r="U47">
            <v>1.0245507722557066</v>
          </cell>
          <cell r="V47">
            <v>0.98818841186601825</v>
          </cell>
          <cell r="W47">
            <v>0.96083706722661477</v>
          </cell>
          <cell r="X47">
            <v>0.98021921804883294</v>
          </cell>
          <cell r="Y47">
            <v>0.95998810324572581</v>
          </cell>
          <cell r="Z47">
            <v>0.97593225485869584</v>
          </cell>
        </row>
        <row r="48">
          <cell r="C48">
            <v>0.99196980629863263</v>
          </cell>
          <cell r="D48">
            <v>1.0480045734305399</v>
          </cell>
          <cell r="E48">
            <v>1.0236729789367149</v>
          </cell>
          <cell r="F48">
            <v>0.97839350291049232</v>
          </cell>
          <cell r="G48">
            <v>1.0236729789367149</v>
          </cell>
          <cell r="H48">
            <v>0.98532211349545284</v>
          </cell>
          <cell r="I48">
            <v>0.98818418476388181</v>
          </cell>
          <cell r="J48">
            <v>0.9879373509102698</v>
          </cell>
          <cell r="K48">
            <v>0.99151005347811449</v>
          </cell>
          <cell r="L48">
            <v>0.99151005347811449</v>
          </cell>
          <cell r="M48">
            <v>1.0088210710247512</v>
          </cell>
          <cell r="N48">
            <v>0.98312582082614197</v>
          </cell>
          <cell r="O48">
            <v>0.99919355713469016</v>
          </cell>
          <cell r="P48">
            <v>1</v>
          </cell>
          <cell r="Q48">
            <v>1.0139398683115735</v>
          </cell>
          <cell r="R48">
            <v>0.98331247239149489</v>
          </cell>
          <cell r="S48">
            <v>1.0349893970257114</v>
          </cell>
          <cell r="T48">
            <v>1.0112019568759887</v>
          </cell>
          <cell r="U48">
            <v>1.0237245305952734</v>
          </cell>
          <cell r="V48">
            <v>0.98739149437168705</v>
          </cell>
          <cell r="W48">
            <v>0.96006220702902467</v>
          </cell>
          <cell r="X48">
            <v>0.97942872725399788</v>
          </cell>
          <cell r="Y48">
            <v>0.95921392768908098</v>
          </cell>
          <cell r="Z48">
            <v>0.97514522125473935</v>
          </cell>
        </row>
        <row r="49">
          <cell r="C49">
            <v>0.97833198723162385</v>
          </cell>
          <cell r="D49">
            <v>1.033596376060931</v>
          </cell>
          <cell r="E49">
            <v>1.0095992976796042</v>
          </cell>
          <cell r="F49">
            <v>0.96494233384838357</v>
          </cell>
          <cell r="G49">
            <v>1.0095992976796042</v>
          </cell>
          <cell r="H49">
            <v>0.97177568837117012</v>
          </cell>
          <cell r="I49">
            <v>0.97459841125432789</v>
          </cell>
          <cell r="J49">
            <v>0.97435497092682299</v>
          </cell>
          <cell r="K49">
            <v>0.97787855519399858</v>
          </cell>
          <cell r="L49">
            <v>0.97787855519399858</v>
          </cell>
          <cell r="M49">
            <v>0.99495157706408566</v>
          </cell>
          <cell r="N49">
            <v>0.96960959081652109</v>
          </cell>
          <cell r="O49">
            <v>0.98545642435242342</v>
          </cell>
          <cell r="P49">
            <v>0.98625178006385505</v>
          </cell>
          <cell r="Q49">
            <v>1</v>
          </cell>
          <cell r="R49">
            <v>0.96979367625510204</v>
          </cell>
          <cell r="S49">
            <v>1.0207601351638238</v>
          </cell>
          <cell r="T49">
            <v>0.99729972997299743</v>
          </cell>
          <cell r="U49">
            <v>1.0096501405946228</v>
          </cell>
          <cell r="V49">
            <v>0.9738166189439863</v>
          </cell>
          <cell r="W49">
            <v>0.94686306065440884</v>
          </cell>
          <cell r="X49">
            <v>0.96596332569993137</v>
          </cell>
          <cell r="Y49">
            <v>0.94602644364539801</v>
          </cell>
          <cell r="Z49">
            <v>0.96173871028324842</v>
          </cell>
        </row>
        <row r="50">
          <cell r="C50">
            <v>1.008804255158162</v>
          </cell>
          <cell r="D50">
            <v>1.0657899730303517</v>
          </cell>
          <cell r="E50">
            <v>1.0410454536868226</v>
          </cell>
          <cell r="F50">
            <v>0.99499755203039464</v>
          </cell>
          <cell r="G50">
            <v>1.0410454536868226</v>
          </cell>
          <cell r="H50">
            <v>1.0020437461746725</v>
          </cell>
          <cell r="I50">
            <v>1.0049543888734966</v>
          </cell>
          <cell r="J50">
            <v>1.0047033660699196</v>
          </cell>
          <cell r="K50">
            <v>1.0083366999980001</v>
          </cell>
          <cell r="L50">
            <v>1.0083366999980001</v>
          </cell>
          <cell r="M50">
            <v>1.0259414980989894</v>
          </cell>
          <cell r="N50">
            <v>0.99981018082187145</v>
          </cell>
          <cell r="O50">
            <v>1.0161505982981902</v>
          </cell>
          <cell r="P50">
            <v>1.016970727085277</v>
          </cell>
          <cell r="Q50">
            <v>1.031147165097571</v>
          </cell>
          <cell r="R50">
            <v>1</v>
          </cell>
          <cell r="S50">
            <v>1.0525539196187903</v>
          </cell>
          <cell r="T50">
            <v>1.0283627893142293</v>
          </cell>
          <cell r="U50">
            <v>1.0410978802145092</v>
          </cell>
          <cell r="V50">
            <v>1.004148245948993</v>
          </cell>
          <cell r="W50">
            <v>0.97635516072940309</v>
          </cell>
          <cell r="X50">
            <v>0.99605034488370581</v>
          </cell>
          <cell r="Y50">
            <v>0.97549248547228906</v>
          </cell>
          <cell r="Z50">
            <v>0.99169414467316575</v>
          </cell>
        </row>
        <row r="51">
          <cell r="C51">
            <v>0.9584347522296307</v>
          </cell>
          <cell r="D51">
            <v>1.0125751784919059</v>
          </cell>
          <cell r="E51">
            <v>0.98906615070500536</v>
          </cell>
          <cell r="F51">
            <v>0.94531741650894119</v>
          </cell>
          <cell r="G51">
            <v>0.98906615070500536</v>
          </cell>
          <cell r="H51">
            <v>0.95201179483288489</v>
          </cell>
          <cell r="I51">
            <v>0.95477710941161764</v>
          </cell>
          <cell r="J51">
            <v>0.95453862015334956</v>
          </cell>
          <cell r="K51">
            <v>0.95799054205526624</v>
          </cell>
          <cell r="L51">
            <v>0.95799054205526624</v>
          </cell>
          <cell r="M51">
            <v>0.97471633421930592</v>
          </cell>
          <cell r="N51">
            <v>0.94988975119106356</v>
          </cell>
          <cell r="O51">
            <v>0.96541429313779525</v>
          </cell>
          <cell r="P51">
            <v>0.96619347297058134</v>
          </cell>
          <cell r="Q51">
            <v>0.97966208274729294</v>
          </cell>
          <cell r="R51">
            <v>0.95007009271522724</v>
          </cell>
          <cell r="S51">
            <v>1</v>
          </cell>
          <cell r="T51">
            <v>0.97701673058865945</v>
          </cell>
          <cell r="U51">
            <v>0.98911595958102527</v>
          </cell>
          <cell r="V51">
            <v>0.95401121712859249</v>
          </cell>
          <cell r="W51">
            <v>0.92760583807717456</v>
          </cell>
          <cell r="X51">
            <v>0.94631764351269643</v>
          </cell>
          <cell r="Y51">
            <v>0.92678623611566513</v>
          </cell>
          <cell r="Z51">
            <v>0.94217894797478252</v>
          </cell>
        </row>
        <row r="52">
          <cell r="C52">
            <v>0.98098090055445308</v>
          </cell>
          <cell r="D52">
            <v>1.0363949222055002</v>
          </cell>
          <cell r="E52">
            <v>1.0123328697852347</v>
          </cell>
          <cell r="F52">
            <v>0.96755499359707042</v>
          </cell>
          <cell r="G52">
            <v>1.0123328697852347</v>
          </cell>
          <cell r="H52">
            <v>0.97440684998228333</v>
          </cell>
          <cell r="I52">
            <v>0.97723721561692978</v>
          </cell>
          <cell r="J52">
            <v>0.97699311615496409</v>
          </cell>
          <cell r="K52">
            <v>0.98052624081275475</v>
          </cell>
          <cell r="L52">
            <v>0.98052624081275475</v>
          </cell>
          <cell r="M52">
            <v>0.99764548927635288</v>
          </cell>
          <cell r="N52">
            <v>0.97223488754255849</v>
          </cell>
          <cell r="O52">
            <v>0.9881246276674569</v>
          </cell>
          <cell r="P52">
            <v>0.98892213686908192</v>
          </cell>
          <cell r="Q52">
            <v>1.0027075812274366</v>
          </cell>
          <cell r="R52">
            <v>0.97241947140741725</v>
          </cell>
          <cell r="S52">
            <v>1.0235239261435092</v>
          </cell>
          <cell r="T52">
            <v>1</v>
          </cell>
          <cell r="U52">
            <v>1.0123838503615756</v>
          </cell>
          <cell r="V52">
            <v>0.97645330654040485</v>
          </cell>
          <cell r="W52">
            <v>0.94942676930239001</v>
          </cell>
          <cell r="X52">
            <v>0.96857874986698889</v>
          </cell>
          <cell r="Y52">
            <v>0.94858788708487096</v>
          </cell>
          <cell r="Z52">
            <v>0.9643426959609106</v>
          </cell>
        </row>
        <row r="53">
          <cell r="C53">
            <v>0.96898118258612398</v>
          </cell>
          <cell r="D53">
            <v>1.0237173596115237</v>
          </cell>
          <cell r="E53">
            <v>0.99994964303675671</v>
          </cell>
          <cell r="F53">
            <v>0.95571950624410451</v>
          </cell>
          <cell r="G53">
            <v>0.99994964303675671</v>
          </cell>
          <cell r="H53">
            <v>0.96248754821036631</v>
          </cell>
          <cell r="I53">
            <v>0.96528329177505823</v>
          </cell>
          <cell r="J53">
            <v>0.96504217822718963</v>
          </cell>
          <cell r="K53">
            <v>0.96853208440904814</v>
          </cell>
          <cell r="L53">
            <v>0.96853208440904814</v>
          </cell>
          <cell r="M53">
            <v>0.9854419239501313</v>
          </cell>
          <cell r="N53">
            <v>0.96034215401136847</v>
          </cell>
          <cell r="O53">
            <v>0.97603752501044494</v>
          </cell>
          <cell r="P53">
            <v>0.97682527878717718</v>
          </cell>
          <cell r="Q53">
            <v>0.99044209453688636</v>
          </cell>
          <cell r="R53">
            <v>0.96052447997873036</v>
          </cell>
          <cell r="S53">
            <v>1.0110038062914131</v>
          </cell>
          <cell r="T53">
            <v>0.98776763343552676</v>
          </cell>
          <cell r="U53">
            <v>1</v>
          </cell>
          <cell r="V53">
            <v>0.96450897176171069</v>
          </cell>
          <cell r="W53">
            <v>0.93781303303415964</v>
          </cell>
          <cell r="X53">
            <v>0.95673073955205656</v>
          </cell>
          <cell r="Y53">
            <v>0.93698441233142971</v>
          </cell>
          <cell r="Z53">
            <v>0.95254650261014429</v>
          </cell>
        </row>
        <row r="54">
          <cell r="C54">
            <v>1.0046367747271905</v>
          </cell>
          <cell r="D54">
            <v>1.0613870783821395</v>
          </cell>
          <cell r="E54">
            <v>1.0367447813474584</v>
          </cell>
          <cell r="F54">
            <v>0.99088710859625095</v>
          </cell>
          <cell r="G54">
            <v>1.0367447813474584</v>
          </cell>
          <cell r="H54">
            <v>0.99790419414383247</v>
          </cell>
          <cell r="I54">
            <v>1.0008028126601387</v>
          </cell>
          <cell r="J54">
            <v>1.0005528268591479</v>
          </cell>
          <cell r="K54">
            <v>1.0041711510884022</v>
          </cell>
          <cell r="L54">
            <v>1.0041711510884022</v>
          </cell>
          <cell r="M54">
            <v>1.0217032218478859</v>
          </cell>
          <cell r="N54">
            <v>0.99567985589316876</v>
          </cell>
          <cell r="O54">
            <v>1.011952769322277</v>
          </cell>
          <cell r="P54">
            <v>1.0127695100678746</v>
          </cell>
          <cell r="Q54">
            <v>1.0268873836681973</v>
          </cell>
          <cell r="R54">
            <v>0.9958688909075647</v>
          </cell>
          <cell r="S54">
            <v>1.0482057045511746</v>
          </cell>
          <cell r="T54">
            <v>1.0241145104449711</v>
          </cell>
          <cell r="U54">
            <v>1.0367969912954398</v>
          </cell>
          <cell r="V54">
            <v>1</v>
          </cell>
          <cell r="W54">
            <v>0.97232173104746766</v>
          </cell>
          <cell r="X54">
            <v>0.99193555224743335</v>
          </cell>
          <cell r="Y54">
            <v>0.97146261959595215</v>
          </cell>
          <cell r="Z54">
            <v>0.9875973479751915</v>
          </cell>
        </row>
        <row r="55">
          <cell r="C55">
            <v>1.0332349289827252</v>
          </cell>
          <cell r="D55">
            <v>1.0916006960357898</v>
          </cell>
          <cell r="E55">
            <v>1.0662569273552991</v>
          </cell>
          <cell r="F55">
            <v>1.0190938626135437</v>
          </cell>
          <cell r="G55">
            <v>1.0662569273552991</v>
          </cell>
          <cell r="H55">
            <v>1.0263106976625991</v>
          </cell>
          <cell r="I55">
            <v>1.0292918287262682</v>
          </cell>
          <cell r="J55">
            <v>1.0290347267887012</v>
          </cell>
          <cell r="K55">
            <v>1.0327560508255056</v>
          </cell>
          <cell r="L55">
            <v>1.0327560508255056</v>
          </cell>
          <cell r="M55">
            <v>1.0507871923701841</v>
          </cell>
          <cell r="N55">
            <v>1.0240230410365689</v>
          </cell>
          <cell r="O55">
            <v>1.0407591818729747</v>
          </cell>
          <cell r="P55">
            <v>1.0415991720938225</v>
          </cell>
          <cell r="Q55">
            <v>1.0561189273862541</v>
          </cell>
          <cell r="R55">
            <v>1.0242174571525107</v>
          </cell>
          <cell r="S55">
            <v>1.0780440990678655</v>
          </cell>
          <cell r="T55">
            <v>1.0532671211016829</v>
          </cell>
          <cell r="U55">
            <v>1.0663106235201738</v>
          </cell>
          <cell r="V55">
            <v>1.0284661630700314</v>
          </cell>
          <cell r="W55">
            <v>1</v>
          </cell>
          <cell r="X55">
            <v>1.0201721514326703</v>
          </cell>
          <cell r="Y55">
            <v>0.9991164329418103</v>
          </cell>
          <cell r="Z55">
            <v>1.0157104551301839</v>
          </cell>
        </row>
        <row r="56">
          <cell r="C56">
            <v>1.012804483568494</v>
          </cell>
          <cell r="D56">
            <v>1.0700161678622664</v>
          </cell>
          <cell r="E56">
            <v>1.0451735286617165</v>
          </cell>
          <cell r="F56">
            <v>0.99894303248955341</v>
          </cell>
          <cell r="G56">
            <v>1.0451735286617165</v>
          </cell>
          <cell r="H56">
            <v>1.0060171670254947</v>
          </cell>
          <cell r="I56">
            <v>1.0089393513445652</v>
          </cell>
          <cell r="J56">
            <v>1.0086873331560606</v>
          </cell>
          <cell r="K56">
            <v>1.012335074404024</v>
          </cell>
          <cell r="L56">
            <v>1.012335074404024</v>
          </cell>
          <cell r="M56">
            <v>1.0300096811058013</v>
          </cell>
          <cell r="N56">
            <v>1.0037747448785881</v>
          </cell>
          <cell r="O56">
            <v>1.0201799572860257</v>
          </cell>
          <cell r="P56">
            <v>1.0210033381435293</v>
          </cell>
          <cell r="Q56">
            <v>1.0352359902229269</v>
          </cell>
          <cell r="R56">
            <v>1.0039653167498832</v>
          </cell>
          <cell r="S56">
            <v>1.0567276293064098</v>
          </cell>
          <cell r="T56">
            <v>1.0324405735076534</v>
          </cell>
          <cell r="U56">
            <v>1.0452261630771915</v>
          </cell>
          <cell r="V56">
            <v>1.0081300118080201</v>
          </cell>
          <cell r="W56">
            <v>0.98022671820207818</v>
          </cell>
          <cell r="X56">
            <v>1</v>
          </cell>
          <cell r="Y56">
            <v>0.97936062216431752</v>
          </cell>
          <cell r="Z56">
            <v>0.99562652607579927</v>
          </cell>
        </row>
        <row r="57">
          <cell r="C57">
            <v>1.0341486686796411</v>
          </cell>
          <cell r="D57">
            <v>1.09256605140771</v>
          </cell>
          <cell r="E57">
            <v>1.0671998700049399</v>
          </cell>
          <cell r="F57">
            <v>1.0199950966804856</v>
          </cell>
          <cell r="G57">
            <v>1.0671998700049399</v>
          </cell>
          <cell r="H57">
            <v>1.0272183139263535</v>
          </cell>
          <cell r="I57">
            <v>1.0302020813486261</v>
          </cell>
          <cell r="J57">
            <v>1.029944752043362</v>
          </cell>
          <cell r="K57">
            <v>1.0336693670272707</v>
          </cell>
          <cell r="L57">
            <v>1.0336693670272707</v>
          </cell>
          <cell r="M57">
            <v>1.0517164543838338</v>
          </cell>
          <cell r="N57">
            <v>1.0249286342147566</v>
          </cell>
          <cell r="O57">
            <v>1.0416795756311914</v>
          </cell>
          <cell r="P57">
            <v>1.0425203086960799</v>
          </cell>
          <cell r="Q57">
            <v>1.0570529045114441</v>
          </cell>
          <cell r="R57">
            <v>1.0251232222622868</v>
          </cell>
          <cell r="S57">
            <v>1.0789974656844143</v>
          </cell>
          <cell r="T57">
            <v>1.0541985762364359</v>
          </cell>
          <cell r="U57">
            <v>1.0672536136559339</v>
          </cell>
          <cell r="V57">
            <v>1.0293756855162548</v>
          </cell>
          <cell r="W57">
            <v>1.0008843484393386</v>
          </cell>
          <cell r="X57">
            <v>1.0210743390826467</v>
          </cell>
          <cell r="Y57">
            <v>1</v>
          </cell>
          <cell r="Z57">
            <v>1.016608697085998</v>
          </cell>
        </row>
        <row r="58">
          <cell r="C58">
            <v>1.0172534148526562</v>
          </cell>
          <cell r="D58">
            <v>1.0747164120663493</v>
          </cell>
          <cell r="E58">
            <v>1.0497646469717956</v>
          </cell>
          <cell r="F58">
            <v>1.0033310747824549</v>
          </cell>
          <cell r="G58">
            <v>1.0497646469717956</v>
          </cell>
          <cell r="H58">
            <v>1.0104362837646055</v>
          </cell>
          <cell r="I58">
            <v>1.0133713043195403</v>
          </cell>
          <cell r="J58">
            <v>1.0131181790944641</v>
          </cell>
          <cell r="K58">
            <v>1.0167819437214882</v>
          </cell>
          <cell r="L58">
            <v>1.0167819437214882</v>
          </cell>
          <cell r="M58">
            <v>1.0345341894068665</v>
          </cell>
          <cell r="N58">
            <v>1.0081840113630807</v>
          </cell>
          <cell r="O58">
            <v>1.0246612867045664</v>
          </cell>
          <cell r="P58">
            <v>1.0254882844149915</v>
          </cell>
          <cell r="Q58">
            <v>1.0397834560547978</v>
          </cell>
          <cell r="R58">
            <v>1.0083754203566178</v>
          </cell>
          <cell r="S58">
            <v>1.0613695011436033</v>
          </cell>
          <cell r="T58">
            <v>1.0369757599538398</v>
          </cell>
          <cell r="U58">
            <v>1.0498175125936895</v>
          </cell>
          <cell r="V58">
            <v>1.0125584096091762</v>
          </cell>
          <cell r="W58">
            <v>0.98453254561786496</v>
          </cell>
          <cell r="X58">
            <v>1.004392685218461</v>
          </cell>
          <cell r="Y58">
            <v>0.9836626450928414</v>
          </cell>
          <cell r="Z58">
            <v>1</v>
          </cell>
        </row>
        <row r="63">
          <cell r="C63">
            <v>1</v>
          </cell>
          <cell r="D63">
            <v>1.0792509498423717</v>
          </cell>
          <cell r="E63">
            <v>1.0174372799898954</v>
          </cell>
          <cell r="F63">
            <v>0.93699078116724888</v>
          </cell>
          <cell r="G63">
            <v>1.0229835508893881</v>
          </cell>
          <cell r="H63">
            <v>0.98315933773468078</v>
          </cell>
          <cell r="I63">
            <v>0.98661871971019877</v>
          </cell>
          <cell r="J63">
            <v>1.0101688243065943</v>
          </cell>
          <cell r="K63">
            <v>0.98551973017748262</v>
          </cell>
          <cell r="L63">
            <v>1.0100653155570216</v>
          </cell>
          <cell r="M63">
            <v>1.0236901931316178</v>
          </cell>
          <cell r="N63">
            <v>0.9874065623635585</v>
          </cell>
          <cell r="O63">
            <v>0.9719492328457584</v>
          </cell>
          <cell r="P63">
            <v>0.95902146773850305</v>
          </cell>
          <cell r="Q63">
            <v>0.99426608151729179</v>
          </cell>
          <cell r="R63">
            <v>0.95832315329886331</v>
          </cell>
          <cell r="S63">
            <v>0.98924406123995412</v>
          </cell>
          <cell r="T63">
            <v>0.99298198209810207</v>
          </cell>
          <cell r="U63">
            <v>1.0001422625181986</v>
          </cell>
          <cell r="V63">
            <v>0.96146997056581174</v>
          </cell>
          <cell r="W63">
            <v>0.99919428769627272</v>
          </cell>
          <cell r="X63">
            <v>0.99919428769627272</v>
          </cell>
          <cell r="Y63">
            <v>0.97753832545700881</v>
          </cell>
          <cell r="Z63">
            <v>0.96820563436021467</v>
          </cell>
        </row>
        <row r="64">
          <cell r="C64">
            <v>0.92656856141387078</v>
          </cell>
          <cell r="D64">
            <v>1</v>
          </cell>
          <cell r="E64">
            <v>0.94272539684907908</v>
          </cell>
          <cell r="F64">
            <v>0.86818620016419679</v>
          </cell>
          <cell r="G64">
            <v>0.9478643970976337</v>
          </cell>
          <cell r="H64">
            <v>0.91096453320543713</v>
          </cell>
          <cell r="I64">
            <v>0.91416988778587394</v>
          </cell>
          <cell r="J64">
            <v>0.93599067432290217</v>
          </cell>
          <cell r="K64">
            <v>0.91315159863553619</v>
          </cell>
          <cell r="L64">
            <v>0.93589476636971691</v>
          </cell>
          <cell r="M64">
            <v>0.94851914958345074</v>
          </cell>
          <cell r="N64">
            <v>0.91489987801981787</v>
          </cell>
          <cell r="O64">
            <v>0.90057760244520979</v>
          </cell>
          <cell r="P64">
            <v>0.88859914172748367</v>
          </cell>
          <cell r="Q64">
            <v>0.92125569281408348</v>
          </cell>
          <cell r="R64">
            <v>0.88795210552173209</v>
          </cell>
          <cell r="S64">
            <v>0.91660244671031943</v>
          </cell>
          <cell r="T64">
            <v>0.92006588666253242</v>
          </cell>
          <cell r="U64">
            <v>0.92670037739070121</v>
          </cell>
          <cell r="V64">
            <v>0.89086784746980097</v>
          </cell>
          <cell r="W64">
            <v>0.92582201372369288</v>
          </cell>
          <cell r="X64">
            <v>0.92582201372369288</v>
          </cell>
          <cell r="Y64">
            <v>0.90575627994562491</v>
          </cell>
          <cell r="Z64">
            <v>0.89710890178194835</v>
          </cell>
        </row>
        <row r="65">
          <cell r="C65">
            <v>0.98286156765351806</v>
          </cell>
          <cell r="D65">
            <v>1.0607542804536219</v>
          </cell>
          <cell r="E65">
            <v>1</v>
          </cell>
          <cell r="F65">
            <v>0.92093222805493669</v>
          </cell>
          <cell r="G65">
            <v>1.0054512165109066</v>
          </cell>
          <cell r="H65">
            <v>0.96630952793910296</v>
          </cell>
          <cell r="I65">
            <v>0.96970962153067297</v>
          </cell>
          <cell r="J65">
            <v>0.99285611425269049</v>
          </cell>
          <cell r="K65">
            <v>0.96862946695571273</v>
          </cell>
          <cell r="L65">
            <v>0.99275437948081968</v>
          </cell>
          <cell r="M65">
            <v>1.0061457480128746</v>
          </cell>
          <cell r="N65">
            <v>0.97048396179601837</v>
          </cell>
          <cell r="O65">
            <v>0.9552915466744164</v>
          </cell>
          <cell r="P65">
            <v>0.94258534319484288</v>
          </cell>
          <cell r="Q65">
            <v>0.97722591954480598</v>
          </cell>
          <cell r="R65">
            <v>0.94189899676998345</v>
          </cell>
          <cell r="S65">
            <v>0.97228996882223417</v>
          </cell>
          <cell r="T65">
            <v>0.97596382757663824</v>
          </cell>
          <cell r="U65">
            <v>0.98300139201517311</v>
          </cell>
          <cell r="V65">
            <v>0.94499188252209565</v>
          </cell>
          <cell r="W65">
            <v>0.98206966399559903</v>
          </cell>
          <cell r="X65">
            <v>0.98206966399559903</v>
          </cell>
          <cell r="Y65">
            <v>0.96078485100007072</v>
          </cell>
          <cell r="Z65">
            <v>0.95161210759824955</v>
          </cell>
        </row>
        <row r="66">
          <cell r="C66">
            <v>1.0672463594084223</v>
          </cell>
          <cell r="D66">
            <v>1.1518266471073528</v>
          </cell>
          <cell r="E66">
            <v>1.0858562329956234</v>
          </cell>
          <cell r="F66">
            <v>1</v>
          </cell>
          <cell r="G66">
            <v>1.0917754704214</v>
          </cell>
          <cell r="H66">
            <v>1.0492732239157334</v>
          </cell>
          <cell r="I66">
            <v>1.0529652367349083</v>
          </cell>
          <cell r="J66">
            <v>1.0780990001290989</v>
          </cell>
          <cell r="K66">
            <v>1.0517923441570889</v>
          </cell>
          <cell r="L66">
            <v>1.0779885307929504</v>
          </cell>
          <cell r="M66">
            <v>1.0925296317818238</v>
          </cell>
          <cell r="N66">
            <v>1.053806058938493</v>
          </cell>
          <cell r="O66">
            <v>1.0373092802844446</v>
          </cell>
          <cell r="P66">
            <v>1.0235121700384391</v>
          </cell>
          <cell r="Q66">
            <v>1.0611268557826072</v>
          </cell>
          <cell r="R66">
            <v>1.0227668964950112</v>
          </cell>
          <cell r="S66">
            <v>1.0557671229247434</v>
          </cell>
          <cell r="T66">
            <v>1.0597564053523585</v>
          </cell>
          <cell r="U66">
            <v>1.0673981885630499</v>
          </cell>
          <cell r="V66">
            <v>1.0261253257668854</v>
          </cell>
          <cell r="W66">
            <v>1.0663864658855389</v>
          </cell>
          <cell r="X66">
            <v>1.0663864658855389</v>
          </cell>
          <cell r="Y66">
            <v>1.0432742190261981</v>
          </cell>
          <cell r="Z66">
            <v>1.0333139384296612</v>
          </cell>
        </row>
        <row r="67">
          <cell r="C67">
            <v>0.97753282458021329</v>
          </cell>
          <cell r="D67">
            <v>1.0550032294302918</v>
          </cell>
          <cell r="E67">
            <v>0.9945783381417318</v>
          </cell>
          <cell r="F67">
            <v>0.91593924492004131</v>
          </cell>
          <cell r="G67">
            <v>1</v>
          </cell>
          <cell r="H67">
            <v>0.96107052442819441</v>
          </cell>
          <cell r="I67">
            <v>0.96445218386202436</v>
          </cell>
          <cell r="J67">
            <v>0.98747318412729823</v>
          </cell>
          <cell r="K67">
            <v>0.96337788551992432</v>
          </cell>
          <cell r="L67">
            <v>0.98737200092695976</v>
          </cell>
          <cell r="M67">
            <v>1.0006907659870146</v>
          </cell>
          <cell r="N67">
            <v>0.96522232591628787</v>
          </cell>
          <cell r="O67">
            <v>0.95011227893228567</v>
          </cell>
          <cell r="P67">
            <v>0.9374749641914808</v>
          </cell>
          <cell r="Q67">
            <v>0.97192773104989882</v>
          </cell>
          <cell r="R67">
            <v>0.93679233890485458</v>
          </cell>
          <cell r="S67">
            <v>0.96701854138309384</v>
          </cell>
          <cell r="T67">
            <v>0.97067248171761655</v>
          </cell>
          <cell r="U67">
            <v>0.97767189086145989</v>
          </cell>
          <cell r="V67">
            <v>0.93986845607625247</v>
          </cell>
          <cell r="W67">
            <v>0.9767452143561518</v>
          </cell>
          <cell r="X67">
            <v>0.9767452143561518</v>
          </cell>
          <cell r="Y67">
            <v>0.95557580041940171</v>
          </cell>
          <cell r="Z67">
            <v>0.94645278853061787</v>
          </cell>
        </row>
        <row r="68">
          <cell r="C68">
            <v>1.0171291281270056</v>
          </cell>
          <cell r="D68">
            <v>1.0977375776434142</v>
          </cell>
          <cell r="E68">
            <v>1.0348650935200343</v>
          </cell>
          <cell r="F68">
            <v>0.95304061631168568</v>
          </cell>
          <cell r="G68">
            <v>1.0405063672043915</v>
          </cell>
          <cell r="H68">
            <v>1</v>
          </cell>
          <cell r="I68">
            <v>1.0035186381726169</v>
          </cell>
          <cell r="J68">
            <v>1.0274721355280483</v>
          </cell>
          <cell r="K68">
            <v>1.0024008239073847</v>
          </cell>
          <cell r="L68">
            <v>1.0273668537638421</v>
          </cell>
          <cell r="M68">
            <v>1.0412251136121284</v>
          </cell>
          <cell r="N68">
            <v>1.00431997588373</v>
          </cell>
          <cell r="O68">
            <v>0.9885978757881182</v>
          </cell>
          <cell r="P68">
            <v>0.97544866933594476</v>
          </cell>
          <cell r="Q68">
            <v>1.0112969926199371</v>
          </cell>
          <cell r="R68">
            <v>0.97473839337879542</v>
          </cell>
          <cell r="S68">
            <v>1.0061889495138125</v>
          </cell>
          <cell r="T68">
            <v>1.0099908976972682</v>
          </cell>
          <cell r="U68">
            <v>1.0172738274781061</v>
          </cell>
          <cell r="V68">
            <v>0.97793911288190183</v>
          </cell>
          <cell r="W68">
            <v>1.0163096146739943</v>
          </cell>
          <cell r="X68">
            <v>1.0163096146739943</v>
          </cell>
          <cell r="Y68">
            <v>0.99428270468282032</v>
          </cell>
          <cell r="Z68">
            <v>0.98479015272445947</v>
          </cell>
        </row>
        <row r="69">
          <cell r="C69">
            <v>1.0135627674829966</v>
          </cell>
          <cell r="D69">
            <v>1.093888579530887</v>
          </cell>
          <cell r="E69">
            <v>1.0312365452469308</v>
          </cell>
          <cell r="F69">
            <v>0.94969896926593167</v>
          </cell>
          <cell r="G69">
            <v>1.0368580389290312</v>
          </cell>
          <cell r="H69">
            <v>0.99649369923111319</v>
          </cell>
          <cell r="I69">
            <v>1</v>
          </cell>
          <cell r="J69">
            <v>1.0238695091892367</v>
          </cell>
          <cell r="K69">
            <v>0.99888610512778542</v>
          </cell>
          <cell r="L69">
            <v>1.023764596574561</v>
          </cell>
          <cell r="M69">
            <v>1.0375742651956859</v>
          </cell>
          <cell r="N69">
            <v>1.0007985279800804</v>
          </cell>
          <cell r="O69">
            <v>0.98513155429612242</v>
          </cell>
          <cell r="P69">
            <v>0.97202845291664253</v>
          </cell>
          <cell r="Q69">
            <v>1.0077510811971411</v>
          </cell>
          <cell r="R69">
            <v>0.97132066740062784</v>
          </cell>
          <cell r="S69">
            <v>1.0026609484264868</v>
          </cell>
          <cell r="T69">
            <v>1.0064495658361037</v>
          </cell>
          <cell r="U69">
            <v>1.0137069594746511</v>
          </cell>
          <cell r="V69">
            <v>0.97451016421847947</v>
          </cell>
          <cell r="W69">
            <v>1.0127461274906358</v>
          </cell>
          <cell r="X69">
            <v>1.0127461274906358</v>
          </cell>
          <cell r="Y69">
            <v>0.99079645047090015</v>
          </cell>
          <cell r="Z69">
            <v>0.98133718225476951</v>
          </cell>
        </row>
        <row r="70">
          <cell r="C70">
            <v>0.98993353975898601</v>
          </cell>
          <cell r="D70">
            <v>1.0683867130657068</v>
          </cell>
          <cell r="E70">
            <v>1.0071952880631516</v>
          </cell>
          <cell r="F70">
            <v>0.92755860072243212</v>
          </cell>
          <cell r="G70">
            <v>1.0126857276471488</v>
          </cell>
          <cell r="H70">
            <v>0.97326240335079295</v>
          </cell>
          <cell r="I70">
            <v>0.97668696159519586</v>
          </cell>
          <cell r="J70">
            <v>1</v>
          </cell>
          <cell r="K70">
            <v>0.97559903499691614</v>
          </cell>
          <cell r="L70">
            <v>0.99989753321713948</v>
          </cell>
          <cell r="M70">
            <v>1.0133852565033425</v>
          </cell>
          <cell r="N70">
            <v>0.97746687346180938</v>
          </cell>
          <cell r="O70">
            <v>0.9621651445370325</v>
          </cell>
          <cell r="P70">
            <v>0.94936751626323446</v>
          </cell>
          <cell r="Q70">
            <v>0.98425734153870914</v>
          </cell>
          <cell r="R70">
            <v>0.94867623137813706</v>
          </cell>
          <cell r="S70">
            <v>0.97928587522882293</v>
          </cell>
          <cell r="T70">
            <v>0.98298616845526821</v>
          </cell>
          <cell r="U70">
            <v>0.99007437019720135</v>
          </cell>
          <cell r="V70">
            <v>0.95179137133418212</v>
          </cell>
          <cell r="W70">
            <v>0.98913593812612999</v>
          </cell>
          <cell r="X70">
            <v>0.98913593812612999</v>
          </cell>
          <cell r="Y70">
            <v>0.96769797476972841</v>
          </cell>
          <cell r="Z70">
            <v>0.95845923083680185</v>
          </cell>
        </row>
        <row r="71">
          <cell r="C71">
            <v>1.0146930288446987</v>
          </cell>
          <cell r="D71">
            <v>1.095108415179074</v>
          </cell>
          <cell r="E71">
            <v>1.0323865152924587</v>
          </cell>
          <cell r="F71">
            <v>0.95075801374215596</v>
          </cell>
          <cell r="G71">
            <v>1.0380142777102581</v>
          </cell>
          <cell r="H71">
            <v>0.99760492624295116</v>
          </cell>
          <cell r="I71">
            <v>1.0011151370176203</v>
          </cell>
          <cell r="J71">
            <v>1.0250112639801463</v>
          </cell>
          <cell r="K71">
            <v>1</v>
          </cell>
          <cell r="L71">
            <v>1.0249062343735305</v>
          </cell>
          <cell r="M71">
            <v>1.0387313026673359</v>
          </cell>
          <cell r="N71">
            <v>1.0019145554658109</v>
          </cell>
          <cell r="O71">
            <v>0.98623011095954383</v>
          </cell>
          <cell r="P71">
            <v>0.97311239782667003</v>
          </cell>
          <cell r="Q71">
            <v>1.0088748617323309</v>
          </cell>
          <cell r="R71">
            <v>0.97240382303282602</v>
          </cell>
          <cell r="S71">
            <v>1.0037790527661996</v>
          </cell>
          <cell r="T71">
            <v>1.0075718950033354</v>
          </cell>
          <cell r="U71">
            <v>1.0148373816301806</v>
          </cell>
          <cell r="V71">
            <v>0.97559687657664673</v>
          </cell>
          <cell r="W71">
            <v>1.0138754781868522</v>
          </cell>
          <cell r="X71">
            <v>1.0138754781868522</v>
          </cell>
          <cell r="Y71">
            <v>0.99190132426974709</v>
          </cell>
          <cell r="Z71">
            <v>0.9824315076734691</v>
          </cell>
        </row>
        <row r="72">
          <cell r="C72">
            <v>0.99003498545886526</v>
          </cell>
          <cell r="D72">
            <v>1.068496198433659</v>
          </cell>
          <cell r="E72">
            <v>1.0072985027001036</v>
          </cell>
          <cell r="F72">
            <v>0.92765365440800807</v>
          </cell>
          <cell r="G72">
            <v>1.0127895049294338</v>
          </cell>
          <cell r="H72">
            <v>0.97336214063790227</v>
          </cell>
          <cell r="I72">
            <v>0.97678704982173092</v>
          </cell>
          <cell r="J72">
            <v>1.000102477283378</v>
          </cell>
          <cell r="K72">
            <v>0.97569901173568885</v>
          </cell>
          <cell r="L72">
            <v>1</v>
          </cell>
          <cell r="M72">
            <v>1.0134891054714443</v>
          </cell>
          <cell r="N72">
            <v>0.9775670416115938</v>
          </cell>
          <cell r="O72">
            <v>0.96226374460720576</v>
          </cell>
          <cell r="P72">
            <v>0.94946480486722851</v>
          </cell>
          <cell r="Q72">
            <v>0.98435820555721498</v>
          </cell>
          <cell r="R72">
            <v>0.94877344914113404</v>
          </cell>
          <cell r="S72">
            <v>0.97938622978496681</v>
          </cell>
          <cell r="T72">
            <v>0.98308690220740969</v>
          </cell>
          <cell r="U72">
            <v>0.99017583032900136</v>
          </cell>
          <cell r="V72">
            <v>0.95188890832825912</v>
          </cell>
          <cell r="W72">
            <v>0.98923730208996064</v>
          </cell>
          <cell r="X72">
            <v>0.98923730208996064</v>
          </cell>
          <cell r="Y72">
            <v>0.96779714182931331</v>
          </cell>
          <cell r="Z72">
            <v>0.95855745113500657</v>
          </cell>
        </row>
        <row r="73">
          <cell r="C73">
            <v>0.97685804426909073</v>
          </cell>
          <cell r="D73">
            <v>1.0542749721385778</v>
          </cell>
          <cell r="E73">
            <v>0.99389179149739248</v>
          </cell>
          <cell r="F73">
            <v>0.91530698198920624</v>
          </cell>
          <cell r="G73">
            <v>0.99930971084125753</v>
          </cell>
          <cell r="H73">
            <v>0.96040710786439465</v>
          </cell>
          <cell r="I73">
            <v>0.96378643297537891</v>
          </cell>
          <cell r="J73">
            <v>0.98679154209374631</v>
          </cell>
          <cell r="K73">
            <v>0.96271287620977763</v>
          </cell>
          <cell r="L73">
            <v>0.98669042873907409</v>
          </cell>
          <cell r="M73">
            <v>1</v>
          </cell>
          <cell r="N73">
            <v>0.96455604340893175</v>
          </cell>
          <cell r="O73">
            <v>0.94945642672655062</v>
          </cell>
          <cell r="P73">
            <v>0.93682783538710701</v>
          </cell>
          <cell r="Q73">
            <v>0.97125681987407397</v>
          </cell>
          <cell r="R73">
            <v>0.93614568130931564</v>
          </cell>
          <cell r="S73">
            <v>0.96635101896767417</v>
          </cell>
          <cell r="T73">
            <v>0.97000243702679723</v>
          </cell>
          <cell r="U73">
            <v>0.97699701455439103</v>
          </cell>
          <cell r="V73">
            <v>0.93921967507037907</v>
          </cell>
          <cell r="W73">
            <v>0.97607097772382823</v>
          </cell>
          <cell r="X73">
            <v>0.97607097772382823</v>
          </cell>
          <cell r="Y73">
            <v>0.95491617680401553</v>
          </cell>
          <cell r="Z73">
            <v>0.94579946243143365</v>
          </cell>
        </row>
        <row r="74">
          <cell r="C74">
            <v>1.0127540550331127</v>
          </cell>
          <cell r="D74">
            <v>1.0930157758512005</v>
          </cell>
          <cell r="E74">
            <v>1.030413731051627</v>
          </cell>
          <cell r="F74">
            <v>0.94894121315577529</v>
          </cell>
          <cell r="G74">
            <v>1.0360307393954005</v>
          </cell>
          <cell r="H74">
            <v>0.99569860603446758</v>
          </cell>
          <cell r="I74">
            <v>0.99920210915808194</v>
          </cell>
          <cell r="J74">
            <v>1.0230525730845352</v>
          </cell>
          <cell r="K74">
            <v>0.99808910305238474</v>
          </cell>
          <cell r="L74">
            <v>1.0229477441786743</v>
          </cell>
          <cell r="M74">
            <v>1.0367463941916764</v>
          </cell>
          <cell r="N74">
            <v>1</v>
          </cell>
          <cell r="O74">
            <v>0.98434552685086496</v>
          </cell>
          <cell r="P74">
            <v>0.97125288031597645</v>
          </cell>
          <cell r="Q74">
            <v>1.0069470058385206</v>
          </cell>
          <cell r="R74">
            <v>0.97054565953554317</v>
          </cell>
          <cell r="S74">
            <v>1.0018609344381884</v>
          </cell>
          <cell r="T74">
            <v>1.0056465289446705</v>
          </cell>
          <cell r="U74">
            <v>1.0128981319752977</v>
          </cell>
          <cell r="V74">
            <v>0.97373261148309342</v>
          </cell>
          <cell r="W74">
            <v>1.011938066630323</v>
          </cell>
          <cell r="X74">
            <v>1.011938066630323</v>
          </cell>
          <cell r="Y74">
            <v>0.99000590305686442</v>
          </cell>
          <cell r="Z74">
            <v>0.98055418230421476</v>
          </cell>
        </row>
        <row r="75">
          <cell r="C75">
            <v>1.0288603213072272</v>
          </cell>
          <cell r="D75">
            <v>1.1103984790259527</v>
          </cell>
          <cell r="E75">
            <v>1.0468008468003551</v>
          </cell>
          <cell r="F75">
            <v>0.96403263617364543</v>
          </cell>
          <cell r="G75">
            <v>1.052507184860064</v>
          </cell>
          <cell r="H75">
            <v>1.0115336321179043</v>
          </cell>
          <cell r="I75">
            <v>1.0150928529687602</v>
          </cell>
          <cell r="J75">
            <v>1.0393226211506263</v>
          </cell>
          <cell r="K75">
            <v>1.0139621462450166</v>
          </cell>
          <cell r="L75">
            <v>1.0392161251052829</v>
          </cell>
          <cell r="M75">
            <v>1.0532342210244539</v>
          </cell>
          <cell r="N75">
            <v>1.0159034330142354</v>
          </cell>
          <cell r="O75">
            <v>1</v>
          </cell>
          <cell r="P75">
            <v>0.98669913543796484</v>
          </cell>
          <cell r="Q75">
            <v>1.0229609200947585</v>
          </cell>
          <cell r="R75">
            <v>0.98598066741922363</v>
          </cell>
          <cell r="S75">
            <v>1.0177939626986054</v>
          </cell>
          <cell r="T75">
            <v>1.0216397611537407</v>
          </cell>
          <cell r="U75">
            <v>1.029006689567411</v>
          </cell>
          <cell r="V75">
            <v>0.98921830284359136</v>
          </cell>
          <cell r="W75">
            <v>1.0280313558875331</v>
          </cell>
          <cell r="X75">
            <v>1.0280313558875331</v>
          </cell>
          <cell r="Y75">
            <v>1.0057503956198268</v>
          </cell>
          <cell r="Z75">
            <v>0.99614836005931817</v>
          </cell>
        </row>
        <row r="76">
          <cell r="C76">
            <v>1.0427295255007478</v>
          </cell>
          <cell r="D76">
            <v>1.1253668308253677</v>
          </cell>
          <cell r="E76">
            <v>1.0609118921906351</v>
          </cell>
          <cell r="F76">
            <v>0.97702795264510045</v>
          </cell>
          <cell r="G76">
            <v>1.0666951526139619</v>
          </cell>
          <cell r="H76">
            <v>1.0251692697277131</v>
          </cell>
          <cell r="I76">
            <v>1.0287764694535708</v>
          </cell>
          <cell r="J76">
            <v>1.0533328588448632</v>
          </cell>
          <cell r="K76">
            <v>1.0276305206195915</v>
          </cell>
          <cell r="L76">
            <v>1.0532249272155361</v>
          </cell>
          <cell r="M76">
            <v>1.0674319893439008</v>
          </cell>
          <cell r="N76">
            <v>1.0295979762496779</v>
          </cell>
          <cell r="O76">
            <v>1.0134801623760736</v>
          </cell>
          <cell r="P76">
            <v>1</v>
          </cell>
          <cell r="Q76">
            <v>1.0367505994020134</v>
          </cell>
          <cell r="R76">
            <v>0.99927184691570414</v>
          </cell>
          <cell r="S76">
            <v>1.0315139905811701</v>
          </cell>
          <cell r="T76">
            <v>1.0354116310239461</v>
          </cell>
          <cell r="U76">
            <v>1.0428778668288456</v>
          </cell>
          <cell r="V76">
            <v>1.0025531261913068</v>
          </cell>
          <cell r="W76">
            <v>1.0418893854925921</v>
          </cell>
          <cell r="X76">
            <v>1.0418893854925921</v>
          </cell>
          <cell r="Y76">
            <v>1.0193080742625824</v>
          </cell>
          <cell r="Z76">
            <v>1.0095766017035772</v>
          </cell>
        </row>
        <row r="77">
          <cell r="C77">
            <v>1.005766985909806</v>
          </cell>
          <cell r="D77">
            <v>1.0854749748632573</v>
          </cell>
          <cell r="E77">
            <v>1.0233048264477085</v>
          </cell>
          <cell r="F77">
            <v>0.94239439379985845</v>
          </cell>
          <cell r="G77">
            <v>1.0288830826133306</v>
          </cell>
          <cell r="H77">
            <v>0.98882920378249084</v>
          </cell>
          <cell r="I77">
            <v>0.99230853596511825</v>
          </cell>
          <cell r="J77">
            <v>1.0159944536828955</v>
          </cell>
          <cell r="K77">
            <v>0.99120320857525201</v>
          </cell>
          <cell r="L77">
            <v>1.0158903479998227</v>
          </cell>
          <cell r="M77">
            <v>1.0295938000514144</v>
          </cell>
          <cell r="N77">
            <v>0.99310092209595913</v>
          </cell>
          <cell r="O77">
            <v>0.97755445037662669</v>
          </cell>
          <cell r="P77">
            <v>0.96455213103015247</v>
          </cell>
          <cell r="Q77">
            <v>1</v>
          </cell>
          <cell r="R77">
            <v>0.96384978942097865</v>
          </cell>
          <cell r="S77">
            <v>0.99494901780248413</v>
          </cell>
          <cell r="T77">
            <v>0.998708495197553</v>
          </cell>
          <cell r="U77">
            <v>1.0059100688539426</v>
          </cell>
          <cell r="V77">
            <v>0.96701475433876638</v>
          </cell>
          <cell r="W77">
            <v>1.0049566270745758</v>
          </cell>
          <cell r="X77">
            <v>1.0049566270745758</v>
          </cell>
          <cell r="Y77">
            <v>0.98317577520621469</v>
          </cell>
          <cell r="Z77">
            <v>0.97378926261136478</v>
          </cell>
        </row>
        <row r="78">
          <cell r="C78">
            <v>1.0434893454860934</v>
          </cell>
          <cell r="D78">
            <v>1.1261868672662612</v>
          </cell>
          <cell r="E78">
            <v>1.0616849613698072</v>
          </cell>
          <cell r="F78">
            <v>0.97773989696671593</v>
          </cell>
          <cell r="G78">
            <v>1.0674724359606074</v>
          </cell>
          <cell r="H78">
            <v>1.0259162938413031</v>
          </cell>
          <cell r="I78">
            <v>1.0295261220747227</v>
          </cell>
          <cell r="J78">
            <v>1.0541004053061445</v>
          </cell>
          <cell r="K78">
            <v>1.0283793382065327</v>
          </cell>
          <cell r="L78">
            <v>1.0539923950288008</v>
          </cell>
          <cell r="M78">
            <v>1.0682098096114445</v>
          </cell>
          <cell r="N78">
            <v>1.0303482274894231</v>
          </cell>
          <cell r="O78">
            <v>1.0142186688279311</v>
          </cell>
          <cell r="P78">
            <v>1.0007286836775633</v>
          </cell>
          <cell r="Q78">
            <v>1.0375060626415016</v>
          </cell>
          <cell r="R78">
            <v>1</v>
          </cell>
          <cell r="S78">
            <v>1.0322656379892847</v>
          </cell>
          <cell r="T78">
            <v>1.0361661185790323</v>
          </cell>
          <cell r="U78">
            <v>1.0436377949080957</v>
          </cell>
          <cell r="V78">
            <v>1.0032836702902523</v>
          </cell>
          <cell r="W78">
            <v>1.042648593281627</v>
          </cell>
          <cell r="X78">
            <v>1.042648593281627</v>
          </cell>
          <cell r="Y78">
            <v>1.0200508274187059</v>
          </cell>
          <cell r="Z78">
            <v>1.0103122636944883</v>
          </cell>
        </row>
        <row r="79">
          <cell r="C79">
            <v>1.0108728868653141</v>
          </cell>
          <cell r="D79">
            <v>1.0909855233192907</v>
          </cell>
          <cell r="E79">
            <v>1.0284997604277784</v>
          </cell>
          <cell r="F79">
            <v>0.94717857592472265</v>
          </cell>
          <cell r="G79">
            <v>1.0341063353032858</v>
          </cell>
          <cell r="H79">
            <v>0.99384911798444708</v>
          </cell>
          <cell r="I79">
            <v>0.99734611342880886</v>
          </cell>
          <cell r="J79">
            <v>1.0211522756481473</v>
          </cell>
          <cell r="K79">
            <v>0.99623517470723733</v>
          </cell>
          <cell r="L79">
            <v>1.0210476414596508</v>
          </cell>
          <cell r="M79">
            <v>1.0348206607866695</v>
          </cell>
          <cell r="N79">
            <v>0.99814252220620614</v>
          </cell>
          <cell r="O79">
            <v>0.98251712689331927</v>
          </cell>
          <cell r="P79">
            <v>0.96944879965863129</v>
          </cell>
          <cell r="Q79">
            <v>1.0050766241356486</v>
          </cell>
          <cell r="R79">
            <v>0.96874289252509294</v>
          </cell>
          <cell r="S79">
            <v>1</v>
          </cell>
          <cell r="T79">
            <v>1.0037785628487501</v>
          </cell>
          <cell r="U79">
            <v>1.0110166961877782</v>
          </cell>
          <cell r="V79">
            <v>0.97192392478017076</v>
          </cell>
          <cell r="W79">
            <v>1.0100584141428626</v>
          </cell>
          <cell r="X79">
            <v>1.0100584141428626</v>
          </cell>
          <cell r="Y79">
            <v>0.98816698907621148</v>
          </cell>
          <cell r="Z79">
            <v>0.97873282468497302</v>
          </cell>
        </row>
        <row r="80">
          <cell r="C80">
            <v>1.0070676185755851</v>
          </cell>
          <cell r="D80">
            <v>1.0868786839031956</v>
          </cell>
          <cell r="E80">
            <v>1.0246281386094449</v>
          </cell>
          <cell r="F80">
            <v>0.94361307461737853</v>
          </cell>
          <cell r="G80">
            <v>1.0302136084361722</v>
          </cell>
          <cell r="H80">
            <v>0.99010793293281441</v>
          </cell>
          <cell r="I80">
            <v>0.99359176450064268</v>
          </cell>
          <cell r="J80">
            <v>1.0173083122537405</v>
          </cell>
          <cell r="K80">
            <v>0.99248500772909076</v>
          </cell>
          <cell r="L80">
            <v>1.0172040719438067</v>
          </cell>
          <cell r="M80">
            <v>1.0309252449562394</v>
          </cell>
          <cell r="N80">
            <v>0.99438517532537385</v>
          </cell>
          <cell r="O80">
            <v>0.97881859929834492</v>
          </cell>
          <cell r="P80">
            <v>0.96579946567827668</v>
          </cell>
          <cell r="Q80">
            <v>1.0012931749440976</v>
          </cell>
          <cell r="R80">
            <v>0.96509621581853167</v>
          </cell>
          <cell r="S80">
            <v>0.9962356609429609</v>
          </cell>
          <cell r="T80">
            <v>1</v>
          </cell>
          <cell r="U80">
            <v>1.0072108865510001</v>
          </cell>
          <cell r="V80">
            <v>0.96826527358965009</v>
          </cell>
          <cell r="W80">
            <v>1.0062562118046137</v>
          </cell>
          <cell r="X80">
            <v>1.0062562118046137</v>
          </cell>
          <cell r="Y80">
            <v>0.98444719348435528</v>
          </cell>
          <cell r="Z80">
            <v>0.97504854248660522</v>
          </cell>
        </row>
        <row r="81">
          <cell r="C81">
            <v>0.9998577577175467</v>
          </cell>
          <cell r="D81">
            <v>1.0790974347239262</v>
          </cell>
          <cell r="E81">
            <v>1.0172925573889366</v>
          </cell>
          <cell r="F81">
            <v>0.93685750145989788</v>
          </cell>
          <cell r="G81">
            <v>1.0228380393741974</v>
          </cell>
          <cell r="H81">
            <v>0.98301949090646612</v>
          </cell>
          <cell r="I81">
            <v>0.986478380811596</v>
          </cell>
          <cell r="J81">
            <v>1.0100251355873617</v>
          </cell>
          <cell r="K81">
            <v>0.98537954760165947</v>
          </cell>
          <cell r="L81">
            <v>1.0099216415611099</v>
          </cell>
          <cell r="M81">
            <v>1.0235445811020218</v>
          </cell>
          <cell r="N81">
            <v>0.98726611140041853</v>
          </cell>
          <cell r="O81">
            <v>0.97181098056844972</v>
          </cell>
          <cell r="P81">
            <v>0.95888505433601023</v>
          </cell>
          <cell r="Q81">
            <v>0.99412465484049084</v>
          </cell>
          <cell r="R81">
            <v>0.95818683922621017</v>
          </cell>
          <cell r="S81">
            <v>0.98910334890677998</v>
          </cell>
          <cell r="T81">
            <v>0.99284073807453344</v>
          </cell>
          <cell r="U81">
            <v>1</v>
          </cell>
          <cell r="V81">
            <v>0.96133320888268814</v>
          </cell>
          <cell r="W81">
            <v>0.99905216002017649</v>
          </cell>
          <cell r="X81">
            <v>0.99905216002017649</v>
          </cell>
          <cell r="Y81">
            <v>0.9773992781744103</v>
          </cell>
          <cell r="Z81">
            <v>0.96806791458089914</v>
          </cell>
        </row>
        <row r="82">
          <cell r="C82">
            <v>1.040074085113146</v>
          </cell>
          <cell r="D82">
            <v>1.1225009442647984</v>
          </cell>
          <cell r="E82">
            <v>1.0582101481454982</v>
          </cell>
          <cell r="F82">
            <v>0.97453982948197826</v>
          </cell>
          <cell r="G82">
            <v>1.0639786807770777</v>
          </cell>
          <cell r="H82">
            <v>1.0225585487148445</v>
          </cell>
          <cell r="I82">
            <v>1.0261565622580884</v>
          </cell>
          <cell r="J82">
            <v>1.0506504157505032</v>
          </cell>
          <cell r="K82">
            <v>1.0250135317252997</v>
          </cell>
          <cell r="L82">
            <v>1.0505427589824903</v>
          </cell>
          <cell r="M82">
            <v>1.064713641060667</v>
          </cell>
          <cell r="N82">
            <v>1.0269759769849947</v>
          </cell>
          <cell r="O82">
            <v>1.0108992091284763</v>
          </cell>
          <cell r="P82">
            <v>0.99745337566198988</v>
          </cell>
          <cell r="Q82">
            <v>1.0341103850931299</v>
          </cell>
          <cell r="R82">
            <v>0.99672707691006035</v>
          </cell>
          <cell r="S82">
            <v>1.0288871119477581</v>
          </cell>
          <cell r="T82">
            <v>1.0327748265645218</v>
          </cell>
          <cell r="U82">
            <v>1.0402220486716072</v>
          </cell>
          <cell r="V82">
            <v>1</v>
          </cell>
          <cell r="W82">
            <v>1.0392360846259825</v>
          </cell>
          <cell r="X82">
            <v>1.0392360846259825</v>
          </cell>
          <cell r="Y82">
            <v>1.0167122795127352</v>
          </cell>
          <cell r="Z82">
            <v>1.0070055893585934</v>
          </cell>
        </row>
        <row r="83">
          <cell r="C83">
            <v>1.0008063619995116</v>
          </cell>
          <cell r="D83">
            <v>1.0801212167962613</v>
          </cell>
          <cell r="E83">
            <v>1.0182577027493656</v>
          </cell>
          <cell r="F83">
            <v>0.93774633492707471</v>
          </cell>
          <cell r="G83">
            <v>1.0238084459509507</v>
          </cell>
          <cell r="H83">
            <v>0.98395212006409494</v>
          </cell>
          <cell r="I83">
            <v>0.9874142915537798</v>
          </cell>
          <cell r="J83">
            <v>1.0109833860596062</v>
          </cell>
          <cell r="K83">
            <v>0.98631441583766655</v>
          </cell>
          <cell r="L83">
            <v>1.0108797938445113</v>
          </cell>
          <cell r="M83">
            <v>1.0245156580026318</v>
          </cell>
          <cell r="N83">
            <v>0.98820276949351671</v>
          </cell>
          <cell r="O83">
            <v>0.97273297577257956</v>
          </cell>
          <cell r="P83">
            <v>0.95979478620680314</v>
          </cell>
          <cell r="Q83">
            <v>0.99506781990283055</v>
          </cell>
          <cell r="R83">
            <v>0.95909590867293548</v>
          </cell>
          <cell r="S83">
            <v>0.99004175005918038</v>
          </cell>
          <cell r="T83">
            <v>0.9937826850346656</v>
          </cell>
          <cell r="U83">
            <v>1.0009487392327987</v>
          </cell>
          <cell r="V83">
            <v>0.9622452634137475</v>
          </cell>
          <cell r="W83">
            <v>1</v>
          </cell>
          <cell r="X83">
            <v>1</v>
          </cell>
          <cell r="Y83">
            <v>0.97832657521572342</v>
          </cell>
          <cell r="Z83">
            <v>0.96898635859147575</v>
          </cell>
        </row>
        <row r="84">
          <cell r="C84">
            <v>1.0008063619995116</v>
          </cell>
          <cell r="D84">
            <v>1.0801212167962613</v>
          </cell>
          <cell r="E84">
            <v>1.0182577027493656</v>
          </cell>
          <cell r="F84">
            <v>0.93774633492707471</v>
          </cell>
          <cell r="G84">
            <v>1.0238084459509507</v>
          </cell>
          <cell r="H84">
            <v>0.98395212006409494</v>
          </cell>
          <cell r="I84">
            <v>0.9874142915537798</v>
          </cell>
          <cell r="J84">
            <v>1.0109833860596062</v>
          </cell>
          <cell r="K84">
            <v>0.98631441583766655</v>
          </cell>
          <cell r="L84">
            <v>1.0108797938445113</v>
          </cell>
          <cell r="M84">
            <v>1.0245156580026318</v>
          </cell>
          <cell r="N84">
            <v>0.98820276949351671</v>
          </cell>
          <cell r="O84">
            <v>0.97273297577257956</v>
          </cell>
          <cell r="P84">
            <v>0.95979478620680314</v>
          </cell>
          <cell r="Q84">
            <v>0.99506781990283055</v>
          </cell>
          <cell r="R84">
            <v>0.95909590867293548</v>
          </cell>
          <cell r="S84">
            <v>0.99004175005918038</v>
          </cell>
          <cell r="T84">
            <v>0.9937826850346656</v>
          </cell>
          <cell r="U84">
            <v>1.0009487392327987</v>
          </cell>
          <cell r="V84">
            <v>0.9622452634137475</v>
          </cell>
          <cell r="W84">
            <v>1</v>
          </cell>
          <cell r="X84">
            <v>1</v>
          </cell>
          <cell r="Y84">
            <v>0.97832657521572342</v>
          </cell>
          <cell r="Z84">
            <v>0.96898635859147575</v>
          </cell>
        </row>
        <row r="85">
          <cell r="C85">
            <v>1.0229777942798204</v>
          </cell>
          <cell r="D85">
            <v>1.1040497561441505</v>
          </cell>
          <cell r="E85">
            <v>1.0408157445021231</v>
          </cell>
          <cell r="F85">
            <v>0.95852076257899799</v>
          </cell>
          <cell r="G85">
            <v>1.0464894564733647</v>
          </cell>
          <cell r="H85">
            <v>1.0057501707414327</v>
          </cell>
          <cell r="I85">
            <v>1.0092890416843194</v>
          </cell>
          <cell r="J85">
            <v>1.0333802757393991</v>
          </cell>
          <cell r="K85">
            <v>1.0081647997962049</v>
          </cell>
          <cell r="L85">
            <v>1.0332743885870725</v>
          </cell>
          <cell r="M85">
            <v>1.0472123357956657</v>
          </cell>
          <cell r="N85">
            <v>1.010094987224093</v>
          </cell>
          <cell r="O85">
            <v>0.99428248236851746</v>
          </cell>
          <cell r="P85">
            <v>0.98105766573412967</v>
          </cell>
          <cell r="Q85">
            <v>1.0171121229977991</v>
          </cell>
          <cell r="R85">
            <v>0.98034330556895322</v>
          </cell>
          <cell r="S85">
            <v>1.0119747077716597</v>
          </cell>
          <cell r="T85">
            <v>1.0157985178063205</v>
          </cell>
          <cell r="U85">
            <v>1.0231233256768959</v>
          </cell>
          <cell r="V85">
            <v>0.98356242975569785</v>
          </cell>
          <cell r="W85">
            <v>1.0221535684845293</v>
          </cell>
          <cell r="X85">
            <v>1.0221535684845293</v>
          </cell>
          <cell r="Y85">
            <v>1</v>
          </cell>
          <cell r="Z85">
            <v>0.99045286424710666</v>
          </cell>
        </row>
        <row r="86">
          <cell r="C86">
            <v>1.0328384431069695</v>
          </cell>
          <cell r="D86">
            <v>1.1146918707569133</v>
          </cell>
          <cell r="E86">
            <v>1.0508483362237535</v>
          </cell>
          <cell r="F86">
            <v>0.96776009962636456</v>
          </cell>
          <cell r="G86">
            <v>1.0565767380246351</v>
          </cell>
          <cell r="H86">
            <v>1.0154447597119669</v>
          </cell>
          <cell r="I86">
            <v>1.0190177424056732</v>
          </cell>
          <cell r="J86">
            <v>1.0433411957720207</v>
          </cell>
          <cell r="K86">
            <v>1.0178826637677119</v>
          </cell>
          <cell r="L86">
            <v>1.0432342879562642</v>
          </cell>
          <cell r="M86">
            <v>1.0573065852979333</v>
          </cell>
          <cell r="N86">
            <v>1.0198314565851827</v>
          </cell>
          <cell r="O86">
            <v>1.0038665324314267</v>
          </cell>
          <cell r="P86">
            <v>0.99051423964519636</v>
          </cell>
          <cell r="Q86">
            <v>1.0269162316683869</v>
          </cell>
          <cell r="R86">
            <v>0.9897929936465597</v>
          </cell>
          <cell r="S86">
            <v>1.02172929606389</v>
          </cell>
          <cell r="T86">
            <v>1.0255899644234765</v>
          </cell>
          <cell r="U86">
            <v>1.0329853773047784</v>
          </cell>
          <cell r="V86">
            <v>0.99304314749329692</v>
          </cell>
          <cell r="W86">
            <v>1.0320062724655958</v>
          </cell>
          <cell r="X86">
            <v>1.0320062724655958</v>
          </cell>
          <cell r="Y86">
            <v>1.0096391621424112</v>
          </cell>
          <cell r="Z86">
            <v>1</v>
          </cell>
        </row>
        <row r="91">
          <cell r="C91">
            <v>1</v>
          </cell>
          <cell r="D91">
            <v>0.98702230151224779</v>
          </cell>
          <cell r="E91">
            <v>0.98670750796334195</v>
          </cell>
          <cell r="F91">
            <v>0.96024630088811846</v>
          </cell>
          <cell r="G91">
            <v>0.86771314963836499</v>
          </cell>
          <cell r="H91">
            <v>0.99266448481581149</v>
          </cell>
          <cell r="I91">
            <v>0.95343343896851485</v>
          </cell>
          <cell r="J91">
            <v>0.96307685166683177</v>
          </cell>
          <cell r="K91">
            <v>0.93153298053893485</v>
          </cell>
          <cell r="L91">
            <v>0.95956227643948633</v>
          </cell>
          <cell r="M91">
            <v>0.98081870742267951</v>
          </cell>
          <cell r="N91">
            <v>0.99338673787453036</v>
          </cell>
          <cell r="O91">
            <v>0.89327783680911899</v>
          </cell>
          <cell r="P91">
            <v>0.92228788277871632</v>
          </cell>
          <cell r="Q91">
            <v>0.97910886060263069</v>
          </cell>
          <cell r="R91">
            <v>0.92646763201850457</v>
          </cell>
          <cell r="S91">
            <v>0.96297994540299081</v>
          </cell>
          <cell r="T91">
            <v>0.97951888636437956</v>
          </cell>
          <cell r="U91">
            <v>0.92849441751651718</v>
          </cell>
          <cell r="V91">
            <v>0.93143087433083926</v>
          </cell>
          <cell r="W91">
            <v>0.94972176451609258</v>
          </cell>
          <cell r="X91">
            <v>0.89430286325363817</v>
          </cell>
          <cell r="Y91">
            <v>0.90765562739272698</v>
          </cell>
          <cell r="Z91">
            <v>0.97034604332509344</v>
          </cell>
        </row>
        <row r="92">
          <cell r="C92">
            <v>1.0131483335967877</v>
          </cell>
          <cell r="D92">
            <v>1</v>
          </cell>
          <cell r="E92">
            <v>0.999681067440499</v>
          </cell>
          <cell r="F92">
            <v>0.9728719395872768</v>
          </cell>
          <cell r="G92">
            <v>0.87912213159612962</v>
          </cell>
          <cell r="H92">
            <v>1.0057163686118531</v>
          </cell>
          <cell r="I92">
            <v>0.96596949988640546</v>
          </cell>
          <cell r="J92">
            <v>0.97573970739189131</v>
          </cell>
          <cell r="K92">
            <v>0.94378108692347062</v>
          </cell>
          <cell r="L92">
            <v>0.97217892135700568</v>
          </cell>
          <cell r="M92">
            <v>0.99371483898584312</v>
          </cell>
          <cell r="N92">
            <v>1.0064481180947293</v>
          </cell>
          <cell r="O92">
            <v>0.90502295180210213</v>
          </cell>
          <cell r="P92">
            <v>0.93441443153376591</v>
          </cell>
          <cell r="Q92">
            <v>0.99198251052940478</v>
          </cell>
          <cell r="R92">
            <v>0.93864913751090984</v>
          </cell>
          <cell r="S92">
            <v>0.97564152697216577</v>
          </cell>
          <cell r="T92">
            <v>0.99239792744665234</v>
          </cell>
          <cell r="U92">
            <v>0.94070257186077944</v>
          </cell>
          <cell r="V92">
            <v>0.94367763818888872</v>
          </cell>
          <cell r="W92">
            <v>0.96220902310008005</v>
          </cell>
          <cell r="X92">
            <v>0.90606145563625939</v>
          </cell>
          <cell r="Y92">
            <v>0.91958978637268818</v>
          </cell>
          <cell r="Z92">
            <v>0.98310447680705482</v>
          </cell>
        </row>
        <row r="93">
          <cell r="C93">
            <v>1.0134715626762536</v>
          </cell>
          <cell r="D93">
            <v>1.00031903430993</v>
          </cell>
          <cell r="E93">
            <v>1</v>
          </cell>
          <cell r="F93">
            <v>0.97318231911517339</v>
          </cell>
          <cell r="G93">
            <v>0.87940260171872764</v>
          </cell>
          <cell r="H93">
            <v>1.0060372266394986</v>
          </cell>
          <cell r="I93">
            <v>0.96627767729921521</v>
          </cell>
          <cell r="J93">
            <v>0.97605100183611049</v>
          </cell>
          <cell r="K93">
            <v>0.94408218547126233</v>
          </cell>
          <cell r="L93">
            <v>0.97248907978830934</v>
          </cell>
          <cell r="M93">
            <v>0.9940318681137662</v>
          </cell>
          <cell r="N93">
            <v>1.006769209575566</v>
          </cell>
          <cell r="O93">
            <v>0.90531168517500116</v>
          </cell>
          <cell r="P93">
            <v>0.93471254179711893</v>
          </cell>
          <cell r="Q93">
            <v>0.99229898698511421</v>
          </cell>
          <cell r="R93">
            <v>0.93894859879076209</v>
          </cell>
          <cell r="S93">
            <v>0.97595279009346236</v>
          </cell>
          <cell r="T93">
            <v>0.99271453643461138</v>
          </cell>
          <cell r="U93">
            <v>0.94100268825664246</v>
          </cell>
          <cell r="V93">
            <v>0.94397870373298476</v>
          </cell>
          <cell r="W93">
            <v>0.96251600079177324</v>
          </cell>
          <cell r="X93">
            <v>0.90635052032751251</v>
          </cell>
          <cell r="Y93">
            <v>0.91988316706560236</v>
          </cell>
          <cell r="Z93">
            <v>0.98341812086540203</v>
          </cell>
        </row>
        <row r="94">
          <cell r="C94">
            <v>1.0413994816487331</v>
          </cell>
          <cell r="D94">
            <v>1.0278845131705945</v>
          </cell>
          <cell r="E94">
            <v>1.0275566873319375</v>
          </cell>
          <cell r="F94">
            <v>1</v>
          </cell>
          <cell r="G94">
            <v>0.9036360242531829</v>
          </cell>
          <cell r="H94">
            <v>1.0337602799382928</v>
          </cell>
          <cell r="I94">
            <v>0.99290508912838049</v>
          </cell>
          <cell r="J94">
            <v>1.0029477341137325</v>
          </cell>
          <cell r="K94">
            <v>0.97009796307194618</v>
          </cell>
          <cell r="L94">
            <v>0.99928765729375946</v>
          </cell>
          <cell r="M94">
            <v>1.021424093501359</v>
          </cell>
          <cell r="N94">
            <v>1.034512433899262</v>
          </cell>
          <cell r="O94">
            <v>0.93025907622131809</v>
          </cell>
          <cell r="P94">
            <v>0.96047012305666268</v>
          </cell>
          <cell r="Q94">
            <v>1.0196434599092612</v>
          </cell>
          <cell r="R94">
            <v>0.96482291174839996</v>
          </cell>
          <cell r="S94">
            <v>1.0028468159807999</v>
          </cell>
          <cell r="T94">
            <v>1.0200704605250093</v>
          </cell>
          <cell r="U94">
            <v>0.96693360511544346</v>
          </cell>
          <cell r="V94">
            <v>0.96999162971976227</v>
          </cell>
          <cell r="W94">
            <v>0.98903975327757898</v>
          </cell>
          <cell r="X94">
            <v>0.93132653822931666</v>
          </cell>
          <cell r="Y94">
            <v>0.94523209988234158</v>
          </cell>
          <cell r="Z94">
            <v>1.0105178665386514</v>
          </cell>
        </row>
        <row r="95">
          <cell r="C95">
            <v>1.1524545875751311</v>
          </cell>
          <cell r="D95">
            <v>1.1374983794167544</v>
          </cell>
          <cell r="E95">
            <v>1.1371355941471786</v>
          </cell>
          <cell r="F95">
            <v>1.1066402546605618</v>
          </cell>
          <cell r="G95">
            <v>1</v>
          </cell>
          <cell r="H95">
            <v>1.144000739448886</v>
          </cell>
          <cell r="I95">
            <v>1.0987887406867989</v>
          </cell>
          <cell r="J95">
            <v>1.1099023358908544</v>
          </cell>
          <cell r="K95">
            <v>1.0735494568996309</v>
          </cell>
          <cell r="L95">
            <v>1.1058519475467221</v>
          </cell>
          <cell r="M95">
            <v>1.1303490189487775</v>
          </cell>
          <cell r="N95">
            <v>1.1448331032997967</v>
          </cell>
          <cell r="O95">
            <v>1.0294621410098586</v>
          </cell>
          <cell r="P95">
            <v>1.0628949015732865</v>
          </cell>
          <cell r="Q95">
            <v>1.1283784981369613</v>
          </cell>
          <cell r="R95">
            <v>1.067711872759594</v>
          </cell>
          <cell r="S95">
            <v>1.1097906558225261</v>
          </cell>
          <cell r="T95">
            <v>1.1288510342071127</v>
          </cell>
          <cell r="U95">
            <v>1.0700476510048096</v>
          </cell>
          <cell r="V95">
            <v>1.0734317841316912</v>
          </cell>
          <cell r="W95">
            <v>1.0945112044365193</v>
          </cell>
          <cell r="X95">
            <v>1.0306434374382305</v>
          </cell>
          <cell r="Y95">
            <v>1.0460318917271321</v>
          </cell>
          <cell r="Z95">
            <v>1.1182797491653809</v>
          </cell>
        </row>
        <row r="96">
          <cell r="C96">
            <v>1.007389722606576</v>
          </cell>
          <cell r="D96">
            <v>0.99431612252692747</v>
          </cell>
          <cell r="E96">
            <v>0.99399900274101682</v>
          </cell>
          <cell r="F96">
            <v>0.96734225468567236</v>
          </cell>
          <cell r="G96">
            <v>0.87412530911627084</v>
          </cell>
          <cell r="H96">
            <v>1</v>
          </cell>
          <cell r="I96">
            <v>0.96047904760632596</v>
          </cell>
          <cell r="J96">
            <v>0.97019372244946422</v>
          </cell>
          <cell r="K96">
            <v>0.93841675086399445</v>
          </cell>
          <cell r="L96">
            <v>0.96665317548610874</v>
          </cell>
          <cell r="M96">
            <v>0.98806668559787358</v>
          </cell>
          <cell r="N96">
            <v>1.0007275903084745</v>
          </cell>
          <cell r="O96">
            <v>0.89987891223374061</v>
          </cell>
          <cell r="P96">
            <v>0.92910333439585724</v>
          </cell>
          <cell r="Q96">
            <v>0.98634420348412477</v>
          </cell>
          <cell r="R96">
            <v>0.93331397082309264</v>
          </cell>
          <cell r="S96">
            <v>0.97009610007521463</v>
          </cell>
          <cell r="T96">
            <v>0.98675725922251456</v>
          </cell>
          <cell r="U96">
            <v>0.93535573370371861</v>
          </cell>
          <cell r="V96">
            <v>0.93831389011934474</v>
          </cell>
          <cell r="W96">
            <v>0.95673994490929437</v>
          </cell>
          <cell r="X96">
            <v>0.90091151333934916</v>
          </cell>
          <cell r="Y96">
            <v>0.91436295070145701</v>
          </cell>
          <cell r="Z96">
            <v>0.97751663141765444</v>
          </cell>
        </row>
        <row r="97">
          <cell r="C97">
            <v>1.0488409144553015</v>
          </cell>
          <cell r="D97">
            <v>1.0352293733058822</v>
          </cell>
          <cell r="E97">
            <v>1.0348992049521832</v>
          </cell>
          <cell r="F97">
            <v>1.0071456083258148</v>
          </cell>
          <cell r="G97">
            <v>0.91009305335159263</v>
          </cell>
          <cell r="H97">
            <v>1.0411471260015164</v>
          </cell>
          <cell r="I97">
            <v>1</v>
          </cell>
          <cell r="J97">
            <v>1.0101144057929725</v>
          </cell>
          <cell r="K97">
            <v>0.97702990315372895</v>
          </cell>
          <cell r="L97">
            <v>1.0064281754976017</v>
          </cell>
          <cell r="M97">
            <v>1.02872279000807</v>
          </cell>
          <cell r="N97">
            <v>1.0419046545600912</v>
          </cell>
          <cell r="O97">
            <v>0.93690634322152988</v>
          </cell>
          <cell r="P97">
            <v>0.96733326636467265</v>
          </cell>
          <cell r="Q97">
            <v>1.0269294327057514</v>
          </cell>
          <cell r="R97">
            <v>0.9717171583795261</v>
          </cell>
          <cell r="S97">
            <v>1.0100127665385892</v>
          </cell>
          <cell r="T97">
            <v>1.0273594845006544</v>
          </cell>
          <cell r="U97">
            <v>0.97384293393466637</v>
          </cell>
          <cell r="V97">
            <v>0.97692280998505843</v>
          </cell>
          <cell r="W97">
            <v>0.99610704397316097</v>
          </cell>
          <cell r="X97">
            <v>0.93798143289494029</v>
          </cell>
          <cell r="Y97">
            <v>0.95198635824508815</v>
          </cell>
          <cell r="Z97">
            <v>1.0177386314191745</v>
          </cell>
        </row>
        <row r="98">
          <cell r="C98">
            <v>1.0383387351375584</v>
          </cell>
          <cell r="D98">
            <v>1.0248634881047891</v>
          </cell>
          <cell r="E98">
            <v>1.0245366257693886</v>
          </cell>
          <cell r="F98">
            <v>0.99706092948468816</v>
          </cell>
          <cell r="G98">
            <v>0.90098017425772681</v>
          </cell>
          <cell r="H98">
            <v>1.0307219855796257</v>
          </cell>
          <cell r="I98">
            <v>0.98998687105642014</v>
          </cell>
          <cell r="J98">
            <v>1</v>
          </cell>
          <cell r="K98">
            <v>0.96724677675171733</v>
          </cell>
          <cell r="L98">
            <v>0.9963506804038923</v>
          </cell>
          <cell r="M98">
            <v>1.0184220560645201</v>
          </cell>
          <cell r="N98">
            <v>1.0314719289070651</v>
          </cell>
          <cell r="O98">
            <v>0.92752497919879484</v>
          </cell>
          <cell r="P98">
            <v>0.95764723363714899</v>
          </cell>
          <cell r="Q98">
            <v>1.0166466558801115</v>
          </cell>
          <cell r="R98">
            <v>0.96198722917598289</v>
          </cell>
          <cell r="S98">
            <v>0.99989937847257648</v>
          </cell>
          <cell r="T98">
            <v>1.0170724015109396</v>
          </cell>
          <cell r="U98">
            <v>0.96409171906638447</v>
          </cell>
          <cell r="V98">
            <v>0.96714075592075366</v>
          </cell>
          <cell r="W98">
            <v>0.98613289570024953</v>
          </cell>
          <cell r="X98">
            <v>0.92858930386067939</v>
          </cell>
          <cell r="Y98">
            <v>0.94245399608745106</v>
          </cell>
          <cell r="Z98">
            <v>1.0075478832719118</v>
          </cell>
        </row>
        <row r="99">
          <cell r="C99">
            <v>1.0734992972781854</v>
          </cell>
          <cell r="D99">
            <v>1.0595677470712952</v>
          </cell>
          <cell r="E99">
            <v>1.0592298164177569</v>
          </cell>
          <cell r="F99">
            <v>1.0308237292173721</v>
          </cell>
          <cell r="G99">
            <v>0.9314894563758257</v>
          </cell>
          <cell r="H99">
            <v>1.0656246268827856</v>
          </cell>
          <cell r="I99">
            <v>1.0235101267342244</v>
          </cell>
          <cell r="J99">
            <v>1.033862323489231</v>
          </cell>
          <cell r="K99">
            <v>1</v>
          </cell>
          <cell r="L99">
            <v>1.0300894294524443</v>
          </cell>
          <cell r="M99">
            <v>1.0529081931755446</v>
          </cell>
          <cell r="N99">
            <v>1.0663999650337772</v>
          </cell>
          <cell r="O99">
            <v>0.95893313008876668</v>
          </cell>
          <cell r="P99">
            <v>0.99007539405113731</v>
          </cell>
          <cell r="Q99">
            <v>1.0510726738157687</v>
          </cell>
          <cell r="R99">
            <v>0.99456235192284903</v>
          </cell>
          <cell r="S99">
            <v>1.0337582946830959</v>
          </cell>
          <cell r="T99">
            <v>1.0515128361828721</v>
          </cell>
          <cell r="U99">
            <v>0.99673810473069924</v>
          </cell>
          <cell r="V99">
            <v>0.99989038905736172</v>
          </cell>
          <cell r="W99">
            <v>1.0195256468178235</v>
          </cell>
          <cell r="X99">
            <v>0.9600334952566496</v>
          </cell>
          <cell r="Y99">
            <v>0.97436767817668291</v>
          </cell>
          <cell r="Z99">
            <v>1.0416657956261555</v>
          </cell>
        </row>
        <row r="100">
          <cell r="C100">
            <v>1.0421418437900252</v>
          </cell>
          <cell r="D100">
            <v>1.028617241159848</v>
          </cell>
          <cell r="E100">
            <v>1.0282891816303781</v>
          </cell>
          <cell r="F100">
            <v>1.0007128505000948</v>
          </cell>
          <cell r="G100">
            <v>0.90428018164497559</v>
          </cell>
          <cell r="H100">
            <v>1.0344971964708252</v>
          </cell>
          <cell r="I100">
            <v>0.99361288201771247</v>
          </cell>
          <cell r="J100">
            <v>1.0036626859075646</v>
          </cell>
          <cell r="K100">
            <v>0.97078949789006308</v>
          </cell>
          <cell r="L100">
            <v>1</v>
          </cell>
          <cell r="M100">
            <v>1.0221522161772205</v>
          </cell>
          <cell r="N100">
            <v>1.0352498866051214</v>
          </cell>
          <cell r="O100">
            <v>0.93092221186902036</v>
          </cell>
          <cell r="P100">
            <v>0.96115479466420994</v>
          </cell>
          <cell r="Q100">
            <v>1.0203703132595761</v>
          </cell>
          <cell r="R100">
            <v>0.96551068624354286</v>
          </cell>
          <cell r="S100">
            <v>1.0035616958350906</v>
          </cell>
          <cell r="T100">
            <v>1.0207976182629266</v>
          </cell>
          <cell r="U100">
            <v>0.96762288421940856</v>
          </cell>
          <cell r="V100">
            <v>0.97068308873809594</v>
          </cell>
          <cell r="W100">
            <v>0.98974479076031674</v>
          </cell>
          <cell r="X100">
            <v>0.93199043481784516</v>
          </cell>
          <cell r="Y100">
            <v>0.94590590905744854</v>
          </cell>
          <cell r="Z100">
            <v>1.0112382147051684</v>
          </cell>
        </row>
        <row r="101">
          <cell r="C101">
            <v>1.0195564097953673</v>
          </cell>
          <cell r="D101">
            <v>1.0063249141177879</v>
          </cell>
          <cell r="E101">
            <v>1.0060039643372387</v>
          </cell>
          <cell r="F101">
            <v>0.97902527105277215</v>
          </cell>
          <cell r="G101">
            <v>0.88468250357752176</v>
          </cell>
          <cell r="H101">
            <v>1.0120774382701767</v>
          </cell>
          <cell r="I101">
            <v>0.97207917401358956</v>
          </cell>
          <cell r="J101">
            <v>0.98191117724246058</v>
          </cell>
          <cell r="K101">
            <v>0.94975042124425413</v>
          </cell>
          <cell r="L101">
            <v>0.97832786954171247</v>
          </cell>
          <cell r="M101">
            <v>1</v>
          </cell>
          <cell r="N101">
            <v>1.0128138160056879</v>
          </cell>
          <cell r="O101">
            <v>0.9107471442468773</v>
          </cell>
          <cell r="P101">
            <v>0.94032452256363863</v>
          </cell>
          <cell r="Q101">
            <v>0.99825671471485089</v>
          </cell>
          <cell r="R101">
            <v>0.94458601269240206</v>
          </cell>
          <cell r="S101">
            <v>0.98181237584001213</v>
          </cell>
          <cell r="T101">
            <v>0.99867475910842318</v>
          </cell>
          <cell r="U101">
            <v>0.94665243483818118</v>
          </cell>
          <cell r="V101">
            <v>0.94964631820531042</v>
          </cell>
          <cell r="W101">
            <v>0.96829491253454869</v>
          </cell>
          <cell r="X101">
            <v>0.91179221652859666</v>
          </cell>
          <cell r="Y101">
            <v>0.92540611279509044</v>
          </cell>
          <cell r="Z101">
            <v>0.98932252819167221</v>
          </cell>
        </row>
        <row r="102">
          <cell r="C102">
            <v>1.006657288519494</v>
          </cell>
          <cell r="D102">
            <v>0.99359319374858979</v>
          </cell>
          <cell r="E102">
            <v>0.9932763045282047</v>
          </cell>
          <cell r="F102">
            <v>0.96663893756290742</v>
          </cell>
          <cell r="G102">
            <v>0.8734897664276664</v>
          </cell>
          <cell r="H102">
            <v>0.99927293869428513</v>
          </cell>
          <cell r="I102">
            <v>0.9597807204558616</v>
          </cell>
          <cell r="J102">
            <v>0.96948833213482377</v>
          </cell>
          <cell r="K102">
            <v>0.93773446435580665</v>
          </cell>
          <cell r="L102">
            <v>0.96595035936616636</v>
          </cell>
          <cell r="M102">
            <v>0.98734830054330947</v>
          </cell>
          <cell r="N102">
            <v>1</v>
          </cell>
          <cell r="O102">
            <v>0.89922464509682665</v>
          </cell>
          <cell r="P102">
            <v>0.92842781931240748</v>
          </cell>
          <cell r="Q102">
            <v>0.98562707077965539</v>
          </cell>
          <cell r="R102">
            <v>0.93263539434882414</v>
          </cell>
          <cell r="S102">
            <v>0.96939078073802509</v>
          </cell>
          <cell r="T102">
            <v>0.98603982620120068</v>
          </cell>
          <cell r="U102">
            <v>0.93467567274266417</v>
          </cell>
          <cell r="V102">
            <v>0.93763167839722417</v>
          </cell>
          <cell r="W102">
            <v>0.95604433631571906</v>
          </cell>
          <cell r="X102">
            <v>0.90025649543812714</v>
          </cell>
          <cell r="Y102">
            <v>0.91369815278062272</v>
          </cell>
          <cell r="Z102">
            <v>0.976805916899258</v>
          </cell>
        </row>
        <row r="103">
          <cell r="C103">
            <v>1.1194725300384747</v>
          </cell>
          <cell r="D103">
            <v>1.1049443530783141</v>
          </cell>
          <cell r="E103">
            <v>1.1045919503476807</v>
          </cell>
          <cell r="F103">
            <v>1.0749693559153082</v>
          </cell>
          <cell r="G103">
            <v>0.97138103497331396</v>
          </cell>
          <cell r="H103">
            <v>1.1112606222960955</v>
          </cell>
          <cell r="I103">
            <v>1.067342544145367</v>
          </cell>
          <cell r="J103">
            <v>1.0781380797569569</v>
          </cell>
          <cell r="K103">
            <v>1.0428255825382025</v>
          </cell>
          <cell r="L103">
            <v>1.0742036093351899</v>
          </cell>
          <cell r="M103">
            <v>1.0979995999075334</v>
          </cell>
          <cell r="N103">
            <v>1.1120691647550673</v>
          </cell>
          <cell r="O103">
            <v>1</v>
          </cell>
          <cell r="P103">
            <v>1.0324759495581175</v>
          </cell>
          <cell r="Q103">
            <v>1.096085473361915</v>
          </cell>
          <cell r="R103">
            <v>1.0371550640145097</v>
          </cell>
          <cell r="S103">
            <v>1.0780295958565982</v>
          </cell>
          <cell r="T103">
            <v>1.0965444859388012</v>
          </cell>
          <cell r="U103">
            <v>1.0394239947038153</v>
          </cell>
          <cell r="V103">
            <v>1.0427112774430931</v>
          </cell>
          <cell r="W103">
            <v>1.0631874265554344</v>
          </cell>
          <cell r="X103">
            <v>1.0011474889472023</v>
          </cell>
          <cell r="Y103">
            <v>1.0160955416009951</v>
          </cell>
          <cell r="Z103">
            <v>1.0862757401339656</v>
          </cell>
        </row>
        <row r="104">
          <cell r="C104">
            <v>1.0842601520331685</v>
          </cell>
          <cell r="D104">
            <v>1.0701889506977977</v>
          </cell>
          <cell r="E104">
            <v>1.069847632596602</v>
          </cell>
          <cell r="F104">
            <v>1.0411568001902389</v>
          </cell>
          <cell r="G104">
            <v>0.94082679154807314</v>
          </cell>
          <cell r="H104">
            <v>1.0763065452243186</v>
          </cell>
          <cell r="I104">
            <v>1.0337698854895085</v>
          </cell>
          <cell r="J104">
            <v>1.0442258536079043</v>
          </cell>
          <cell r="K104">
            <v>1.010024091103056</v>
          </cell>
          <cell r="L104">
            <v>1.0404151397375707</v>
          </cell>
          <cell r="M104">
            <v>1.0634626408270904</v>
          </cell>
          <cell r="N104">
            <v>1.0770896554355716</v>
          </cell>
          <cell r="O104">
            <v>0.96854556314651519</v>
          </cell>
          <cell r="P104">
            <v>1</v>
          </cell>
          <cell r="Q104">
            <v>1.0616087220540307</v>
          </cell>
          <cell r="R104">
            <v>1.0045319355461935</v>
          </cell>
          <cell r="S104">
            <v>1.0441207820075391</v>
          </cell>
          <cell r="T104">
            <v>1.0620532966488021</v>
          </cell>
          <cell r="U104">
            <v>1.0067294982984072</v>
          </cell>
          <cell r="V104">
            <v>1.0099133814103427</v>
          </cell>
          <cell r="W104">
            <v>1.0297454647834277</v>
          </cell>
          <cell r="X104">
            <v>0.96965695847508759</v>
          </cell>
          <cell r="Y104">
            <v>0.98413482855059908</v>
          </cell>
          <cell r="Z104">
            <v>1.0521075484604494</v>
          </cell>
        </row>
        <row r="105">
          <cell r="C105">
            <v>1.0213368913692713</v>
          </cell>
          <cell r="D105">
            <v>1.0080822891386627</v>
          </cell>
          <cell r="E105">
            <v>1.0077607788740002</v>
          </cell>
          <cell r="F105">
            <v>0.98073497189791281</v>
          </cell>
          <cell r="G105">
            <v>0.88622745085188703</v>
          </cell>
          <cell r="H105">
            <v>1.0138448590944602</v>
          </cell>
          <cell r="I105">
            <v>0.97377674468361686</v>
          </cell>
          <cell r="J105">
            <v>0.98362591783110687</v>
          </cell>
          <cell r="K105">
            <v>0.95140899855158756</v>
          </cell>
          <cell r="L105">
            <v>0.98003635249392629</v>
          </cell>
          <cell r="M105">
            <v>1.0017463296359064</v>
          </cell>
          <cell r="N105">
            <v>1.0145825227882339</v>
          </cell>
          <cell r="O105">
            <v>0.91233760897569283</v>
          </cell>
          <cell r="P105">
            <v>0.94196663914476098</v>
          </cell>
          <cell r="Q105">
            <v>1</v>
          </cell>
          <cell r="R105">
            <v>0.94623557124002944</v>
          </cell>
          <cell r="S105">
            <v>0.98352694388884121</v>
          </cell>
          <cell r="T105">
            <v>1.000418774436886</v>
          </cell>
          <cell r="U105">
            <v>0.94830560204004199</v>
          </cell>
          <cell r="V105">
            <v>0.95130471371442182</v>
          </cell>
          <cell r="W105">
            <v>0.96998587463660513</v>
          </cell>
          <cell r="X105">
            <v>0.9133845062981093</v>
          </cell>
          <cell r="Y105">
            <v>0.92702217691511346</v>
          </cell>
          <cell r="Z105">
            <v>0.99105021144212324</v>
          </cell>
        </row>
        <row r="106">
          <cell r="C106">
            <v>1.0793685234542838</v>
          </cell>
          <cell r="D106">
            <v>1.0653608041997238</v>
          </cell>
          <cell r="E106">
            <v>1.0650210259516482</v>
          </cell>
          <cell r="F106">
            <v>1.0364596319420463</v>
          </cell>
          <cell r="G106">
            <v>0.93658226110702802</v>
          </cell>
          <cell r="H106">
            <v>1.0714507992611497</v>
          </cell>
          <cell r="I106">
            <v>1.0291060432313859</v>
          </cell>
          <cell r="J106">
            <v>1.0395148393566285</v>
          </cell>
          <cell r="K106">
            <v>1.0054673777532781</v>
          </cell>
          <cell r="L106">
            <v>1.0357213174829196</v>
          </cell>
          <cell r="M106">
            <v>1.0586648400071568</v>
          </cell>
          <cell r="N106">
            <v>1.0722303764786993</v>
          </cell>
          <cell r="O106">
            <v>0.96417597975109537</v>
          </cell>
          <cell r="P106">
            <v>0.99548851023464058</v>
          </cell>
          <cell r="Q106">
            <v>1.0568192851696676</v>
          </cell>
          <cell r="R106">
            <v>1</v>
          </cell>
          <cell r="S106">
            <v>1.039410241785713</v>
          </cell>
          <cell r="T106">
            <v>1.0572618540707046</v>
          </cell>
          <cell r="U106">
            <v>1.0021876484703485</v>
          </cell>
          <cell r="V106">
            <v>1.0053571675262105</v>
          </cell>
          <cell r="W106">
            <v>1.0250997786581317</v>
          </cell>
          <cell r="X106">
            <v>0.96528236103101761</v>
          </cell>
          <cell r="Y106">
            <v>0.97969491434385925</v>
          </cell>
          <cell r="Z106">
            <v>1.0473609760235125</v>
          </cell>
        </row>
        <row r="107">
          <cell r="C107">
            <v>1.0384432248809885</v>
          </cell>
          <cell r="D107">
            <v>1.0249666218118338</v>
          </cell>
          <cell r="E107">
            <v>1.0246397265837364</v>
          </cell>
          <cell r="F107">
            <v>0.99716126537429772</v>
          </cell>
          <cell r="G107">
            <v>0.90107084138210347</v>
          </cell>
          <cell r="H107">
            <v>1.0308257088369563</v>
          </cell>
          <cell r="I107">
            <v>0.99008649507183566</v>
          </cell>
          <cell r="J107">
            <v>1.0001006316531342</v>
          </cell>
          <cell r="K107">
            <v>0.96734411239385054</v>
          </cell>
          <cell r="L107">
            <v>0.99645094481996277</v>
          </cell>
          <cell r="M107">
            <v>1.01852454155961</v>
          </cell>
          <cell r="N107">
            <v>1.0315757276324324</v>
          </cell>
          <cell r="O107">
            <v>0.92761831757077484</v>
          </cell>
          <cell r="P107">
            <v>0.95774360326138919</v>
          </cell>
          <cell r="Q107">
            <v>1.016748962713746</v>
          </cell>
          <cell r="R107">
            <v>0.96208403554114885</v>
          </cell>
          <cell r="S107">
            <v>1</v>
          </cell>
          <cell r="T107">
            <v>1.0171747511880609</v>
          </cell>
          <cell r="U107">
            <v>0.9641887372098471</v>
          </cell>
          <cell r="V107">
            <v>0.96723808089383545</v>
          </cell>
          <cell r="W107">
            <v>0.98623213188375392</v>
          </cell>
          <cell r="X107">
            <v>0.92868274933740969</v>
          </cell>
          <cell r="Y107">
            <v>0.94254883679108026</v>
          </cell>
          <cell r="Z107">
            <v>1.0076492744810175</v>
          </cell>
        </row>
        <row r="108">
          <cell r="C108">
            <v>1.0209093606266633</v>
          </cell>
          <cell r="D108">
            <v>1.0076603067611265</v>
          </cell>
          <cell r="E108">
            <v>1.0073389310803837</v>
          </cell>
          <cell r="F108">
            <v>0.98032443708380756</v>
          </cell>
          <cell r="G108">
            <v>0.8858564768046514</v>
          </cell>
          <cell r="H108">
            <v>1.0134204645101061</v>
          </cell>
          <cell r="I108">
            <v>0.97336912257742736</v>
          </cell>
          <cell r="J108">
            <v>0.98321417286952506</v>
          </cell>
          <cell r="K108">
            <v>0.95101073956465398</v>
          </cell>
          <cell r="L108">
            <v>0.97962611012130152</v>
          </cell>
          <cell r="M108">
            <v>1.0013269994855583</v>
          </cell>
          <cell r="N108">
            <v>1.0141578194184935</v>
          </cell>
          <cell r="O108">
            <v>0.91195570523876646</v>
          </cell>
          <cell r="P108">
            <v>0.94157233272133822</v>
          </cell>
          <cell r="Q108">
            <v>0.99958140086173242</v>
          </cell>
          <cell r="R108">
            <v>0.94583947784531031</v>
          </cell>
          <cell r="S108">
            <v>0.98311524035766651</v>
          </cell>
          <cell r="T108">
            <v>1</v>
          </cell>
          <cell r="U108">
            <v>0.94790864213221382</v>
          </cell>
          <cell r="V108">
            <v>0.95090649838103103</v>
          </cell>
          <cell r="W108">
            <v>0.96957983938535053</v>
          </cell>
          <cell r="X108">
            <v>0.91300216433086601</v>
          </cell>
          <cell r="Y108">
            <v>0.92663412623070185</v>
          </cell>
          <cell r="Z108">
            <v>0.99063535867763364</v>
          </cell>
        </row>
        <row r="109">
          <cell r="C109">
            <v>1.0770123989272242</v>
          </cell>
          <cell r="D109">
            <v>1.0630352567463761</v>
          </cell>
          <cell r="E109">
            <v>1.0626962201911021</v>
          </cell>
          <cell r="F109">
            <v>1.0341971720805057</v>
          </cell>
          <cell r="G109">
            <v>0.93453782087271309</v>
          </cell>
          <cell r="H109">
            <v>1.0691119581213344</v>
          </cell>
          <cell r="I109">
            <v>1.0268596353209134</v>
          </cell>
          <cell r="J109">
            <v>1.037245710364973</v>
          </cell>
          <cell r="K109">
            <v>1.0032725700500655</v>
          </cell>
          <cell r="L109">
            <v>1.0334604692681595</v>
          </cell>
          <cell r="M109">
            <v>1.0563539089939995</v>
          </cell>
          <cell r="N109">
            <v>1.0698898336207376</v>
          </cell>
          <cell r="O109">
            <v>0.96207130593031076</v>
          </cell>
          <cell r="P109">
            <v>0.99331548513301582</v>
          </cell>
          <cell r="Q109">
            <v>1.0545123827685405</v>
          </cell>
          <cell r="R109">
            <v>0.99781712688867452</v>
          </cell>
          <cell r="S109">
            <v>1.0371413411172825</v>
          </cell>
          <cell r="T109">
            <v>1.0549539855978236</v>
          </cell>
          <cell r="U109">
            <v>1</v>
          </cell>
          <cell r="V109">
            <v>1.0031626003979393</v>
          </cell>
          <cell r="W109">
            <v>1.0228621159148732</v>
          </cell>
          <cell r="X109">
            <v>0.9631752721202862</v>
          </cell>
          <cell r="Y109">
            <v>0.97755636465803575</v>
          </cell>
          <cell r="Z109">
            <v>1.0450747199110992</v>
          </cell>
        </row>
        <row r="110">
          <cell r="C110">
            <v>1.0736169774471158</v>
          </cell>
          <cell r="D110">
            <v>1.0596839000224754</v>
          </cell>
          <cell r="E110">
            <v>1.0593459323239791</v>
          </cell>
          <cell r="F110">
            <v>1.0309367311642754</v>
          </cell>
          <cell r="G110">
            <v>0.93159156900585838</v>
          </cell>
          <cell r="H110">
            <v>1.0657414438070498</v>
          </cell>
          <cell r="I110">
            <v>1.0236223269423861</v>
          </cell>
          <cell r="J110">
            <v>1.0339756585358282</v>
          </cell>
          <cell r="K110">
            <v>1.0001096229585142</v>
          </cell>
          <cell r="L110">
            <v>1.0302023509032352</v>
          </cell>
          <cell r="M110">
            <v>1.0530236160867243</v>
          </cell>
          <cell r="N110">
            <v>1.0665168669529035</v>
          </cell>
          <cell r="O110">
            <v>0.95903825117550423</v>
          </cell>
          <cell r="P110">
            <v>0.9901839290449852</v>
          </cell>
          <cell r="Q110">
            <v>1.0511878955118859</v>
          </cell>
          <cell r="R110">
            <v>0.99467137879029366</v>
          </cell>
          <cell r="S110">
            <v>1.0338716183257477</v>
          </cell>
          <cell r="T110">
            <v>1.0516281061308901</v>
          </cell>
          <cell r="U110">
            <v>0.99684737011060365</v>
          </cell>
          <cell r="V110">
            <v>1</v>
          </cell>
          <cell r="W110">
            <v>1.0196374102355088</v>
          </cell>
          <cell r="X110">
            <v>0.96013873696867236</v>
          </cell>
          <cell r="Y110">
            <v>0.97447449124424512</v>
          </cell>
          <cell r="Z110">
            <v>1.0417799861124548</v>
          </cell>
        </row>
        <row r="111">
          <cell r="C111">
            <v>1.052939963431843</v>
          </cell>
          <cell r="D111">
            <v>1.0392752260607199</v>
          </cell>
          <cell r="E111">
            <v>1.0389437673528463</v>
          </cell>
          <cell r="F111">
            <v>1.0110817049426981</v>
          </cell>
          <cell r="G111">
            <v>0.9136498520495494</v>
          </cell>
          <cell r="H111">
            <v>1.04521610634205</v>
          </cell>
          <cell r="I111">
            <v>1.0039081703622044</v>
          </cell>
          <cell r="J111">
            <v>1.0140621049761285</v>
          </cell>
          <cell r="K111">
            <v>0.98084830246422183</v>
          </cell>
          <cell r="L111">
            <v>1.0103614682647688</v>
          </cell>
          <cell r="M111">
            <v>1.0327432139269039</v>
          </cell>
          <cell r="N111">
            <v>1.0459765954512859</v>
          </cell>
          <cell r="O111">
            <v>0.94056793282426965</v>
          </cell>
          <cell r="P111">
            <v>0.97111376956665352</v>
          </cell>
          <cell r="Q111">
            <v>1.0309428478787275</v>
          </cell>
          <cell r="R111">
            <v>0.97551479457835044</v>
          </cell>
          <cell r="S111">
            <v>1.0139600684982235</v>
          </cell>
          <cell r="T111">
            <v>1.0313745803893095</v>
          </cell>
          <cell r="U111">
            <v>0.97764887802651212</v>
          </cell>
          <cell r="V111">
            <v>0.98074079075720355</v>
          </cell>
          <cell r="W111">
            <v>1</v>
          </cell>
          <cell r="X111">
            <v>0.94164722413127833</v>
          </cell>
          <cell r="Y111">
            <v>0.95570688311560459</v>
          </cell>
          <cell r="Z111">
            <v>1.0217161273749575</v>
          </cell>
        </row>
        <row r="112">
          <cell r="C112">
            <v>1.1181894200381024</v>
          </cell>
          <cell r="D112">
            <v>1.1036778948926533</v>
          </cell>
          <cell r="E112">
            <v>1.1033258960767705</v>
          </cell>
          <cell r="F112">
            <v>1.0737372542838184</v>
          </cell>
          <cell r="G112">
            <v>0.97026766355355853</v>
          </cell>
          <cell r="H112">
            <v>1.1099869245686138</v>
          </cell>
          <cell r="I112">
            <v>1.0661191841651372</v>
          </cell>
          <cell r="J112">
            <v>1.0769023462174561</v>
          </cell>
          <cell r="K112">
            <v>1.0416303232551964</v>
          </cell>
          <cell r="L112">
            <v>1.0729723853823105</v>
          </cell>
          <cell r="M112">
            <v>1.0967411016154873</v>
          </cell>
          <cell r="N112">
            <v>1.1107945402974635</v>
          </cell>
          <cell r="O112">
            <v>0.99885382627447938</v>
          </cell>
          <cell r="P112">
            <v>1.0312925527525021</v>
          </cell>
          <cell r="Q112">
            <v>1.0948291689914227</v>
          </cell>
          <cell r="R112">
            <v>1.0359663041308458</v>
          </cell>
          <cell r="S112">
            <v>1.0767939866584937</v>
          </cell>
          <cell r="T112">
            <v>1.0952876554601534</v>
          </cell>
          <cell r="U112">
            <v>1.0382326342314101</v>
          </cell>
          <cell r="V112">
            <v>1.0415161491735838</v>
          </cell>
          <cell r="W112">
            <v>1.0619688290618128</v>
          </cell>
          <cell r="X112">
            <v>1</v>
          </cell>
          <cell r="Y112">
            <v>1.0149309195885934</v>
          </cell>
          <cell r="Z112">
            <v>1.0850306794219535</v>
          </cell>
        </row>
        <row r="113">
          <cell r="C113">
            <v>1.1017394370952511</v>
          </cell>
          <cell r="D113">
            <v>1.0874413948685631</v>
          </cell>
          <cell r="E113">
            <v>1.0870945744011902</v>
          </cell>
          <cell r="F113">
            <v>1.0579412190132726</v>
          </cell>
          <cell r="G113">
            <v>0.95599379704271958</v>
          </cell>
          <cell r="H113">
            <v>1.0936576107254194</v>
          </cell>
          <cell r="I113">
            <v>1.0504352203569609</v>
          </cell>
          <cell r="J113">
            <v>1.0610597484348818</v>
          </cell>
          <cell r="K113">
            <v>1.0263066216146275</v>
          </cell>
          <cell r="L113">
            <v>1.0571876023022773</v>
          </cell>
          <cell r="M113">
            <v>1.0806066506083547</v>
          </cell>
          <cell r="N113">
            <v>1.0944533454037728</v>
          </cell>
          <cell r="O113">
            <v>0.98415942109574228</v>
          </cell>
          <cell r="P113">
            <v>1.0161209328123939</v>
          </cell>
          <cell r="Q113">
            <v>1.078722844935315</v>
          </cell>
          <cell r="R113">
            <v>1.0207259273870375</v>
          </cell>
          <cell r="S113">
            <v>1.0609529829823068</v>
          </cell>
          <cell r="T113">
            <v>1.0791745864872586</v>
          </cell>
          <cell r="U113">
            <v>1.0229589169007307</v>
          </cell>
          <cell r="V113">
            <v>1.0261941271783963</v>
          </cell>
          <cell r="W113">
            <v>1.0463459222350684</v>
          </cell>
          <cell r="X113">
            <v>0.98528873315373455</v>
          </cell>
          <cell r="Y113">
            <v>1</v>
          </cell>
          <cell r="Z113">
            <v>1.0690685035605925</v>
          </cell>
        </row>
        <row r="114">
          <cell r="C114">
            <v>1.0305601871403434</v>
          </cell>
          <cell r="D114">
            <v>1.0171858877581545</v>
          </cell>
          <cell r="E114">
            <v>1.0168614740594835</v>
          </cell>
          <cell r="F114">
            <v>0.98959160754408182</v>
          </cell>
          <cell r="G114">
            <v>0.89423062587545021</v>
          </cell>
          <cell r="H114">
            <v>1.0230004972393552</v>
          </cell>
          <cell r="I114">
            <v>0.98257054328925375</v>
          </cell>
          <cell r="J114">
            <v>0.99250866048430286</v>
          </cell>
          <cell r="K114">
            <v>0.96000080275160649</v>
          </cell>
          <cell r="L114">
            <v>0.98888667918029083</v>
          </cell>
          <cell r="M114">
            <v>1.0107927106722663</v>
          </cell>
          <cell r="N114">
            <v>1.0237448224867112</v>
          </cell>
          <cell r="O114">
            <v>0.92057657467032672</v>
          </cell>
          <cell r="P114">
            <v>0.95047317307370494</v>
          </cell>
          <cell r="Q114">
            <v>1.0090306106134153</v>
          </cell>
          <cell r="R114">
            <v>0.95478065623246089</v>
          </cell>
          <cell r="S114">
            <v>0.99240879274690386</v>
          </cell>
          <cell r="T114">
            <v>1.0094531668391757</v>
          </cell>
          <cell r="U114">
            <v>0.95686938067458605</v>
          </cell>
          <cell r="V114">
            <v>0.95989557615868326</v>
          </cell>
          <cell r="W114">
            <v>0.97874543937096148</v>
          </cell>
          <cell r="X114">
            <v>0.92163292611481418</v>
          </cell>
          <cell r="Y114">
            <v>0.93539375322483442</v>
          </cell>
          <cell r="Z114">
            <v>1</v>
          </cell>
        </row>
        <row r="119">
          <cell r="C119">
            <v>1</v>
          </cell>
          <cell r="D119">
            <v>0.97942538068310747</v>
          </cell>
          <cell r="E119">
            <v>1.0432651161155553</v>
          </cell>
          <cell r="F119">
            <v>0.99647632884311921</v>
          </cell>
          <cell r="G119">
            <v>0.99589542574675038</v>
          </cell>
          <cell r="H119">
            <v>0.99690867820423534</v>
          </cell>
          <cell r="I119">
            <v>0.99908963346837087</v>
          </cell>
          <cell r="J119">
            <v>0.94834660342564814</v>
          </cell>
          <cell r="K119">
            <v>0.91244875208701925</v>
          </cell>
          <cell r="L119">
            <v>1.0079761656623907</v>
          </cell>
          <cell r="M119">
            <v>1.0031483396715477</v>
          </cell>
          <cell r="N119">
            <v>1.003362570449934</v>
          </cell>
          <cell r="O119">
            <v>0.9794801391169945</v>
          </cell>
          <cell r="P119">
            <v>0.97255361357264447</v>
          </cell>
          <cell r="Q119">
            <v>1.0053595552260342</v>
          </cell>
          <cell r="R119">
            <v>0.97156814061471519</v>
          </cell>
          <cell r="S119">
            <v>1.007976165684465</v>
          </cell>
          <cell r="T119">
            <v>1.0079761657082946</v>
          </cell>
          <cell r="U119">
            <v>1.0079761656706105</v>
          </cell>
          <cell r="V119">
            <v>1.0079761656803972</v>
          </cell>
          <cell r="W119">
            <v>0.97967836394143271</v>
          </cell>
          <cell r="X119">
            <v>1.007976165685194</v>
          </cell>
          <cell r="Y119">
            <v>0.97754169127414614</v>
          </cell>
          <cell r="Z119">
            <v>1.0079761656386519</v>
          </cell>
        </row>
        <row r="120">
          <cell r="C120">
            <v>1.0210068267809669</v>
          </cell>
          <cell r="D120">
            <v>1</v>
          </cell>
          <cell r="E120">
            <v>1.06518080569642</v>
          </cell>
          <cell r="F120">
            <v>1.0174091344744605</v>
          </cell>
          <cell r="G120">
            <v>1.0168160284473695</v>
          </cell>
          <cell r="H120">
            <v>1.0178505661237143</v>
          </cell>
          <cell r="I120">
            <v>1.0200773363373006</v>
          </cell>
          <cell r="J120">
            <v>0.96826835625212893</v>
          </cell>
          <cell r="K120">
            <v>0.93161640496862064</v>
          </cell>
          <cell r="L120">
            <v>1.0291505463738035</v>
          </cell>
          <cell r="M120">
            <v>1.0242213030786422</v>
          </cell>
          <cell r="N120">
            <v>1.0244400341658815</v>
          </cell>
          <cell r="O120">
            <v>1.0000559087348224</v>
          </cell>
          <cell r="P120">
            <v>0.9929838788681683</v>
          </cell>
          <cell r="Q120">
            <v>1.0264789692552572</v>
          </cell>
          <cell r="R120">
            <v>0.99197770425051457</v>
          </cell>
          <cell r="S120">
            <v>1.0291505463963415</v>
          </cell>
          <cell r="T120">
            <v>1.0291505464206718</v>
          </cell>
          <cell r="U120">
            <v>1.0291505463821962</v>
          </cell>
          <cell r="V120">
            <v>1.0291505463921884</v>
          </cell>
          <cell r="W120">
            <v>1.0002582976338112</v>
          </cell>
          <cell r="X120">
            <v>1.029150546397086</v>
          </cell>
          <cell r="Y120">
            <v>0.99807674025391546</v>
          </cell>
          <cell r="Z120">
            <v>1.0291505463495663</v>
          </cell>
        </row>
        <row r="121">
          <cell r="C121">
            <v>0.95852912606083607</v>
          </cell>
          <cell r="D121">
            <v>0.93880775418798079</v>
          </cell>
          <cell r="E121">
            <v>1</v>
          </cell>
          <cell r="F121">
            <v>0.95515158462630545</v>
          </cell>
          <cell r="G121">
            <v>0.954594772089017</v>
          </cell>
          <cell r="H121">
            <v>0.955566004081569</v>
          </cell>
          <cell r="I121">
            <v>0.95765651322487855</v>
          </cell>
          <cell r="J121">
            <v>0.90901784098434879</v>
          </cell>
          <cell r="K121">
            <v>0.87460870491327114</v>
          </cell>
          <cell r="L121">
            <v>0.9661745131625239</v>
          </cell>
          <cell r="M121">
            <v>0.96154690133474741</v>
          </cell>
          <cell r="N121">
            <v>0.96175224777552937</v>
          </cell>
          <cell r="O121">
            <v>0.93886024174175886</v>
          </cell>
          <cell r="P121">
            <v>0.93222096526509501</v>
          </cell>
          <cell r="Q121">
            <v>0.96366641584772128</v>
          </cell>
          <cell r="R121">
            <v>0.93127636073197451</v>
          </cell>
          <cell r="S121">
            <v>0.96617451318368264</v>
          </cell>
          <cell r="T121">
            <v>0.96617451320652425</v>
          </cell>
          <cell r="U121">
            <v>0.96617451317040282</v>
          </cell>
          <cell r="V121">
            <v>0.96617451317978376</v>
          </cell>
          <cell r="W121">
            <v>0.93905024600949116</v>
          </cell>
          <cell r="X121">
            <v>0.96617451318438163</v>
          </cell>
          <cell r="Y121">
            <v>0.93700218302503901</v>
          </cell>
          <cell r="Z121">
            <v>0.96617451313976965</v>
          </cell>
        </row>
        <row r="122">
          <cell r="C122">
            <v>1.0035361313208229</v>
          </cell>
          <cell r="D122">
            <v>0.98288875744814996</v>
          </cell>
          <cell r="E122">
            <v>1.0469542385685735</v>
          </cell>
          <cell r="F122">
            <v>1</v>
          </cell>
          <cell r="G122">
            <v>0.99941704275399779</v>
          </cell>
          <cell r="H122">
            <v>1.0004338782052336</v>
          </cell>
          <cell r="I122">
            <v>1.0026225456135878</v>
          </cell>
          <cell r="J122">
            <v>0.95170008155301755</v>
          </cell>
          <cell r="K122">
            <v>0.91567529069791997</v>
          </cell>
          <cell r="L122">
            <v>1.0115405017524324</v>
          </cell>
          <cell r="M122">
            <v>1.0066956039348918</v>
          </cell>
          <cell r="N122">
            <v>1.0069105922614434</v>
          </cell>
          <cell r="O122">
            <v>0.98294370951505006</v>
          </cell>
          <cell r="P122">
            <v>0.97599269086677809</v>
          </cell>
          <cell r="Q122">
            <v>1.0089146386379575</v>
          </cell>
          <cell r="R122">
            <v>0.97500373314705657</v>
          </cell>
          <cell r="S122">
            <v>1.0115405017745847</v>
          </cell>
          <cell r="T122">
            <v>1.0115405017984986</v>
          </cell>
          <cell r="U122">
            <v>1.0115405017606813</v>
          </cell>
          <cell r="V122">
            <v>1.0115405017705026</v>
          </cell>
          <cell r="W122">
            <v>0.98314263528849855</v>
          </cell>
          <cell r="X122">
            <v>1.0115405017753165</v>
          </cell>
          <cell r="Y122">
            <v>0.98099840706607089</v>
          </cell>
          <cell r="Z122">
            <v>1.0115405017286097</v>
          </cell>
        </row>
        <row r="123">
          <cell r="C123">
            <v>1.0041214912199963</v>
          </cell>
          <cell r="D123">
            <v>0.98346207379023431</v>
          </cell>
          <cell r="E123">
            <v>1.0475649241317539</v>
          </cell>
          <cell r="F123">
            <v>1.0005832972833801</v>
          </cell>
          <cell r="G123">
            <v>1</v>
          </cell>
          <cell r="H123">
            <v>1.001017428568592</v>
          </cell>
          <cell r="I123">
            <v>1.0032073726207</v>
          </cell>
          <cell r="J123">
            <v>0.95225520562518018</v>
          </cell>
          <cell r="K123">
            <v>0.91620940160744235</v>
          </cell>
          <cell r="L123">
            <v>1.0121305305791337</v>
          </cell>
          <cell r="M123">
            <v>1.0072828067458577</v>
          </cell>
          <cell r="N123">
            <v>1.0074979204745163</v>
          </cell>
          <cell r="O123">
            <v>0.98351705791052579</v>
          </cell>
          <cell r="P123">
            <v>0.97656198475195966</v>
          </cell>
          <cell r="Q123">
            <v>1.0095031358058375</v>
          </cell>
          <cell r="R123">
            <v>0.97557245017588679</v>
          </cell>
          <cell r="S123">
            <v>1.0121305306012989</v>
          </cell>
          <cell r="T123">
            <v>1.0121305306252268</v>
          </cell>
          <cell r="U123">
            <v>1.0121305305873873</v>
          </cell>
          <cell r="V123">
            <v>1.0121305305972144</v>
          </cell>
          <cell r="W123">
            <v>0.98371609971683749</v>
          </cell>
          <cell r="X123">
            <v>1.012130530602031</v>
          </cell>
          <cell r="Y123">
            <v>0.98157062077191282</v>
          </cell>
          <cell r="Z123">
            <v>1.012130530555297</v>
          </cell>
        </row>
        <row r="124">
          <cell r="C124">
            <v>1.0031009076993223</v>
          </cell>
          <cell r="D124">
            <v>0.98246248838697936</v>
          </cell>
          <cell r="E124">
            <v>1.0465001849465525</v>
          </cell>
          <cell r="F124">
            <v>0.99956630996342122</v>
          </cell>
          <cell r="G124">
            <v>0.9989836055401683</v>
          </cell>
          <cell r="H124">
            <v>1</v>
          </cell>
          <cell r="I124">
            <v>1.002187718205106</v>
          </cell>
          <cell r="J124">
            <v>0.95128733870983684</v>
          </cell>
          <cell r="K124">
            <v>0.91527817144760293</v>
          </cell>
          <cell r="L124">
            <v>1.0111018067152264</v>
          </cell>
          <cell r="M124">
            <v>1.0062590100815976</v>
          </cell>
          <cell r="N124">
            <v>1.0064739051698539</v>
          </cell>
          <cell r="O124">
            <v>0.98251741662171554</v>
          </cell>
          <cell r="P124">
            <v>0.97556941256097551</v>
          </cell>
          <cell r="Q124">
            <v>1.0084770824114218</v>
          </cell>
          <cell r="R124">
            <v>0.97458088374236362</v>
          </cell>
          <cell r="S124">
            <v>1.0111018067373692</v>
          </cell>
          <cell r="T124">
            <v>1.0111018067612729</v>
          </cell>
          <cell r="U124">
            <v>1.0111018067234718</v>
          </cell>
          <cell r="V124">
            <v>1.0111018067332889</v>
          </cell>
          <cell r="W124">
            <v>0.98271625612303815</v>
          </cell>
          <cell r="X124">
            <v>1.0111018067381006</v>
          </cell>
          <cell r="Y124">
            <v>0.98057295783102671</v>
          </cell>
          <cell r="Z124">
            <v>1.0111018066914141</v>
          </cell>
        </row>
        <row r="125">
          <cell r="C125">
            <v>1.0009111960540205</v>
          </cell>
          <cell r="D125">
            <v>0.98031782922519339</v>
          </cell>
          <cell r="E125">
            <v>1.0442157351726571</v>
          </cell>
          <cell r="F125">
            <v>0.99738431414188589</v>
          </cell>
          <cell r="G125">
            <v>0.99680288172890785</v>
          </cell>
          <cell r="H125">
            <v>0.99781705745803373</v>
          </cell>
          <cell r="I125">
            <v>1</v>
          </cell>
          <cell r="J125">
            <v>0.94921073310853332</v>
          </cell>
          <cell r="K125">
            <v>0.91328017178941689</v>
          </cell>
          <cell r="L125">
            <v>1.0088946295670889</v>
          </cell>
          <cell r="M125">
            <v>1.0040624044802535</v>
          </cell>
          <cell r="N125">
            <v>1.0042768304648799</v>
          </cell>
          <cell r="O125">
            <v>0.98037263755474924</v>
          </cell>
          <cell r="P125">
            <v>0.97343980058765511</v>
          </cell>
          <cell r="Q125">
            <v>1.0062756348856279</v>
          </cell>
          <cell r="R125">
            <v>0.9724534296706554</v>
          </cell>
          <cell r="S125">
            <v>1.0088946295891832</v>
          </cell>
          <cell r="T125">
            <v>1.0088946296130348</v>
          </cell>
          <cell r="U125">
            <v>1.0088946295753163</v>
          </cell>
          <cell r="V125">
            <v>1.008894629585112</v>
          </cell>
          <cell r="W125">
            <v>0.98057104300086539</v>
          </cell>
          <cell r="X125">
            <v>1.0088946295899131</v>
          </cell>
          <cell r="Y125">
            <v>0.97843242340587566</v>
          </cell>
          <cell r="Z125">
            <v>1.0088946295433285</v>
          </cell>
        </row>
        <row r="126">
          <cell r="C126">
            <v>1.0544667913479817</v>
          </cell>
          <cell r="D126">
            <v>1.0327715385336917</v>
          </cell>
          <cell r="E126">
            <v>1.1000884195156491</v>
          </cell>
          <cell r="F126">
            <v>1.0507511971294201</v>
          </cell>
          <cell r="G126">
            <v>1.0501386541053079</v>
          </cell>
          <cell r="H126">
            <v>1.0512070951729775</v>
          </cell>
          <cell r="I126">
            <v>1.0535068400724241</v>
          </cell>
          <cell r="J126">
            <v>1</v>
          </cell>
          <cell r="K126">
            <v>0.96214690788266921</v>
          </cell>
          <cell r="L126">
            <v>1.0628773931612627</v>
          </cell>
          <cell r="M126">
            <v>1.057786610979512</v>
          </cell>
          <cell r="N126">
            <v>1.0580125102210052</v>
          </cell>
          <cell r="O126">
            <v>1.0328292794837719</v>
          </cell>
          <cell r="P126">
            <v>1.0255254883178313</v>
          </cell>
          <cell r="Q126">
            <v>1.06011826435023</v>
          </cell>
          <cell r="R126">
            <v>1.0244863398099233</v>
          </cell>
          <cell r="S126">
            <v>1.0628773931845392</v>
          </cell>
          <cell r="T126">
            <v>1.0628773932096669</v>
          </cell>
          <cell r="U126">
            <v>1.0628773931699302</v>
          </cell>
          <cell r="V126">
            <v>1.06287739318025</v>
          </cell>
          <cell r="W126">
            <v>1.0330383009783628</v>
          </cell>
          <cell r="X126">
            <v>1.0628773931853082</v>
          </cell>
          <cell r="Y126">
            <v>1.0307852506067281</v>
          </cell>
          <cell r="Z126">
            <v>1.062877393136231</v>
          </cell>
        </row>
        <row r="127">
          <cell r="C127">
            <v>1.095951961918658</v>
          </cell>
          <cell r="D127">
            <v>1.0734031675125801</v>
          </cell>
          <cell r="E127">
            <v>1.1433684508081394</v>
          </cell>
          <cell r="F127">
            <v>1.0920901876011184</v>
          </cell>
          <cell r="G127">
            <v>1.0914535457129684</v>
          </cell>
          <cell r="H127">
            <v>1.0925640217316679</v>
          </cell>
          <cell r="I127">
            <v>1.0949542439322539</v>
          </cell>
          <cell r="J127">
            <v>1.0393423206032346</v>
          </cell>
          <cell r="K127">
            <v>1</v>
          </cell>
          <cell r="L127">
            <v>1.1046934563249433</v>
          </cell>
          <cell r="M127">
            <v>1.0994023909584771</v>
          </cell>
          <cell r="N127">
            <v>1.0996371776003528</v>
          </cell>
          <cell r="O127">
            <v>1.0734631801256302</v>
          </cell>
          <cell r="P127">
            <v>1.0658720408660201</v>
          </cell>
          <cell r="Q127">
            <v>1.1018257769836415</v>
          </cell>
          <cell r="R127">
            <v>1.0647920098443597</v>
          </cell>
          <cell r="S127">
            <v>1.1046934563491357</v>
          </cell>
          <cell r="T127">
            <v>1.104693456375252</v>
          </cell>
          <cell r="U127">
            <v>1.1046934563339519</v>
          </cell>
          <cell r="V127">
            <v>1.1046934563446777</v>
          </cell>
          <cell r="W127">
            <v>1.0736804250108742</v>
          </cell>
          <cell r="X127">
            <v>1.1046934563499349</v>
          </cell>
          <cell r="Y127">
            <v>1.0713387344091836</v>
          </cell>
          <cell r="Z127">
            <v>1.1046934562989268</v>
          </cell>
        </row>
        <row r="128">
          <cell r="C128">
            <v>0.99208695013423343</v>
          </cell>
          <cell r="D128">
            <v>0.97167513880596468</v>
          </cell>
          <cell r="E128">
            <v>1.0350097072285183</v>
          </cell>
          <cell r="F128">
            <v>0.98859116196292762</v>
          </cell>
          <cell r="G128">
            <v>0.98801485558172752</v>
          </cell>
          <cell r="H128">
            <v>0.98902009012198977</v>
          </cell>
          <cell r="I128">
            <v>0.99118378737836521</v>
          </cell>
          <cell r="J128">
            <v>0.94084228946271065</v>
          </cell>
          <cell r="K128">
            <v>0.90522849961179819</v>
          </cell>
          <cell r="L128">
            <v>1</v>
          </cell>
          <cell r="M128">
            <v>0.99521037683696578</v>
          </cell>
          <cell r="N128">
            <v>0.99542291239652003</v>
          </cell>
          <cell r="O128">
            <v>0.97172946393363369</v>
          </cell>
          <cell r="P128">
            <v>0.96485774833131266</v>
          </cell>
          <cell r="Q128">
            <v>0.99740409493250559</v>
          </cell>
          <cell r="R128">
            <v>0.9638800734700409</v>
          </cell>
          <cell r="S128">
            <v>1.0000000000218996</v>
          </cell>
          <cell r="T128">
            <v>1.0000000000455407</v>
          </cell>
          <cell r="U128">
            <v>1.0000000000081548</v>
          </cell>
          <cell r="V128">
            <v>1.0000000000178642</v>
          </cell>
          <cell r="W128">
            <v>0.97192612019515157</v>
          </cell>
          <cell r="X128">
            <v>1.000000000022623</v>
          </cell>
          <cell r="Y128">
            <v>0.96980635512522806</v>
          </cell>
          <cell r="Z128">
            <v>0.99999999997644917</v>
          </cell>
        </row>
        <row r="129">
          <cell r="C129">
            <v>0.99686154126260274</v>
          </cell>
          <cell r="D129">
            <v>0.97635149453947401</v>
          </cell>
          <cell r="E129">
            <v>1.0399908715964608</v>
          </cell>
          <cell r="F129">
            <v>0.99334892900225202</v>
          </cell>
          <cell r="G129">
            <v>0.99276984904628163</v>
          </cell>
          <cell r="H129">
            <v>0.99377992145273808</v>
          </cell>
          <cell r="I129">
            <v>0.99595403187876907</v>
          </cell>
          <cell r="J129">
            <v>0.94537025674204589</v>
          </cell>
          <cell r="K129">
            <v>0.90958506932860461</v>
          </cell>
          <cell r="L129">
            <v>1.0048126740581793</v>
          </cell>
          <cell r="M129">
            <v>1</v>
          </cell>
          <cell r="N129">
            <v>1.000213558423928</v>
          </cell>
          <cell r="O129">
            <v>0.97640608111627569</v>
          </cell>
          <cell r="P129">
            <v>0.96950129418654007</v>
          </cell>
          <cell r="Q129">
            <v>1.0022042757457092</v>
          </cell>
          <cell r="R129">
            <v>0.96851891409482616</v>
          </cell>
          <cell r="S129">
            <v>1.0048126740801844</v>
          </cell>
          <cell r="T129">
            <v>1.0048126741039394</v>
          </cell>
          <cell r="U129">
            <v>1.0048126740663734</v>
          </cell>
          <cell r="V129">
            <v>1.0048126740761294</v>
          </cell>
          <cell r="W129">
            <v>0.97660368382028173</v>
          </cell>
          <cell r="X129">
            <v>1.0048126740809113</v>
          </cell>
          <cell r="Y129">
            <v>0.97447371701199681</v>
          </cell>
          <cell r="Z129">
            <v>1.0048126740345151</v>
          </cell>
        </row>
        <row r="130">
          <cell r="C130">
            <v>0.99664869853733318</v>
          </cell>
          <cell r="D130">
            <v>0.97614303097225119</v>
          </cell>
          <cell r="E130">
            <v>1.0397688202059681</v>
          </cell>
          <cell r="F130">
            <v>0.99313683626475446</v>
          </cell>
          <cell r="G130">
            <v>0.99255787994978206</v>
          </cell>
          <cell r="H130">
            <v>0.99356773669282417</v>
          </cell>
          <cell r="I130">
            <v>0.99574138291839298</v>
          </cell>
          <cell r="J130">
            <v>0.94516840806647262</v>
          </cell>
          <cell r="K130">
            <v>0.90939086124954149</v>
          </cell>
          <cell r="L130">
            <v>1.004598133664073</v>
          </cell>
          <cell r="M130">
            <v>0.99978648717353458</v>
          </cell>
          <cell r="N130">
            <v>1</v>
          </cell>
          <cell r="O130">
            <v>0.97619760589411853</v>
          </cell>
          <cell r="P130">
            <v>0.96929429322495653</v>
          </cell>
          <cell r="Q130">
            <v>1.001990292278099</v>
          </cell>
          <cell r="R130">
            <v>0.9683121228839926</v>
          </cell>
          <cell r="S130">
            <v>1.0045981336860732</v>
          </cell>
          <cell r="T130">
            <v>1.0045981337098231</v>
          </cell>
          <cell r="U130">
            <v>1.0045981336722654</v>
          </cell>
          <cell r="V130">
            <v>1.0045981336820191</v>
          </cell>
          <cell r="W130">
            <v>0.97639516640741264</v>
          </cell>
          <cell r="X130">
            <v>1.0045981336868</v>
          </cell>
          <cell r="Y130">
            <v>0.9742656543743613</v>
          </cell>
          <cell r="Z130">
            <v>1.0045981336404139</v>
          </cell>
        </row>
        <row r="131">
          <cell r="C131">
            <v>1.0209497467723074</v>
          </cell>
          <cell r="D131">
            <v>0.99994409439078946</v>
          </cell>
          <cell r="E131">
            <v>1.0651212561145582</v>
          </cell>
          <cell r="F131">
            <v>1.0173522555969812</v>
          </cell>
          <cell r="G131">
            <v>1.0167591827278442</v>
          </cell>
          <cell r="H131">
            <v>1.0177936625677297</v>
          </cell>
          <cell r="I131">
            <v>1.0200203082923707</v>
          </cell>
          <cell r="J131">
            <v>0.96821422461979334</v>
          </cell>
          <cell r="K131">
            <v>0.93156432238595033</v>
          </cell>
          <cell r="L131">
            <v>1.0290930110855392</v>
          </cell>
          <cell r="M131">
            <v>1.0241640433627273</v>
          </cell>
          <cell r="N131">
            <v>1.0243827622216717</v>
          </cell>
          <cell r="O131">
            <v>1</v>
          </cell>
          <cell r="P131">
            <v>0.99292836549948393</v>
          </cell>
          <cell r="Q131">
            <v>1.0264215833231392</v>
          </cell>
          <cell r="R131">
            <v>0.9919222471326351</v>
          </cell>
          <cell r="S131">
            <v>1.0290930111080758</v>
          </cell>
          <cell r="T131">
            <v>1.0290930111324048</v>
          </cell>
          <cell r="U131">
            <v>1.0290930110939314</v>
          </cell>
          <cell r="V131">
            <v>1.0290930111039229</v>
          </cell>
          <cell r="W131">
            <v>1.0002023775843143</v>
          </cell>
          <cell r="X131">
            <v>1.0290930111088203</v>
          </cell>
          <cell r="Y131">
            <v>0.99802094216571269</v>
          </cell>
          <cell r="Z131">
            <v>1.0290930110613032</v>
          </cell>
        </row>
        <row r="132">
          <cell r="C132">
            <v>1.0282209495130372</v>
          </cell>
          <cell r="D132">
            <v>1.0070656949031529</v>
          </cell>
          <cell r="E132">
            <v>1.0727070482861654</v>
          </cell>
          <cell r="F132">
            <v>1.0245978370103377</v>
          </cell>
          <cell r="G132">
            <v>1.0240005402770143</v>
          </cell>
          <cell r="H132">
            <v>1.0250423876809458</v>
          </cell>
          <cell r="I132">
            <v>1.0272848915734807</v>
          </cell>
          <cell r="J132">
            <v>0.97510984504178377</v>
          </cell>
          <cell r="K132">
            <v>0.93819892225290091</v>
          </cell>
          <cell r="L132">
            <v>1.036422210143894</v>
          </cell>
          <cell r="M132">
            <v>1.0314581383195056</v>
          </cell>
          <cell r="N132">
            <v>1.0316784148938729</v>
          </cell>
          <cell r="O132">
            <v>1.0071219986720379</v>
          </cell>
          <cell r="P132">
            <v>1</v>
          </cell>
          <cell r="Q132">
            <v>1.0337317564765176</v>
          </cell>
          <cell r="R132">
            <v>0.99898671605947864</v>
          </cell>
          <cell r="S132">
            <v>1.0364222101665912</v>
          </cell>
          <cell r="T132">
            <v>1.0364222101910934</v>
          </cell>
          <cell r="U132">
            <v>1.0364222101523457</v>
          </cell>
          <cell r="V132">
            <v>1.0364222101624088</v>
          </cell>
          <cell r="W132">
            <v>1.0073258175892388</v>
          </cell>
          <cell r="X132">
            <v>1.0364222101673408</v>
          </cell>
          <cell r="Y132">
            <v>1.005128845990483</v>
          </cell>
          <cell r="Z132">
            <v>1.0364222101194853</v>
          </cell>
        </row>
        <row r="133">
          <cell r="C133">
            <v>0.9946690164745795</v>
          </cell>
          <cell r="D133">
            <v>0.97420408011430715</v>
          </cell>
          <cell r="E133">
            <v>1.0377034869688975</v>
          </cell>
          <cell r="F133">
            <v>0.99116412995058512</v>
          </cell>
          <cell r="G133">
            <v>0.99058632363905286</v>
          </cell>
          <cell r="H133">
            <v>0.99159417446437981</v>
          </cell>
          <cell r="I133">
            <v>0.99376350309193262</v>
          </cell>
          <cell r="J133">
            <v>0.94329098330639749</v>
          </cell>
          <cell r="K133">
            <v>0.90758450282185288</v>
          </cell>
          <cell r="L133">
            <v>1.002602661329228</v>
          </cell>
          <cell r="M133">
            <v>0.99780057239920572</v>
          </cell>
          <cell r="N133">
            <v>0.99801366111684187</v>
          </cell>
          <cell r="O133">
            <v>0.97425854663188516</v>
          </cell>
          <cell r="P133">
            <v>0.96736894628110048</v>
          </cell>
          <cell r="Q133">
            <v>1</v>
          </cell>
          <cell r="R133">
            <v>0.96638872686327471</v>
          </cell>
          <cell r="S133">
            <v>1.0026026613511845</v>
          </cell>
          <cell r="T133">
            <v>1.0026026613748873</v>
          </cell>
          <cell r="U133">
            <v>1.0026026613374039</v>
          </cell>
          <cell r="V133">
            <v>1.0026026613471386</v>
          </cell>
          <cell r="W133">
            <v>0.97445571472305004</v>
          </cell>
          <cell r="X133">
            <v>1.0026026613519099</v>
          </cell>
          <cell r="Y133">
            <v>0.97233043262255203</v>
          </cell>
          <cell r="Z133">
            <v>1.0026026613056158</v>
          </cell>
        </row>
        <row r="134">
          <cell r="C134">
            <v>1.0292638860793601</v>
          </cell>
          <cell r="D134">
            <v>1.0080871734466519</v>
          </cell>
          <cell r="E134">
            <v>1.0737951076241314</v>
          </cell>
          <cell r="F134">
            <v>1.0256370986111634</v>
          </cell>
          <cell r="G134">
            <v>1.0250391960327592</v>
          </cell>
          <cell r="H134">
            <v>1.0260821001947296</v>
          </cell>
          <cell r="I134">
            <v>1.0283268786852588</v>
          </cell>
          <cell r="J134">
            <v>0.97609891039204444</v>
          </cell>
          <cell r="K134">
            <v>0.93915054842134815</v>
          </cell>
          <cell r="L134">
            <v>1.037473465345045</v>
          </cell>
          <cell r="M134">
            <v>1.0325043584043951</v>
          </cell>
          <cell r="N134">
            <v>1.0327248584078748</v>
          </cell>
          <cell r="O134">
            <v>1.0081435343251099</v>
          </cell>
          <cell r="P134">
            <v>1.0010143117263044</v>
          </cell>
          <cell r="Q134">
            <v>1.0347802827189649</v>
          </cell>
          <cell r="R134">
            <v>1</v>
          </cell>
          <cell r="S134">
            <v>1.0374734653677653</v>
          </cell>
          <cell r="T134">
            <v>1.0374734653922923</v>
          </cell>
          <cell r="U134">
            <v>1.0374734653535056</v>
          </cell>
          <cell r="V134">
            <v>1.0374734653635787</v>
          </cell>
          <cell r="W134">
            <v>1.0083475599782288</v>
          </cell>
          <cell r="X134">
            <v>1.0374734653685158</v>
          </cell>
          <cell r="Y134">
            <v>1.0061483599654177</v>
          </cell>
          <cell r="Z134">
            <v>1.0374734653206117</v>
          </cell>
        </row>
        <row r="135">
          <cell r="C135">
            <v>0.99208695011250714</v>
          </cell>
          <cell r="D135">
            <v>0.97167513878468537</v>
          </cell>
          <cell r="E135">
            <v>1.0350097072058519</v>
          </cell>
          <cell r="F135">
            <v>0.98859116194127794</v>
          </cell>
          <cell r="G135">
            <v>0.9880148555600905</v>
          </cell>
          <cell r="H135">
            <v>0.98902009010033065</v>
          </cell>
          <cell r="I135">
            <v>0.99118378735665869</v>
          </cell>
          <cell r="J135">
            <v>0.94084228944210657</v>
          </cell>
          <cell r="K135">
            <v>0.90522849959197416</v>
          </cell>
          <cell r="L135">
            <v>0.99999999997810041</v>
          </cell>
          <cell r="M135">
            <v>0.9952103768151711</v>
          </cell>
          <cell r="N135">
            <v>0.99542291237472069</v>
          </cell>
          <cell r="O135">
            <v>0.97172946391235326</v>
          </cell>
          <cell r="P135">
            <v>0.96485774831018267</v>
          </cell>
          <cell r="Q135">
            <v>0.99740409491066284</v>
          </cell>
          <cell r="R135">
            <v>0.96388007344893234</v>
          </cell>
          <cell r="S135">
            <v>1</v>
          </cell>
          <cell r="T135">
            <v>1.0000000000236411</v>
          </cell>
          <cell r="U135">
            <v>0.99999999998625522</v>
          </cell>
          <cell r="V135">
            <v>0.99999999999596456</v>
          </cell>
          <cell r="W135">
            <v>0.97192612017386681</v>
          </cell>
          <cell r="X135">
            <v>1.0000000000007234</v>
          </cell>
          <cell r="Y135">
            <v>0.96980635510398971</v>
          </cell>
          <cell r="Z135">
            <v>0.99999999995454958</v>
          </cell>
        </row>
        <row r="136">
          <cell r="C136">
            <v>0.99208695008905301</v>
          </cell>
          <cell r="D136">
            <v>0.97167513876171385</v>
          </cell>
          <cell r="E136">
            <v>1.0350097071813831</v>
          </cell>
          <cell r="F136">
            <v>0.98859116191790641</v>
          </cell>
          <cell r="G136">
            <v>0.98801485553673263</v>
          </cell>
          <cell r="H136">
            <v>0.98902009007694902</v>
          </cell>
          <cell r="I136">
            <v>0.99118378733322599</v>
          </cell>
          <cell r="J136">
            <v>0.94084228941986392</v>
          </cell>
          <cell r="K136">
            <v>0.90522849957057339</v>
          </cell>
          <cell r="L136">
            <v>0.99999999995445921</v>
          </cell>
          <cell r="M136">
            <v>0.99521037679164315</v>
          </cell>
          <cell r="N136">
            <v>0.99542291235118763</v>
          </cell>
          <cell r="O136">
            <v>0.97172946388938042</v>
          </cell>
          <cell r="P136">
            <v>0.96485774828737225</v>
          </cell>
          <cell r="Q136">
            <v>0.99740409488708304</v>
          </cell>
          <cell r="R136">
            <v>0.96388007342614501</v>
          </cell>
          <cell r="S136">
            <v>0.9999999999763588</v>
          </cell>
          <cell r="T136">
            <v>1</v>
          </cell>
          <cell r="U136">
            <v>0.99999999996261402</v>
          </cell>
          <cell r="V136">
            <v>0.99999999997232336</v>
          </cell>
          <cell r="W136">
            <v>0.97192612015088931</v>
          </cell>
          <cell r="X136">
            <v>0.99999999997708222</v>
          </cell>
          <cell r="Y136">
            <v>0.96980635508106239</v>
          </cell>
          <cell r="Z136">
            <v>0.99999999993090838</v>
          </cell>
        </row>
        <row r="137">
          <cell r="C137">
            <v>0.99208695012614312</v>
          </cell>
          <cell r="D137">
            <v>0.97167513879804079</v>
          </cell>
          <cell r="E137">
            <v>1.0350097072200779</v>
          </cell>
          <cell r="F137">
            <v>0.98859116195486585</v>
          </cell>
          <cell r="G137">
            <v>0.98801485557367053</v>
          </cell>
          <cell r="H137">
            <v>0.98902009011392444</v>
          </cell>
          <cell r="I137">
            <v>0.99118378737028234</v>
          </cell>
          <cell r="J137">
            <v>0.94084228945503823</v>
          </cell>
          <cell r="K137">
            <v>0.9052284996044162</v>
          </cell>
          <cell r="L137">
            <v>0.99999999999184519</v>
          </cell>
          <cell r="M137">
            <v>0.99521037682885005</v>
          </cell>
          <cell r="N137">
            <v>0.99542291238840253</v>
          </cell>
          <cell r="O137">
            <v>0.97172946392570947</v>
          </cell>
          <cell r="P137">
            <v>0.9648577483234444</v>
          </cell>
          <cell r="Q137">
            <v>0.99740409492437188</v>
          </cell>
          <cell r="R137">
            <v>0.96388007346218063</v>
          </cell>
          <cell r="S137">
            <v>1.0000000000137448</v>
          </cell>
          <cell r="T137">
            <v>1.0000000000373859</v>
          </cell>
          <cell r="U137">
            <v>1</v>
          </cell>
          <cell r="V137">
            <v>1.0000000000097093</v>
          </cell>
          <cell r="W137">
            <v>0.97192612018722568</v>
          </cell>
          <cell r="X137">
            <v>1.0000000000144682</v>
          </cell>
          <cell r="Y137">
            <v>0.9698063551173195</v>
          </cell>
          <cell r="Z137">
            <v>0.99999999996829436</v>
          </cell>
        </row>
        <row r="138">
          <cell r="C138">
            <v>0.99208695011651071</v>
          </cell>
          <cell r="D138">
            <v>0.97167513878860656</v>
          </cell>
          <cell r="E138">
            <v>1.0350097072100288</v>
          </cell>
          <cell r="F138">
            <v>0.98859116194526742</v>
          </cell>
          <cell r="G138">
            <v>0.98801485556407753</v>
          </cell>
          <cell r="H138">
            <v>0.98902009010432179</v>
          </cell>
          <cell r="I138">
            <v>0.9911837873606586</v>
          </cell>
          <cell r="J138">
            <v>0.94084228944590331</v>
          </cell>
          <cell r="K138">
            <v>0.90522849959562712</v>
          </cell>
          <cell r="L138">
            <v>0.99999999998213596</v>
          </cell>
          <cell r="M138">
            <v>0.99521037681918723</v>
          </cell>
          <cell r="N138">
            <v>0.9954229123787377</v>
          </cell>
          <cell r="O138">
            <v>0.97172946391627468</v>
          </cell>
          <cell r="P138">
            <v>0.96485774831407634</v>
          </cell>
          <cell r="Q138">
            <v>0.99740409491468784</v>
          </cell>
          <cell r="R138">
            <v>0.96388007345282201</v>
          </cell>
          <cell r="S138">
            <v>1.0000000000040354</v>
          </cell>
          <cell r="T138">
            <v>1.0000000000276767</v>
          </cell>
          <cell r="U138">
            <v>0.99999999999029077</v>
          </cell>
          <cell r="V138">
            <v>1</v>
          </cell>
          <cell r="W138">
            <v>0.9719261201777889</v>
          </cell>
          <cell r="X138">
            <v>1.0000000000047589</v>
          </cell>
          <cell r="Y138">
            <v>0.96980635510790336</v>
          </cell>
          <cell r="Z138">
            <v>0.99999999995858502</v>
          </cell>
        </row>
        <row r="139">
          <cell r="C139">
            <v>1.0207431712351076</v>
          </cell>
          <cell r="D139">
            <v>0.99974176906662782</v>
          </cell>
          <cell r="E139">
            <v>1.0649057430627549</v>
          </cell>
          <cell r="F139">
            <v>1.0171464079640435</v>
          </cell>
          <cell r="G139">
            <v>1.0165534550952757</v>
          </cell>
          <cell r="H139">
            <v>1.0175877256219907</v>
          </cell>
          <cell r="I139">
            <v>1.0198139208146262</v>
          </cell>
          <cell r="J139">
            <v>0.96801831941073913</v>
          </cell>
          <cell r="K139">
            <v>0.93137583279482072</v>
          </cell>
          <cell r="L139">
            <v>1.028884787867633</v>
          </cell>
          <cell r="M139">
            <v>1.0239568174555687</v>
          </cell>
          <cell r="N139">
            <v>1.0241754920596748</v>
          </cell>
          <cell r="O139">
            <v>0.99979766336408538</v>
          </cell>
          <cell r="P139">
            <v>0.99272745971430454</v>
          </cell>
          <cell r="Q139">
            <v>1.0262139006329394</v>
          </cell>
          <cell r="R139">
            <v>0.99172154492206144</v>
          </cell>
          <cell r="S139">
            <v>1.028884787890165</v>
          </cell>
          <cell r="T139">
            <v>1.0288847879144891</v>
          </cell>
          <cell r="U139">
            <v>1.0288847878760232</v>
          </cell>
          <cell r="V139">
            <v>1.028884787886013</v>
          </cell>
          <cell r="W139">
            <v>1</v>
          </cell>
          <cell r="X139">
            <v>1.0288847878909093</v>
          </cell>
          <cell r="Y139">
            <v>0.99781900596570261</v>
          </cell>
          <cell r="Z139">
            <v>1.0288847878434018</v>
          </cell>
        </row>
        <row r="140">
          <cell r="C140">
            <v>0.99208695011178949</v>
          </cell>
          <cell r="D140">
            <v>0.97167513878398248</v>
          </cell>
          <cell r="E140">
            <v>1.0350097072051032</v>
          </cell>
          <cell r="F140">
            <v>0.98859116194056273</v>
          </cell>
          <cell r="G140">
            <v>0.98801485555937574</v>
          </cell>
          <cell r="H140">
            <v>0.98902009009961522</v>
          </cell>
          <cell r="I140">
            <v>0.9911837873559417</v>
          </cell>
          <cell r="J140">
            <v>0.94084228944142601</v>
          </cell>
          <cell r="K140">
            <v>0.90522849959131924</v>
          </cell>
          <cell r="L140">
            <v>0.99999999997737699</v>
          </cell>
          <cell r="M140">
            <v>0.99521037681445113</v>
          </cell>
          <cell r="N140">
            <v>0.9954229123740006</v>
          </cell>
          <cell r="O140">
            <v>0.97172946391165027</v>
          </cell>
          <cell r="P140">
            <v>0.96485774830948468</v>
          </cell>
          <cell r="Q140">
            <v>0.99740409490994131</v>
          </cell>
          <cell r="R140">
            <v>0.96388007344823501</v>
          </cell>
          <cell r="S140">
            <v>0.99999999999927658</v>
          </cell>
          <cell r="T140">
            <v>1.0000000000229179</v>
          </cell>
          <cell r="U140">
            <v>0.9999999999855318</v>
          </cell>
          <cell r="V140">
            <v>0.99999999999524114</v>
          </cell>
          <cell r="W140">
            <v>0.97192612017316371</v>
          </cell>
          <cell r="X140">
            <v>1</v>
          </cell>
          <cell r="Y140">
            <v>0.96980635510328816</v>
          </cell>
          <cell r="Z140">
            <v>0.99999999995382616</v>
          </cell>
        </row>
        <row r="141">
          <cell r="C141">
            <v>1.0229742720196222</v>
          </cell>
          <cell r="D141">
            <v>1.0019269658018433</v>
          </cell>
          <cell r="E141">
            <v>1.0672333726817769</v>
          </cell>
          <cell r="F141">
            <v>1.0193696470830755</v>
          </cell>
          <cell r="G141">
            <v>1.0187753981609537</v>
          </cell>
          <cell r="H141">
            <v>1.0198119293560215</v>
          </cell>
          <cell r="I141">
            <v>1.022042990479658</v>
          </cell>
          <cell r="J141">
            <v>0.97013417626163378</v>
          </cell>
          <cell r="K141">
            <v>0.93341159792143136</v>
          </cell>
          <cell r="L141">
            <v>1.0311336842816143</v>
          </cell>
          <cell r="M141">
            <v>1.0261949425031942</v>
          </cell>
          <cell r="N141">
            <v>1.0264140950777583</v>
          </cell>
          <cell r="O141">
            <v>1.0019829822708857</v>
          </cell>
          <cell r="P141">
            <v>0.99489732484452897</v>
          </cell>
          <cell r="Q141">
            <v>1.0284569591253234</v>
          </cell>
          <cell r="R141">
            <v>0.99388921136279629</v>
          </cell>
          <cell r="S141">
            <v>1.0311336843041956</v>
          </cell>
          <cell r="T141">
            <v>1.0311336843285728</v>
          </cell>
          <cell r="U141">
            <v>1.0311336842900229</v>
          </cell>
          <cell r="V141">
            <v>1.0311336843000345</v>
          </cell>
          <cell r="W141">
            <v>1.0021857611663616</v>
          </cell>
          <cell r="X141">
            <v>1.0311336843049417</v>
          </cell>
          <cell r="Y141">
            <v>1</v>
          </cell>
          <cell r="Z141">
            <v>1.0311336842573302</v>
          </cell>
        </row>
        <row r="142">
          <cell r="C142">
            <v>0.99208695015759796</v>
          </cell>
          <cell r="D142">
            <v>0.97167513882884848</v>
          </cell>
          <cell r="E142">
            <v>1.0350097072528937</v>
          </cell>
          <cell r="F142">
            <v>0.98859116198620978</v>
          </cell>
          <cell r="G142">
            <v>0.98801485560499613</v>
          </cell>
          <cell r="H142">
            <v>0.98902009014528203</v>
          </cell>
          <cell r="I142">
            <v>0.99118378740170843</v>
          </cell>
          <cell r="J142">
            <v>0.94084228948486825</v>
          </cell>
          <cell r="K142">
            <v>0.90522849963311713</v>
          </cell>
          <cell r="L142">
            <v>1.0000000000235509</v>
          </cell>
          <cell r="M142">
            <v>0.99521037686040381</v>
          </cell>
          <cell r="N142">
            <v>0.99542291241996306</v>
          </cell>
          <cell r="O142">
            <v>0.97172946395651871</v>
          </cell>
          <cell r="P142">
            <v>0.96485774835403582</v>
          </cell>
          <cell r="Q142">
            <v>0.99740409495599525</v>
          </cell>
          <cell r="R142">
            <v>0.96388007349274107</v>
          </cell>
          <cell r="S142">
            <v>1.0000000000454505</v>
          </cell>
          <cell r="T142">
            <v>1.0000000000690916</v>
          </cell>
          <cell r="U142">
            <v>1.0000000000317057</v>
          </cell>
          <cell r="V142">
            <v>1.0000000000414149</v>
          </cell>
          <cell r="W142">
            <v>0.97192612021804126</v>
          </cell>
          <cell r="X142">
            <v>1.0000000000461737</v>
          </cell>
          <cell r="Y142">
            <v>0.96980635514806779</v>
          </cell>
          <cell r="Z142">
            <v>1</v>
          </cell>
        </row>
        <row r="147">
          <cell r="C147">
            <v>1</v>
          </cell>
          <cell r="D147">
            <v>0.97942538068310747</v>
          </cell>
          <cell r="E147">
            <v>1.0432651161155553</v>
          </cell>
          <cell r="F147">
            <v>0.99647632884311921</v>
          </cell>
          <cell r="G147">
            <v>0.99589542574675038</v>
          </cell>
          <cell r="H147">
            <v>0.99690867820423534</v>
          </cell>
          <cell r="I147">
            <v>0.99908963346837087</v>
          </cell>
          <cell r="J147">
            <v>0.94834660342564814</v>
          </cell>
          <cell r="K147">
            <v>0.91244875208701925</v>
          </cell>
          <cell r="L147">
            <v>1.0079761656623907</v>
          </cell>
          <cell r="M147">
            <v>1.0031483396715477</v>
          </cell>
          <cell r="N147">
            <v>1.003362570449934</v>
          </cell>
          <cell r="O147">
            <v>0.9794801391169945</v>
          </cell>
          <cell r="P147">
            <v>0.97255361357264447</v>
          </cell>
          <cell r="Q147">
            <v>1.0053595552260342</v>
          </cell>
          <cell r="R147">
            <v>0.97156814061471519</v>
          </cell>
          <cell r="S147">
            <v>1.007976165684465</v>
          </cell>
          <cell r="T147">
            <v>1.0079761657082946</v>
          </cell>
          <cell r="U147">
            <v>1.0079761656706105</v>
          </cell>
          <cell r="V147">
            <v>1.0079761656803972</v>
          </cell>
          <cell r="W147">
            <v>0.97967836394143271</v>
          </cell>
          <cell r="X147">
            <v>1.007976165685194</v>
          </cell>
          <cell r="Y147">
            <v>0.97754169127414614</v>
          </cell>
          <cell r="Z147">
            <v>1.0079761656386519</v>
          </cell>
        </row>
        <row r="148">
          <cell r="C148">
            <v>1.0210068267809669</v>
          </cell>
          <cell r="D148">
            <v>1</v>
          </cell>
          <cell r="E148">
            <v>1.06518080569642</v>
          </cell>
          <cell r="F148">
            <v>1.0174091344744605</v>
          </cell>
          <cell r="G148">
            <v>1.0168160284473695</v>
          </cell>
          <cell r="H148">
            <v>1.0178505661237143</v>
          </cell>
          <cell r="I148">
            <v>1.0200773363373006</v>
          </cell>
          <cell r="J148">
            <v>0.96826835625212893</v>
          </cell>
          <cell r="K148">
            <v>0.93161640496862064</v>
          </cell>
          <cell r="L148">
            <v>1.0291505463738035</v>
          </cell>
          <cell r="M148">
            <v>1.0242213030786422</v>
          </cell>
          <cell r="N148">
            <v>1.0244400341658815</v>
          </cell>
          <cell r="O148">
            <v>1.0000559087348224</v>
          </cell>
          <cell r="P148">
            <v>0.9929838788681683</v>
          </cell>
          <cell r="Q148">
            <v>1.0264789692552572</v>
          </cell>
          <cell r="R148">
            <v>0.99197770425051457</v>
          </cell>
          <cell r="S148">
            <v>1.0291505463963415</v>
          </cell>
          <cell r="T148">
            <v>1.0291505464206718</v>
          </cell>
          <cell r="U148">
            <v>1.0291505463821962</v>
          </cell>
          <cell r="V148">
            <v>1.0291505463921884</v>
          </cell>
          <cell r="W148">
            <v>1.0002582976338112</v>
          </cell>
          <cell r="X148">
            <v>1.029150546397086</v>
          </cell>
          <cell r="Y148">
            <v>0.99807674025391546</v>
          </cell>
          <cell r="Z148">
            <v>1.0291505463495663</v>
          </cell>
        </row>
        <row r="149">
          <cell r="C149">
            <v>0.95852912606083607</v>
          </cell>
          <cell r="D149">
            <v>0.93880775418798079</v>
          </cell>
          <cell r="E149">
            <v>1</v>
          </cell>
          <cell r="F149">
            <v>0.95515158462630545</v>
          </cell>
          <cell r="G149">
            <v>0.954594772089017</v>
          </cell>
          <cell r="H149">
            <v>0.955566004081569</v>
          </cell>
          <cell r="I149">
            <v>0.95765651322487855</v>
          </cell>
          <cell r="J149">
            <v>0.90901784098434879</v>
          </cell>
          <cell r="K149">
            <v>0.87460870491327114</v>
          </cell>
          <cell r="L149">
            <v>0.9661745131625239</v>
          </cell>
          <cell r="M149">
            <v>0.96154690133474741</v>
          </cell>
          <cell r="N149">
            <v>0.96175224777552937</v>
          </cell>
          <cell r="O149">
            <v>0.93886024174175886</v>
          </cell>
          <cell r="P149">
            <v>0.93222096526509501</v>
          </cell>
          <cell r="Q149">
            <v>0.96366641584772128</v>
          </cell>
          <cell r="R149">
            <v>0.93127636073197451</v>
          </cell>
          <cell r="S149">
            <v>0.96617451318368264</v>
          </cell>
          <cell r="T149">
            <v>0.96617451320652425</v>
          </cell>
          <cell r="U149">
            <v>0.96617451317040282</v>
          </cell>
          <cell r="V149">
            <v>0.96617451317978376</v>
          </cell>
          <cell r="W149">
            <v>0.93905024600949116</v>
          </cell>
          <cell r="X149">
            <v>0.96617451318438163</v>
          </cell>
          <cell r="Y149">
            <v>0.93700218302503901</v>
          </cell>
          <cell r="Z149">
            <v>0.96617451313976965</v>
          </cell>
        </row>
        <row r="150">
          <cell r="C150">
            <v>1.0035361313208229</v>
          </cell>
          <cell r="D150">
            <v>0.98288875744814996</v>
          </cell>
          <cell r="E150">
            <v>1.0469542385685735</v>
          </cell>
          <cell r="F150">
            <v>1</v>
          </cell>
          <cell r="G150">
            <v>0.99941704275399779</v>
          </cell>
          <cell r="H150">
            <v>1.0004338782052336</v>
          </cell>
          <cell r="I150">
            <v>1.0026225456135878</v>
          </cell>
          <cell r="J150">
            <v>0.95170008155301755</v>
          </cell>
          <cell r="K150">
            <v>0.91567529069791997</v>
          </cell>
          <cell r="L150">
            <v>1.0115405017524324</v>
          </cell>
          <cell r="M150">
            <v>1.0066956039348918</v>
          </cell>
          <cell r="N150">
            <v>1.0069105922614434</v>
          </cell>
          <cell r="O150">
            <v>0.98294370951505006</v>
          </cell>
          <cell r="P150">
            <v>0.97599269086677809</v>
          </cell>
          <cell r="Q150">
            <v>1.0089146386379575</v>
          </cell>
          <cell r="R150">
            <v>0.97500373314705657</v>
          </cell>
          <cell r="S150">
            <v>1.0115405017745847</v>
          </cell>
          <cell r="T150">
            <v>1.0115405017984986</v>
          </cell>
          <cell r="U150">
            <v>1.0115405017606813</v>
          </cell>
          <cell r="V150">
            <v>1.0115405017705026</v>
          </cell>
          <cell r="W150">
            <v>0.98314263528849855</v>
          </cell>
          <cell r="X150">
            <v>1.0115405017753165</v>
          </cell>
          <cell r="Y150">
            <v>0.98099840706607089</v>
          </cell>
          <cell r="Z150">
            <v>1.0115405017286097</v>
          </cell>
        </row>
        <row r="151">
          <cell r="C151">
            <v>1.0041214912199963</v>
          </cell>
          <cell r="D151">
            <v>0.98346207379023431</v>
          </cell>
          <cell r="E151">
            <v>1.0475649241317539</v>
          </cell>
          <cell r="F151">
            <v>1.0005832972833801</v>
          </cell>
          <cell r="G151">
            <v>1</v>
          </cell>
          <cell r="H151">
            <v>1.001017428568592</v>
          </cell>
          <cell r="I151">
            <v>1.0032073726207</v>
          </cell>
          <cell r="J151">
            <v>0.95225520562518018</v>
          </cell>
          <cell r="K151">
            <v>0.91620940160744235</v>
          </cell>
          <cell r="L151">
            <v>1.0121305305791337</v>
          </cell>
          <cell r="M151">
            <v>1.0072828067458577</v>
          </cell>
          <cell r="N151">
            <v>1.0074979204745163</v>
          </cell>
          <cell r="O151">
            <v>0.98351705791052579</v>
          </cell>
          <cell r="P151">
            <v>0.97656198475195966</v>
          </cell>
          <cell r="Q151">
            <v>1.0095031358058375</v>
          </cell>
          <cell r="R151">
            <v>0.97557245017588679</v>
          </cell>
          <cell r="S151">
            <v>1.0121305306012989</v>
          </cell>
          <cell r="T151">
            <v>1.0121305306252268</v>
          </cell>
          <cell r="U151">
            <v>1.0121305305873873</v>
          </cell>
          <cell r="V151">
            <v>1.0121305305972144</v>
          </cell>
          <cell r="W151">
            <v>0.98371609971683749</v>
          </cell>
          <cell r="X151">
            <v>1.012130530602031</v>
          </cell>
          <cell r="Y151">
            <v>0.98157062077191282</v>
          </cell>
          <cell r="Z151">
            <v>1.012130530555297</v>
          </cell>
        </row>
        <row r="152">
          <cell r="C152">
            <v>1.0031009076993223</v>
          </cell>
          <cell r="D152">
            <v>0.98246248838697936</v>
          </cell>
          <cell r="E152">
            <v>1.0465001849465525</v>
          </cell>
          <cell r="F152">
            <v>0.99956630996342122</v>
          </cell>
          <cell r="G152">
            <v>0.9989836055401683</v>
          </cell>
          <cell r="H152">
            <v>1</v>
          </cell>
          <cell r="I152">
            <v>1.002187718205106</v>
          </cell>
          <cell r="J152">
            <v>0.95128733870983684</v>
          </cell>
          <cell r="K152">
            <v>0.91527817144760293</v>
          </cell>
          <cell r="L152">
            <v>1.0111018067152264</v>
          </cell>
          <cell r="M152">
            <v>1.0062590100815976</v>
          </cell>
          <cell r="N152">
            <v>1.0064739051698539</v>
          </cell>
          <cell r="O152">
            <v>0.98251741662171554</v>
          </cell>
          <cell r="P152">
            <v>0.97556941256097551</v>
          </cell>
          <cell r="Q152">
            <v>1.0084770824114218</v>
          </cell>
          <cell r="R152">
            <v>0.97458088374236362</v>
          </cell>
          <cell r="S152">
            <v>1.0111018067373692</v>
          </cell>
          <cell r="T152">
            <v>1.0111018067612729</v>
          </cell>
          <cell r="U152">
            <v>1.0111018067234718</v>
          </cell>
          <cell r="V152">
            <v>1.0111018067332889</v>
          </cell>
          <cell r="W152">
            <v>0.98271625612303815</v>
          </cell>
          <cell r="X152">
            <v>1.0111018067381006</v>
          </cell>
          <cell r="Y152">
            <v>0.98057295783102671</v>
          </cell>
          <cell r="Z152">
            <v>1.0111018066914141</v>
          </cell>
        </row>
        <row r="153">
          <cell r="C153">
            <v>1.0009111960540205</v>
          </cell>
          <cell r="D153">
            <v>0.98031782922519339</v>
          </cell>
          <cell r="E153">
            <v>1.0442157351726571</v>
          </cell>
          <cell r="F153">
            <v>0.99738431414188589</v>
          </cell>
          <cell r="G153">
            <v>0.99680288172890785</v>
          </cell>
          <cell r="H153">
            <v>0.99781705745803373</v>
          </cell>
          <cell r="I153">
            <v>1</v>
          </cell>
          <cell r="J153">
            <v>0.94921073310853332</v>
          </cell>
          <cell r="K153">
            <v>0.91328017178941689</v>
          </cell>
          <cell r="L153">
            <v>1.0088946295670889</v>
          </cell>
          <cell r="M153">
            <v>1.0040624044802535</v>
          </cell>
          <cell r="N153">
            <v>1.0042768304648799</v>
          </cell>
          <cell r="O153">
            <v>0.98037263755474924</v>
          </cell>
          <cell r="P153">
            <v>0.97343980058765511</v>
          </cell>
          <cell r="Q153">
            <v>1.0062756348856279</v>
          </cell>
          <cell r="R153">
            <v>0.9724534296706554</v>
          </cell>
          <cell r="S153">
            <v>1.0088946295891832</v>
          </cell>
          <cell r="T153">
            <v>1.0088946296130348</v>
          </cell>
          <cell r="U153">
            <v>1.0088946295753163</v>
          </cell>
          <cell r="V153">
            <v>1.008894629585112</v>
          </cell>
          <cell r="W153">
            <v>0.98057104300086539</v>
          </cell>
          <cell r="X153">
            <v>1.0088946295899131</v>
          </cell>
          <cell r="Y153">
            <v>0.97843242340587566</v>
          </cell>
          <cell r="Z153">
            <v>1.0088946295433285</v>
          </cell>
        </row>
        <row r="154">
          <cell r="C154">
            <v>1.0544667913479817</v>
          </cell>
          <cell r="D154">
            <v>1.0327715385336917</v>
          </cell>
          <cell r="E154">
            <v>1.1000884195156491</v>
          </cell>
          <cell r="F154">
            <v>1.0507511971294201</v>
          </cell>
          <cell r="G154">
            <v>1.0501386541053079</v>
          </cell>
          <cell r="H154">
            <v>1.0512070951729775</v>
          </cell>
          <cell r="I154">
            <v>1.0535068400724241</v>
          </cell>
          <cell r="J154">
            <v>1</v>
          </cell>
          <cell r="K154">
            <v>0.96214690788266921</v>
          </cell>
          <cell r="L154">
            <v>1.0628773931612627</v>
          </cell>
          <cell r="M154">
            <v>1.057786610979512</v>
          </cell>
          <cell r="N154">
            <v>1.0580125102210052</v>
          </cell>
          <cell r="O154">
            <v>1.0328292794837719</v>
          </cell>
          <cell r="P154">
            <v>1.0255254883178313</v>
          </cell>
          <cell r="Q154">
            <v>1.06011826435023</v>
          </cell>
          <cell r="R154">
            <v>1.0244863398099233</v>
          </cell>
          <cell r="S154">
            <v>1.0628773931845392</v>
          </cell>
          <cell r="T154">
            <v>1.0628773932096669</v>
          </cell>
          <cell r="U154">
            <v>1.0628773931699302</v>
          </cell>
          <cell r="V154">
            <v>1.06287739318025</v>
          </cell>
          <cell r="W154">
            <v>1.0330383009783628</v>
          </cell>
          <cell r="X154">
            <v>1.0628773931853082</v>
          </cell>
          <cell r="Y154">
            <v>1.0307852506067281</v>
          </cell>
          <cell r="Z154">
            <v>1.062877393136231</v>
          </cell>
        </row>
        <row r="155">
          <cell r="C155">
            <v>1.095951961918658</v>
          </cell>
          <cell r="D155">
            <v>1.0734031675125801</v>
          </cell>
          <cell r="E155">
            <v>1.1433684508081394</v>
          </cell>
          <cell r="F155">
            <v>1.0920901876011184</v>
          </cell>
          <cell r="G155">
            <v>1.0914535457129684</v>
          </cell>
          <cell r="H155">
            <v>1.0925640217316679</v>
          </cell>
          <cell r="I155">
            <v>1.0949542439322539</v>
          </cell>
          <cell r="J155">
            <v>1.0393423206032346</v>
          </cell>
          <cell r="K155">
            <v>1</v>
          </cell>
          <cell r="L155">
            <v>1.1046934563249433</v>
          </cell>
          <cell r="M155">
            <v>1.0994023909584771</v>
          </cell>
          <cell r="N155">
            <v>1.0996371776003528</v>
          </cell>
          <cell r="O155">
            <v>1.0734631801256302</v>
          </cell>
          <cell r="P155">
            <v>1.0658720408660201</v>
          </cell>
          <cell r="Q155">
            <v>1.1018257769836415</v>
          </cell>
          <cell r="R155">
            <v>1.0647920098443597</v>
          </cell>
          <cell r="S155">
            <v>1.1046934563491357</v>
          </cell>
          <cell r="T155">
            <v>1.104693456375252</v>
          </cell>
          <cell r="U155">
            <v>1.1046934563339519</v>
          </cell>
          <cell r="V155">
            <v>1.1046934563446777</v>
          </cell>
          <cell r="W155">
            <v>1.0736804250108742</v>
          </cell>
          <cell r="X155">
            <v>1.1046934563499349</v>
          </cell>
          <cell r="Y155">
            <v>1.0713387344091836</v>
          </cell>
          <cell r="Z155">
            <v>1.1046934562989268</v>
          </cell>
        </row>
        <row r="156">
          <cell r="C156">
            <v>0.99208695013423343</v>
          </cell>
          <cell r="D156">
            <v>0.97167513880596468</v>
          </cell>
          <cell r="E156">
            <v>1.0350097072285183</v>
          </cell>
          <cell r="F156">
            <v>0.98859116196292762</v>
          </cell>
          <cell r="G156">
            <v>0.98801485558172752</v>
          </cell>
          <cell r="H156">
            <v>0.98902009012198977</v>
          </cell>
          <cell r="I156">
            <v>0.99118378737836521</v>
          </cell>
          <cell r="J156">
            <v>0.94084228946271065</v>
          </cell>
          <cell r="K156">
            <v>0.90522849961179819</v>
          </cell>
          <cell r="L156">
            <v>1</v>
          </cell>
          <cell r="M156">
            <v>0.99521037683696578</v>
          </cell>
          <cell r="N156">
            <v>0.99542291239652003</v>
          </cell>
          <cell r="O156">
            <v>0.97172946393363369</v>
          </cell>
          <cell r="P156">
            <v>0.96485774833131266</v>
          </cell>
          <cell r="Q156">
            <v>0.99740409493250559</v>
          </cell>
          <cell r="R156">
            <v>0.9638800734700409</v>
          </cell>
          <cell r="S156">
            <v>1.0000000000218996</v>
          </cell>
          <cell r="T156">
            <v>1.0000000000455407</v>
          </cell>
          <cell r="U156">
            <v>1.0000000000081548</v>
          </cell>
          <cell r="V156">
            <v>1.0000000000178642</v>
          </cell>
          <cell r="W156">
            <v>0.97192612019515157</v>
          </cell>
          <cell r="X156">
            <v>1.000000000022623</v>
          </cell>
          <cell r="Y156">
            <v>0.96980635512522806</v>
          </cell>
          <cell r="Z156">
            <v>0.99999999997644917</v>
          </cell>
        </row>
        <row r="157">
          <cell r="C157">
            <v>0.99686154126260274</v>
          </cell>
          <cell r="D157">
            <v>0.97635149453947401</v>
          </cell>
          <cell r="E157">
            <v>1.0399908715964608</v>
          </cell>
          <cell r="F157">
            <v>0.99334892900225202</v>
          </cell>
          <cell r="G157">
            <v>0.99276984904628163</v>
          </cell>
          <cell r="H157">
            <v>0.99377992145273808</v>
          </cell>
          <cell r="I157">
            <v>0.99595403187876907</v>
          </cell>
          <cell r="J157">
            <v>0.94537025674204589</v>
          </cell>
          <cell r="K157">
            <v>0.90958506932860461</v>
          </cell>
          <cell r="L157">
            <v>1.0048126740581793</v>
          </cell>
          <cell r="M157">
            <v>1</v>
          </cell>
          <cell r="N157">
            <v>1.000213558423928</v>
          </cell>
          <cell r="O157">
            <v>0.97640608111627569</v>
          </cell>
          <cell r="P157">
            <v>0.96950129418654007</v>
          </cell>
          <cell r="Q157">
            <v>1.0022042757457092</v>
          </cell>
          <cell r="R157">
            <v>0.96851891409482616</v>
          </cell>
          <cell r="S157">
            <v>1.0048126740801844</v>
          </cell>
          <cell r="T157">
            <v>1.0048126741039394</v>
          </cell>
          <cell r="U157">
            <v>1.0048126740663734</v>
          </cell>
          <cell r="V157">
            <v>1.0048126740761294</v>
          </cell>
          <cell r="W157">
            <v>0.97660368382028173</v>
          </cell>
          <cell r="X157">
            <v>1.0048126740809113</v>
          </cell>
          <cell r="Y157">
            <v>0.97447371701199681</v>
          </cell>
          <cell r="Z157">
            <v>1.0048126740345151</v>
          </cell>
        </row>
        <row r="158">
          <cell r="C158">
            <v>0.99664869853733318</v>
          </cell>
          <cell r="D158">
            <v>0.97614303097225119</v>
          </cell>
          <cell r="E158">
            <v>1.0397688202059681</v>
          </cell>
          <cell r="F158">
            <v>0.99313683626475446</v>
          </cell>
          <cell r="G158">
            <v>0.99255787994978206</v>
          </cell>
          <cell r="H158">
            <v>0.99356773669282417</v>
          </cell>
          <cell r="I158">
            <v>0.99574138291839298</v>
          </cell>
          <cell r="J158">
            <v>0.94516840806647262</v>
          </cell>
          <cell r="K158">
            <v>0.90939086124954149</v>
          </cell>
          <cell r="L158">
            <v>1.004598133664073</v>
          </cell>
          <cell r="M158">
            <v>0.99978648717353458</v>
          </cell>
          <cell r="N158">
            <v>1</v>
          </cell>
          <cell r="O158">
            <v>0.97619760589411853</v>
          </cell>
          <cell r="P158">
            <v>0.96929429322495653</v>
          </cell>
          <cell r="Q158">
            <v>1.001990292278099</v>
          </cell>
          <cell r="R158">
            <v>0.9683121228839926</v>
          </cell>
          <cell r="S158">
            <v>1.0045981336860732</v>
          </cell>
          <cell r="T158">
            <v>1.0045981337098231</v>
          </cell>
          <cell r="U158">
            <v>1.0045981336722654</v>
          </cell>
          <cell r="V158">
            <v>1.0045981336820191</v>
          </cell>
          <cell r="W158">
            <v>0.97639516640741264</v>
          </cell>
          <cell r="X158">
            <v>1.0045981336868</v>
          </cell>
          <cell r="Y158">
            <v>0.9742656543743613</v>
          </cell>
          <cell r="Z158">
            <v>1.0045981336404139</v>
          </cell>
        </row>
        <row r="159">
          <cell r="C159">
            <v>1.0209497467723074</v>
          </cell>
          <cell r="D159">
            <v>0.99994409439078946</v>
          </cell>
          <cell r="E159">
            <v>1.0651212561145582</v>
          </cell>
          <cell r="F159">
            <v>1.0173522555969812</v>
          </cell>
          <cell r="G159">
            <v>1.0167591827278442</v>
          </cell>
          <cell r="H159">
            <v>1.0177936625677297</v>
          </cell>
          <cell r="I159">
            <v>1.0200203082923707</v>
          </cell>
          <cell r="J159">
            <v>0.96821422461979334</v>
          </cell>
          <cell r="K159">
            <v>0.93156432238595033</v>
          </cell>
          <cell r="L159">
            <v>1.0290930110855392</v>
          </cell>
          <cell r="M159">
            <v>1.0241640433627273</v>
          </cell>
          <cell r="N159">
            <v>1.0243827622216717</v>
          </cell>
          <cell r="O159">
            <v>1</v>
          </cell>
          <cell r="P159">
            <v>0.99292836549948393</v>
          </cell>
          <cell r="Q159">
            <v>1.0264215833231392</v>
          </cell>
          <cell r="R159">
            <v>0.9919222471326351</v>
          </cell>
          <cell r="S159">
            <v>1.0290930111080758</v>
          </cell>
          <cell r="T159">
            <v>1.0290930111324048</v>
          </cell>
          <cell r="U159">
            <v>1.0290930110939314</v>
          </cell>
          <cell r="V159">
            <v>1.0290930111039229</v>
          </cell>
          <cell r="W159">
            <v>1.0002023775843143</v>
          </cell>
          <cell r="X159">
            <v>1.0290930111088203</v>
          </cell>
          <cell r="Y159">
            <v>0.99802094216571269</v>
          </cell>
          <cell r="Z159">
            <v>1.0290930110613032</v>
          </cell>
        </row>
        <row r="160">
          <cell r="C160">
            <v>1.0282209495130372</v>
          </cell>
          <cell r="D160">
            <v>1.0070656949031529</v>
          </cell>
          <cell r="E160">
            <v>1.0727070482861654</v>
          </cell>
          <cell r="F160">
            <v>1.0245978370103377</v>
          </cell>
          <cell r="G160">
            <v>1.0240005402770143</v>
          </cell>
          <cell r="H160">
            <v>1.0250423876809458</v>
          </cell>
          <cell r="I160">
            <v>1.0272848915734807</v>
          </cell>
          <cell r="J160">
            <v>0.97510984504178377</v>
          </cell>
          <cell r="K160">
            <v>0.93819892225290091</v>
          </cell>
          <cell r="L160">
            <v>1.036422210143894</v>
          </cell>
          <cell r="M160">
            <v>1.0314581383195056</v>
          </cell>
          <cell r="N160">
            <v>1.0316784148938729</v>
          </cell>
          <cell r="O160">
            <v>1.0071219986720379</v>
          </cell>
          <cell r="P160">
            <v>1</v>
          </cell>
          <cell r="Q160">
            <v>1.0337317564765176</v>
          </cell>
          <cell r="R160">
            <v>0.99898671605947864</v>
          </cell>
          <cell r="S160">
            <v>1.0364222101665912</v>
          </cell>
          <cell r="T160">
            <v>1.0364222101910934</v>
          </cell>
          <cell r="U160">
            <v>1.0364222101523457</v>
          </cell>
          <cell r="V160">
            <v>1.0364222101624088</v>
          </cell>
          <cell r="W160">
            <v>1.0073258175892388</v>
          </cell>
          <cell r="X160">
            <v>1.0364222101673408</v>
          </cell>
          <cell r="Y160">
            <v>1.005128845990483</v>
          </cell>
          <cell r="Z160">
            <v>1.0364222101194853</v>
          </cell>
        </row>
        <row r="161">
          <cell r="C161">
            <v>0.9946690164745795</v>
          </cell>
          <cell r="D161">
            <v>0.97420408011430715</v>
          </cell>
          <cell r="E161">
            <v>1.0377034869688975</v>
          </cell>
          <cell r="F161">
            <v>0.99116412995058512</v>
          </cell>
          <cell r="G161">
            <v>0.99058632363905286</v>
          </cell>
          <cell r="H161">
            <v>0.99159417446437981</v>
          </cell>
          <cell r="I161">
            <v>0.99376350309193262</v>
          </cell>
          <cell r="J161">
            <v>0.94329098330639749</v>
          </cell>
          <cell r="K161">
            <v>0.90758450282185288</v>
          </cell>
          <cell r="L161">
            <v>1.002602661329228</v>
          </cell>
          <cell r="M161">
            <v>0.99780057239920572</v>
          </cell>
          <cell r="N161">
            <v>0.99801366111684187</v>
          </cell>
          <cell r="O161">
            <v>0.97425854663188516</v>
          </cell>
          <cell r="P161">
            <v>0.96736894628110048</v>
          </cell>
          <cell r="Q161">
            <v>1</v>
          </cell>
          <cell r="R161">
            <v>0.96638872686327471</v>
          </cell>
          <cell r="S161">
            <v>1.0026026613511845</v>
          </cell>
          <cell r="T161">
            <v>1.0026026613748873</v>
          </cell>
          <cell r="U161">
            <v>1.0026026613374039</v>
          </cell>
          <cell r="V161">
            <v>1.0026026613471386</v>
          </cell>
          <cell r="W161">
            <v>0.97445571472305004</v>
          </cell>
          <cell r="X161">
            <v>1.0026026613519099</v>
          </cell>
          <cell r="Y161">
            <v>0.97233043262255203</v>
          </cell>
          <cell r="Z161">
            <v>1.0026026613056158</v>
          </cell>
        </row>
        <row r="162">
          <cell r="C162">
            <v>1.0292638860793601</v>
          </cell>
          <cell r="D162">
            <v>1.0080871734466519</v>
          </cell>
          <cell r="E162">
            <v>1.0737951076241314</v>
          </cell>
          <cell r="F162">
            <v>1.0256370986111634</v>
          </cell>
          <cell r="G162">
            <v>1.0250391960327592</v>
          </cell>
          <cell r="H162">
            <v>1.0260821001947296</v>
          </cell>
          <cell r="I162">
            <v>1.0283268786852588</v>
          </cell>
          <cell r="J162">
            <v>0.97609891039204444</v>
          </cell>
          <cell r="K162">
            <v>0.93915054842134815</v>
          </cell>
          <cell r="L162">
            <v>1.037473465345045</v>
          </cell>
          <cell r="M162">
            <v>1.0325043584043951</v>
          </cell>
          <cell r="N162">
            <v>1.0327248584078748</v>
          </cell>
          <cell r="O162">
            <v>1.0081435343251099</v>
          </cell>
          <cell r="P162">
            <v>1.0010143117263044</v>
          </cell>
          <cell r="Q162">
            <v>1.0347802827189649</v>
          </cell>
          <cell r="R162">
            <v>1</v>
          </cell>
          <cell r="S162">
            <v>1.0374734653677653</v>
          </cell>
          <cell r="T162">
            <v>1.0374734653922923</v>
          </cell>
          <cell r="U162">
            <v>1.0374734653535056</v>
          </cell>
          <cell r="V162">
            <v>1.0374734653635787</v>
          </cell>
          <cell r="W162">
            <v>1.0083475599782288</v>
          </cell>
          <cell r="X162">
            <v>1.0374734653685158</v>
          </cell>
          <cell r="Y162">
            <v>1.0061483599654177</v>
          </cell>
          <cell r="Z162">
            <v>1.0374734653206117</v>
          </cell>
        </row>
        <row r="163">
          <cell r="C163">
            <v>0.99208695011250714</v>
          </cell>
          <cell r="D163">
            <v>0.97167513878468537</v>
          </cell>
          <cell r="E163">
            <v>1.0350097072058519</v>
          </cell>
          <cell r="F163">
            <v>0.98859116194127794</v>
          </cell>
          <cell r="G163">
            <v>0.9880148555600905</v>
          </cell>
          <cell r="H163">
            <v>0.98902009010033065</v>
          </cell>
          <cell r="I163">
            <v>0.99118378735665869</v>
          </cell>
          <cell r="J163">
            <v>0.94084228944210657</v>
          </cell>
          <cell r="K163">
            <v>0.90522849959197416</v>
          </cell>
          <cell r="L163">
            <v>0.99999999997810041</v>
          </cell>
          <cell r="M163">
            <v>0.9952103768151711</v>
          </cell>
          <cell r="N163">
            <v>0.99542291237472069</v>
          </cell>
          <cell r="O163">
            <v>0.97172946391235326</v>
          </cell>
          <cell r="P163">
            <v>0.96485774831018267</v>
          </cell>
          <cell r="Q163">
            <v>0.99740409491066284</v>
          </cell>
          <cell r="R163">
            <v>0.96388007344893234</v>
          </cell>
          <cell r="S163">
            <v>1</v>
          </cell>
          <cell r="T163">
            <v>1.0000000000236411</v>
          </cell>
          <cell r="U163">
            <v>0.99999999998625522</v>
          </cell>
          <cell r="V163">
            <v>0.99999999999596456</v>
          </cell>
          <cell r="W163">
            <v>0.97192612017386681</v>
          </cell>
          <cell r="X163">
            <v>1.0000000000007234</v>
          </cell>
          <cell r="Y163">
            <v>0.96980635510398971</v>
          </cell>
          <cell r="Z163">
            <v>0.99999999995454958</v>
          </cell>
        </row>
        <row r="164">
          <cell r="C164">
            <v>0.99208695008905301</v>
          </cell>
          <cell r="D164">
            <v>0.97167513876171385</v>
          </cell>
          <cell r="E164">
            <v>1.0350097071813831</v>
          </cell>
          <cell r="F164">
            <v>0.98859116191790641</v>
          </cell>
          <cell r="G164">
            <v>0.98801485553673263</v>
          </cell>
          <cell r="H164">
            <v>0.98902009007694902</v>
          </cell>
          <cell r="I164">
            <v>0.99118378733322599</v>
          </cell>
          <cell r="J164">
            <v>0.94084228941986392</v>
          </cell>
          <cell r="K164">
            <v>0.90522849957057339</v>
          </cell>
          <cell r="L164">
            <v>0.99999999995445921</v>
          </cell>
          <cell r="M164">
            <v>0.99521037679164315</v>
          </cell>
          <cell r="N164">
            <v>0.99542291235118763</v>
          </cell>
          <cell r="O164">
            <v>0.97172946388938042</v>
          </cell>
          <cell r="P164">
            <v>0.96485774828737225</v>
          </cell>
          <cell r="Q164">
            <v>0.99740409488708304</v>
          </cell>
          <cell r="R164">
            <v>0.96388007342614501</v>
          </cell>
          <cell r="S164">
            <v>0.9999999999763588</v>
          </cell>
          <cell r="T164">
            <v>1</v>
          </cell>
          <cell r="U164">
            <v>0.99999999996261402</v>
          </cell>
          <cell r="V164">
            <v>0.99999999997232336</v>
          </cell>
          <cell r="W164">
            <v>0.97192612015088931</v>
          </cell>
          <cell r="X164">
            <v>0.99999999997708222</v>
          </cell>
          <cell r="Y164">
            <v>0.96980635508106239</v>
          </cell>
          <cell r="Z164">
            <v>0.99999999993090838</v>
          </cell>
        </row>
        <row r="165">
          <cell r="C165">
            <v>0.99208695012614312</v>
          </cell>
          <cell r="D165">
            <v>0.97167513879804079</v>
          </cell>
          <cell r="E165">
            <v>1.0350097072200779</v>
          </cell>
          <cell r="F165">
            <v>0.98859116195486585</v>
          </cell>
          <cell r="G165">
            <v>0.98801485557367053</v>
          </cell>
          <cell r="H165">
            <v>0.98902009011392444</v>
          </cell>
          <cell r="I165">
            <v>0.99118378737028234</v>
          </cell>
          <cell r="J165">
            <v>0.94084228945503823</v>
          </cell>
          <cell r="K165">
            <v>0.9052284996044162</v>
          </cell>
          <cell r="L165">
            <v>0.99999999999184519</v>
          </cell>
          <cell r="M165">
            <v>0.99521037682885005</v>
          </cell>
          <cell r="N165">
            <v>0.99542291238840253</v>
          </cell>
          <cell r="O165">
            <v>0.97172946392570947</v>
          </cell>
          <cell r="P165">
            <v>0.9648577483234444</v>
          </cell>
          <cell r="Q165">
            <v>0.99740409492437188</v>
          </cell>
          <cell r="R165">
            <v>0.96388007346218063</v>
          </cell>
          <cell r="S165">
            <v>1.0000000000137448</v>
          </cell>
          <cell r="T165">
            <v>1.0000000000373859</v>
          </cell>
          <cell r="U165">
            <v>1</v>
          </cell>
          <cell r="V165">
            <v>1.0000000000097093</v>
          </cell>
          <cell r="W165">
            <v>0.97192612018722568</v>
          </cell>
          <cell r="X165">
            <v>1.0000000000144682</v>
          </cell>
          <cell r="Y165">
            <v>0.9698063551173195</v>
          </cell>
          <cell r="Z165">
            <v>0.99999999996829436</v>
          </cell>
        </row>
        <row r="166">
          <cell r="C166">
            <v>0.99208695011651071</v>
          </cell>
          <cell r="D166">
            <v>0.97167513878860656</v>
          </cell>
          <cell r="E166">
            <v>1.0350097072100288</v>
          </cell>
          <cell r="F166">
            <v>0.98859116194526742</v>
          </cell>
          <cell r="G166">
            <v>0.98801485556407753</v>
          </cell>
          <cell r="H166">
            <v>0.98902009010432179</v>
          </cell>
          <cell r="I166">
            <v>0.9911837873606586</v>
          </cell>
          <cell r="J166">
            <v>0.94084228944590331</v>
          </cell>
          <cell r="K166">
            <v>0.90522849959562712</v>
          </cell>
          <cell r="L166">
            <v>0.99999999998213596</v>
          </cell>
          <cell r="M166">
            <v>0.99521037681918723</v>
          </cell>
          <cell r="N166">
            <v>0.9954229123787377</v>
          </cell>
          <cell r="O166">
            <v>0.97172946391627468</v>
          </cell>
          <cell r="P166">
            <v>0.96485774831407634</v>
          </cell>
          <cell r="Q166">
            <v>0.99740409491468784</v>
          </cell>
          <cell r="R166">
            <v>0.96388007345282201</v>
          </cell>
          <cell r="S166">
            <v>1.0000000000040354</v>
          </cell>
          <cell r="T166">
            <v>1.0000000000276767</v>
          </cell>
          <cell r="U166">
            <v>0.99999999999029077</v>
          </cell>
          <cell r="V166">
            <v>1</v>
          </cell>
          <cell r="W166">
            <v>0.9719261201777889</v>
          </cell>
          <cell r="X166">
            <v>1.0000000000047589</v>
          </cell>
          <cell r="Y166">
            <v>0.96980635510790336</v>
          </cell>
          <cell r="Z166">
            <v>0.99999999995858502</v>
          </cell>
        </row>
        <row r="167">
          <cell r="C167">
            <v>1.0207431712351076</v>
          </cell>
          <cell r="D167">
            <v>0.99974176906662782</v>
          </cell>
          <cell r="E167">
            <v>1.0649057430627549</v>
          </cell>
          <cell r="F167">
            <v>1.0171464079640435</v>
          </cell>
          <cell r="G167">
            <v>1.0165534550952757</v>
          </cell>
          <cell r="H167">
            <v>1.0175877256219907</v>
          </cell>
          <cell r="I167">
            <v>1.0198139208146262</v>
          </cell>
          <cell r="J167">
            <v>0.96801831941073913</v>
          </cell>
          <cell r="K167">
            <v>0.93137583279482072</v>
          </cell>
          <cell r="L167">
            <v>1.028884787867633</v>
          </cell>
          <cell r="M167">
            <v>1.0239568174555687</v>
          </cell>
          <cell r="N167">
            <v>1.0241754920596748</v>
          </cell>
          <cell r="O167">
            <v>0.99979766336408538</v>
          </cell>
          <cell r="P167">
            <v>0.99272745971430454</v>
          </cell>
          <cell r="Q167">
            <v>1.0262139006329394</v>
          </cell>
          <cell r="R167">
            <v>0.99172154492206144</v>
          </cell>
          <cell r="S167">
            <v>1.028884787890165</v>
          </cell>
          <cell r="T167">
            <v>1.0288847879144891</v>
          </cell>
          <cell r="U167">
            <v>1.0288847878760232</v>
          </cell>
          <cell r="V167">
            <v>1.028884787886013</v>
          </cell>
          <cell r="W167">
            <v>1</v>
          </cell>
          <cell r="X167">
            <v>1.0288847878909093</v>
          </cell>
          <cell r="Y167">
            <v>0.99781900596570261</v>
          </cell>
          <cell r="Z167">
            <v>1.0288847878434018</v>
          </cell>
        </row>
        <row r="168">
          <cell r="C168">
            <v>0.99208695011178949</v>
          </cell>
          <cell r="D168">
            <v>0.97167513878398248</v>
          </cell>
          <cell r="E168">
            <v>1.0350097072051032</v>
          </cell>
          <cell r="F168">
            <v>0.98859116194056273</v>
          </cell>
          <cell r="G168">
            <v>0.98801485555937574</v>
          </cell>
          <cell r="H168">
            <v>0.98902009009961522</v>
          </cell>
          <cell r="I168">
            <v>0.9911837873559417</v>
          </cell>
          <cell r="J168">
            <v>0.94084228944142601</v>
          </cell>
          <cell r="K168">
            <v>0.90522849959131924</v>
          </cell>
          <cell r="L168">
            <v>0.99999999997737699</v>
          </cell>
          <cell r="M168">
            <v>0.99521037681445113</v>
          </cell>
          <cell r="N168">
            <v>0.9954229123740006</v>
          </cell>
          <cell r="O168">
            <v>0.97172946391165027</v>
          </cell>
          <cell r="P168">
            <v>0.96485774830948468</v>
          </cell>
          <cell r="Q168">
            <v>0.99740409490994131</v>
          </cell>
          <cell r="R168">
            <v>0.96388007344823501</v>
          </cell>
          <cell r="S168">
            <v>0.99999999999927658</v>
          </cell>
          <cell r="T168">
            <v>1.0000000000229179</v>
          </cell>
          <cell r="U168">
            <v>0.9999999999855318</v>
          </cell>
          <cell r="V168">
            <v>0.99999999999524114</v>
          </cell>
          <cell r="W168">
            <v>0.97192612017316371</v>
          </cell>
          <cell r="X168">
            <v>1</v>
          </cell>
          <cell r="Y168">
            <v>0.96980635510328816</v>
          </cell>
          <cell r="Z168">
            <v>0.99999999995382616</v>
          </cell>
        </row>
        <row r="169">
          <cell r="C169">
            <v>1.0229742720196222</v>
          </cell>
          <cell r="D169">
            <v>1.0019269658018433</v>
          </cell>
          <cell r="E169">
            <v>1.0672333726817769</v>
          </cell>
          <cell r="F169">
            <v>1.0193696470830755</v>
          </cell>
          <cell r="G169">
            <v>1.0187753981609537</v>
          </cell>
          <cell r="H169">
            <v>1.0198119293560215</v>
          </cell>
          <cell r="I169">
            <v>1.022042990479658</v>
          </cell>
          <cell r="J169">
            <v>0.97013417626163378</v>
          </cell>
          <cell r="K169">
            <v>0.93341159792143136</v>
          </cell>
          <cell r="L169">
            <v>1.0311336842816143</v>
          </cell>
          <cell r="M169">
            <v>1.0261949425031942</v>
          </cell>
          <cell r="N169">
            <v>1.0264140950777583</v>
          </cell>
          <cell r="O169">
            <v>1.0019829822708857</v>
          </cell>
          <cell r="P169">
            <v>0.99489732484452897</v>
          </cell>
          <cell r="Q169">
            <v>1.0284569591253234</v>
          </cell>
          <cell r="R169">
            <v>0.99388921136279629</v>
          </cell>
          <cell r="S169">
            <v>1.0311336843041956</v>
          </cell>
          <cell r="T169">
            <v>1.0311336843285728</v>
          </cell>
          <cell r="U169">
            <v>1.0311336842900229</v>
          </cell>
          <cell r="V169">
            <v>1.0311336843000345</v>
          </cell>
          <cell r="W169">
            <v>1.0021857611663616</v>
          </cell>
          <cell r="X169">
            <v>1.0311336843049417</v>
          </cell>
          <cell r="Y169">
            <v>1</v>
          </cell>
          <cell r="Z169">
            <v>1.0311336842573302</v>
          </cell>
        </row>
        <row r="170">
          <cell r="C170">
            <v>0.99208695015759796</v>
          </cell>
          <cell r="D170">
            <v>0.97167513882884848</v>
          </cell>
          <cell r="E170">
            <v>1.0350097072528937</v>
          </cell>
          <cell r="F170">
            <v>0.98859116198620978</v>
          </cell>
          <cell r="G170">
            <v>0.98801485560499613</v>
          </cell>
          <cell r="H170">
            <v>0.98902009014528203</v>
          </cell>
          <cell r="I170">
            <v>0.99118378740170843</v>
          </cell>
          <cell r="J170">
            <v>0.94084228948486825</v>
          </cell>
          <cell r="K170">
            <v>0.90522849963311713</v>
          </cell>
          <cell r="L170">
            <v>1.0000000000235509</v>
          </cell>
          <cell r="M170">
            <v>0.99521037686040381</v>
          </cell>
          <cell r="N170">
            <v>0.99542291241996306</v>
          </cell>
          <cell r="O170">
            <v>0.97172946395651871</v>
          </cell>
          <cell r="P170">
            <v>0.96485774835403582</v>
          </cell>
          <cell r="Q170">
            <v>0.99740409495599525</v>
          </cell>
          <cell r="R170">
            <v>0.96388007349274107</v>
          </cell>
          <cell r="S170">
            <v>1.0000000000454505</v>
          </cell>
          <cell r="T170">
            <v>1.0000000000690916</v>
          </cell>
          <cell r="U170">
            <v>1.0000000000317057</v>
          </cell>
          <cell r="V170">
            <v>1.0000000000414149</v>
          </cell>
          <cell r="W170">
            <v>0.97192612021804126</v>
          </cell>
          <cell r="X170">
            <v>1.0000000000461737</v>
          </cell>
          <cell r="Y170">
            <v>0.96980635514806779</v>
          </cell>
          <cell r="Z170">
            <v>1</v>
          </cell>
        </row>
        <row r="175">
          <cell r="C175">
            <v>1</v>
          </cell>
          <cell r="D175">
            <v>0.95833390205694524</v>
          </cell>
          <cell r="E175">
            <v>0.94709226627394849</v>
          </cell>
          <cell r="F175">
            <v>0.93337107362887073</v>
          </cell>
          <cell r="G175">
            <v>0.92075379837252436</v>
          </cell>
          <cell r="H175">
            <v>0.99464691809335071</v>
          </cell>
          <cell r="I175">
            <v>1.0012401338369497</v>
          </cell>
          <cell r="J175">
            <v>0.94101093707972527</v>
          </cell>
          <cell r="K175">
            <v>0.94316054155643914</v>
          </cell>
          <cell r="L175">
            <v>1.000070479915194</v>
          </cell>
          <cell r="M175">
            <v>0.95363996768234838</v>
          </cell>
          <cell r="N175">
            <v>0.96785478187251528</v>
          </cell>
          <cell r="O175">
            <v>0.91276538535719398</v>
          </cell>
          <cell r="P175">
            <v>0.92952903885108762</v>
          </cell>
          <cell r="Q175">
            <v>0.94754931061852887</v>
          </cell>
          <cell r="R175">
            <v>0.92898201148054349</v>
          </cell>
          <cell r="S175">
            <v>0.94353850897602509</v>
          </cell>
          <cell r="T175">
            <v>0.95303436756469562</v>
          </cell>
          <cell r="U175">
            <v>0.98171406350458734</v>
          </cell>
          <cell r="V175">
            <v>0.93730015497151209</v>
          </cell>
          <cell r="W175">
            <v>0.96532948012472108</v>
          </cell>
          <cell r="X175">
            <v>0.95896515810910155</v>
          </cell>
          <cell r="Y175">
            <v>0.89093088967050682</v>
          </cell>
          <cell r="Z175">
            <v>0.9452183939983988</v>
          </cell>
        </row>
        <row r="176">
          <cell r="C176">
            <v>1.0434776416170017</v>
          </cell>
          <cell r="D176">
            <v>1</v>
          </cell>
          <cell r="E176">
            <v>0.98826960440524125</v>
          </cell>
          <cell r="F176">
            <v>0.97395184666378298</v>
          </cell>
          <cell r="G176">
            <v>0.960786002035658</v>
          </cell>
          <cell r="H176">
            <v>1.0378918203336687</v>
          </cell>
          <cell r="I176">
            <v>1.0447716935484714</v>
          </cell>
          <cell r="J176">
            <v>0.98192387335975662</v>
          </cell>
          <cell r="K176">
            <v>0.98416693756952733</v>
          </cell>
          <cell r="L176">
            <v>1.0435511858326898</v>
          </cell>
          <cell r="M176">
            <v>0.99510198442889064</v>
          </cell>
          <cell r="N176">
            <v>1.0099348252160698</v>
          </cell>
          <cell r="O176">
            <v>0.95245027166215857</v>
          </cell>
          <cell r="P176">
            <v>0.96994276927485124</v>
          </cell>
          <cell r="Q176">
            <v>0.98874651996003837</v>
          </cell>
          <cell r="R176">
            <v>0.96937195844433599</v>
          </cell>
          <cell r="S176">
            <v>0.9845613381211249</v>
          </cell>
          <cell r="T176">
            <v>0.99447005424635937</v>
          </cell>
          <cell r="U176">
            <v>1.0243966757280103</v>
          </cell>
          <cell r="V176">
            <v>0.97805175519692378</v>
          </cell>
          <cell r="W176">
            <v>1.0072997293039103</v>
          </cell>
          <cell r="X176">
            <v>1.0006587015765604</v>
          </cell>
          <cell r="Y176">
            <v>0.92966646359711758</v>
          </cell>
          <cell r="Z176">
            <v>0.98631426058245919</v>
          </cell>
        </row>
        <row r="177">
          <cell r="C177">
            <v>1.0558633362451593</v>
          </cell>
          <cell r="D177">
            <v>1.011869631062688</v>
          </cell>
          <cell r="E177">
            <v>1</v>
          </cell>
          <cell r="F177">
            <v>0.98551229575650567</v>
          </cell>
          <cell r="G177">
            <v>0.97219017741001623</v>
          </cell>
          <cell r="H177">
            <v>1.0502112133240109</v>
          </cell>
          <cell r="I177">
            <v>1.0571727480956314</v>
          </cell>
          <cell r="J177">
            <v>0.99357894746818243</v>
          </cell>
          <cell r="K177">
            <v>0.99584863602257301</v>
          </cell>
          <cell r="L177">
            <v>1.0559377534035543</v>
          </cell>
          <cell r="M177">
            <v>1.0069134778538102</v>
          </cell>
          <cell r="N177">
            <v>1.0219223789887448</v>
          </cell>
          <cell r="O177">
            <v>0.9637555049923453</v>
          </cell>
          <cell r="P177">
            <v>0.98145563209806563</v>
          </cell>
          <cell r="Q177">
            <v>1.0004825763664806</v>
          </cell>
          <cell r="R177">
            <v>0.98087804595358552</v>
          </cell>
          <cell r="S177">
            <v>0.99624771796320899</v>
          </cell>
          <cell r="T177">
            <v>1.0062740468931548</v>
          </cell>
          <cell r="U177">
            <v>1.0365558863307458</v>
          </cell>
          <cell r="V177">
            <v>0.98966086869132563</v>
          </cell>
          <cell r="W177">
            <v>1.019256005460293</v>
          </cell>
          <cell r="X177">
            <v>1.0125361511839426</v>
          </cell>
          <cell r="Y177">
            <v>0.94070126153136924</v>
          </cell>
          <cell r="Z177">
            <v>0.99802144696744088</v>
          </cell>
        </row>
        <row r="178">
          <cell r="C178">
            <v>1.0713852488615074</v>
          </cell>
          <cell r="D178">
            <v>1.0267448061476998</v>
          </cell>
          <cell r="E178">
            <v>1.0147006833967234</v>
          </cell>
          <cell r="F178">
            <v>1</v>
          </cell>
          <cell r="G178">
            <v>0.98648203740952511</v>
          </cell>
          <cell r="H178">
            <v>1.0656500358707759</v>
          </cell>
          <cell r="I178">
            <v>1.0727139099610292</v>
          </cell>
          <cell r="J178">
            <v>1.0081852370045619</v>
          </cell>
          <cell r="K178">
            <v>1.0104882915317996</v>
          </cell>
          <cell r="L178">
            <v>1.0714607600029873</v>
          </cell>
          <cell r="M178">
            <v>1.0217157940996326</v>
          </cell>
          <cell r="N178">
            <v>1.0369453363382848</v>
          </cell>
          <cell r="O178">
            <v>0.9779233695430869</v>
          </cell>
          <cell r="P178">
            <v>0.9958837006134702</v>
          </cell>
          <cell r="Q178">
            <v>1.0151903539655822</v>
          </cell>
          <cell r="R178">
            <v>0.99529762355794582</v>
          </cell>
          <cell r="S178">
            <v>1.0108932402496942</v>
          </cell>
          <cell r="T178">
            <v>1.0210669630668707</v>
          </cell>
          <cell r="U178">
            <v>1.0517939662387039</v>
          </cell>
          <cell r="V178">
            <v>1.004209559792083</v>
          </cell>
          <cell r="W178">
            <v>1.0342397652967739</v>
          </cell>
          <cell r="X178">
            <v>1.0274211245702345</v>
          </cell>
          <cell r="Y178">
            <v>0.95453021294804008</v>
          </cell>
          <cell r="Z178">
            <v>1.0126930442824489</v>
          </cell>
        </row>
        <row r="179">
          <cell r="C179">
            <v>1.0860666573057283</v>
          </cell>
          <cell r="D179">
            <v>1.0408144975897418</v>
          </cell>
          <cell r="E179">
            <v>1.0286053317922539</v>
          </cell>
          <cell r="F179">
            <v>1.0137032019619665</v>
          </cell>
          <cell r="G179">
            <v>1</v>
          </cell>
          <cell r="H179">
            <v>1.08025285353309</v>
          </cell>
          <cell r="I179">
            <v>1.0874135253166359</v>
          </cell>
          <cell r="J179">
            <v>1.0220006029223083</v>
          </cell>
          <cell r="K179">
            <v>1.0243352166708624</v>
          </cell>
          <cell r="L179">
            <v>1.0861432031916303</v>
          </cell>
          <cell r="M179">
            <v>1.0357165719739108</v>
          </cell>
          <cell r="N179">
            <v>1.0511548077056474</v>
          </cell>
          <cell r="O179">
            <v>0.99132405097926257</v>
          </cell>
          <cell r="P179">
            <v>1.0095304960936071</v>
          </cell>
          <cell r="Q179">
            <v>1.0291017124158128</v>
          </cell>
          <cell r="R179">
            <v>1.0089363879058255</v>
          </cell>
          <cell r="S179">
            <v>1.0247457144828225</v>
          </cell>
          <cell r="T179">
            <v>1.0350588498784676</v>
          </cell>
          <cell r="U179">
            <v>1.0662069113804507</v>
          </cell>
          <cell r="V179">
            <v>1.0179704462020513</v>
          </cell>
          <cell r="W179">
            <v>1.0484121616777322</v>
          </cell>
          <cell r="X179">
            <v>1.0415000837402111</v>
          </cell>
          <cell r="Y179">
            <v>0.96761033323486589</v>
          </cell>
          <cell r="Z179">
            <v>1.0265701815937298</v>
          </cell>
        </row>
        <row r="180">
          <cell r="C180">
            <v>1.0053818916132677</v>
          </cell>
          <cell r="D180">
            <v>0.9634915512471357</v>
          </cell>
          <cell r="E180">
            <v>0.95218941419879899</v>
          </cell>
          <cell r="F180">
            <v>0.9383943755821007</v>
          </cell>
          <cell r="G180">
            <v>0.9257091955178699</v>
          </cell>
          <cell r="H180">
            <v>1</v>
          </cell>
          <cell r="I180">
            <v>1.0066286997161138</v>
          </cell>
          <cell r="J180">
            <v>0.94607535594998793</v>
          </cell>
          <cell r="K180">
            <v>0.9482365293650068</v>
          </cell>
          <cell r="L180">
            <v>1.0054527508437263</v>
          </cell>
          <cell r="M180">
            <v>0.95877235462649502</v>
          </cell>
          <cell r="N180">
            <v>0.97306367140593608</v>
          </cell>
          <cell r="O180">
            <v>0.91767778972952896</v>
          </cell>
          <cell r="P180">
            <v>0.93453166338956906</v>
          </cell>
          <cell r="Q180">
            <v>0.95264891830650444</v>
          </cell>
          <cell r="R180">
            <v>0.93398169197700731</v>
          </cell>
          <cell r="S180">
            <v>0.94861653096427834</v>
          </cell>
          <cell r="T180">
            <v>0.95816349523464794</v>
          </cell>
          <cell r="U180">
            <v>0.98699754218958968</v>
          </cell>
          <cell r="V180">
            <v>0.94234460281466792</v>
          </cell>
          <cell r="W180">
            <v>0.97052477875784438</v>
          </cell>
          <cell r="X180">
            <v>0.9641262046509449</v>
          </cell>
          <cell r="Y180">
            <v>0.89572578315362572</v>
          </cell>
          <cell r="Z180">
            <v>0.95030545694576529</v>
          </cell>
        </row>
        <row r="181">
          <cell r="C181">
            <v>0.99876140219010467</v>
          </cell>
          <cell r="D181">
            <v>0.95714691178470912</v>
          </cell>
          <cell r="E181">
            <v>0.94591919986717288</v>
          </cell>
          <cell r="F181">
            <v>0.93221500226125442</v>
          </cell>
          <cell r="G181">
            <v>0.91961335473440731</v>
          </cell>
          <cell r="H181">
            <v>0.99341495059898122</v>
          </cell>
          <cell r="I181">
            <v>1</v>
          </cell>
          <cell r="J181">
            <v>0.9398454029939709</v>
          </cell>
          <cell r="K181">
            <v>0.94199234497528772</v>
          </cell>
          <cell r="L181">
            <v>0.99883179480903017</v>
          </cell>
          <cell r="M181">
            <v>0.95245879130694844</v>
          </cell>
          <cell r="N181">
            <v>0.96665599905939126</v>
          </cell>
          <cell r="O181">
            <v>0.91163483614994234</v>
          </cell>
          <cell r="P181">
            <v>0.92837772621933257</v>
          </cell>
          <cell r="Q181">
            <v>0.94637567811762902</v>
          </cell>
          <cell r="R181">
            <v>0.92783137639569158</v>
          </cell>
          <cell r="S181">
            <v>0.94236984424525549</v>
          </cell>
          <cell r="T181">
            <v>0.95185394128427503</v>
          </cell>
          <cell r="U181">
            <v>0.98049811461558722</v>
          </cell>
          <cell r="V181">
            <v>0.93613921705234993</v>
          </cell>
          <cell r="W181">
            <v>0.96413382514481116</v>
          </cell>
          <cell r="X181">
            <v>0.95777738596450168</v>
          </cell>
          <cell r="Y181">
            <v>0.88982738462179278</v>
          </cell>
          <cell r="Z181">
            <v>0.94404764856571965</v>
          </cell>
        </row>
        <row r="182">
          <cell r="C182">
            <v>1.0626869046850165</v>
          </cell>
          <cell r="D182">
            <v>1.0184088880316089</v>
          </cell>
          <cell r="E182">
            <v>1.0064625488977796</v>
          </cell>
          <cell r="F182">
            <v>0.99188121715719513</v>
          </cell>
          <cell r="G182">
            <v>0.97847300396946957</v>
          </cell>
          <cell r="H182">
            <v>1.056998254643114</v>
          </cell>
          <cell r="I182">
            <v>1.0640047786735995</v>
          </cell>
          <cell r="J182">
            <v>1</v>
          </cell>
          <cell r="K182">
            <v>1.002284356527656</v>
          </cell>
          <cell r="L182">
            <v>1.0627618027679364</v>
          </cell>
          <cell r="M182">
            <v>1.013420705440274</v>
          </cell>
          <cell r="N182">
            <v>1.0285266023326949</v>
          </cell>
          <cell r="O182">
            <v>0.96998382206886258</v>
          </cell>
          <cell r="P182">
            <v>0.98779833711150056</v>
          </cell>
          <cell r="Q182">
            <v>1.0069482439376256</v>
          </cell>
          <cell r="R182">
            <v>0.98721701828831909</v>
          </cell>
          <cell r="S182">
            <v>1.0026860175548478</v>
          </cell>
          <cell r="T182">
            <v>1.0127771421257685</v>
          </cell>
          <cell r="U182">
            <v>1.0432546794314395</v>
          </cell>
          <cell r="V182">
            <v>0.99605660044746236</v>
          </cell>
          <cell r="W182">
            <v>1.0258429972349359</v>
          </cell>
          <cell r="X182">
            <v>1.0190797155717384</v>
          </cell>
          <cell r="Y182">
            <v>0.94678058943221866</v>
          </cell>
          <cell r="Z182">
            <v>1.0044712093695007</v>
          </cell>
        </row>
        <row r="183">
          <cell r="C183">
            <v>1.0602648816815028</v>
          </cell>
          <cell r="D183">
            <v>1.01608778127578</v>
          </cell>
          <cell r="E183">
            <v>1.0041686696424144</v>
          </cell>
          <cell r="F183">
            <v>0.98962057094605183</v>
          </cell>
          <cell r="G183">
            <v>0.97624291708923872</v>
          </cell>
          <cell r="H183">
            <v>1.0545891969271179</v>
          </cell>
          <cell r="I183">
            <v>1.0615797520374055</v>
          </cell>
          <cell r="J183">
            <v>0.99772084986383502</v>
          </cell>
          <cell r="K183">
            <v>1</v>
          </cell>
          <cell r="L183">
            <v>1.0603396090604469</v>
          </cell>
          <cell r="M183">
            <v>1.0111109675014771</v>
          </cell>
          <cell r="N183">
            <v>1.0261824357869391</v>
          </cell>
          <cell r="O183">
            <v>0.96777308330871648</v>
          </cell>
          <cell r="P183">
            <v>0.9855469963969693</v>
          </cell>
          <cell r="Q183">
            <v>1.004653257710344</v>
          </cell>
          <cell r="R183">
            <v>0.98496700248666291</v>
          </cell>
          <cell r="S183">
            <v>1.0004007455814068</v>
          </cell>
          <cell r="T183">
            <v>1.0104688709643876</v>
          </cell>
          <cell r="U183">
            <v>1.0408769453867586</v>
          </cell>
          <cell r="V183">
            <v>0.99378643791092447</v>
          </cell>
          <cell r="W183">
            <v>1.0235049470281039</v>
          </cell>
          <cell r="X183">
            <v>1.01675707989923</v>
          </cell>
          <cell r="Y183">
            <v>0.9446227343228959</v>
          </cell>
          <cell r="Z183">
            <v>1.0021818686758923</v>
          </cell>
        </row>
        <row r="184">
          <cell r="C184">
            <v>0.99992952505187427</v>
          </cell>
          <cell r="D184">
            <v>0.95826636352491068</v>
          </cell>
          <cell r="E184">
            <v>0.94702551999561257</v>
          </cell>
          <cell r="F184">
            <v>0.93330529435087473</v>
          </cell>
          <cell r="G184">
            <v>0.92068890829634753</v>
          </cell>
          <cell r="H184">
            <v>0.99457682040339479</v>
          </cell>
          <cell r="I184">
            <v>1.0011695714904563</v>
          </cell>
          <cell r="J184">
            <v>0.94094461938274887</v>
          </cell>
          <cell r="K184">
            <v>0.9430940723661988</v>
          </cell>
          <cell r="L184">
            <v>1</v>
          </cell>
          <cell r="M184">
            <v>0.95357275995509538</v>
          </cell>
          <cell r="N184">
            <v>0.96778657235696963</v>
          </cell>
          <cell r="O184">
            <v>0.91270105826401005</v>
          </cell>
          <cell r="P184">
            <v>0.92946353034029328</v>
          </cell>
          <cell r="Q184">
            <v>0.94748253213001654</v>
          </cell>
          <cell r="R184">
            <v>0.92891654152147474</v>
          </cell>
          <cell r="S184">
            <v>0.94347201314855045</v>
          </cell>
          <cell r="T184">
            <v>0.95296720251707945</v>
          </cell>
          <cell r="U184">
            <v>0.98164487725688765</v>
          </cell>
          <cell r="V184">
            <v>0.93723409879171227</v>
          </cell>
          <cell r="W184">
            <v>0.9652614485796851</v>
          </cell>
          <cell r="X184">
            <v>0.95889757508932938</v>
          </cell>
          <cell r="Y184">
            <v>0.89086810136227368</v>
          </cell>
          <cell r="Z184">
            <v>0.94515177978111442</v>
          </cell>
        </row>
        <row r="185">
          <cell r="C185">
            <v>1.048613768181635</v>
          </cell>
          <cell r="D185">
            <v>1.0049221242121433</v>
          </cell>
          <cell r="E185">
            <v>0.99313399015320958</v>
          </cell>
          <cell r="F185">
            <v>0.97874575862970847</v>
          </cell>
          <cell r="G185">
            <v>0.96551511007896618</v>
          </cell>
          <cell r="H185">
            <v>1.0430004527921186</v>
          </cell>
          <cell r="I185">
            <v>1.0499141895974484</v>
          </cell>
          <cell r="J185">
            <v>0.98675702463130222</v>
          </cell>
          <cell r="K185">
            <v>0.9890111294817292</v>
          </cell>
          <cell r="L185">
            <v>1.0486876743910878</v>
          </cell>
          <cell r="M185">
            <v>1</v>
          </cell>
          <cell r="N185">
            <v>1.0149058498719528</v>
          </cell>
          <cell r="O185">
            <v>0.95713835020516935</v>
          </cell>
          <cell r="P185">
            <v>0.97471694806389242</v>
          </cell>
          <cell r="Q185">
            <v>0.99361325314560611</v>
          </cell>
          <cell r="R185">
            <v>0.97414332763156763</v>
          </cell>
          <cell r="S185">
            <v>0.98940747132183116</v>
          </cell>
          <cell r="T185">
            <v>0.9993649593786168</v>
          </cell>
          <cell r="U185">
            <v>1.0294388834084502</v>
          </cell>
          <cell r="V185">
            <v>0.98286584742190786</v>
          </cell>
          <cell r="W185">
            <v>1.0122577836904025</v>
          </cell>
          <cell r="X185">
            <v>1.0055840679996824</v>
          </cell>
          <cell r="Y185">
            <v>0.9342423974068067</v>
          </cell>
          <cell r="Z185">
            <v>0.99116902188525435</v>
          </cell>
        </row>
        <row r="186">
          <cell r="C186">
            <v>1.0332128525162558</v>
          </cell>
          <cell r="D186">
            <v>0.99016290460729051</v>
          </cell>
          <cell r="E186">
            <v>0.97854790203299158</v>
          </cell>
          <cell r="F186">
            <v>0.96437098944024569</v>
          </cell>
          <cell r="G186">
            <v>0.95133465848165322</v>
          </cell>
          <cell r="H186">
            <v>1.0276819794897336</v>
          </cell>
          <cell r="I186">
            <v>1.0344941747354324</v>
          </cell>
          <cell r="J186">
            <v>0.97226459454913783</v>
          </cell>
          <cell r="K186">
            <v>0.97448559352230502</v>
          </cell>
          <cell r="L186">
            <v>1.0332856732704785</v>
          </cell>
          <cell r="M186">
            <v>0.98531307128258916</v>
          </cell>
          <cell r="N186">
            <v>1</v>
          </cell>
          <cell r="O186">
            <v>0.94308092748300576</v>
          </cell>
          <cell r="P186">
            <v>0.96040134972802571</v>
          </cell>
          <cell r="Q186">
            <v>0.97902012612398193</v>
          </cell>
          <cell r="R186">
            <v>0.95983615401810141</v>
          </cell>
          <cell r="S186">
            <v>0.97487611431805365</v>
          </cell>
          <cell r="T186">
            <v>0.98468735745754488</v>
          </cell>
          <cell r="U186">
            <v>1.0143195879088993</v>
          </cell>
          <cell r="V186">
            <v>0.96843056678204464</v>
          </cell>
          <cell r="W186">
            <v>0.99739082577769722</v>
          </cell>
          <cell r="X186">
            <v>0.99081512647360692</v>
          </cell>
          <cell r="Y186">
            <v>0.92052124591130979</v>
          </cell>
          <cell r="Z186">
            <v>0.97661179311391977</v>
          </cell>
        </row>
        <row r="187">
          <cell r="C187">
            <v>1.0955717822369746</v>
          </cell>
          <cell r="D187">
            <v>1.0499235810546419</v>
          </cell>
          <cell r="E187">
            <v>1.0376075621046053</v>
          </cell>
          <cell r="F187">
            <v>1.0225750106240206</v>
          </cell>
          <cell r="G187">
            <v>1.0087518798844506</v>
          </cell>
          <cell r="H187">
            <v>1.0897070967520466</v>
          </cell>
          <cell r="I187">
            <v>1.0969304378749341</v>
          </cell>
          <cell r="J187">
            <v>1.0309450294409204</v>
          </cell>
          <cell r="K187">
            <v>1.0333000754485784</v>
          </cell>
          <cell r="L187">
            <v>1.0956489980432758</v>
          </cell>
          <cell r="M187">
            <v>1.0447810390061614</v>
          </cell>
          <cell r="N187">
            <v>1.0603543883226501</v>
          </cell>
          <cell r="O187">
            <v>1</v>
          </cell>
          <cell r="P187">
            <v>1.0183657857351081</v>
          </cell>
          <cell r="Q187">
            <v>1.0381082869917584</v>
          </cell>
          <cell r="R187">
            <v>1.0177664779838287</v>
          </cell>
          <cell r="S187">
            <v>1.0337141658880815</v>
          </cell>
          <cell r="T187">
            <v>1.0441175606059416</v>
          </cell>
          <cell r="U187">
            <v>1.0755382262008233</v>
          </cell>
          <cell r="V187">
            <v>1.026879601273132</v>
          </cell>
          <cell r="W187">
            <v>1.0575877389861328</v>
          </cell>
          <cell r="X187">
            <v>1.0506151673727506</v>
          </cell>
          <cell r="Y187">
            <v>0.97607874264629058</v>
          </cell>
          <cell r="Z187">
            <v>1.0355546005159968</v>
          </cell>
        </row>
        <row r="188">
          <cell r="C188">
            <v>1.0758136198047299</v>
          </cell>
          <cell r="D188">
            <v>1.0309886641534738</v>
          </cell>
          <cell r="E188">
            <v>1.0188947592692417</v>
          </cell>
          <cell r="F188">
            <v>1.0041333133417025</v>
          </cell>
          <cell r="G188">
            <v>0.9905594767760999</v>
          </cell>
          <cell r="H188">
            <v>1.0700547013816264</v>
          </cell>
          <cell r="I188">
            <v>1.0771477726769012</v>
          </cell>
          <cell r="J188">
            <v>1.0123523824955802</v>
          </cell>
          <cell r="K188">
            <v>1.0146649562688221</v>
          </cell>
          <cell r="L188">
            <v>1.0758894430574184</v>
          </cell>
          <cell r="M188">
            <v>1.025938865622813</v>
          </cell>
          <cell r="N188">
            <v>1.041231356331588</v>
          </cell>
          <cell r="O188">
            <v>0.9819654332535821</v>
          </cell>
          <cell r="P188">
            <v>1</v>
          </cell>
          <cell r="Q188">
            <v>1.0193864537999959</v>
          </cell>
          <cell r="R188">
            <v>0.99941150050436267</v>
          </cell>
          <cell r="S188">
            <v>1.0150715787666553</v>
          </cell>
          <cell r="T188">
            <v>1.0252873527680866</v>
          </cell>
          <cell r="U188">
            <v>1.0561413602720806</v>
          </cell>
          <cell r="V188">
            <v>1.0083602725634369</v>
          </cell>
          <cell r="W188">
            <v>1.0385146023171943</v>
          </cell>
          <cell r="X188">
            <v>1.0316677780119676</v>
          </cell>
          <cell r="Y188">
            <v>0.9584755854122764</v>
          </cell>
          <cell r="Z188">
            <v>1.0168788219534308</v>
          </cell>
        </row>
        <row r="189">
          <cell r="C189">
            <v>1.0553540473236511</v>
          </cell>
          <cell r="D189">
            <v>1.0113815622232647</v>
          </cell>
          <cell r="E189">
            <v>0.99951765640114065</v>
          </cell>
          <cell r="F189">
            <v>0.98503694020905042</v>
          </cell>
          <cell r="G189">
            <v>0.9717212477010686</v>
          </cell>
          <cell r="H189">
            <v>1.0497046506678138</v>
          </cell>
          <cell r="I189">
            <v>1.056662827587699</v>
          </cell>
          <cell r="J189">
            <v>0.99309970102290979</v>
          </cell>
          <cell r="K189">
            <v>0.99536829480755473</v>
          </cell>
          <cell r="L189">
            <v>1.0554284285874063</v>
          </cell>
          <cell r="M189">
            <v>1.0064277995831623</v>
          </cell>
          <cell r="N189">
            <v>1.0214294612707087</v>
          </cell>
          <cell r="O189">
            <v>0.96329064369364681</v>
          </cell>
          <cell r="P189">
            <v>0.98098223325635869</v>
          </cell>
          <cell r="Q189">
            <v>1</v>
          </cell>
          <cell r="R189">
            <v>0.98040492570685822</v>
          </cell>
          <cell r="S189">
            <v>0.99576718425357125</v>
          </cell>
          <cell r="T189">
            <v>1.0057886770479376</v>
          </cell>
          <cell r="U189">
            <v>1.0360559102341143</v>
          </cell>
          <cell r="V189">
            <v>0.98918351210627076</v>
          </cell>
          <cell r="W189">
            <v>1.0187643738504604</v>
          </cell>
          <cell r="X189">
            <v>1.0120477608528053</v>
          </cell>
          <cell r="Y189">
            <v>0.94024752029943071</v>
          </cell>
          <cell r="Z189">
            <v>0.99754005771097176</v>
          </cell>
        </row>
        <row r="190">
          <cell r="C190">
            <v>1.0764471083850948</v>
          </cell>
          <cell r="D190">
            <v>1.0315957577366035</v>
          </cell>
          <cell r="E190">
            <v>1.0194947314044782</v>
          </cell>
          <cell r="F190">
            <v>1.0047245932580893</v>
          </cell>
          <cell r="G190">
            <v>0.99114276379269639</v>
          </cell>
          <cell r="H190">
            <v>1.0706847988457338</v>
          </cell>
          <cell r="I190">
            <v>1.0777820468678898</v>
          </cell>
          <cell r="J190">
            <v>1.0129485021782187</v>
          </cell>
          <cell r="K190">
            <v>1.0152624377013491</v>
          </cell>
          <cell r="L190">
            <v>1.0765229762860047</v>
          </cell>
          <cell r="M190">
            <v>1.0265429856521191</v>
          </cell>
          <cell r="N190">
            <v>1.0418444812833558</v>
          </cell>
          <cell r="O190">
            <v>0.98254365970175817</v>
          </cell>
          <cell r="P190">
            <v>1.0005888460312298</v>
          </cell>
          <cell r="Q190">
            <v>1.0199867154676054</v>
          </cell>
          <cell r="R190">
            <v>1</v>
          </cell>
          <cell r="S190">
            <v>1.0156692996372261</v>
          </cell>
          <cell r="T190">
            <v>1.0258910891566342</v>
          </cell>
          <cell r="U190">
            <v>1.0567632649204943</v>
          </cell>
          <cell r="V190">
            <v>1.0089540415079854</v>
          </cell>
          <cell r="W190">
            <v>1.0391261275191428</v>
          </cell>
          <cell r="X190">
            <v>1.0322752714885977</v>
          </cell>
          <cell r="Y190">
            <v>0.95903997995677692</v>
          </cell>
          <cell r="Z190">
            <v>1.0174776070119798</v>
          </cell>
        </row>
        <row r="191">
          <cell r="C191">
            <v>1.0598401554222199</v>
          </cell>
          <cell r="D191">
            <v>1.0156807517024153</v>
          </cell>
          <cell r="E191">
            <v>1.003766414686964</v>
          </cell>
          <cell r="F191">
            <v>0.98922414374142653</v>
          </cell>
          <cell r="G191">
            <v>0.97585184877273545</v>
          </cell>
          <cell r="H191">
            <v>1.0541667442622888</v>
          </cell>
          <cell r="I191">
            <v>1.0611544990607169</v>
          </cell>
          <cell r="J191">
            <v>0.99732117780858476</v>
          </cell>
          <cell r="K191">
            <v>0.99959941495128146</v>
          </cell>
          <cell r="L191">
            <v>1.0599148528664932</v>
          </cell>
          <cell r="M191">
            <v>1.0107059315653009</v>
          </cell>
          <cell r="N191">
            <v>1.0257713624459053</v>
          </cell>
          <cell r="O191">
            <v>0.96738540788099081</v>
          </cell>
          <cell r="P191">
            <v>0.98515220100540324</v>
          </cell>
          <cell r="Q191">
            <v>1.004250808636159</v>
          </cell>
          <cell r="R191">
            <v>0.98457243943198558</v>
          </cell>
          <cell r="S191">
            <v>1</v>
          </cell>
          <cell r="T191">
            <v>1.0100640922424839</v>
          </cell>
          <cell r="U191">
            <v>1.0404599856448808</v>
          </cell>
          <cell r="V191">
            <v>0.9933883419222781</v>
          </cell>
          <cell r="W191">
            <v>1.0230949462490351</v>
          </cell>
          <cell r="X191">
            <v>1.0163497822148437</v>
          </cell>
          <cell r="Y191">
            <v>0.94424433257884643</v>
          </cell>
          <cell r="Z191">
            <v>1.0017804096032041</v>
          </cell>
        </row>
        <row r="192">
          <cell r="C192">
            <v>1.0492801036706751</v>
          </cell>
          <cell r="D192">
            <v>1.0055606961014341</v>
          </cell>
          <cell r="E192">
            <v>0.99376507134162329</v>
          </cell>
          <cell r="F192">
            <v>0.97936769690051073</v>
          </cell>
          <cell r="G192">
            <v>0.9661286410114901</v>
          </cell>
          <cell r="H192">
            <v>1.0436632213327086</v>
          </cell>
          <cell r="I192">
            <v>1.0505813514316751</v>
          </cell>
          <cell r="J192">
            <v>0.98738405361425319</v>
          </cell>
          <cell r="K192">
            <v>0.98963959082243047</v>
          </cell>
          <cell r="L192">
            <v>1.0493540568433966</v>
          </cell>
          <cell r="M192">
            <v>1.0006354441542338</v>
          </cell>
          <cell r="N192">
            <v>1.0155507658613514</v>
          </cell>
          <cell r="O192">
            <v>0.95774655817460008</v>
          </cell>
          <cell r="P192">
            <v>0.97533632625057209</v>
          </cell>
          <cell r="Q192">
            <v>0.9942446388788867</v>
          </cell>
          <cell r="R192">
            <v>0.97476234131449691</v>
          </cell>
          <cell r="S192">
            <v>0.9900361845156378</v>
          </cell>
          <cell r="T192">
            <v>1</v>
          </cell>
          <cell r="U192">
            <v>1.0300930343290531</v>
          </cell>
          <cell r="V192">
            <v>0.98349040377904806</v>
          </cell>
          <cell r="W192">
            <v>1.0129010169816262</v>
          </cell>
          <cell r="X192">
            <v>1.0062230605172833</v>
          </cell>
          <cell r="Y192">
            <v>0.93483605627687605</v>
          </cell>
          <cell r="Z192">
            <v>0.99179885444606897</v>
          </cell>
        </row>
        <row r="193">
          <cell r="C193">
            <v>1.0186265402271353</v>
          </cell>
          <cell r="D193">
            <v>0.97618434703463652</v>
          </cell>
          <cell r="E193">
            <v>0.96473331847050892</v>
          </cell>
          <cell r="F193">
            <v>0.95075654747866334</v>
          </cell>
          <cell r="G193">
            <v>0.93790425603719774</v>
          </cell>
          <cell r="H193">
            <v>1.0131737489250128</v>
          </cell>
          <cell r="I193">
            <v>1.0198897734668859</v>
          </cell>
          <cell r="J193">
            <v>0.95853871515341504</v>
          </cell>
          <cell r="K193">
            <v>0.96072835932438683</v>
          </cell>
          <cell r="L193">
            <v>1.0186983329393049</v>
          </cell>
          <cell r="M193">
            <v>0.97140298090258759</v>
          </cell>
          <cell r="N193">
            <v>0.98588256790108897</v>
          </cell>
          <cell r="O193">
            <v>0.92976704652548636</v>
          </cell>
          <cell r="P193">
            <v>0.94684294888553777</v>
          </cell>
          <cell r="Q193">
            <v>0.96519887596995924</v>
          </cell>
          <cell r="R193">
            <v>0.94628573228767088</v>
          </cell>
          <cell r="S193">
            <v>0.96111336696931826</v>
          </cell>
          <cell r="T193">
            <v>0.97078610054998182</v>
          </cell>
          <cell r="U193">
            <v>1</v>
          </cell>
          <cell r="V193">
            <v>0.95475881401298912</v>
          </cell>
          <cell r="W193">
            <v>0.98331022851870376</v>
          </cell>
          <cell r="X193">
            <v>0.97682736120304181</v>
          </cell>
          <cell r="Y193">
            <v>0.90752584972655193</v>
          </cell>
          <cell r="Z193">
            <v>0.96282454243763826</v>
          </cell>
        </row>
        <row r="194">
          <cell r="C194">
            <v>1.0668940943793972</v>
          </cell>
          <cell r="D194">
            <v>1.0224407805481186</v>
          </cell>
          <cell r="E194">
            <v>1.0104471457200752</v>
          </cell>
          <cell r="F194">
            <v>0.99580808631919959</v>
          </cell>
          <cell r="G194">
            <v>0.9823467898610444</v>
          </cell>
          <cell r="H194">
            <v>1.0611829229064638</v>
          </cell>
          <cell r="I194">
            <v>1.0682171858462788</v>
          </cell>
          <cell r="J194">
            <v>1.0039590115167814</v>
          </cell>
          <cell r="K194">
            <v>1.006252411838239</v>
          </cell>
          <cell r="L194">
            <v>1.06696928898469</v>
          </cell>
          <cell r="M194">
            <v>1.0174328496844567</v>
          </cell>
          <cell r="N194">
            <v>1.0325985509966462</v>
          </cell>
          <cell r="O194">
            <v>0.97382399919152485</v>
          </cell>
          <cell r="P194">
            <v>0.99170904210438249</v>
          </cell>
          <cell r="Q194">
            <v>1.0109347636321775</v>
          </cell>
          <cell r="R194">
            <v>0.99112542183328511</v>
          </cell>
          <cell r="S194">
            <v>1.006655663046063</v>
          </cell>
          <cell r="T194">
            <v>1.0167867384953773</v>
          </cell>
          <cell r="U194">
            <v>1.0473849367222448</v>
          </cell>
          <cell r="V194">
            <v>1</v>
          </cell>
          <cell r="W194">
            <v>1.0299043214753985</v>
          </cell>
          <cell r="X194">
            <v>1.0231142639022053</v>
          </cell>
          <cell r="Y194">
            <v>0.9505289046896459</v>
          </cell>
          <cell r="Z194">
            <v>1.0084479224556699</v>
          </cell>
        </row>
        <row r="195">
          <cell r="C195">
            <v>1.0359157371541161</v>
          </cell>
          <cell r="D195">
            <v>0.99275317058910095</v>
          </cell>
          <cell r="E195">
            <v>0.98110778317013969</v>
          </cell>
          <cell r="F195">
            <v>0.96689378377658031</v>
          </cell>
          <cell r="G195">
            <v>0.9538233497785259</v>
          </cell>
          <cell r="H195">
            <v>1.0303703953647432</v>
          </cell>
          <cell r="I195">
            <v>1.0372004113119895</v>
          </cell>
          <cell r="J195">
            <v>0.97480803855502918</v>
          </cell>
          <cell r="K195">
            <v>0.97703484766111393</v>
          </cell>
          <cell r="L195">
            <v>1.0359887484074188</v>
          </cell>
          <cell r="M195">
            <v>0.98789065010128729</v>
          </cell>
          <cell r="N195">
            <v>1.0026159998216029</v>
          </cell>
          <cell r="O195">
            <v>0.94554802702105833</v>
          </cell>
          <cell r="P195">
            <v>0.9629137594875814</v>
          </cell>
          <cell r="Q195">
            <v>0.98158124259926782</v>
          </cell>
          <cell r="R195">
            <v>0.96234708522578072</v>
          </cell>
          <cell r="S195">
            <v>0.97742639005919463</v>
          </cell>
          <cell r="T195">
            <v>0.98726329940898838</v>
          </cell>
          <cell r="U195">
            <v>1.0169730477699173</v>
          </cell>
          <cell r="V195">
            <v>0.97096398097198122</v>
          </cell>
          <cell r="W195">
            <v>1</v>
          </cell>
          <cell r="X195">
            <v>0.99340709866770327</v>
          </cell>
          <cell r="Y195">
            <v>0.92292932932639549</v>
          </cell>
          <cell r="Z195">
            <v>0.97916660939048106</v>
          </cell>
        </row>
        <row r="196">
          <cell r="C196">
            <v>1.0427907537035146</v>
          </cell>
          <cell r="D196">
            <v>0.99934173202559207</v>
          </cell>
          <cell r="E196">
            <v>0.98761905817458051</v>
          </cell>
          <cell r="F196">
            <v>0.97331072535450869</v>
          </cell>
          <cell r="G196">
            <v>0.96015354738025849</v>
          </cell>
          <cell r="H196">
            <v>1.0372086093874431</v>
          </cell>
          <cell r="I196">
            <v>1.0440839538020406</v>
          </cell>
          <cell r="J196">
            <v>0.98127750432061733</v>
          </cell>
          <cell r="K196">
            <v>0.98351909199305421</v>
          </cell>
          <cell r="L196">
            <v>1.0428642495074008</v>
          </cell>
          <cell r="M196">
            <v>0.99444694066127137</v>
          </cell>
          <cell r="N196">
            <v>1.0092700174643909</v>
          </cell>
          <cell r="O196">
            <v>0.95182330415110727</v>
          </cell>
          <cell r="P196">
            <v>0.96930428701282911</v>
          </cell>
          <cell r="Q196">
            <v>0.98809565979114145</v>
          </cell>
          <cell r="R196">
            <v>0.96873385192880301</v>
          </cell>
          <cell r="S196">
            <v>0.98391323292339961</v>
          </cell>
          <cell r="T196">
            <v>0.99381542645814125</v>
          </cell>
          <cell r="U196">
            <v>1.0237223482032887</v>
          </cell>
          <cell r="V196">
            <v>0.97740793504916412</v>
          </cell>
          <cell r="W196">
            <v>1.0066366561514797</v>
          </cell>
          <cell r="X196">
            <v>1</v>
          </cell>
          <cell r="Y196">
            <v>0.92905449393725059</v>
          </cell>
          <cell r="Z196">
            <v>0.98566500149201597</v>
          </cell>
        </row>
        <row r="197">
          <cell r="C197">
            <v>1.1224215161849762</v>
          </cell>
          <cell r="D197">
            <v>1.0756545913582209</v>
          </cell>
          <cell r="E197">
            <v>1.0630367374782705</v>
          </cell>
          <cell r="F197">
            <v>1.0476357756257162</v>
          </cell>
          <cell r="G197">
            <v>1.0334738744023646</v>
          </cell>
          <cell r="H197">
            <v>1.1164131018750527</v>
          </cell>
          <cell r="I197">
            <v>1.1238134690865176</v>
          </cell>
          <cell r="J197">
            <v>1.0562109227436705</v>
          </cell>
          <cell r="K197">
            <v>1.0586236850596218</v>
          </cell>
          <cell r="L197">
            <v>1.1225006243582489</v>
          </cell>
          <cell r="M197">
            <v>1.0703860184206133</v>
          </cell>
          <cell r="N197">
            <v>1.0863410317162281</v>
          </cell>
          <cell r="O197">
            <v>1.0245075077537857</v>
          </cell>
          <cell r="P197">
            <v>1.0433233931252015</v>
          </cell>
          <cell r="Q197">
            <v>1.0635497338844782</v>
          </cell>
          <cell r="R197">
            <v>1.0427093978345607</v>
          </cell>
          <cell r="S197">
            <v>1.059047923823782</v>
          </cell>
          <cell r="T197">
            <v>1.0697062798183556</v>
          </cell>
          <cell r="U197">
            <v>1.1018969876189331</v>
          </cell>
          <cell r="V197">
            <v>1.0520458610635379</v>
          </cell>
          <cell r="W197">
            <v>1.0835065786996443</v>
          </cell>
          <cell r="X197">
            <v>1.0763631267333831</v>
          </cell>
          <cell r="Y197">
            <v>1</v>
          </cell>
          <cell r="Z197">
            <v>1.060933462917611</v>
          </cell>
        </row>
        <row r="198">
          <cell r="C198">
            <v>1.0579565594040841</v>
          </cell>
          <cell r="D198">
            <v>1.0138756377804563</v>
          </cell>
          <cell r="E198">
            <v>1.0019824754654032</v>
          </cell>
          <cell r="F198">
            <v>0.98746604970369611</v>
          </cell>
          <cell r="G198">
            <v>0.97411752058443757</v>
          </cell>
          <cell r="H198">
            <v>1.0522932312879172</v>
          </cell>
          <cell r="I198">
            <v>1.0592685671314239</v>
          </cell>
          <cell r="J198">
            <v>0.99554869335447926</v>
          </cell>
          <cell r="K198">
            <v>0.99782288151074305</v>
          </cell>
          <cell r="L198">
            <v>1.0580311240926699</v>
          </cell>
          <cell r="M198">
            <v>1.0089096591194393</v>
          </cell>
          <cell r="N198">
            <v>1.0239483150326365</v>
          </cell>
          <cell r="O198">
            <v>0.96566612663563989</v>
          </cell>
          <cell r="P198">
            <v>0.98340134380908184</v>
          </cell>
          <cell r="Q198">
            <v>1.0024660085276906</v>
          </cell>
          <cell r="R198">
            <v>0.98282261261424109</v>
          </cell>
          <cell r="S198">
            <v>0.99822275462153498</v>
          </cell>
          <cell r="T198">
            <v>1.0082689605025925</v>
          </cell>
          <cell r="U198">
            <v>1.0386108329439157</v>
          </cell>
          <cell r="V198">
            <v>0.99162284708257575</v>
          </cell>
          <cell r="W198">
            <v>1.0212766554840831</v>
          </cell>
          <cell r="X198">
            <v>1.0145434792614985</v>
          </cell>
          <cell r="Y198">
            <v>0.94256617870262893</v>
          </cell>
          <cell r="Z198">
            <v>1</v>
          </cell>
        </row>
        <row r="203">
          <cell r="C203">
            <v>1</v>
          </cell>
          <cell r="D203">
            <v>1.0076977705605525</v>
          </cell>
          <cell r="E203">
            <v>0.97661332855783334</v>
          </cell>
          <cell r="F203">
            <v>0.94400219085692305</v>
          </cell>
          <cell r="G203">
            <v>0.99637744537748052</v>
          </cell>
          <cell r="H203">
            <v>0.98469053101602522</v>
          </cell>
          <cell r="I203">
            <v>0.95543472938528007</v>
          </cell>
          <cell r="J203">
            <v>0.95234486519312878</v>
          </cell>
          <cell r="K203">
            <v>0.94054683441230502</v>
          </cell>
          <cell r="L203">
            <v>0.94054683441230502</v>
          </cell>
          <cell r="M203">
            <v>0.96588245907501902</v>
          </cell>
          <cell r="N203">
            <v>0.97826547084175153</v>
          </cell>
          <cell r="O203">
            <v>0.913270278038668</v>
          </cell>
          <cell r="P203">
            <v>0.94408463607919291</v>
          </cell>
          <cell r="Q203">
            <v>0.96244427295500823</v>
          </cell>
          <cell r="R203">
            <v>0.90810801951860276</v>
          </cell>
          <cell r="S203">
            <v>0.95638056287306883</v>
          </cell>
          <cell r="T203">
            <v>0.96010796843593738</v>
          </cell>
          <cell r="U203">
            <v>1.0153822895624991</v>
          </cell>
          <cell r="V203">
            <v>0.91297290633017469</v>
          </cell>
          <cell r="W203">
            <v>0.88792512345385477</v>
          </cell>
          <cell r="X203">
            <v>0.87658065317070577</v>
          </cell>
          <cell r="Y203">
            <v>0.88966880841587681</v>
          </cell>
          <cell r="Z203">
            <v>0.95111690167634211</v>
          </cell>
        </row>
        <row r="204">
          <cell r="C204">
            <v>0.99236103245889828</v>
          </cell>
          <cell r="D204">
            <v>1</v>
          </cell>
          <cell r="E204">
            <v>0.96915301104077278</v>
          </cell>
          <cell r="F204">
            <v>0.9367909887622381</v>
          </cell>
          <cell r="G204">
            <v>0.98876615041355609</v>
          </cell>
          <cell r="H204">
            <v>0.97716851201156363</v>
          </cell>
          <cell r="I204">
            <v>0.94813619449986464</v>
          </cell>
          <cell r="J204">
            <v>0.94506993367998371</v>
          </cell>
          <cell r="K204">
            <v>0.93336202767334342</v>
          </cell>
          <cell r="L204">
            <v>0.93336202767334342</v>
          </cell>
          <cell r="M204">
            <v>0.95850411432162552</v>
          </cell>
          <cell r="N204">
            <v>0.97079253266341092</v>
          </cell>
          <cell r="O204">
            <v>0.90629383602847768</v>
          </cell>
          <cell r="P204">
            <v>0.93687280418813113</v>
          </cell>
          <cell r="Q204">
            <v>0.95509219239378562</v>
          </cell>
          <cell r="R204">
            <v>0.90117101183368598</v>
          </cell>
          <cell r="S204">
            <v>0.94907480279634093</v>
          </cell>
          <cell r="T204">
            <v>0.95277373482910221</v>
          </cell>
          <cell r="U204">
            <v>1.0076258172107215</v>
          </cell>
          <cell r="V204">
            <v>0.90599873593281322</v>
          </cell>
          <cell r="W204">
            <v>0.88114229225686214</v>
          </cell>
          <cell r="X204">
            <v>0.86988448201397706</v>
          </cell>
          <cell r="Y204">
            <v>0.88287265726605735</v>
          </cell>
          <cell r="Z204">
            <v>0.94385135053664326</v>
          </cell>
        </row>
        <row r="205">
          <cell r="C205">
            <v>1.0239467051680544</v>
          </cell>
          <cell r="D205">
            <v>1.0318288119706718</v>
          </cell>
          <cell r="E205">
            <v>1</v>
          </cell>
          <cell r="F205">
            <v>0.9666079329993712</v>
          </cell>
          <cell r="G205">
            <v>1.0202374022980343</v>
          </cell>
          <cell r="H205">
            <v>1.008270624844041</v>
          </cell>
          <cell r="I205">
            <v>0.97831424315718918</v>
          </cell>
          <cell r="J205">
            <v>0.9751503868982192</v>
          </cell>
          <cell r="K205">
            <v>0.96306983215272324</v>
          </cell>
          <cell r="L205">
            <v>0.96306983215272324</v>
          </cell>
          <cell r="M205">
            <v>0.98901216154948379</v>
          </cell>
          <cell r="N205">
            <v>1.001691705648087</v>
          </cell>
          <cell r="O205">
            <v>0.935140092125607</v>
          </cell>
          <cell r="P205">
            <v>0.96669235251307117</v>
          </cell>
          <cell r="Q205">
            <v>0.98549164220014418</v>
          </cell>
          <cell r="R205">
            <v>0.92985421452276051</v>
          </cell>
          <cell r="S205">
            <v>0.97928272624064816</v>
          </cell>
          <cell r="T205">
            <v>0.98309939088557241</v>
          </cell>
          <cell r="U205">
            <v>1.0396973498835163</v>
          </cell>
          <cell r="V205">
            <v>0.93483559934448501</v>
          </cell>
          <cell r="W205">
            <v>0.9091880045965125</v>
          </cell>
          <cell r="X205">
            <v>0.89757187162820518</v>
          </cell>
          <cell r="Y205">
            <v>0.91097344506822608</v>
          </cell>
          <cell r="Z205">
            <v>0.97389301770113879</v>
          </cell>
        </row>
        <row r="206">
          <cell r="C206">
            <v>1.0593195754050577</v>
          </cell>
          <cell r="D206">
            <v>1.0674739744468278</v>
          </cell>
          <cell r="E206">
            <v>1.0345456165428042</v>
          </cell>
          <cell r="F206">
            <v>1</v>
          </cell>
          <cell r="G206">
            <v>1.0554821323804489</v>
          </cell>
          <cell r="H206">
            <v>1.0431019552212766</v>
          </cell>
          <cell r="I206">
            <v>1.0121107118596611</v>
          </cell>
          <cell r="J206">
            <v>1.0088375582355722</v>
          </cell>
          <cell r="K206">
            <v>0.99633967327821404</v>
          </cell>
          <cell r="L206">
            <v>0.99633967327821404</v>
          </cell>
          <cell r="M206">
            <v>1.0231781964385422</v>
          </cell>
          <cell r="N206">
            <v>1.0362957632055132</v>
          </cell>
          <cell r="O206">
            <v>0.96744508316198075</v>
          </cell>
          <cell r="P206">
            <v>1.000087335837849</v>
          </cell>
          <cell r="Q206">
            <v>1.0195360585777287</v>
          </cell>
          <cell r="R206">
            <v>0.96197660165837418</v>
          </cell>
          <cell r="S206">
            <v>1.0131126517883495</v>
          </cell>
          <cell r="T206">
            <v>1.0170611654665698</v>
          </cell>
          <cell r="U206">
            <v>1.0756143358531618</v>
          </cell>
          <cell r="V206">
            <v>0.96713007149000219</v>
          </cell>
          <cell r="W206">
            <v>0.94059646476862091</v>
          </cell>
          <cell r="X206">
            <v>0.92857904532508018</v>
          </cell>
          <cell r="Y206">
            <v>0.9424435843822303</v>
          </cell>
          <cell r="Z206">
            <v>1.0075367524443568</v>
          </cell>
        </row>
        <row r="207">
          <cell r="C207">
            <v>1.0036357252357786</v>
          </cell>
          <cell r="D207">
            <v>1.0113614827750175</v>
          </cell>
          <cell r="E207">
            <v>0.98016402628206878</v>
          </cell>
          <cell r="F207">
            <v>0.94743432344485179</v>
          </cell>
          <cell r="G207">
            <v>1</v>
          </cell>
          <cell r="H207">
            <v>0.98827059522907235</v>
          </cell>
          <cell r="I207">
            <v>0.95890842754204542</v>
          </cell>
          <cell r="J207">
            <v>0.95580732945267566</v>
          </cell>
          <cell r="K207">
            <v>0.94396640427360945</v>
          </cell>
          <cell r="L207">
            <v>0.94396640427360945</v>
          </cell>
          <cell r="M207">
            <v>0.96939414230627396</v>
          </cell>
          <cell r="N207">
            <v>0.98182217530138172</v>
          </cell>
          <cell r="O207">
            <v>0.91659067783561965</v>
          </cell>
          <cell r="P207">
            <v>0.94751706841529681</v>
          </cell>
          <cell r="Q207">
            <v>0.96594345588622121</v>
          </cell>
          <cell r="R207">
            <v>0.91140965076197944</v>
          </cell>
          <cell r="S207">
            <v>0.95985769982051461</v>
          </cell>
          <cell r="T207">
            <v>0.96359865720585203</v>
          </cell>
          <cell r="U207">
            <v>1.019073940576624</v>
          </cell>
          <cell r="V207">
            <v>0.91629222496530138</v>
          </cell>
          <cell r="W207">
            <v>0.89115337523267779</v>
          </cell>
          <cell r="X207">
            <v>0.8797676595726337</v>
          </cell>
          <cell r="Y207">
            <v>0.89290339975411948</v>
          </cell>
          <cell r="Z207">
            <v>0.95457490139794221</v>
          </cell>
        </row>
        <row r="208">
          <cell r="C208">
            <v>1.01554749284344</v>
          </cell>
          <cell r="D208">
            <v>1.0233649444366932</v>
          </cell>
          <cell r="E208">
            <v>0.99179721729439441</v>
          </cell>
          <cell r="F208">
            <v>0.95867905816346277</v>
          </cell>
          <cell r="G208">
            <v>1.011868616578852</v>
          </cell>
          <cell r="H208">
            <v>1</v>
          </cell>
          <cell r="I208">
            <v>0.97028934400277167</v>
          </cell>
          <cell r="J208">
            <v>0.96715144016920584</v>
          </cell>
          <cell r="K208">
            <v>0.95516997958925043</v>
          </cell>
          <cell r="L208">
            <v>0.95516997958925043</v>
          </cell>
          <cell r="M208">
            <v>0.9808995096950921</v>
          </cell>
          <cell r="N208">
            <v>0.99347504624864813</v>
          </cell>
          <cell r="O208">
            <v>0.92746934115060065</v>
          </cell>
          <cell r="P208">
            <v>0.95876278520223579</v>
          </cell>
          <cell r="Q208">
            <v>0.97740786840098604</v>
          </cell>
          <cell r="R208">
            <v>0.92222682245313869</v>
          </cell>
          <cell r="S208">
            <v>0.97124988282994307</v>
          </cell>
          <cell r="T208">
            <v>0.9750352402041248</v>
          </cell>
          <cell r="U208">
            <v>1.0311689384428278</v>
          </cell>
          <cell r="V208">
            <v>0.92716734605759765</v>
          </cell>
          <cell r="W208">
            <v>0.90173013295626414</v>
          </cell>
          <cell r="X208">
            <v>0.89020928460257531</v>
          </cell>
          <cell r="Y208">
            <v>0.90350092784775449</v>
          </cell>
          <cell r="Z208">
            <v>0.96590438489842978</v>
          </cell>
        </row>
        <row r="209">
          <cell r="C209">
            <v>1.046643971842423</v>
          </cell>
          <cell r="D209">
            <v>1.0547007969962514</v>
          </cell>
          <cell r="E209">
            <v>1.0221664531560199</v>
          </cell>
          <cell r="F209">
            <v>0.98803420246643892</v>
          </cell>
          <cell r="G209">
            <v>1.042852446884093</v>
          </cell>
          <cell r="H209">
            <v>1.0306204084182371</v>
          </cell>
          <cell r="I209">
            <v>1</v>
          </cell>
          <cell r="J209">
            <v>0.99676601226947315</v>
          </cell>
          <cell r="K209">
            <v>0.98441767447311257</v>
          </cell>
          <cell r="L209">
            <v>0.98441767447311257</v>
          </cell>
          <cell r="M209">
            <v>1.0109350532992043</v>
          </cell>
          <cell r="N209">
            <v>1.0238956579181089</v>
          </cell>
          <cell r="O209">
            <v>0.95586883117202537</v>
          </cell>
          <cell r="P209">
            <v>0.98812049326133489</v>
          </cell>
          <cell r="Q209">
            <v>1.0073364965226228</v>
          </cell>
          <cell r="R209">
            <v>0.9504657844109069</v>
          </cell>
          <cell r="S209">
            <v>1.0009899509183608</v>
          </cell>
          <cell r="T209">
            <v>1.0048912174813491</v>
          </cell>
          <cell r="U209">
            <v>1.0627437524861472</v>
          </cell>
          <cell r="V209">
            <v>0.95555758886593434</v>
          </cell>
          <cell r="W209">
            <v>0.92934147791041632</v>
          </cell>
          <cell r="X209">
            <v>0.91746785647481288</v>
          </cell>
          <cell r="Y209">
            <v>0.93116649526470896</v>
          </cell>
          <cell r="Z209">
            <v>0.9954807716569859</v>
          </cell>
        </row>
        <row r="210">
          <cell r="C210">
            <v>1.0500397876321905</v>
          </cell>
          <cell r="D210">
            <v>1.0581227529968344</v>
          </cell>
          <cell r="E210">
            <v>1.025482852117634</v>
          </cell>
          <cell r="F210">
            <v>0.99123986001172593</v>
          </cell>
          <cell r="G210">
            <v>1.046235961145674</v>
          </cell>
          <cell r="H210">
            <v>1.033964236071496</v>
          </cell>
          <cell r="I210">
            <v>1.0032444803401388</v>
          </cell>
          <cell r="J210">
            <v>1</v>
          </cell>
          <cell r="K210">
            <v>0.98761159826442568</v>
          </cell>
          <cell r="L210">
            <v>0.98761159826442568</v>
          </cell>
          <cell r="M210">
            <v>1.0142150122047908</v>
          </cell>
          <cell r="N210">
            <v>1.0272176672505775</v>
          </cell>
          <cell r="O210">
            <v>0.95897012880251442</v>
          </cell>
          <cell r="P210">
            <v>0.9913264307754095</v>
          </cell>
          <cell r="Q210">
            <v>1.0106047799814948</v>
          </cell>
          <cell r="R210">
            <v>0.95354955196240265</v>
          </cell>
          <cell r="S210">
            <v>1.0042376431347919</v>
          </cell>
          <cell r="T210">
            <v>1.0081515672804455</v>
          </cell>
          <cell r="U210">
            <v>1.0661918036976936</v>
          </cell>
          <cell r="V210">
            <v>0.95865787667688029</v>
          </cell>
          <cell r="W210">
            <v>0.93235670806477211</v>
          </cell>
          <cell r="X210">
            <v>0.92044456289785459</v>
          </cell>
          <cell r="Y210">
            <v>0.93418764665199117</v>
          </cell>
          <cell r="Z210">
            <v>0.99871058944961311</v>
          </cell>
        </row>
        <row r="211">
          <cell r="C211">
            <v>1.0632112760496866</v>
          </cell>
          <cell r="D211">
            <v>1.0713956325101093</v>
          </cell>
          <cell r="E211">
            <v>1.0383463032631057</v>
          </cell>
          <cell r="F211">
            <v>1.0036737739346888</v>
          </cell>
          <cell r="G211">
            <v>1.0593597351269179</v>
          </cell>
          <cell r="H211">
            <v>1.0469340759955916</v>
          </cell>
          <cell r="I211">
            <v>1.0158289778119105</v>
          </cell>
          <cell r="J211">
            <v>1.0125437993613533</v>
          </cell>
          <cell r="K211">
            <v>1</v>
          </cell>
          <cell r="L211">
            <v>1</v>
          </cell>
          <cell r="M211">
            <v>1.0269371218271601</v>
          </cell>
          <cell r="N211">
            <v>1.0401028795690062</v>
          </cell>
          <cell r="O211">
            <v>0.97099925769174422</v>
          </cell>
          <cell r="P211">
            <v>1.0037614306246627</v>
          </cell>
          <cell r="Q211">
            <v>1.023281603575207</v>
          </cell>
          <cell r="R211">
            <v>0.96551068622332725</v>
          </cell>
          <cell r="S211">
            <v>1.0168345986413929</v>
          </cell>
          <cell r="T211">
            <v>1.0207976182662453</v>
          </cell>
          <cell r="U211">
            <v>1.079565899763997</v>
          </cell>
          <cell r="V211">
            <v>0.97068308873809594</v>
          </cell>
          <cell r="W211">
            <v>0.94405200354394847</v>
          </cell>
          <cell r="X211">
            <v>0.93199043481809374</v>
          </cell>
          <cell r="Y211">
            <v>0.94590590905744854</v>
          </cell>
          <cell r="Z211">
            <v>1.011238214703728</v>
          </cell>
        </row>
        <row r="212">
          <cell r="C212">
            <v>1.0632112760496866</v>
          </cell>
          <cell r="D212">
            <v>1.0713956325101093</v>
          </cell>
          <cell r="E212">
            <v>1.0383463032631057</v>
          </cell>
          <cell r="F212">
            <v>1.0036737739346888</v>
          </cell>
          <cell r="G212">
            <v>1.0593597351269179</v>
          </cell>
          <cell r="H212">
            <v>1.0469340759955916</v>
          </cell>
          <cell r="I212">
            <v>1.0158289778119105</v>
          </cell>
          <cell r="J212">
            <v>1.0125437993613533</v>
          </cell>
          <cell r="K212">
            <v>1</v>
          </cell>
          <cell r="L212">
            <v>1</v>
          </cell>
          <cell r="M212">
            <v>1.0269371218271601</v>
          </cell>
          <cell r="N212">
            <v>1.0401028795690062</v>
          </cell>
          <cell r="O212">
            <v>0.97099925769174422</v>
          </cell>
          <cell r="P212">
            <v>1.0037614306246627</v>
          </cell>
          <cell r="Q212">
            <v>1.023281603575207</v>
          </cell>
          <cell r="R212">
            <v>0.96551068622332725</v>
          </cell>
          <cell r="S212">
            <v>1.0168345986413929</v>
          </cell>
          <cell r="T212">
            <v>1.0207976182662453</v>
          </cell>
          <cell r="U212">
            <v>1.079565899763997</v>
          </cell>
          <cell r="V212">
            <v>0.97068308873809594</v>
          </cell>
          <cell r="W212">
            <v>0.94405200354394847</v>
          </cell>
          <cell r="X212">
            <v>0.93199043481809374</v>
          </cell>
          <cell r="Y212">
            <v>0.94590590905744854</v>
          </cell>
          <cell r="Z212">
            <v>1.011238214703728</v>
          </cell>
        </row>
        <row r="213">
          <cell r="C213">
            <v>1.035322663336959</v>
          </cell>
          <cell r="D213">
            <v>1.0432923396554672</v>
          </cell>
          <cell r="E213">
            <v>1.0111099123728686</v>
          </cell>
          <cell r="F213">
            <v>0.97734686243391389</v>
          </cell>
          <cell r="G213">
            <v>1.0315721504370885</v>
          </cell>
          <cell r="H213">
            <v>1.0194724231341956</v>
          </cell>
          <cell r="I213">
            <v>0.98918322867179487</v>
          </cell>
          <cell r="J213">
            <v>0.98598422224702731</v>
          </cell>
          <cell r="K213">
            <v>0.97376945359689338</v>
          </cell>
          <cell r="L213">
            <v>0.97376945359689338</v>
          </cell>
          <cell r="M213">
            <v>1</v>
          </cell>
          <cell r="N213">
            <v>1.0128204127224665</v>
          </cell>
          <cell r="O213">
            <v>0.94552941660547873</v>
          </cell>
          <cell r="P213">
            <v>0.97743221984101369</v>
          </cell>
          <cell r="Q213">
            <v>0.99644036798918223</v>
          </cell>
          <cell r="R213">
            <v>0.94018481336565096</v>
          </cell>
          <cell r="S213">
            <v>0.99016247151744563</v>
          </cell>
          <cell r="T213">
            <v>0.99402153897213164</v>
          </cell>
          <cell r="U213">
            <v>1.0512482963350258</v>
          </cell>
          <cell r="V213">
            <v>0.94522154093624045</v>
          </cell>
          <cell r="W213">
            <v>0.91928900365804311</v>
          </cell>
          <cell r="X213">
            <v>0.90754381647034621</v>
          </cell>
          <cell r="Y213">
            <v>0.92109428021694428</v>
          </cell>
          <cell r="Z213">
            <v>0.98471288378834709</v>
          </cell>
        </row>
        <row r="214">
          <cell r="C214">
            <v>1.0222174141948881</v>
          </cell>
          <cell r="D214">
            <v>1.0300862093123617</v>
          </cell>
          <cell r="E214">
            <v>0.99831115138665105</v>
          </cell>
          <cell r="F214">
            <v>0.96497547853207311</v>
          </cell>
          <cell r="G214">
            <v>1.0185143757758766</v>
          </cell>
          <cell r="H214">
            <v>1.0065678083973926</v>
          </cell>
          <cell r="I214">
            <v>0.97666201850421364</v>
          </cell>
          <cell r="J214">
            <v>0.97350350551949949</v>
          </cell>
          <cell r="K214">
            <v>0.96144335300213402</v>
          </cell>
          <cell r="L214">
            <v>0.96144335300213402</v>
          </cell>
          <cell r="M214">
            <v>0.98734186973186577</v>
          </cell>
          <cell r="N214">
            <v>1</v>
          </cell>
          <cell r="O214">
            <v>0.93356078207773363</v>
          </cell>
          <cell r="P214">
            <v>0.96505975547399458</v>
          </cell>
          <cell r="Q214">
            <v>0.98382729600674756</v>
          </cell>
          <cell r="R214">
            <v>0.92828383152194704</v>
          </cell>
          <cell r="S214">
            <v>0.97762886596636012</v>
          </cell>
          <cell r="T214">
            <v>0.98143908484249121</v>
          </cell>
          <cell r="U214">
            <v>1.0379414584558628</v>
          </cell>
          <cell r="V214">
            <v>0.9332568035388229</v>
          </cell>
          <cell r="W214">
            <v>0.90765252369567628</v>
          </cell>
          <cell r="X214">
            <v>0.89605600861742485</v>
          </cell>
          <cell r="Y214">
            <v>0.90943494882872489</v>
          </cell>
          <cell r="Z214">
            <v>0.97224825982864405</v>
          </cell>
        </row>
        <row r="215">
          <cell r="C215">
            <v>1.0949661059238587</v>
          </cell>
          <cell r="D215">
            <v>1.1033949037788424</v>
          </cell>
          <cell r="E215">
            <v>1.0693584933643088</v>
          </cell>
          <cell r="F215">
            <v>1.0336504029061964</v>
          </cell>
          <cell r="G215">
            <v>1.090999531395342</v>
          </cell>
          <cell r="H215">
            <v>1.0782027562867138</v>
          </cell>
          <cell r="I215">
            <v>1.0461686450994159</v>
          </cell>
          <cell r="J215">
            <v>1.0427853485371024</v>
          </cell>
          <cell r="K215">
            <v>1.0298669047154538</v>
          </cell>
          <cell r="L215">
            <v>1.0298669047154538</v>
          </cell>
          <cell r="M215">
            <v>1.0576085549935343</v>
          </cell>
          <cell r="N215">
            <v>1.0711675331673629</v>
          </cell>
          <cell r="O215">
            <v>1</v>
          </cell>
          <cell r="P215">
            <v>1.0337406776301772</v>
          </cell>
          <cell r="Q215">
            <v>1.0538438577262648</v>
          </cell>
          <cell r="R215">
            <v>0.99434750189051191</v>
          </cell>
          <cell r="S215">
            <v>1.0472043007103924</v>
          </cell>
          <cell r="T215">
            <v>1.0512856834647655</v>
          </cell>
          <cell r="U215">
            <v>1.1118091916263015</v>
          </cell>
          <cell r="V215">
            <v>0.99967438805833919</v>
          </cell>
          <cell r="W215">
            <v>0.97224791478022887</v>
          </cell>
          <cell r="X215">
            <v>0.95982610433052029</v>
          </cell>
          <cell r="Y215">
            <v>0.97415719071305218</v>
          </cell>
          <cell r="Z215">
            <v>1.0414407701069099</v>
          </cell>
        </row>
        <row r="216">
          <cell r="C216">
            <v>1.0592270669216957</v>
          </cell>
          <cell r="D216">
            <v>1.067380753854386</v>
          </cell>
          <cell r="E216">
            <v>1.0344552715249482</v>
          </cell>
          <cell r="F216">
            <v>0.99991267178903342</v>
          </cell>
          <cell r="G216">
            <v>1.0553899590141207</v>
          </cell>
          <cell r="H216">
            <v>1.0430108629936714</v>
          </cell>
          <cell r="I216">
            <v>1.0120223260418943</v>
          </cell>
          <cell r="J216">
            <v>1.0087494582564556</v>
          </cell>
          <cell r="K216">
            <v>0.99625266471703156</v>
          </cell>
          <cell r="L216">
            <v>0.99625266471703156</v>
          </cell>
          <cell r="M216">
            <v>1.0230888441171471</v>
          </cell>
          <cell r="N216">
            <v>1.0362052653504801</v>
          </cell>
          <cell r="O216">
            <v>0.9673605979136598</v>
          </cell>
          <cell r="P216">
            <v>1</v>
          </cell>
          <cell r="Q216">
            <v>1.0194470243177172</v>
          </cell>
          <cell r="R216">
            <v>0.96189259396275961</v>
          </cell>
          <cell r="S216">
            <v>1.0130241784729612</v>
          </cell>
          <cell r="T216">
            <v>1.016972347334546</v>
          </cell>
          <cell r="U216">
            <v>1.0755204043775217</v>
          </cell>
          <cell r="V216">
            <v>0.96704561375108689</v>
          </cell>
          <cell r="W216">
            <v>0.94051432416211123</v>
          </cell>
          <cell r="X216">
            <v>0.92849795417831082</v>
          </cell>
          <cell r="Y216">
            <v>0.94236128247006923</v>
          </cell>
          <cell r="Z216">
            <v>1.0074487660622826</v>
          </cell>
        </row>
        <row r="217">
          <cell r="C217">
            <v>1.0390211964477527</v>
          </cell>
          <cell r="D217">
            <v>1.0470193432255583</v>
          </cell>
          <cell r="E217">
            <v>1.0147219491049821</v>
          </cell>
          <cell r="F217">
            <v>0.98083828579345989</v>
          </cell>
          <cell r="G217">
            <v>1.0352572854096651</v>
          </cell>
          <cell r="H217">
            <v>1.0231143336670434</v>
          </cell>
          <cell r="I217">
            <v>0.9927169356536284</v>
          </cell>
          <cell r="J217">
            <v>0.98950650126383843</v>
          </cell>
          <cell r="K217">
            <v>0.97724809720621941</v>
          </cell>
          <cell r="L217">
            <v>0.97724809720621941</v>
          </cell>
          <cell r="M217">
            <v>1.0035723482560237</v>
          </cell>
          <cell r="N217">
            <v>1.0164385599575207</v>
          </cell>
          <cell r="O217">
            <v>0.94890717696790849</v>
          </cell>
          <cell r="P217">
            <v>0.98092394812694417</v>
          </cell>
          <cell r="Q217">
            <v>1</v>
          </cell>
          <cell r="R217">
            <v>0.94354348094401774</v>
          </cell>
          <cell r="S217">
            <v>0.9936996766957511</v>
          </cell>
          <cell r="T217">
            <v>0.9975725300833288</v>
          </cell>
          <cell r="U217">
            <v>1.0550037213530861</v>
          </cell>
          <cell r="V217">
            <v>0.94859820145956009</v>
          </cell>
          <cell r="W217">
            <v>0.92257302412704267</v>
          </cell>
          <cell r="X217">
            <v>0.91078587904037922</v>
          </cell>
          <cell r="Y217">
            <v>0.92438474976251073</v>
          </cell>
          <cell r="Z217">
            <v>0.98823062114143245</v>
          </cell>
        </row>
        <row r="218">
          <cell r="C218">
            <v>1.1011905836159339</v>
          </cell>
          <cell r="D218">
            <v>1.1096672960720504</v>
          </cell>
          <cell r="E218">
            <v>1.0754374012417003</v>
          </cell>
          <cell r="F218">
            <v>1.0395263234844552</v>
          </cell>
          <cell r="G218">
            <v>1.0972014605769811</v>
          </cell>
          <cell r="H218">
            <v>1.0843319405306207</v>
          </cell>
          <cell r="I218">
            <v>1.0521157272587083</v>
          </cell>
          <cell r="J218">
            <v>1.0487131979056594</v>
          </cell>
          <cell r="K218">
            <v>1.0357213175046052</v>
          </cell>
          <cell r="L218">
            <v>1.0357213175046052</v>
          </cell>
          <cell r="M218">
            <v>1.0636206688132135</v>
          </cell>
          <cell r="N218">
            <v>1.0772567247675446</v>
          </cell>
          <cell r="O218">
            <v>1.0056846304724869</v>
          </cell>
          <cell r="P218">
            <v>1.0396171113868828</v>
          </cell>
          <cell r="Q218">
            <v>1.0598345706331387</v>
          </cell>
          <cell r="R218">
            <v>1</v>
          </cell>
          <cell r="S218">
            <v>1.0531572701891301</v>
          </cell>
          <cell r="T218">
            <v>1.0572618540962784</v>
          </cell>
          <cell r="U218">
            <v>1.1181294160366113</v>
          </cell>
          <cell r="V218">
            <v>1.0053571675472603</v>
          </cell>
          <cell r="W218">
            <v>0.97777478490340042</v>
          </cell>
          <cell r="X218">
            <v>0.9652823610514859</v>
          </cell>
          <cell r="Y218">
            <v>0.97969491436437184</v>
          </cell>
          <cell r="Z218">
            <v>1.04736097604395</v>
          </cell>
        </row>
        <row r="219">
          <cell r="C219">
            <v>1.045608870380943</v>
          </cell>
          <cell r="D219">
            <v>1.053657727561214</v>
          </cell>
          <cell r="E219">
            <v>1.0211555592723289</v>
          </cell>
          <cell r="F219">
            <v>0.98705706441904273</v>
          </cell>
          <cell r="G219">
            <v>1.0418210951341971</v>
          </cell>
          <cell r="H219">
            <v>1.029601153810477</v>
          </cell>
          <cell r="I219">
            <v>0.99901102811526465</v>
          </cell>
          <cell r="J219">
            <v>0.99578023870767896</v>
          </cell>
          <cell r="K219">
            <v>0.98344411307022206</v>
          </cell>
          <cell r="L219">
            <v>0.98344411307022206</v>
          </cell>
          <cell r="M219">
            <v>1.0099352669541981</v>
          </cell>
          <cell r="N219">
            <v>1.0228830538995253</v>
          </cell>
          <cell r="O219">
            <v>0.95492350377250135</v>
          </cell>
          <cell r="P219">
            <v>0.98714326987476864</v>
          </cell>
          <cell r="Q219">
            <v>1.0063402690490941</v>
          </cell>
          <cell r="R219">
            <v>0.94952580047272162</v>
          </cell>
          <cell r="S219">
            <v>1</v>
          </cell>
          <cell r="T219">
            <v>1.0038974083200425</v>
          </cell>
          <cell r="U219">
            <v>1.0616927287942601</v>
          </cell>
          <cell r="V219">
            <v>0.95461256927630045</v>
          </cell>
          <cell r="W219">
            <v>0.92842238531744448</v>
          </cell>
          <cell r="X219">
            <v>0.91656050655961085</v>
          </cell>
          <cell r="Y219">
            <v>0.93024559778088456</v>
          </cell>
          <cell r="Z219">
            <v>0.99449626916202249</v>
          </cell>
        </row>
        <row r="220">
          <cell r="C220">
            <v>1.0415495265902737</v>
          </cell>
          <cell r="D220">
            <v>1.0495671358734178</v>
          </cell>
          <cell r="E220">
            <v>1.0171911500211628</v>
          </cell>
          <cell r="F220">
            <v>0.98322503498720937</v>
          </cell>
          <cell r="G220">
            <v>1.0377764565381411</v>
          </cell>
          <cell r="H220">
            <v>1.0256039564176662</v>
          </cell>
          <cell r="I220">
            <v>0.99513259007914467</v>
          </cell>
          <cell r="J220">
            <v>0.99191434349258134</v>
          </cell>
          <cell r="K220">
            <v>0.97962611011811673</v>
          </cell>
          <cell r="L220">
            <v>0.97962611011811673</v>
          </cell>
          <cell r="M220">
            <v>1.0060144179914354</v>
          </cell>
          <cell r="N220">
            <v>1.0189119380348375</v>
          </cell>
          <cell r="O220">
            <v>0.9512162257401422</v>
          </cell>
          <cell r="P220">
            <v>0.98331090576943414</v>
          </cell>
          <cell r="Q220">
            <v>1.0024333768658089</v>
          </cell>
          <cell r="R220">
            <v>0.94583947782243172</v>
          </cell>
          <cell r="S220">
            <v>0.99611772250058439</v>
          </cell>
          <cell r="T220">
            <v>1</v>
          </cell>
          <cell r="U220">
            <v>1.0575709430019691</v>
          </cell>
          <cell r="V220">
            <v>0.95090649837793972</v>
          </cell>
          <cell r="W220">
            <v>0.92481799198097281</v>
          </cell>
          <cell r="X220">
            <v>0.91300216432814141</v>
          </cell>
          <cell r="Y220">
            <v>0.92663412622768937</v>
          </cell>
          <cell r="Z220">
            <v>0.9906353586730019</v>
          </cell>
        </row>
        <row r="221">
          <cell r="C221">
            <v>0.9848507407302457</v>
          </cell>
          <cell r="D221">
            <v>0.99243189576877744</v>
          </cell>
          <cell r="E221">
            <v>0.96181836003721299</v>
          </cell>
          <cell r="F221">
            <v>0.92970125691641547</v>
          </cell>
          <cell r="G221">
            <v>0.98128306512692165</v>
          </cell>
          <cell r="H221">
            <v>0.9697731988611914</v>
          </cell>
          <cell r="I221">
            <v>0.94096060095449496</v>
          </cell>
          <cell r="J221">
            <v>0.93791754591609899</v>
          </cell>
          <cell r="K221">
            <v>0.9262982465624463</v>
          </cell>
          <cell r="L221">
            <v>0.9262982465624463</v>
          </cell>
          <cell r="M221">
            <v>0.95125005527838369</v>
          </cell>
          <cell r="N221">
            <v>0.96344547358932164</v>
          </cell>
          <cell r="O221">
            <v>0.89943490981329965</v>
          </cell>
          <cell r="P221">
            <v>0.92978245315463759</v>
          </cell>
          <cell r="Q221">
            <v>0.9478639551313226</v>
          </cell>
          <cell r="R221">
            <v>0.89435085568597239</v>
          </cell>
          <cell r="S221">
            <v>0.94189210576555127</v>
          </cell>
          <cell r="T221">
            <v>0.94556304389514434</v>
          </cell>
          <cell r="U221">
            <v>1</v>
          </cell>
          <cell r="V221">
            <v>0.89914204306591772</v>
          </cell>
          <cell r="W221">
            <v>0.87447371554652376</v>
          </cell>
          <cell r="X221">
            <v>0.86330110558497219</v>
          </cell>
          <cell r="Y221">
            <v>0.87619098497297132</v>
          </cell>
          <cell r="Z221">
            <v>0.93670818513700183</v>
          </cell>
        </row>
        <row r="222">
          <cell r="C222">
            <v>1.0953227560932155</v>
          </cell>
          <cell r="D222">
            <v>1.1037542993593732</v>
          </cell>
          <cell r="E222">
            <v>1.0697068026733352</v>
          </cell>
          <cell r="F222">
            <v>1.0339870814474386</v>
          </cell>
          <cell r="G222">
            <v>1.0913548895799792</v>
          </cell>
          <cell r="H222">
            <v>1.0785539463313647</v>
          </cell>
          <cell r="I222">
            <v>1.0465094010574605</v>
          </cell>
          <cell r="J222">
            <v>1.0431250024945597</v>
          </cell>
          <cell r="K222">
            <v>1.0302023509032352</v>
          </cell>
          <cell r="L222">
            <v>1.0302023509032352</v>
          </cell>
          <cell r="M222">
            <v>1.0579530371361423</v>
          </cell>
          <cell r="N222">
            <v>1.0715164317132144</v>
          </cell>
          <cell r="O222">
            <v>1.000325717999331</v>
          </cell>
          <cell r="P222">
            <v>1.0340773855755219</v>
          </cell>
          <cell r="Q222">
            <v>1.0541871136392105</v>
          </cell>
          <cell r="R222">
            <v>0.99467137876946754</v>
          </cell>
          <cell r="S222">
            <v>1.0475453940001105</v>
          </cell>
          <cell r="T222">
            <v>1.0516281061343089</v>
          </cell>
          <cell r="U222">
            <v>1.1121713278918359</v>
          </cell>
          <cell r="V222">
            <v>1</v>
          </cell>
          <cell r="W222">
            <v>0.97256459342588486</v>
          </cell>
          <cell r="X222">
            <v>0.96013873696892849</v>
          </cell>
          <cell r="Y222">
            <v>0.97447449124424512</v>
          </cell>
          <cell r="Z222">
            <v>1.0417799861109709</v>
          </cell>
        </row>
        <row r="223">
          <cell r="C223">
            <v>1.1262210895781346</v>
          </cell>
          <cell r="D223">
            <v>1.1348904811261626</v>
          </cell>
          <cell r="E223">
            <v>1.0998825269849317</v>
          </cell>
          <cell r="F223">
            <v>1.06315517595103</v>
          </cell>
          <cell r="G223">
            <v>1.1221412921641043</v>
          </cell>
          <cell r="H223">
            <v>1.1089792427381397</v>
          </cell>
          <cell r="I223">
            <v>1.0760307419490802</v>
          </cell>
          <cell r="J223">
            <v>1.0725508717319472</v>
          </cell>
          <cell r="K223">
            <v>1.0592636806510913</v>
          </cell>
          <cell r="L223">
            <v>1.0592636806510913</v>
          </cell>
          <cell r="M223">
            <v>1.0877971954638759</v>
          </cell>
          <cell r="N223">
            <v>1.1017432044680644</v>
          </cell>
          <cell r="O223">
            <v>1.0285442476120346</v>
          </cell>
          <cell r="P223">
            <v>1.0632480274990852</v>
          </cell>
          <cell r="Q223">
            <v>1.0839250377456249</v>
          </cell>
          <cell r="R223">
            <v>1.0227304031968827</v>
          </cell>
          <cell r="S223">
            <v>1.0770959595702572</v>
          </cell>
          <cell r="T223">
            <v>1.0812938423245706</v>
          </cell>
          <cell r="U223">
            <v>1.1435449484894185</v>
          </cell>
          <cell r="V223">
            <v>1.0282093413224855</v>
          </cell>
          <cell r="W223">
            <v>1</v>
          </cell>
          <cell r="X223">
            <v>0.9872236183170251</v>
          </cell>
          <cell r="Y223">
            <v>1.0019637747778094</v>
          </cell>
          <cell r="Z223">
            <v>1.0711679133221095</v>
          </cell>
        </row>
        <row r="224">
          <cell r="C224">
            <v>1.140796339028098</v>
          </cell>
          <cell r="D224">
            <v>1.1495779275022546</v>
          </cell>
          <cell r="E224">
            <v>1.1141169098648214</v>
          </cell>
          <cell r="F224">
            <v>1.0769142433640817</v>
          </cell>
          <cell r="G224">
            <v>1.1366637419767984</v>
          </cell>
          <cell r="H224">
            <v>1.1233313528587152</v>
          </cell>
          <cell r="I224">
            <v>1.0899564414630289</v>
          </cell>
          <cell r="J224">
            <v>1.0864315357045289</v>
          </cell>
          <cell r="K224">
            <v>1.0729723853820241</v>
          </cell>
          <cell r="L224">
            <v>1.0729723853820241</v>
          </cell>
          <cell r="M224">
            <v>1.1018751732442384</v>
          </cell>
          <cell r="N224">
            <v>1.1160016677338687</v>
          </cell>
          <cell r="O224">
            <v>1.0418553897296856</v>
          </cell>
          <cell r="P224">
            <v>1.0770082965718175</v>
          </cell>
          <cell r="Q224">
            <v>1.0979529031056328</v>
          </cell>
          <cell r="R224">
            <v>1.0359663041088785</v>
          </cell>
          <cell r="S224">
            <v>1.0910354448432287</v>
          </cell>
          <cell r="T224">
            <v>1.0952876554634221</v>
          </cell>
          <cell r="U224">
            <v>1.1583443986468669</v>
          </cell>
          <cell r="V224">
            <v>1.0415161491733058</v>
          </cell>
          <cell r="W224">
            <v>1.0129417301672294</v>
          </cell>
          <cell r="X224">
            <v>1</v>
          </cell>
          <cell r="Y224">
            <v>1.0149309195883225</v>
          </cell>
          <cell r="Z224">
            <v>1.0850306794201185</v>
          </cell>
        </row>
        <row r="225">
          <cell r="C225">
            <v>1.1240137796677128</v>
          </cell>
          <cell r="D225">
            <v>1.1326661798504944</v>
          </cell>
          <cell r="E225">
            <v>1.0977268387061561</v>
          </cell>
          <cell r="F225">
            <v>1.0610714705596918</v>
          </cell>
          <cell r="G225">
            <v>1.119941978354402</v>
          </cell>
          <cell r="H225">
            <v>1.1068057255703296</v>
          </cell>
          <cell r="I225">
            <v>1.073921801402147</v>
          </cell>
          <cell r="J225">
            <v>1.0704487514728671</v>
          </cell>
          <cell r="K225">
            <v>1.0571876023022773</v>
          </cell>
          <cell r="L225">
            <v>1.0571876023022773</v>
          </cell>
          <cell r="M225">
            <v>1.0856651935396571</v>
          </cell>
          <cell r="N225">
            <v>1.0995838693992519</v>
          </cell>
          <cell r="O225">
            <v>1.0265283770764262</v>
          </cell>
          <cell r="P225">
            <v>1.0611641401255907</v>
          </cell>
          <cell r="Q225">
            <v>1.0818006249637027</v>
          </cell>
          <cell r="R225">
            <v>1.0207259273656659</v>
          </cell>
          <cell r="S225">
            <v>1.0749849312756927</v>
          </cell>
          <cell r="T225">
            <v>1.0791745864907671</v>
          </cell>
          <cell r="U225">
            <v>1.1413036850988005</v>
          </cell>
          <cell r="V225">
            <v>1.0261941271783963</v>
          </cell>
          <cell r="W225">
            <v>0.99804007407528783</v>
          </cell>
          <cell r="X225">
            <v>0.98528873315399745</v>
          </cell>
          <cell r="Y225">
            <v>1</v>
          </cell>
          <cell r="Z225">
            <v>1.0690685035590697</v>
          </cell>
        </row>
        <row r="226">
          <cell r="C226">
            <v>1.0513954680413118</v>
          </cell>
          <cell r="D226">
            <v>1.0594888691226987</v>
          </cell>
          <cell r="E226">
            <v>1.0268068276744466</v>
          </cell>
          <cell r="F226">
            <v>0.99251962528803839</v>
          </cell>
          <cell r="G226">
            <v>1.0475867305284627</v>
          </cell>
          <cell r="H226">
            <v>1.0352991617334417</v>
          </cell>
          <cell r="I226">
            <v>1.0045397444849606</v>
          </cell>
          <cell r="J226">
            <v>1.0012910752764697</v>
          </cell>
          <cell r="K226">
            <v>0.98888667918169959</v>
          </cell>
          <cell r="L226">
            <v>0.98888667918169959</v>
          </cell>
          <cell r="M226">
            <v>1.0155244401320729</v>
          </cell>
          <cell r="N226">
            <v>1.0285438825843176</v>
          </cell>
          <cell r="O226">
            <v>0.96020823142668421</v>
          </cell>
          <cell r="P226">
            <v>0.99260630782109449</v>
          </cell>
          <cell r="Q226">
            <v>1.0119095468272108</v>
          </cell>
          <cell r="R226">
            <v>0.95478065621383001</v>
          </cell>
          <cell r="S226">
            <v>1.0055341895275434</v>
          </cell>
          <cell r="T226">
            <v>1.0094531668438953</v>
          </cell>
          <cell r="U226">
            <v>1.0675683375754224</v>
          </cell>
          <cell r="V226">
            <v>0.95989557616005072</v>
          </cell>
          <cell r="W226">
            <v>0.93356045075940519</v>
          </cell>
          <cell r="X226">
            <v>0.92163292611637293</v>
          </cell>
          <cell r="Y226">
            <v>0.93539375322616702</v>
          </cell>
          <cell r="Z226">
            <v>1</v>
          </cell>
        </row>
        <row r="231">
          <cell r="C231">
            <v>1</v>
          </cell>
          <cell r="D231">
            <v>1.0076977705605525</v>
          </cell>
          <cell r="E231">
            <v>0.97661332855783334</v>
          </cell>
          <cell r="F231">
            <v>0.94400219085692305</v>
          </cell>
          <cell r="G231">
            <v>0.99637744537748052</v>
          </cell>
          <cell r="H231">
            <v>0.98469053101602522</v>
          </cell>
          <cell r="I231">
            <v>0.95543472938528007</v>
          </cell>
          <cell r="J231">
            <v>0.95234486519312878</v>
          </cell>
          <cell r="K231">
            <v>0.94054683441230502</v>
          </cell>
          <cell r="L231">
            <v>0.94054683441230502</v>
          </cell>
          <cell r="M231">
            <v>0.96588245907501902</v>
          </cell>
          <cell r="N231">
            <v>0.97826547084175153</v>
          </cell>
          <cell r="O231">
            <v>0.913270278038668</v>
          </cell>
          <cell r="P231">
            <v>0.94408463607919291</v>
          </cell>
          <cell r="Q231">
            <v>0.96244427295500823</v>
          </cell>
          <cell r="R231">
            <v>0.90810801951860276</v>
          </cell>
          <cell r="S231">
            <v>0.95638056287306883</v>
          </cell>
          <cell r="T231">
            <v>0.96010796843593738</v>
          </cell>
          <cell r="U231">
            <v>1.0153822895624991</v>
          </cell>
          <cell r="V231">
            <v>0.91297290633017469</v>
          </cell>
          <cell r="W231">
            <v>0.88792512345385477</v>
          </cell>
          <cell r="X231">
            <v>0.87658065317070577</v>
          </cell>
          <cell r="Y231">
            <v>0.88966880841587681</v>
          </cell>
          <cell r="Z231">
            <v>0.95111690167634211</v>
          </cell>
        </row>
        <row r="232">
          <cell r="C232">
            <v>0.99236103245889828</v>
          </cell>
          <cell r="D232">
            <v>1</v>
          </cell>
          <cell r="E232">
            <v>0.96915301104077278</v>
          </cell>
          <cell r="F232">
            <v>0.9367909887622381</v>
          </cell>
          <cell r="G232">
            <v>0.98876615041355609</v>
          </cell>
          <cell r="H232">
            <v>0.97716851201156363</v>
          </cell>
          <cell r="I232">
            <v>0.94813619449986464</v>
          </cell>
          <cell r="J232">
            <v>0.94506993367998371</v>
          </cell>
          <cell r="K232">
            <v>0.93336202767334342</v>
          </cell>
          <cell r="L232">
            <v>0.93336202767334342</v>
          </cell>
          <cell r="M232">
            <v>0.95850411432162552</v>
          </cell>
          <cell r="N232">
            <v>0.97079253266341092</v>
          </cell>
          <cell r="O232">
            <v>0.90629383602847768</v>
          </cell>
          <cell r="P232">
            <v>0.93687280418813113</v>
          </cell>
          <cell r="Q232">
            <v>0.95509219239378562</v>
          </cell>
          <cell r="R232">
            <v>0.90117101183368598</v>
          </cell>
          <cell r="S232">
            <v>0.94907480279634093</v>
          </cell>
          <cell r="T232">
            <v>0.95277373482910221</v>
          </cell>
          <cell r="U232">
            <v>1.0076258172107215</v>
          </cell>
          <cell r="V232">
            <v>0.90599873593281322</v>
          </cell>
          <cell r="W232">
            <v>0.88114229225686214</v>
          </cell>
          <cell r="X232">
            <v>0.86988448201397706</v>
          </cell>
          <cell r="Y232">
            <v>0.88287265726605735</v>
          </cell>
          <cell r="Z232">
            <v>0.94385135053664326</v>
          </cell>
        </row>
        <row r="233">
          <cell r="C233">
            <v>1.0239467051680544</v>
          </cell>
          <cell r="D233">
            <v>1.0318288119706718</v>
          </cell>
          <cell r="E233">
            <v>1</v>
          </cell>
          <cell r="F233">
            <v>0.9666079329993712</v>
          </cell>
          <cell r="G233">
            <v>1.0202374022980343</v>
          </cell>
          <cell r="H233">
            <v>1.008270624844041</v>
          </cell>
          <cell r="I233">
            <v>0.97831424315718918</v>
          </cell>
          <cell r="J233">
            <v>0.9751503868982192</v>
          </cell>
          <cell r="K233">
            <v>0.96306983215272324</v>
          </cell>
          <cell r="L233">
            <v>0.96306983215272324</v>
          </cell>
          <cell r="M233">
            <v>0.98901216154948379</v>
          </cell>
          <cell r="N233">
            <v>1.001691705648087</v>
          </cell>
          <cell r="O233">
            <v>0.935140092125607</v>
          </cell>
          <cell r="P233">
            <v>0.96669235251307117</v>
          </cell>
          <cell r="Q233">
            <v>0.98549164220014418</v>
          </cell>
          <cell r="R233">
            <v>0.92985421452276051</v>
          </cell>
          <cell r="S233">
            <v>0.97928272624064816</v>
          </cell>
          <cell r="T233">
            <v>0.98309939088557241</v>
          </cell>
          <cell r="U233">
            <v>1.0396973498835163</v>
          </cell>
          <cell r="V233">
            <v>0.93483559934448501</v>
          </cell>
          <cell r="W233">
            <v>0.9091880045965125</v>
          </cell>
          <cell r="X233">
            <v>0.89757187162820518</v>
          </cell>
          <cell r="Y233">
            <v>0.91097344506822608</v>
          </cell>
          <cell r="Z233">
            <v>0.97389301770113879</v>
          </cell>
        </row>
        <row r="234">
          <cell r="C234">
            <v>1.0593195754050577</v>
          </cell>
          <cell r="D234">
            <v>1.0674739744468278</v>
          </cell>
          <cell r="E234">
            <v>1.0345456165428042</v>
          </cell>
          <cell r="F234">
            <v>1</v>
          </cell>
          <cell r="G234">
            <v>1.0554821323804489</v>
          </cell>
          <cell r="H234">
            <v>1.0431019552212766</v>
          </cell>
          <cell r="I234">
            <v>1.0121107118596611</v>
          </cell>
          <cell r="J234">
            <v>1.0088375582355722</v>
          </cell>
          <cell r="K234">
            <v>0.99633967327821404</v>
          </cell>
          <cell r="L234">
            <v>0.99633967327821404</v>
          </cell>
          <cell r="M234">
            <v>1.0231781964385422</v>
          </cell>
          <cell r="N234">
            <v>1.0362957632055132</v>
          </cell>
          <cell r="O234">
            <v>0.96744508316198075</v>
          </cell>
          <cell r="P234">
            <v>1.000087335837849</v>
          </cell>
          <cell r="Q234">
            <v>1.0195360585777287</v>
          </cell>
          <cell r="R234">
            <v>0.96197660165837418</v>
          </cell>
          <cell r="S234">
            <v>1.0131126517883495</v>
          </cell>
          <cell r="T234">
            <v>1.0170611654665698</v>
          </cell>
          <cell r="U234">
            <v>1.0756143358531618</v>
          </cell>
          <cell r="V234">
            <v>0.96713007149000219</v>
          </cell>
          <cell r="W234">
            <v>0.94059646476862091</v>
          </cell>
          <cell r="X234">
            <v>0.92857904532508018</v>
          </cell>
          <cell r="Y234">
            <v>0.9424435843822303</v>
          </cell>
          <cell r="Z234">
            <v>1.0075367524443568</v>
          </cell>
        </row>
        <row r="235">
          <cell r="C235">
            <v>1.0036357252357786</v>
          </cell>
          <cell r="D235">
            <v>1.0113614827750175</v>
          </cell>
          <cell r="E235">
            <v>0.98016402628206878</v>
          </cell>
          <cell r="F235">
            <v>0.94743432344485179</v>
          </cell>
          <cell r="G235">
            <v>1</v>
          </cell>
          <cell r="H235">
            <v>0.98827059522907235</v>
          </cell>
          <cell r="I235">
            <v>0.95890842754204542</v>
          </cell>
          <cell r="J235">
            <v>0.95580732945267566</v>
          </cell>
          <cell r="K235">
            <v>0.94396640427360945</v>
          </cell>
          <cell r="L235">
            <v>0.94396640427360945</v>
          </cell>
          <cell r="M235">
            <v>0.96939414230627396</v>
          </cell>
          <cell r="N235">
            <v>0.98182217530138172</v>
          </cell>
          <cell r="O235">
            <v>0.91659067783561965</v>
          </cell>
          <cell r="P235">
            <v>0.94751706841529681</v>
          </cell>
          <cell r="Q235">
            <v>0.96594345588622121</v>
          </cell>
          <cell r="R235">
            <v>0.91140965076197944</v>
          </cell>
          <cell r="S235">
            <v>0.95985769982051461</v>
          </cell>
          <cell r="T235">
            <v>0.96359865720585203</v>
          </cell>
          <cell r="U235">
            <v>1.019073940576624</v>
          </cell>
          <cell r="V235">
            <v>0.91629222496530138</v>
          </cell>
          <cell r="W235">
            <v>0.89115337523267779</v>
          </cell>
          <cell r="X235">
            <v>0.8797676595726337</v>
          </cell>
          <cell r="Y235">
            <v>0.89290339975411948</v>
          </cell>
          <cell r="Z235">
            <v>0.95457490139794221</v>
          </cell>
        </row>
        <row r="236">
          <cell r="C236">
            <v>1.01554749284344</v>
          </cell>
          <cell r="D236">
            <v>1.0233649444366932</v>
          </cell>
          <cell r="E236">
            <v>0.99179721729439441</v>
          </cell>
          <cell r="F236">
            <v>0.95867905816346277</v>
          </cell>
          <cell r="G236">
            <v>1.011868616578852</v>
          </cell>
          <cell r="H236">
            <v>1</v>
          </cell>
          <cell r="I236">
            <v>0.97028934400277167</v>
          </cell>
          <cell r="J236">
            <v>0.96715144016920584</v>
          </cell>
          <cell r="K236">
            <v>0.95516997958925043</v>
          </cell>
          <cell r="L236">
            <v>0.95516997958925043</v>
          </cell>
          <cell r="M236">
            <v>0.9808995096950921</v>
          </cell>
          <cell r="N236">
            <v>0.99347504624864813</v>
          </cell>
          <cell r="O236">
            <v>0.92746934115060065</v>
          </cell>
          <cell r="P236">
            <v>0.95876278520223579</v>
          </cell>
          <cell r="Q236">
            <v>0.97740786840098604</v>
          </cell>
          <cell r="R236">
            <v>0.92222682245313869</v>
          </cell>
          <cell r="S236">
            <v>0.97124988282994307</v>
          </cell>
          <cell r="T236">
            <v>0.9750352402041248</v>
          </cell>
          <cell r="U236">
            <v>1.0311689384428278</v>
          </cell>
          <cell r="V236">
            <v>0.92716734605759765</v>
          </cell>
          <cell r="W236">
            <v>0.90173013295626414</v>
          </cell>
          <cell r="X236">
            <v>0.89020928460257531</v>
          </cell>
          <cell r="Y236">
            <v>0.90350092784775449</v>
          </cell>
          <cell r="Z236">
            <v>0.96590438489842978</v>
          </cell>
        </row>
        <row r="237">
          <cell r="C237">
            <v>1.046643971842423</v>
          </cell>
          <cell r="D237">
            <v>1.0547007969962514</v>
          </cell>
          <cell r="E237">
            <v>1.0221664531560199</v>
          </cell>
          <cell r="F237">
            <v>0.98803420246643892</v>
          </cell>
          <cell r="G237">
            <v>1.042852446884093</v>
          </cell>
          <cell r="H237">
            <v>1.0306204084182371</v>
          </cell>
          <cell r="I237">
            <v>1</v>
          </cell>
          <cell r="J237">
            <v>0.99676601226947315</v>
          </cell>
          <cell r="K237">
            <v>0.98441767447311257</v>
          </cell>
          <cell r="L237">
            <v>0.98441767447311257</v>
          </cell>
          <cell r="M237">
            <v>1.0109350532992043</v>
          </cell>
          <cell r="N237">
            <v>1.0238956579181089</v>
          </cell>
          <cell r="O237">
            <v>0.95586883117202537</v>
          </cell>
          <cell r="P237">
            <v>0.98812049326133489</v>
          </cell>
          <cell r="Q237">
            <v>1.0073364965226228</v>
          </cell>
          <cell r="R237">
            <v>0.9504657844109069</v>
          </cell>
          <cell r="S237">
            <v>1.0009899509183608</v>
          </cell>
          <cell r="T237">
            <v>1.0048912174813491</v>
          </cell>
          <cell r="U237">
            <v>1.0627437524861472</v>
          </cell>
          <cell r="V237">
            <v>0.95555758886593434</v>
          </cell>
          <cell r="W237">
            <v>0.92934147791041632</v>
          </cell>
          <cell r="X237">
            <v>0.91746785647481288</v>
          </cell>
          <cell r="Y237">
            <v>0.93116649526470896</v>
          </cell>
          <cell r="Z237">
            <v>0.9954807716569859</v>
          </cell>
        </row>
        <row r="238">
          <cell r="C238">
            <v>1.0500397876321905</v>
          </cell>
          <cell r="D238">
            <v>1.0581227529968344</v>
          </cell>
          <cell r="E238">
            <v>1.025482852117634</v>
          </cell>
          <cell r="F238">
            <v>0.99123986001172593</v>
          </cell>
          <cell r="G238">
            <v>1.046235961145674</v>
          </cell>
          <cell r="H238">
            <v>1.033964236071496</v>
          </cell>
          <cell r="I238">
            <v>1.0032444803401388</v>
          </cell>
          <cell r="J238">
            <v>1</v>
          </cell>
          <cell r="K238">
            <v>0.98761159826442568</v>
          </cell>
          <cell r="L238">
            <v>0.98761159826442568</v>
          </cell>
          <cell r="M238">
            <v>1.0142150122047908</v>
          </cell>
          <cell r="N238">
            <v>1.0272176672505775</v>
          </cell>
          <cell r="O238">
            <v>0.95897012880251442</v>
          </cell>
          <cell r="P238">
            <v>0.9913264307754095</v>
          </cell>
          <cell r="Q238">
            <v>1.0106047799814948</v>
          </cell>
          <cell r="R238">
            <v>0.95354955196240265</v>
          </cell>
          <cell r="S238">
            <v>1.0042376431347919</v>
          </cell>
          <cell r="T238">
            <v>1.0081515672804455</v>
          </cell>
          <cell r="U238">
            <v>1.0661918036976936</v>
          </cell>
          <cell r="V238">
            <v>0.95865787667688029</v>
          </cell>
          <cell r="W238">
            <v>0.93235670806477211</v>
          </cell>
          <cell r="X238">
            <v>0.92044456289785459</v>
          </cell>
          <cell r="Y238">
            <v>0.93418764665199117</v>
          </cell>
          <cell r="Z238">
            <v>0.99871058944961311</v>
          </cell>
        </row>
        <row r="239">
          <cell r="C239">
            <v>1.0632112760496866</v>
          </cell>
          <cell r="D239">
            <v>1.0713956325101093</v>
          </cell>
          <cell r="E239">
            <v>1.0383463032631057</v>
          </cell>
          <cell r="F239">
            <v>1.0036737739346888</v>
          </cell>
          <cell r="G239">
            <v>1.0593597351269179</v>
          </cell>
          <cell r="H239">
            <v>1.0469340759955916</v>
          </cell>
          <cell r="I239">
            <v>1.0158289778119105</v>
          </cell>
          <cell r="J239">
            <v>1.0125437993613533</v>
          </cell>
          <cell r="K239">
            <v>1</v>
          </cell>
          <cell r="L239">
            <v>1</v>
          </cell>
          <cell r="M239">
            <v>1.0269371218271601</v>
          </cell>
          <cell r="N239">
            <v>1.0401028795690062</v>
          </cell>
          <cell r="O239">
            <v>0.97099925769174422</v>
          </cell>
          <cell r="P239">
            <v>1.0037614306246627</v>
          </cell>
          <cell r="Q239">
            <v>1.023281603575207</v>
          </cell>
          <cell r="R239">
            <v>0.96551068622332725</v>
          </cell>
          <cell r="S239">
            <v>1.0168345986413929</v>
          </cell>
          <cell r="T239">
            <v>1.0207976182662453</v>
          </cell>
          <cell r="U239">
            <v>1.079565899763997</v>
          </cell>
          <cell r="V239">
            <v>0.97068308873809594</v>
          </cell>
          <cell r="W239">
            <v>0.94405200354394847</v>
          </cell>
          <cell r="X239">
            <v>0.93199043481809374</v>
          </cell>
          <cell r="Y239">
            <v>0.94590590905744854</v>
          </cell>
          <cell r="Z239">
            <v>1.011238214703728</v>
          </cell>
        </row>
        <row r="240">
          <cell r="C240">
            <v>1.0632112760496866</v>
          </cell>
          <cell r="D240">
            <v>1.0713956325101093</v>
          </cell>
          <cell r="E240">
            <v>1.0383463032631057</v>
          </cell>
          <cell r="F240">
            <v>1.0036737739346888</v>
          </cell>
          <cell r="G240">
            <v>1.0593597351269179</v>
          </cell>
          <cell r="H240">
            <v>1.0469340759955916</v>
          </cell>
          <cell r="I240">
            <v>1.0158289778119105</v>
          </cell>
          <cell r="J240">
            <v>1.0125437993613533</v>
          </cell>
          <cell r="K240">
            <v>1</v>
          </cell>
          <cell r="L240">
            <v>1</v>
          </cell>
          <cell r="M240">
            <v>1.0269371218271601</v>
          </cell>
          <cell r="N240">
            <v>1.0401028795690062</v>
          </cell>
          <cell r="O240">
            <v>0.97099925769174422</v>
          </cell>
          <cell r="P240">
            <v>1.0037614306246627</v>
          </cell>
          <cell r="Q240">
            <v>1.023281603575207</v>
          </cell>
          <cell r="R240">
            <v>0.96551068622332725</v>
          </cell>
          <cell r="S240">
            <v>1.0168345986413929</v>
          </cell>
          <cell r="T240">
            <v>1.0207976182662453</v>
          </cell>
          <cell r="U240">
            <v>1.079565899763997</v>
          </cell>
          <cell r="V240">
            <v>0.97068308873809594</v>
          </cell>
          <cell r="W240">
            <v>0.94405200354394847</v>
          </cell>
          <cell r="X240">
            <v>0.93199043481809374</v>
          </cell>
          <cell r="Y240">
            <v>0.94590590905744854</v>
          </cell>
          <cell r="Z240">
            <v>1.011238214703728</v>
          </cell>
        </row>
        <row r="241">
          <cell r="C241">
            <v>1.035322663336959</v>
          </cell>
          <cell r="D241">
            <v>1.0432923396554672</v>
          </cell>
          <cell r="E241">
            <v>1.0111099123728686</v>
          </cell>
          <cell r="F241">
            <v>0.97734686243391389</v>
          </cell>
          <cell r="G241">
            <v>1.0315721504370885</v>
          </cell>
          <cell r="H241">
            <v>1.0194724231341956</v>
          </cell>
          <cell r="I241">
            <v>0.98918322867179487</v>
          </cell>
          <cell r="J241">
            <v>0.98598422224702731</v>
          </cell>
          <cell r="K241">
            <v>0.97376945359689338</v>
          </cell>
          <cell r="L241">
            <v>0.97376945359689338</v>
          </cell>
          <cell r="M241">
            <v>1</v>
          </cell>
          <cell r="N241">
            <v>1.0128204127224665</v>
          </cell>
          <cell r="O241">
            <v>0.94552941660547873</v>
          </cell>
          <cell r="P241">
            <v>0.97743221984101369</v>
          </cell>
          <cell r="Q241">
            <v>0.99644036798918223</v>
          </cell>
          <cell r="R241">
            <v>0.94018481336565096</v>
          </cell>
          <cell r="S241">
            <v>0.99016247151744563</v>
          </cell>
          <cell r="T241">
            <v>0.99402153897213164</v>
          </cell>
          <cell r="U241">
            <v>1.0512482963350258</v>
          </cell>
          <cell r="V241">
            <v>0.94522154093624045</v>
          </cell>
          <cell r="W241">
            <v>0.91928900365804311</v>
          </cell>
          <cell r="X241">
            <v>0.90754381647034621</v>
          </cell>
          <cell r="Y241">
            <v>0.92109428021694428</v>
          </cell>
          <cell r="Z241">
            <v>0.98471288378834709</v>
          </cell>
        </row>
        <row r="242">
          <cell r="C242">
            <v>1.0222174141948881</v>
          </cell>
          <cell r="D242">
            <v>1.0300862093123617</v>
          </cell>
          <cell r="E242">
            <v>0.99831115138665105</v>
          </cell>
          <cell r="F242">
            <v>0.96497547853207311</v>
          </cell>
          <cell r="G242">
            <v>1.0185143757758766</v>
          </cell>
          <cell r="H242">
            <v>1.0065678083973926</v>
          </cell>
          <cell r="I242">
            <v>0.97666201850421364</v>
          </cell>
          <cell r="J242">
            <v>0.97350350551949949</v>
          </cell>
          <cell r="K242">
            <v>0.96144335300213402</v>
          </cell>
          <cell r="L242">
            <v>0.96144335300213402</v>
          </cell>
          <cell r="M242">
            <v>0.98734186973186577</v>
          </cell>
          <cell r="N242">
            <v>1</v>
          </cell>
          <cell r="O242">
            <v>0.93356078207773363</v>
          </cell>
          <cell r="P242">
            <v>0.96505975547399458</v>
          </cell>
          <cell r="Q242">
            <v>0.98382729600674756</v>
          </cell>
          <cell r="R242">
            <v>0.92828383152194704</v>
          </cell>
          <cell r="S242">
            <v>0.97762886596636012</v>
          </cell>
          <cell r="T242">
            <v>0.98143908484249121</v>
          </cell>
          <cell r="U242">
            <v>1.0379414584558628</v>
          </cell>
          <cell r="V242">
            <v>0.9332568035388229</v>
          </cell>
          <cell r="W242">
            <v>0.90765252369567628</v>
          </cell>
          <cell r="X242">
            <v>0.89605600861742485</v>
          </cell>
          <cell r="Y242">
            <v>0.90943494882872489</v>
          </cell>
          <cell r="Z242">
            <v>0.97224825982864405</v>
          </cell>
        </row>
        <row r="243">
          <cell r="C243">
            <v>1.0949661059238587</v>
          </cell>
          <cell r="D243">
            <v>1.1033949037788424</v>
          </cell>
          <cell r="E243">
            <v>1.0693584933643088</v>
          </cell>
          <cell r="F243">
            <v>1.0336504029061964</v>
          </cell>
          <cell r="G243">
            <v>1.090999531395342</v>
          </cell>
          <cell r="H243">
            <v>1.0782027562867138</v>
          </cell>
          <cell r="I243">
            <v>1.0461686450994159</v>
          </cell>
          <cell r="J243">
            <v>1.0427853485371024</v>
          </cell>
          <cell r="K243">
            <v>1.0298669047154538</v>
          </cell>
          <cell r="L243">
            <v>1.0298669047154538</v>
          </cell>
          <cell r="M243">
            <v>1.0576085549935343</v>
          </cell>
          <cell r="N243">
            <v>1.0711675331673629</v>
          </cell>
          <cell r="O243">
            <v>1</v>
          </cell>
          <cell r="P243">
            <v>1.0337406776301772</v>
          </cell>
          <cell r="Q243">
            <v>1.0538438577262648</v>
          </cell>
          <cell r="R243">
            <v>0.99434750189051191</v>
          </cell>
          <cell r="S243">
            <v>1.0472043007103924</v>
          </cell>
          <cell r="T243">
            <v>1.0512856834647655</v>
          </cell>
          <cell r="U243">
            <v>1.1118091916263015</v>
          </cell>
          <cell r="V243">
            <v>0.99967438805833919</v>
          </cell>
          <cell r="W243">
            <v>0.97224791478022887</v>
          </cell>
          <cell r="X243">
            <v>0.95982610433052029</v>
          </cell>
          <cell r="Y243">
            <v>0.97415719071305218</v>
          </cell>
          <cell r="Z243">
            <v>1.0414407701069099</v>
          </cell>
        </row>
        <row r="244">
          <cell r="C244">
            <v>1.0592270669216957</v>
          </cell>
          <cell r="D244">
            <v>1.067380753854386</v>
          </cell>
          <cell r="E244">
            <v>1.0344552715249482</v>
          </cell>
          <cell r="F244">
            <v>0.99991267178903342</v>
          </cell>
          <cell r="G244">
            <v>1.0553899590141207</v>
          </cell>
          <cell r="H244">
            <v>1.0430108629936714</v>
          </cell>
          <cell r="I244">
            <v>1.0120223260418943</v>
          </cell>
          <cell r="J244">
            <v>1.0087494582564556</v>
          </cell>
          <cell r="K244">
            <v>0.99625266471703156</v>
          </cell>
          <cell r="L244">
            <v>0.99625266471703156</v>
          </cell>
          <cell r="M244">
            <v>1.0230888441171471</v>
          </cell>
          <cell r="N244">
            <v>1.0362052653504801</v>
          </cell>
          <cell r="O244">
            <v>0.9673605979136598</v>
          </cell>
          <cell r="P244">
            <v>1</v>
          </cell>
          <cell r="Q244">
            <v>1.0194470243177172</v>
          </cell>
          <cell r="R244">
            <v>0.96189259396275961</v>
          </cell>
          <cell r="S244">
            <v>1.0130241784729612</v>
          </cell>
          <cell r="T244">
            <v>1.016972347334546</v>
          </cell>
          <cell r="U244">
            <v>1.0755204043775217</v>
          </cell>
          <cell r="V244">
            <v>0.96704561375108689</v>
          </cell>
          <cell r="W244">
            <v>0.94051432416211123</v>
          </cell>
          <cell r="X244">
            <v>0.92849795417831082</v>
          </cell>
          <cell r="Y244">
            <v>0.94236128247006923</v>
          </cell>
          <cell r="Z244">
            <v>1.0074487660622826</v>
          </cell>
        </row>
        <row r="245">
          <cell r="C245">
            <v>1.0390211964477527</v>
          </cell>
          <cell r="D245">
            <v>1.0470193432255583</v>
          </cell>
          <cell r="E245">
            <v>1.0147219491049821</v>
          </cell>
          <cell r="F245">
            <v>0.98083828579345989</v>
          </cell>
          <cell r="G245">
            <v>1.0352572854096651</v>
          </cell>
          <cell r="H245">
            <v>1.0231143336670434</v>
          </cell>
          <cell r="I245">
            <v>0.9927169356536284</v>
          </cell>
          <cell r="J245">
            <v>0.98950650126383843</v>
          </cell>
          <cell r="K245">
            <v>0.97724809720621941</v>
          </cell>
          <cell r="L245">
            <v>0.97724809720621941</v>
          </cell>
          <cell r="M245">
            <v>1.0035723482560237</v>
          </cell>
          <cell r="N245">
            <v>1.0164385599575207</v>
          </cell>
          <cell r="O245">
            <v>0.94890717696790849</v>
          </cell>
          <cell r="P245">
            <v>0.98092394812694417</v>
          </cell>
          <cell r="Q245">
            <v>1</v>
          </cell>
          <cell r="R245">
            <v>0.94354348094401774</v>
          </cell>
          <cell r="S245">
            <v>0.9936996766957511</v>
          </cell>
          <cell r="T245">
            <v>0.9975725300833288</v>
          </cell>
          <cell r="U245">
            <v>1.0550037213530861</v>
          </cell>
          <cell r="V245">
            <v>0.94859820145956009</v>
          </cell>
          <cell r="W245">
            <v>0.92257302412704267</v>
          </cell>
          <cell r="X245">
            <v>0.91078587904037922</v>
          </cell>
          <cell r="Y245">
            <v>0.92438474976251073</v>
          </cell>
          <cell r="Z245">
            <v>0.98823062114143245</v>
          </cell>
        </row>
        <row r="246">
          <cell r="C246">
            <v>1.1011905836159339</v>
          </cell>
          <cell r="D246">
            <v>1.1096672960720504</v>
          </cell>
          <cell r="E246">
            <v>1.0754374012417003</v>
          </cell>
          <cell r="F246">
            <v>1.0395263234844552</v>
          </cell>
          <cell r="G246">
            <v>1.0972014605769811</v>
          </cell>
          <cell r="H246">
            <v>1.0843319405306207</v>
          </cell>
          <cell r="I246">
            <v>1.0521157272587083</v>
          </cell>
          <cell r="J246">
            <v>1.0487131979056594</v>
          </cell>
          <cell r="K246">
            <v>1.0357213175046052</v>
          </cell>
          <cell r="L246">
            <v>1.0357213175046052</v>
          </cell>
          <cell r="M246">
            <v>1.0636206688132135</v>
          </cell>
          <cell r="N246">
            <v>1.0772567247675446</v>
          </cell>
          <cell r="O246">
            <v>1.0056846304724869</v>
          </cell>
          <cell r="P246">
            <v>1.0396171113868828</v>
          </cell>
          <cell r="Q246">
            <v>1.0598345706331387</v>
          </cell>
          <cell r="R246">
            <v>1</v>
          </cell>
          <cell r="S246">
            <v>1.0531572701891301</v>
          </cell>
          <cell r="T246">
            <v>1.0572618540962784</v>
          </cell>
          <cell r="U246">
            <v>1.1181294160366113</v>
          </cell>
          <cell r="V246">
            <v>1.0053571675472603</v>
          </cell>
          <cell r="W246">
            <v>0.97777478490340042</v>
          </cell>
          <cell r="X246">
            <v>0.9652823610514859</v>
          </cell>
          <cell r="Y246">
            <v>0.97969491436437184</v>
          </cell>
          <cell r="Z246">
            <v>1.04736097604395</v>
          </cell>
        </row>
        <row r="247">
          <cell r="C247">
            <v>1.045608870380943</v>
          </cell>
          <cell r="D247">
            <v>1.053657727561214</v>
          </cell>
          <cell r="E247">
            <v>1.0211555592723289</v>
          </cell>
          <cell r="F247">
            <v>0.98705706441904273</v>
          </cell>
          <cell r="G247">
            <v>1.0418210951341971</v>
          </cell>
          <cell r="H247">
            <v>1.029601153810477</v>
          </cell>
          <cell r="I247">
            <v>0.99901102811526465</v>
          </cell>
          <cell r="J247">
            <v>0.99578023870767896</v>
          </cell>
          <cell r="K247">
            <v>0.98344411307022206</v>
          </cell>
          <cell r="L247">
            <v>0.98344411307022206</v>
          </cell>
          <cell r="M247">
            <v>1.0099352669541981</v>
          </cell>
          <cell r="N247">
            <v>1.0228830538995253</v>
          </cell>
          <cell r="O247">
            <v>0.95492350377250135</v>
          </cell>
          <cell r="P247">
            <v>0.98714326987476864</v>
          </cell>
          <cell r="Q247">
            <v>1.0063402690490941</v>
          </cell>
          <cell r="R247">
            <v>0.94952580047272162</v>
          </cell>
          <cell r="S247">
            <v>1</v>
          </cell>
          <cell r="T247">
            <v>1.0038974083200425</v>
          </cell>
          <cell r="U247">
            <v>1.0616927287942601</v>
          </cell>
          <cell r="V247">
            <v>0.95461256927630045</v>
          </cell>
          <cell r="W247">
            <v>0.92842238531744448</v>
          </cell>
          <cell r="X247">
            <v>0.91656050655961085</v>
          </cell>
          <cell r="Y247">
            <v>0.93024559778088456</v>
          </cell>
          <cell r="Z247">
            <v>0.99449626916202249</v>
          </cell>
        </row>
        <row r="248">
          <cell r="C248">
            <v>1.0415495265902737</v>
          </cell>
          <cell r="D248">
            <v>1.0495671358734178</v>
          </cell>
          <cell r="E248">
            <v>1.0171911500211628</v>
          </cell>
          <cell r="F248">
            <v>0.98322503498720937</v>
          </cell>
          <cell r="G248">
            <v>1.0377764565381411</v>
          </cell>
          <cell r="H248">
            <v>1.0256039564176662</v>
          </cell>
          <cell r="I248">
            <v>0.99513259007914467</v>
          </cell>
          <cell r="J248">
            <v>0.99191434349258134</v>
          </cell>
          <cell r="K248">
            <v>0.97962611011811673</v>
          </cell>
          <cell r="L248">
            <v>0.97962611011811673</v>
          </cell>
          <cell r="M248">
            <v>1.0060144179914354</v>
          </cell>
          <cell r="N248">
            <v>1.0189119380348375</v>
          </cell>
          <cell r="O248">
            <v>0.9512162257401422</v>
          </cell>
          <cell r="P248">
            <v>0.98331090576943414</v>
          </cell>
          <cell r="Q248">
            <v>1.0024333768658089</v>
          </cell>
          <cell r="R248">
            <v>0.94583947782243172</v>
          </cell>
          <cell r="S248">
            <v>0.99611772250058439</v>
          </cell>
          <cell r="T248">
            <v>1</v>
          </cell>
          <cell r="U248">
            <v>1.0575709430019691</v>
          </cell>
          <cell r="V248">
            <v>0.95090649837793972</v>
          </cell>
          <cell r="W248">
            <v>0.92481799198097281</v>
          </cell>
          <cell r="X248">
            <v>0.91300216432814141</v>
          </cell>
          <cell r="Y248">
            <v>0.92663412622768937</v>
          </cell>
          <cell r="Z248">
            <v>0.9906353586730019</v>
          </cell>
        </row>
        <row r="249">
          <cell r="C249">
            <v>0.9848507407302457</v>
          </cell>
          <cell r="D249">
            <v>0.99243189576877744</v>
          </cell>
          <cell r="E249">
            <v>0.96181836003721299</v>
          </cell>
          <cell r="F249">
            <v>0.92970125691641547</v>
          </cell>
          <cell r="G249">
            <v>0.98128306512692165</v>
          </cell>
          <cell r="H249">
            <v>0.9697731988611914</v>
          </cell>
          <cell r="I249">
            <v>0.94096060095449496</v>
          </cell>
          <cell r="J249">
            <v>0.93791754591609899</v>
          </cell>
          <cell r="K249">
            <v>0.9262982465624463</v>
          </cell>
          <cell r="L249">
            <v>0.9262982465624463</v>
          </cell>
          <cell r="M249">
            <v>0.95125005527838369</v>
          </cell>
          <cell r="N249">
            <v>0.96344547358932164</v>
          </cell>
          <cell r="O249">
            <v>0.89943490981329965</v>
          </cell>
          <cell r="P249">
            <v>0.92978245315463759</v>
          </cell>
          <cell r="Q249">
            <v>0.9478639551313226</v>
          </cell>
          <cell r="R249">
            <v>0.89435085568597239</v>
          </cell>
          <cell r="S249">
            <v>0.94189210576555127</v>
          </cell>
          <cell r="T249">
            <v>0.94556304389514434</v>
          </cell>
          <cell r="U249">
            <v>1</v>
          </cell>
          <cell r="V249">
            <v>0.89914204306591772</v>
          </cell>
          <cell r="W249">
            <v>0.87447371554652376</v>
          </cell>
          <cell r="X249">
            <v>0.86330110558497219</v>
          </cell>
          <cell r="Y249">
            <v>0.87619098497297132</v>
          </cell>
          <cell r="Z249">
            <v>0.93670818513700183</v>
          </cell>
        </row>
        <row r="250">
          <cell r="C250">
            <v>1.0953227560932155</v>
          </cell>
          <cell r="D250">
            <v>1.1037542993593732</v>
          </cell>
          <cell r="E250">
            <v>1.0697068026733352</v>
          </cell>
          <cell r="F250">
            <v>1.0339870814474386</v>
          </cell>
          <cell r="G250">
            <v>1.0913548895799792</v>
          </cell>
          <cell r="H250">
            <v>1.0785539463313647</v>
          </cell>
          <cell r="I250">
            <v>1.0465094010574605</v>
          </cell>
          <cell r="J250">
            <v>1.0431250024945597</v>
          </cell>
          <cell r="K250">
            <v>1.0302023509032352</v>
          </cell>
          <cell r="L250">
            <v>1.0302023509032352</v>
          </cell>
          <cell r="M250">
            <v>1.0579530371361423</v>
          </cell>
          <cell r="N250">
            <v>1.0715164317132144</v>
          </cell>
          <cell r="O250">
            <v>1.000325717999331</v>
          </cell>
          <cell r="P250">
            <v>1.0340773855755219</v>
          </cell>
          <cell r="Q250">
            <v>1.0541871136392105</v>
          </cell>
          <cell r="R250">
            <v>0.99467137876946754</v>
          </cell>
          <cell r="S250">
            <v>1.0475453940001105</v>
          </cell>
          <cell r="T250">
            <v>1.0516281061343089</v>
          </cell>
          <cell r="U250">
            <v>1.1121713278918359</v>
          </cell>
          <cell r="V250">
            <v>1</v>
          </cell>
          <cell r="W250">
            <v>0.97256459342588486</v>
          </cell>
          <cell r="X250">
            <v>0.96013873696892849</v>
          </cell>
          <cell r="Y250">
            <v>0.97447449124424512</v>
          </cell>
          <cell r="Z250">
            <v>1.0417799861109709</v>
          </cell>
        </row>
        <row r="251">
          <cell r="C251">
            <v>1.1262210895781346</v>
          </cell>
          <cell r="D251">
            <v>1.1348904811261626</v>
          </cell>
          <cell r="E251">
            <v>1.0998825269849317</v>
          </cell>
          <cell r="F251">
            <v>1.06315517595103</v>
          </cell>
          <cell r="G251">
            <v>1.1221412921641043</v>
          </cell>
          <cell r="H251">
            <v>1.1089792427381397</v>
          </cell>
          <cell r="I251">
            <v>1.0760307419490802</v>
          </cell>
          <cell r="J251">
            <v>1.0725508717319472</v>
          </cell>
          <cell r="K251">
            <v>1.0592636806510913</v>
          </cell>
          <cell r="L251">
            <v>1.0592636806510913</v>
          </cell>
          <cell r="M251">
            <v>1.0877971954638759</v>
          </cell>
          <cell r="N251">
            <v>1.1017432044680644</v>
          </cell>
          <cell r="O251">
            <v>1.0285442476120346</v>
          </cell>
          <cell r="P251">
            <v>1.0632480274990852</v>
          </cell>
          <cell r="Q251">
            <v>1.0839250377456249</v>
          </cell>
          <cell r="R251">
            <v>1.0227304031968827</v>
          </cell>
          <cell r="S251">
            <v>1.0770959595702572</v>
          </cell>
          <cell r="T251">
            <v>1.0812938423245706</v>
          </cell>
          <cell r="U251">
            <v>1.1435449484894185</v>
          </cell>
          <cell r="V251">
            <v>1.0282093413224855</v>
          </cell>
          <cell r="W251">
            <v>1</v>
          </cell>
          <cell r="X251">
            <v>0.9872236183170251</v>
          </cell>
          <cell r="Y251">
            <v>1.0019637747778094</v>
          </cell>
          <cell r="Z251">
            <v>1.0711679133221095</v>
          </cell>
        </row>
        <row r="252">
          <cell r="C252">
            <v>1.140796339028098</v>
          </cell>
          <cell r="D252">
            <v>1.1495779275022546</v>
          </cell>
          <cell r="E252">
            <v>1.1141169098648214</v>
          </cell>
          <cell r="F252">
            <v>1.0769142433640817</v>
          </cell>
          <cell r="G252">
            <v>1.1366637419767984</v>
          </cell>
          <cell r="H252">
            <v>1.1233313528587152</v>
          </cell>
          <cell r="I252">
            <v>1.0899564414630289</v>
          </cell>
          <cell r="J252">
            <v>1.0864315357045289</v>
          </cell>
          <cell r="K252">
            <v>1.0729723853820241</v>
          </cell>
          <cell r="L252">
            <v>1.0729723853820241</v>
          </cell>
          <cell r="M252">
            <v>1.1018751732442384</v>
          </cell>
          <cell r="N252">
            <v>1.1160016677338687</v>
          </cell>
          <cell r="O252">
            <v>1.0418553897296856</v>
          </cell>
          <cell r="P252">
            <v>1.0770082965718175</v>
          </cell>
          <cell r="Q252">
            <v>1.0979529031056328</v>
          </cell>
          <cell r="R252">
            <v>1.0359663041088785</v>
          </cell>
          <cell r="S252">
            <v>1.0910354448432287</v>
          </cell>
          <cell r="T252">
            <v>1.0952876554634221</v>
          </cell>
          <cell r="U252">
            <v>1.1583443986468669</v>
          </cell>
          <cell r="V252">
            <v>1.0415161491733058</v>
          </cell>
          <cell r="W252">
            <v>1.0129417301672294</v>
          </cell>
          <cell r="X252">
            <v>1</v>
          </cell>
          <cell r="Y252">
            <v>1.0149309195883225</v>
          </cell>
          <cell r="Z252">
            <v>1.0850306794201185</v>
          </cell>
        </row>
        <row r="253">
          <cell r="C253">
            <v>1.1240137796677128</v>
          </cell>
          <cell r="D253">
            <v>1.1326661798504944</v>
          </cell>
          <cell r="E253">
            <v>1.0977268387061561</v>
          </cell>
          <cell r="F253">
            <v>1.0610714705596918</v>
          </cell>
          <cell r="G253">
            <v>1.119941978354402</v>
          </cell>
          <cell r="H253">
            <v>1.1068057255703296</v>
          </cell>
          <cell r="I253">
            <v>1.073921801402147</v>
          </cell>
          <cell r="J253">
            <v>1.0704487514728671</v>
          </cell>
          <cell r="K253">
            <v>1.0571876023022773</v>
          </cell>
          <cell r="L253">
            <v>1.0571876023022773</v>
          </cell>
          <cell r="M253">
            <v>1.0856651935396571</v>
          </cell>
          <cell r="N253">
            <v>1.0995838693992519</v>
          </cell>
          <cell r="O253">
            <v>1.0265283770764262</v>
          </cell>
          <cell r="P253">
            <v>1.0611641401255907</v>
          </cell>
          <cell r="Q253">
            <v>1.0818006249637027</v>
          </cell>
          <cell r="R253">
            <v>1.0207259273656659</v>
          </cell>
          <cell r="S253">
            <v>1.0749849312756927</v>
          </cell>
          <cell r="T253">
            <v>1.0791745864907671</v>
          </cell>
          <cell r="U253">
            <v>1.1413036850988005</v>
          </cell>
          <cell r="V253">
            <v>1.0261941271783963</v>
          </cell>
          <cell r="W253">
            <v>0.99804007407528783</v>
          </cell>
          <cell r="X253">
            <v>0.98528873315399745</v>
          </cell>
          <cell r="Y253">
            <v>1</v>
          </cell>
          <cell r="Z253">
            <v>1.0690685035590697</v>
          </cell>
        </row>
        <row r="254">
          <cell r="C254">
            <v>1.0513954680413118</v>
          </cell>
          <cell r="D254">
            <v>1.0594888691226987</v>
          </cell>
          <cell r="E254">
            <v>1.0268068276744466</v>
          </cell>
          <cell r="F254">
            <v>0.99251962528803839</v>
          </cell>
          <cell r="G254">
            <v>1.0475867305284627</v>
          </cell>
          <cell r="H254">
            <v>1.0352991617334417</v>
          </cell>
          <cell r="I254">
            <v>1.0045397444849606</v>
          </cell>
          <cell r="J254">
            <v>1.0012910752764697</v>
          </cell>
          <cell r="K254">
            <v>0.98888667918169959</v>
          </cell>
          <cell r="L254">
            <v>0.98888667918169959</v>
          </cell>
          <cell r="M254">
            <v>1.0155244401320729</v>
          </cell>
          <cell r="N254">
            <v>1.0285438825843176</v>
          </cell>
          <cell r="O254">
            <v>0.96020823142668421</v>
          </cell>
          <cell r="P254">
            <v>0.99260630782109449</v>
          </cell>
          <cell r="Q254">
            <v>1.0119095468272108</v>
          </cell>
          <cell r="R254">
            <v>0.95478065621383001</v>
          </cell>
          <cell r="S254">
            <v>1.0055341895275434</v>
          </cell>
          <cell r="T254">
            <v>1.0094531668438953</v>
          </cell>
          <cell r="U254">
            <v>1.0675683375754224</v>
          </cell>
          <cell r="V254">
            <v>0.95989557616005072</v>
          </cell>
          <cell r="W254">
            <v>0.93356045075940519</v>
          </cell>
          <cell r="X254">
            <v>0.92163292611637293</v>
          </cell>
          <cell r="Y254">
            <v>0.93539375322616702</v>
          </cell>
          <cell r="Z254">
            <v>1</v>
          </cell>
        </row>
        <row r="259">
          <cell r="C259">
            <v>1</v>
          </cell>
          <cell r="D259">
            <v>1.0076977705605525</v>
          </cell>
          <cell r="E259">
            <v>0.97661332855783334</v>
          </cell>
          <cell r="F259">
            <v>0.94400219085692305</v>
          </cell>
          <cell r="G259">
            <v>0.99637744537748052</v>
          </cell>
          <cell r="H259">
            <v>0.98469053101602522</v>
          </cell>
          <cell r="I259">
            <v>0.95543472938528007</v>
          </cell>
          <cell r="J259">
            <v>0.95234486519312878</v>
          </cell>
          <cell r="K259">
            <v>0.94054683441230502</v>
          </cell>
          <cell r="L259">
            <v>0.94054683441230502</v>
          </cell>
          <cell r="M259">
            <v>0.96588245907501902</v>
          </cell>
          <cell r="N259">
            <v>0.97826547084175153</v>
          </cell>
          <cell r="O259">
            <v>0.913270278038668</v>
          </cell>
          <cell r="P259">
            <v>0.94408463607919291</v>
          </cell>
          <cell r="Q259">
            <v>0.96244427295500823</v>
          </cell>
          <cell r="R259">
            <v>0.90810801951860276</v>
          </cell>
          <cell r="S259">
            <v>0.95638056287306883</v>
          </cell>
          <cell r="T259">
            <v>0.96010796843593738</v>
          </cell>
          <cell r="U259">
            <v>1.0153822895624991</v>
          </cell>
          <cell r="V259">
            <v>0.91297290633017469</v>
          </cell>
          <cell r="W259">
            <v>0.88792512345385477</v>
          </cell>
          <cell r="X259">
            <v>0.87658065317070577</v>
          </cell>
          <cell r="Y259">
            <v>0.88966880841587681</v>
          </cell>
          <cell r="Z259">
            <v>0.95111690167634211</v>
          </cell>
        </row>
        <row r="260">
          <cell r="C260">
            <v>0.99236103245889828</v>
          </cell>
          <cell r="D260">
            <v>1</v>
          </cell>
          <cell r="E260">
            <v>0.96915301104077278</v>
          </cell>
          <cell r="F260">
            <v>0.9367909887622381</v>
          </cell>
          <cell r="G260">
            <v>0.98876615041355609</v>
          </cell>
          <cell r="H260">
            <v>0.97716851201156363</v>
          </cell>
          <cell r="I260">
            <v>0.94813619449986464</v>
          </cell>
          <cell r="J260">
            <v>0.94506993367998371</v>
          </cell>
          <cell r="K260">
            <v>0.93336202767334342</v>
          </cell>
          <cell r="L260">
            <v>0.93336202767334342</v>
          </cell>
          <cell r="M260">
            <v>0.95850411432162552</v>
          </cell>
          <cell r="N260">
            <v>0.97079253266341092</v>
          </cell>
          <cell r="O260">
            <v>0.90629383602847768</v>
          </cell>
          <cell r="P260">
            <v>0.93687280418813113</v>
          </cell>
          <cell r="Q260">
            <v>0.95509219239378562</v>
          </cell>
          <cell r="R260">
            <v>0.90117101183368598</v>
          </cell>
          <cell r="S260">
            <v>0.94907480279634093</v>
          </cell>
          <cell r="T260">
            <v>0.95277373482910221</v>
          </cell>
          <cell r="U260">
            <v>1.0076258172107215</v>
          </cell>
          <cell r="V260">
            <v>0.90599873593281322</v>
          </cell>
          <cell r="W260">
            <v>0.88114229225686214</v>
          </cell>
          <cell r="X260">
            <v>0.86988448201397706</v>
          </cell>
          <cell r="Y260">
            <v>0.88287265726605735</v>
          </cell>
          <cell r="Z260">
            <v>0.94385135053664326</v>
          </cell>
        </row>
        <row r="261">
          <cell r="C261">
            <v>1.0239467051680544</v>
          </cell>
          <cell r="D261">
            <v>1.0318288119706718</v>
          </cell>
          <cell r="E261">
            <v>1</v>
          </cell>
          <cell r="F261">
            <v>0.9666079329993712</v>
          </cell>
          <cell r="G261">
            <v>1.0202374022980343</v>
          </cell>
          <cell r="H261">
            <v>1.008270624844041</v>
          </cell>
          <cell r="I261">
            <v>0.97831424315718918</v>
          </cell>
          <cell r="J261">
            <v>0.9751503868982192</v>
          </cell>
          <cell r="K261">
            <v>0.96306983215272324</v>
          </cell>
          <cell r="L261">
            <v>0.96306983215272324</v>
          </cell>
          <cell r="M261">
            <v>0.98901216154948379</v>
          </cell>
          <cell r="N261">
            <v>1.001691705648087</v>
          </cell>
          <cell r="O261">
            <v>0.935140092125607</v>
          </cell>
          <cell r="P261">
            <v>0.96669235251307117</v>
          </cell>
          <cell r="Q261">
            <v>0.98549164220014418</v>
          </cell>
          <cell r="R261">
            <v>0.92985421452276051</v>
          </cell>
          <cell r="S261">
            <v>0.97928272624064816</v>
          </cell>
          <cell r="T261">
            <v>0.98309939088557241</v>
          </cell>
          <cell r="U261">
            <v>1.0396973498835163</v>
          </cell>
          <cell r="V261">
            <v>0.93483559934448501</v>
          </cell>
          <cell r="W261">
            <v>0.9091880045965125</v>
          </cell>
          <cell r="X261">
            <v>0.89757187162820518</v>
          </cell>
          <cell r="Y261">
            <v>0.91097344506822608</v>
          </cell>
          <cell r="Z261">
            <v>0.97389301770113879</v>
          </cell>
        </row>
        <row r="262">
          <cell r="C262">
            <v>1.0593195754050577</v>
          </cell>
          <cell r="D262">
            <v>1.0674739744468278</v>
          </cell>
          <cell r="E262">
            <v>1.0345456165428042</v>
          </cell>
          <cell r="F262">
            <v>1</v>
          </cell>
          <cell r="G262">
            <v>1.0554821323804489</v>
          </cell>
          <cell r="H262">
            <v>1.0431019552212766</v>
          </cell>
          <cell r="I262">
            <v>1.0121107118596611</v>
          </cell>
          <cell r="J262">
            <v>1.0088375582355722</v>
          </cell>
          <cell r="K262">
            <v>0.99633967327821404</v>
          </cell>
          <cell r="L262">
            <v>0.99633967327821404</v>
          </cell>
          <cell r="M262">
            <v>1.0231781964385422</v>
          </cell>
          <cell r="N262">
            <v>1.0362957632055132</v>
          </cell>
          <cell r="O262">
            <v>0.96744508316198075</v>
          </cell>
          <cell r="P262">
            <v>1.000087335837849</v>
          </cell>
          <cell r="Q262">
            <v>1.0195360585777287</v>
          </cell>
          <cell r="R262">
            <v>0.96197660165837418</v>
          </cell>
          <cell r="S262">
            <v>1.0131126517883495</v>
          </cell>
          <cell r="T262">
            <v>1.0170611654665698</v>
          </cell>
          <cell r="U262">
            <v>1.0756143358531618</v>
          </cell>
          <cell r="V262">
            <v>0.96713007149000219</v>
          </cell>
          <cell r="W262">
            <v>0.94059646476862091</v>
          </cell>
          <cell r="X262">
            <v>0.92857904532508018</v>
          </cell>
          <cell r="Y262">
            <v>0.9424435843822303</v>
          </cell>
          <cell r="Z262">
            <v>1.0075367524443568</v>
          </cell>
        </row>
        <row r="263">
          <cell r="C263">
            <v>1.0036357252357786</v>
          </cell>
          <cell r="D263">
            <v>1.0113614827750175</v>
          </cell>
          <cell r="E263">
            <v>0.98016402628206878</v>
          </cell>
          <cell r="F263">
            <v>0.94743432344485179</v>
          </cell>
          <cell r="G263">
            <v>1</v>
          </cell>
          <cell r="H263">
            <v>0.98827059522907235</v>
          </cell>
          <cell r="I263">
            <v>0.95890842754204542</v>
          </cell>
          <cell r="J263">
            <v>0.95580732945267566</v>
          </cell>
          <cell r="K263">
            <v>0.94396640427360945</v>
          </cell>
          <cell r="L263">
            <v>0.94396640427360945</v>
          </cell>
          <cell r="M263">
            <v>0.96939414230627396</v>
          </cell>
          <cell r="N263">
            <v>0.98182217530138172</v>
          </cell>
          <cell r="O263">
            <v>0.91659067783561965</v>
          </cell>
          <cell r="P263">
            <v>0.94751706841529681</v>
          </cell>
          <cell r="Q263">
            <v>0.96594345588622121</v>
          </cell>
          <cell r="R263">
            <v>0.91140965076197944</v>
          </cell>
          <cell r="S263">
            <v>0.95985769982051461</v>
          </cell>
          <cell r="T263">
            <v>0.96359865720585203</v>
          </cell>
          <cell r="U263">
            <v>1.019073940576624</v>
          </cell>
          <cell r="V263">
            <v>0.91629222496530138</v>
          </cell>
          <cell r="W263">
            <v>0.89115337523267779</v>
          </cell>
          <cell r="X263">
            <v>0.8797676595726337</v>
          </cell>
          <cell r="Y263">
            <v>0.89290339975411948</v>
          </cell>
          <cell r="Z263">
            <v>0.95457490139794221</v>
          </cell>
        </row>
        <row r="264">
          <cell r="C264">
            <v>1.01554749284344</v>
          </cell>
          <cell r="D264">
            <v>1.0233649444366932</v>
          </cell>
          <cell r="E264">
            <v>0.99179721729439441</v>
          </cell>
          <cell r="F264">
            <v>0.95867905816346277</v>
          </cell>
          <cell r="G264">
            <v>1.011868616578852</v>
          </cell>
          <cell r="H264">
            <v>1</v>
          </cell>
          <cell r="I264">
            <v>0.97028934400277167</v>
          </cell>
          <cell r="J264">
            <v>0.96715144016920584</v>
          </cell>
          <cell r="K264">
            <v>0.95516997958925043</v>
          </cell>
          <cell r="L264">
            <v>0.95516997958925043</v>
          </cell>
          <cell r="M264">
            <v>0.9808995096950921</v>
          </cell>
          <cell r="N264">
            <v>0.99347504624864813</v>
          </cell>
          <cell r="O264">
            <v>0.92746934115060065</v>
          </cell>
          <cell r="P264">
            <v>0.95876278520223579</v>
          </cell>
          <cell r="Q264">
            <v>0.97740786840098604</v>
          </cell>
          <cell r="R264">
            <v>0.92222682245313869</v>
          </cell>
          <cell r="S264">
            <v>0.97124988282994307</v>
          </cell>
          <cell r="T264">
            <v>0.9750352402041248</v>
          </cell>
          <cell r="U264">
            <v>1.0311689384428278</v>
          </cell>
          <cell r="V264">
            <v>0.92716734605759765</v>
          </cell>
          <cell r="W264">
            <v>0.90173013295626414</v>
          </cell>
          <cell r="X264">
            <v>0.89020928460257531</v>
          </cell>
          <cell r="Y264">
            <v>0.90350092784775449</v>
          </cell>
          <cell r="Z264">
            <v>0.96590438489842978</v>
          </cell>
        </row>
        <row r="265">
          <cell r="C265">
            <v>1.046643971842423</v>
          </cell>
          <cell r="D265">
            <v>1.0547007969962514</v>
          </cell>
          <cell r="E265">
            <v>1.0221664531560199</v>
          </cell>
          <cell r="F265">
            <v>0.98803420246643892</v>
          </cell>
          <cell r="G265">
            <v>1.042852446884093</v>
          </cell>
          <cell r="H265">
            <v>1.0306204084182371</v>
          </cell>
          <cell r="I265">
            <v>1</v>
          </cell>
          <cell r="J265">
            <v>0.99676601226947315</v>
          </cell>
          <cell r="K265">
            <v>0.98441767447311257</v>
          </cell>
          <cell r="L265">
            <v>0.98441767447311257</v>
          </cell>
          <cell r="M265">
            <v>1.0109350532992043</v>
          </cell>
          <cell r="N265">
            <v>1.0238956579181089</v>
          </cell>
          <cell r="O265">
            <v>0.95586883117202537</v>
          </cell>
          <cell r="P265">
            <v>0.98812049326133489</v>
          </cell>
          <cell r="Q265">
            <v>1.0073364965226228</v>
          </cell>
          <cell r="R265">
            <v>0.9504657844109069</v>
          </cell>
          <cell r="S265">
            <v>1.0009899509183608</v>
          </cell>
          <cell r="T265">
            <v>1.0048912174813491</v>
          </cell>
          <cell r="U265">
            <v>1.0627437524861472</v>
          </cell>
          <cell r="V265">
            <v>0.95555758886593434</v>
          </cell>
          <cell r="W265">
            <v>0.92934147791041632</v>
          </cell>
          <cell r="X265">
            <v>0.91746785647481288</v>
          </cell>
          <cell r="Y265">
            <v>0.93116649526470896</v>
          </cell>
          <cell r="Z265">
            <v>0.9954807716569859</v>
          </cell>
        </row>
        <row r="266">
          <cell r="C266">
            <v>1.0500397876321905</v>
          </cell>
          <cell r="D266">
            <v>1.0581227529968344</v>
          </cell>
          <cell r="E266">
            <v>1.025482852117634</v>
          </cell>
          <cell r="F266">
            <v>0.99123986001172593</v>
          </cell>
          <cell r="G266">
            <v>1.046235961145674</v>
          </cell>
          <cell r="H266">
            <v>1.033964236071496</v>
          </cell>
          <cell r="I266">
            <v>1.0032444803401388</v>
          </cell>
          <cell r="J266">
            <v>1</v>
          </cell>
          <cell r="K266">
            <v>0.98761159826442568</v>
          </cell>
          <cell r="L266">
            <v>0.98761159826442568</v>
          </cell>
          <cell r="M266">
            <v>1.0142150122047908</v>
          </cell>
          <cell r="N266">
            <v>1.0272176672505775</v>
          </cell>
          <cell r="O266">
            <v>0.95897012880251442</v>
          </cell>
          <cell r="P266">
            <v>0.9913264307754095</v>
          </cell>
          <cell r="Q266">
            <v>1.0106047799814948</v>
          </cell>
          <cell r="R266">
            <v>0.95354955196240265</v>
          </cell>
          <cell r="S266">
            <v>1.0042376431347919</v>
          </cell>
          <cell r="T266">
            <v>1.0081515672804455</v>
          </cell>
          <cell r="U266">
            <v>1.0661918036976936</v>
          </cell>
          <cell r="V266">
            <v>0.95865787667688029</v>
          </cell>
          <cell r="W266">
            <v>0.93235670806477211</v>
          </cell>
          <cell r="X266">
            <v>0.92044456289785459</v>
          </cell>
          <cell r="Y266">
            <v>0.93418764665199117</v>
          </cell>
          <cell r="Z266">
            <v>0.99871058944961311</v>
          </cell>
        </row>
        <row r="267">
          <cell r="C267">
            <v>1.0632112760496866</v>
          </cell>
          <cell r="D267">
            <v>1.0713956325101093</v>
          </cell>
          <cell r="E267">
            <v>1.0383463032631057</v>
          </cell>
          <cell r="F267">
            <v>1.0036737739346888</v>
          </cell>
          <cell r="G267">
            <v>1.0593597351269179</v>
          </cell>
          <cell r="H267">
            <v>1.0469340759955916</v>
          </cell>
          <cell r="I267">
            <v>1.0158289778119105</v>
          </cell>
          <cell r="J267">
            <v>1.0125437993613533</v>
          </cell>
          <cell r="K267">
            <v>1</v>
          </cell>
          <cell r="L267">
            <v>1</v>
          </cell>
          <cell r="M267">
            <v>1.0269371218271601</v>
          </cell>
          <cell r="N267">
            <v>1.0401028795690062</v>
          </cell>
          <cell r="O267">
            <v>0.97099925769174422</v>
          </cell>
          <cell r="P267">
            <v>1.0037614306246627</v>
          </cell>
          <cell r="Q267">
            <v>1.023281603575207</v>
          </cell>
          <cell r="R267">
            <v>0.96551068622332725</v>
          </cell>
          <cell r="S267">
            <v>1.0168345986413929</v>
          </cell>
          <cell r="T267">
            <v>1.0207976182662453</v>
          </cell>
          <cell r="U267">
            <v>1.079565899763997</v>
          </cell>
          <cell r="V267">
            <v>0.97068308873809594</v>
          </cell>
          <cell r="W267">
            <v>0.94405200354394847</v>
          </cell>
          <cell r="X267">
            <v>0.93199043481809374</v>
          </cell>
          <cell r="Y267">
            <v>0.94590590905744854</v>
          </cell>
          <cell r="Z267">
            <v>1.011238214703728</v>
          </cell>
        </row>
        <row r="268">
          <cell r="C268">
            <v>1.0632112760496866</v>
          </cell>
          <cell r="D268">
            <v>1.0713956325101093</v>
          </cell>
          <cell r="E268">
            <v>1.0383463032631057</v>
          </cell>
          <cell r="F268">
            <v>1.0036737739346888</v>
          </cell>
          <cell r="G268">
            <v>1.0593597351269179</v>
          </cell>
          <cell r="H268">
            <v>1.0469340759955916</v>
          </cell>
          <cell r="I268">
            <v>1.0158289778119105</v>
          </cell>
          <cell r="J268">
            <v>1.0125437993613533</v>
          </cell>
          <cell r="K268">
            <v>1</v>
          </cell>
          <cell r="L268">
            <v>1</v>
          </cell>
          <cell r="M268">
            <v>1.0269371218271601</v>
          </cell>
          <cell r="N268">
            <v>1.0401028795690062</v>
          </cell>
          <cell r="O268">
            <v>0.97099925769174422</v>
          </cell>
          <cell r="P268">
            <v>1.0037614306246627</v>
          </cell>
          <cell r="Q268">
            <v>1.023281603575207</v>
          </cell>
          <cell r="R268">
            <v>0.96551068622332725</v>
          </cell>
          <cell r="S268">
            <v>1.0168345986413929</v>
          </cell>
          <cell r="T268">
            <v>1.0207976182662453</v>
          </cell>
          <cell r="U268">
            <v>1.079565899763997</v>
          </cell>
          <cell r="V268">
            <v>0.97068308873809594</v>
          </cell>
          <cell r="W268">
            <v>0.94405200354394847</v>
          </cell>
          <cell r="X268">
            <v>0.93199043481809374</v>
          </cell>
          <cell r="Y268">
            <v>0.94590590905744854</v>
          </cell>
          <cell r="Z268">
            <v>1.011238214703728</v>
          </cell>
        </row>
        <row r="269">
          <cell r="C269">
            <v>1.035322663336959</v>
          </cell>
          <cell r="D269">
            <v>1.0432923396554672</v>
          </cell>
          <cell r="E269">
            <v>1.0111099123728686</v>
          </cell>
          <cell r="F269">
            <v>0.97734686243391389</v>
          </cell>
          <cell r="G269">
            <v>1.0315721504370885</v>
          </cell>
          <cell r="H269">
            <v>1.0194724231341956</v>
          </cell>
          <cell r="I269">
            <v>0.98918322867179487</v>
          </cell>
          <cell r="J269">
            <v>0.98598422224702731</v>
          </cell>
          <cell r="K269">
            <v>0.97376945359689338</v>
          </cell>
          <cell r="L269">
            <v>0.97376945359689338</v>
          </cell>
          <cell r="M269">
            <v>1</v>
          </cell>
          <cell r="N269">
            <v>1.0128204127224665</v>
          </cell>
          <cell r="O269">
            <v>0.94552941660547873</v>
          </cell>
          <cell r="P269">
            <v>0.97743221984101369</v>
          </cell>
          <cell r="Q269">
            <v>0.99644036798918223</v>
          </cell>
          <cell r="R269">
            <v>0.94018481336565096</v>
          </cell>
          <cell r="S269">
            <v>0.99016247151744563</v>
          </cell>
          <cell r="T269">
            <v>0.99402153897213164</v>
          </cell>
          <cell r="U269">
            <v>1.0512482963350258</v>
          </cell>
          <cell r="V269">
            <v>0.94522154093624045</v>
          </cell>
          <cell r="W269">
            <v>0.91928900365804311</v>
          </cell>
          <cell r="X269">
            <v>0.90754381647034621</v>
          </cell>
          <cell r="Y269">
            <v>0.92109428021694428</v>
          </cell>
          <cell r="Z269">
            <v>0.98471288378834709</v>
          </cell>
        </row>
        <row r="270">
          <cell r="C270">
            <v>1.0222174141948881</v>
          </cell>
          <cell r="D270">
            <v>1.0300862093123617</v>
          </cell>
          <cell r="E270">
            <v>0.99831115138665105</v>
          </cell>
          <cell r="F270">
            <v>0.96497547853207311</v>
          </cell>
          <cell r="G270">
            <v>1.0185143757758766</v>
          </cell>
          <cell r="H270">
            <v>1.0065678083973926</v>
          </cell>
          <cell r="I270">
            <v>0.97666201850421364</v>
          </cell>
          <cell r="J270">
            <v>0.97350350551949949</v>
          </cell>
          <cell r="K270">
            <v>0.96144335300213402</v>
          </cell>
          <cell r="L270">
            <v>0.96144335300213402</v>
          </cell>
          <cell r="M270">
            <v>0.98734186973186577</v>
          </cell>
          <cell r="N270">
            <v>1</v>
          </cell>
          <cell r="O270">
            <v>0.93356078207773363</v>
          </cell>
          <cell r="P270">
            <v>0.96505975547399458</v>
          </cell>
          <cell r="Q270">
            <v>0.98382729600674756</v>
          </cell>
          <cell r="R270">
            <v>0.92828383152194704</v>
          </cell>
          <cell r="S270">
            <v>0.97762886596636012</v>
          </cell>
          <cell r="T270">
            <v>0.98143908484249121</v>
          </cell>
          <cell r="U270">
            <v>1.0379414584558628</v>
          </cell>
          <cell r="V270">
            <v>0.9332568035388229</v>
          </cell>
          <cell r="W270">
            <v>0.90765252369567628</v>
          </cell>
          <cell r="X270">
            <v>0.89605600861742485</v>
          </cell>
          <cell r="Y270">
            <v>0.90943494882872489</v>
          </cell>
          <cell r="Z270">
            <v>0.97224825982864405</v>
          </cell>
        </row>
        <row r="271">
          <cell r="C271">
            <v>1.0949661059238587</v>
          </cell>
          <cell r="D271">
            <v>1.1033949037788424</v>
          </cell>
          <cell r="E271">
            <v>1.0693584933643088</v>
          </cell>
          <cell r="F271">
            <v>1.0336504029061964</v>
          </cell>
          <cell r="G271">
            <v>1.090999531395342</v>
          </cell>
          <cell r="H271">
            <v>1.0782027562867138</v>
          </cell>
          <cell r="I271">
            <v>1.0461686450994159</v>
          </cell>
          <cell r="J271">
            <v>1.0427853485371024</v>
          </cell>
          <cell r="K271">
            <v>1.0298669047154538</v>
          </cell>
          <cell r="L271">
            <v>1.0298669047154538</v>
          </cell>
          <cell r="M271">
            <v>1.0576085549935343</v>
          </cell>
          <cell r="N271">
            <v>1.0711675331673629</v>
          </cell>
          <cell r="O271">
            <v>1</v>
          </cell>
          <cell r="P271">
            <v>1.0337406776301772</v>
          </cell>
          <cell r="Q271">
            <v>1.0538438577262648</v>
          </cell>
          <cell r="R271">
            <v>0.99434750189051191</v>
          </cell>
          <cell r="S271">
            <v>1.0472043007103924</v>
          </cell>
          <cell r="T271">
            <v>1.0512856834647655</v>
          </cell>
          <cell r="U271">
            <v>1.1118091916263015</v>
          </cell>
          <cell r="V271">
            <v>0.99967438805833919</v>
          </cell>
          <cell r="W271">
            <v>0.97224791478022887</v>
          </cell>
          <cell r="X271">
            <v>0.95982610433052029</v>
          </cell>
          <cell r="Y271">
            <v>0.97415719071305218</v>
          </cell>
          <cell r="Z271">
            <v>1.0414407701069099</v>
          </cell>
        </row>
        <row r="272">
          <cell r="C272">
            <v>1.0592270669216957</v>
          </cell>
          <cell r="D272">
            <v>1.067380753854386</v>
          </cell>
          <cell r="E272">
            <v>1.0344552715249482</v>
          </cell>
          <cell r="F272">
            <v>0.99991267178903342</v>
          </cell>
          <cell r="G272">
            <v>1.0553899590141207</v>
          </cell>
          <cell r="H272">
            <v>1.0430108629936714</v>
          </cell>
          <cell r="I272">
            <v>1.0120223260418943</v>
          </cell>
          <cell r="J272">
            <v>1.0087494582564556</v>
          </cell>
          <cell r="K272">
            <v>0.99625266471703156</v>
          </cell>
          <cell r="L272">
            <v>0.99625266471703156</v>
          </cell>
          <cell r="M272">
            <v>1.0230888441171471</v>
          </cell>
          <cell r="N272">
            <v>1.0362052653504801</v>
          </cell>
          <cell r="O272">
            <v>0.9673605979136598</v>
          </cell>
          <cell r="P272">
            <v>1</v>
          </cell>
          <cell r="Q272">
            <v>1.0194470243177172</v>
          </cell>
          <cell r="R272">
            <v>0.96189259396275961</v>
          </cell>
          <cell r="S272">
            <v>1.0130241784729612</v>
          </cell>
          <cell r="T272">
            <v>1.016972347334546</v>
          </cell>
          <cell r="U272">
            <v>1.0755204043775217</v>
          </cell>
          <cell r="V272">
            <v>0.96704561375108689</v>
          </cell>
          <cell r="W272">
            <v>0.94051432416211123</v>
          </cell>
          <cell r="X272">
            <v>0.92849795417831082</v>
          </cell>
          <cell r="Y272">
            <v>0.94236128247006923</v>
          </cell>
          <cell r="Z272">
            <v>1.0074487660622826</v>
          </cell>
        </row>
        <row r="273">
          <cell r="C273">
            <v>1.0390211964477527</v>
          </cell>
          <cell r="D273">
            <v>1.0470193432255583</v>
          </cell>
          <cell r="E273">
            <v>1.0147219491049821</v>
          </cell>
          <cell r="F273">
            <v>0.98083828579345989</v>
          </cell>
          <cell r="G273">
            <v>1.0352572854096651</v>
          </cell>
          <cell r="H273">
            <v>1.0231143336670434</v>
          </cell>
          <cell r="I273">
            <v>0.9927169356536284</v>
          </cell>
          <cell r="J273">
            <v>0.98950650126383843</v>
          </cell>
          <cell r="K273">
            <v>0.97724809720621941</v>
          </cell>
          <cell r="L273">
            <v>0.97724809720621941</v>
          </cell>
          <cell r="M273">
            <v>1.0035723482560237</v>
          </cell>
          <cell r="N273">
            <v>1.0164385599575207</v>
          </cell>
          <cell r="O273">
            <v>0.94890717696790849</v>
          </cell>
          <cell r="P273">
            <v>0.98092394812694417</v>
          </cell>
          <cell r="Q273">
            <v>1</v>
          </cell>
          <cell r="R273">
            <v>0.94354348094401774</v>
          </cell>
          <cell r="S273">
            <v>0.9936996766957511</v>
          </cell>
          <cell r="T273">
            <v>0.9975725300833288</v>
          </cell>
          <cell r="U273">
            <v>1.0550037213530861</v>
          </cell>
          <cell r="V273">
            <v>0.94859820145956009</v>
          </cell>
          <cell r="W273">
            <v>0.92257302412704267</v>
          </cell>
          <cell r="X273">
            <v>0.91078587904037922</v>
          </cell>
          <cell r="Y273">
            <v>0.92438474976251073</v>
          </cell>
          <cell r="Z273">
            <v>0.98823062114143245</v>
          </cell>
        </row>
        <row r="274">
          <cell r="C274">
            <v>1.1011905836159339</v>
          </cell>
          <cell r="D274">
            <v>1.1096672960720504</v>
          </cell>
          <cell r="E274">
            <v>1.0754374012417003</v>
          </cell>
          <cell r="F274">
            <v>1.0395263234844552</v>
          </cell>
          <cell r="G274">
            <v>1.0972014605769811</v>
          </cell>
          <cell r="H274">
            <v>1.0843319405306207</v>
          </cell>
          <cell r="I274">
            <v>1.0521157272587083</v>
          </cell>
          <cell r="J274">
            <v>1.0487131979056594</v>
          </cell>
          <cell r="K274">
            <v>1.0357213175046052</v>
          </cell>
          <cell r="L274">
            <v>1.0357213175046052</v>
          </cell>
          <cell r="M274">
            <v>1.0636206688132135</v>
          </cell>
          <cell r="N274">
            <v>1.0772567247675446</v>
          </cell>
          <cell r="O274">
            <v>1.0056846304724869</v>
          </cell>
          <cell r="P274">
            <v>1.0396171113868828</v>
          </cell>
          <cell r="Q274">
            <v>1.0598345706331387</v>
          </cell>
          <cell r="R274">
            <v>1</v>
          </cell>
          <cell r="S274">
            <v>1.0531572701891301</v>
          </cell>
          <cell r="T274">
            <v>1.0572618540962784</v>
          </cell>
          <cell r="U274">
            <v>1.1181294160366113</v>
          </cell>
          <cell r="V274">
            <v>1.0053571675472603</v>
          </cell>
          <cell r="W274">
            <v>0.97777478490340042</v>
          </cell>
          <cell r="X274">
            <v>0.9652823610514859</v>
          </cell>
          <cell r="Y274">
            <v>0.97969491436437184</v>
          </cell>
          <cell r="Z274">
            <v>1.04736097604395</v>
          </cell>
        </row>
        <row r="275">
          <cell r="C275">
            <v>1.045608870380943</v>
          </cell>
          <cell r="D275">
            <v>1.053657727561214</v>
          </cell>
          <cell r="E275">
            <v>1.0211555592723289</v>
          </cell>
          <cell r="F275">
            <v>0.98705706441904273</v>
          </cell>
          <cell r="G275">
            <v>1.0418210951341971</v>
          </cell>
          <cell r="H275">
            <v>1.029601153810477</v>
          </cell>
          <cell r="I275">
            <v>0.99901102811526465</v>
          </cell>
          <cell r="J275">
            <v>0.99578023870767896</v>
          </cell>
          <cell r="K275">
            <v>0.98344411307022206</v>
          </cell>
          <cell r="L275">
            <v>0.98344411307022206</v>
          </cell>
          <cell r="M275">
            <v>1.0099352669541981</v>
          </cell>
          <cell r="N275">
            <v>1.0228830538995253</v>
          </cell>
          <cell r="O275">
            <v>0.95492350377250135</v>
          </cell>
          <cell r="P275">
            <v>0.98714326987476864</v>
          </cell>
          <cell r="Q275">
            <v>1.0063402690490941</v>
          </cell>
          <cell r="R275">
            <v>0.94952580047272162</v>
          </cell>
          <cell r="S275">
            <v>1</v>
          </cell>
          <cell r="T275">
            <v>1.0038974083200425</v>
          </cell>
          <cell r="U275">
            <v>1.0616927287942601</v>
          </cell>
          <cell r="V275">
            <v>0.95461256927630045</v>
          </cell>
          <cell r="W275">
            <v>0.92842238531744448</v>
          </cell>
          <cell r="X275">
            <v>0.91656050655961085</v>
          </cell>
          <cell r="Y275">
            <v>0.93024559778088456</v>
          </cell>
          <cell r="Z275">
            <v>0.99449626916202249</v>
          </cell>
        </row>
        <row r="276">
          <cell r="C276">
            <v>1.0415495265902737</v>
          </cell>
          <cell r="D276">
            <v>1.0495671358734178</v>
          </cell>
          <cell r="E276">
            <v>1.0171911500211628</v>
          </cell>
          <cell r="F276">
            <v>0.98322503498720937</v>
          </cell>
          <cell r="G276">
            <v>1.0377764565381411</v>
          </cell>
          <cell r="H276">
            <v>1.0256039564176662</v>
          </cell>
          <cell r="I276">
            <v>0.99513259007914467</v>
          </cell>
          <cell r="J276">
            <v>0.99191434349258134</v>
          </cell>
          <cell r="K276">
            <v>0.97962611011811673</v>
          </cell>
          <cell r="L276">
            <v>0.97962611011811673</v>
          </cell>
          <cell r="M276">
            <v>1.0060144179914354</v>
          </cell>
          <cell r="N276">
            <v>1.0189119380348375</v>
          </cell>
          <cell r="O276">
            <v>0.9512162257401422</v>
          </cell>
          <cell r="P276">
            <v>0.98331090576943414</v>
          </cell>
          <cell r="Q276">
            <v>1.0024333768658089</v>
          </cell>
          <cell r="R276">
            <v>0.94583947782243172</v>
          </cell>
          <cell r="S276">
            <v>0.99611772250058439</v>
          </cell>
          <cell r="T276">
            <v>1</v>
          </cell>
          <cell r="U276">
            <v>1.0575709430019691</v>
          </cell>
          <cell r="V276">
            <v>0.95090649837793972</v>
          </cell>
          <cell r="W276">
            <v>0.92481799198097281</v>
          </cell>
          <cell r="X276">
            <v>0.91300216432814141</v>
          </cell>
          <cell r="Y276">
            <v>0.92663412622768937</v>
          </cell>
          <cell r="Z276">
            <v>0.9906353586730019</v>
          </cell>
        </row>
        <row r="277">
          <cell r="C277">
            <v>0.9848507407302457</v>
          </cell>
          <cell r="D277">
            <v>0.99243189576877744</v>
          </cell>
          <cell r="E277">
            <v>0.96181836003721299</v>
          </cell>
          <cell r="F277">
            <v>0.92970125691641547</v>
          </cell>
          <cell r="G277">
            <v>0.98128306512692165</v>
          </cell>
          <cell r="H277">
            <v>0.9697731988611914</v>
          </cell>
          <cell r="I277">
            <v>0.94096060095449496</v>
          </cell>
          <cell r="J277">
            <v>0.93791754591609899</v>
          </cell>
          <cell r="K277">
            <v>0.9262982465624463</v>
          </cell>
          <cell r="L277">
            <v>0.9262982465624463</v>
          </cell>
          <cell r="M277">
            <v>0.95125005527838369</v>
          </cell>
          <cell r="N277">
            <v>0.96344547358932164</v>
          </cell>
          <cell r="O277">
            <v>0.89943490981329965</v>
          </cell>
          <cell r="P277">
            <v>0.92978245315463759</v>
          </cell>
          <cell r="Q277">
            <v>0.9478639551313226</v>
          </cell>
          <cell r="R277">
            <v>0.89435085568597239</v>
          </cell>
          <cell r="S277">
            <v>0.94189210576555127</v>
          </cell>
          <cell r="T277">
            <v>0.94556304389514434</v>
          </cell>
          <cell r="U277">
            <v>1</v>
          </cell>
          <cell r="V277">
            <v>0.89914204306591772</v>
          </cell>
          <cell r="W277">
            <v>0.87447371554652376</v>
          </cell>
          <cell r="X277">
            <v>0.86330110558497219</v>
          </cell>
          <cell r="Y277">
            <v>0.87619098497297132</v>
          </cell>
          <cell r="Z277">
            <v>0.93670818513700183</v>
          </cell>
        </row>
        <row r="278">
          <cell r="C278">
            <v>1.0953227560932155</v>
          </cell>
          <cell r="D278">
            <v>1.1037542993593732</v>
          </cell>
          <cell r="E278">
            <v>1.0697068026733352</v>
          </cell>
          <cell r="F278">
            <v>1.0339870814474386</v>
          </cell>
          <cell r="G278">
            <v>1.0913548895799792</v>
          </cell>
          <cell r="H278">
            <v>1.0785539463313647</v>
          </cell>
          <cell r="I278">
            <v>1.0465094010574605</v>
          </cell>
          <cell r="J278">
            <v>1.0431250024945597</v>
          </cell>
          <cell r="K278">
            <v>1.0302023509032352</v>
          </cell>
          <cell r="L278">
            <v>1.0302023509032352</v>
          </cell>
          <cell r="M278">
            <v>1.0579530371361423</v>
          </cell>
          <cell r="N278">
            <v>1.0715164317132144</v>
          </cell>
          <cell r="O278">
            <v>1.000325717999331</v>
          </cell>
          <cell r="P278">
            <v>1.0340773855755219</v>
          </cell>
          <cell r="Q278">
            <v>1.0541871136392105</v>
          </cell>
          <cell r="R278">
            <v>0.99467137876946754</v>
          </cell>
          <cell r="S278">
            <v>1.0475453940001105</v>
          </cell>
          <cell r="T278">
            <v>1.0516281061343089</v>
          </cell>
          <cell r="U278">
            <v>1.1121713278918359</v>
          </cell>
          <cell r="V278">
            <v>1</v>
          </cell>
          <cell r="W278">
            <v>0.97256459342588486</v>
          </cell>
          <cell r="X278">
            <v>0.96013873696892849</v>
          </cell>
          <cell r="Y278">
            <v>0.97447449124424512</v>
          </cell>
          <cell r="Z278">
            <v>1.0417799861109709</v>
          </cell>
        </row>
        <row r="279">
          <cell r="C279">
            <v>1.1262210895781346</v>
          </cell>
          <cell r="D279">
            <v>1.1348904811261626</v>
          </cell>
          <cell r="E279">
            <v>1.0998825269849317</v>
          </cell>
          <cell r="F279">
            <v>1.06315517595103</v>
          </cell>
          <cell r="G279">
            <v>1.1221412921641043</v>
          </cell>
          <cell r="H279">
            <v>1.1089792427381397</v>
          </cell>
          <cell r="I279">
            <v>1.0760307419490802</v>
          </cell>
          <cell r="J279">
            <v>1.0725508717319472</v>
          </cell>
          <cell r="K279">
            <v>1.0592636806510913</v>
          </cell>
          <cell r="L279">
            <v>1.0592636806510913</v>
          </cell>
          <cell r="M279">
            <v>1.0877971954638759</v>
          </cell>
          <cell r="N279">
            <v>1.1017432044680644</v>
          </cell>
          <cell r="O279">
            <v>1.0285442476120346</v>
          </cell>
          <cell r="P279">
            <v>1.0632480274990852</v>
          </cell>
          <cell r="Q279">
            <v>1.0839250377456249</v>
          </cell>
          <cell r="R279">
            <v>1.0227304031968827</v>
          </cell>
          <cell r="S279">
            <v>1.0770959595702572</v>
          </cell>
          <cell r="T279">
            <v>1.0812938423245706</v>
          </cell>
          <cell r="U279">
            <v>1.1435449484894185</v>
          </cell>
          <cell r="V279">
            <v>1.0282093413224855</v>
          </cell>
          <cell r="W279">
            <v>1</v>
          </cell>
          <cell r="X279">
            <v>0.9872236183170251</v>
          </cell>
          <cell r="Y279">
            <v>1.0019637747778094</v>
          </cell>
          <cell r="Z279">
            <v>1.0711679133221095</v>
          </cell>
        </row>
        <row r="280">
          <cell r="C280">
            <v>1.140796339028098</v>
          </cell>
          <cell r="D280">
            <v>1.1495779275022546</v>
          </cell>
          <cell r="E280">
            <v>1.1141169098648214</v>
          </cell>
          <cell r="F280">
            <v>1.0769142433640817</v>
          </cell>
          <cell r="G280">
            <v>1.1366637419767984</v>
          </cell>
          <cell r="H280">
            <v>1.1233313528587152</v>
          </cell>
          <cell r="I280">
            <v>1.0899564414630289</v>
          </cell>
          <cell r="J280">
            <v>1.0864315357045289</v>
          </cell>
          <cell r="K280">
            <v>1.0729723853820241</v>
          </cell>
          <cell r="L280">
            <v>1.0729723853820241</v>
          </cell>
          <cell r="M280">
            <v>1.1018751732442384</v>
          </cell>
          <cell r="N280">
            <v>1.1160016677338687</v>
          </cell>
          <cell r="O280">
            <v>1.0418553897296856</v>
          </cell>
          <cell r="P280">
            <v>1.0770082965718175</v>
          </cell>
          <cell r="Q280">
            <v>1.0979529031056328</v>
          </cell>
          <cell r="R280">
            <v>1.0359663041088785</v>
          </cell>
          <cell r="S280">
            <v>1.0910354448432287</v>
          </cell>
          <cell r="T280">
            <v>1.0952876554634221</v>
          </cell>
          <cell r="U280">
            <v>1.1583443986468669</v>
          </cell>
          <cell r="V280">
            <v>1.0415161491733058</v>
          </cell>
          <cell r="W280">
            <v>1.0129417301672294</v>
          </cell>
          <cell r="X280">
            <v>1</v>
          </cell>
          <cell r="Y280">
            <v>1.0149309195883225</v>
          </cell>
          <cell r="Z280">
            <v>1.0850306794201185</v>
          </cell>
        </row>
        <row r="281">
          <cell r="C281">
            <v>1.1240137796677128</v>
          </cell>
          <cell r="D281">
            <v>1.1326661798504944</v>
          </cell>
          <cell r="E281">
            <v>1.0977268387061561</v>
          </cell>
          <cell r="F281">
            <v>1.0610714705596918</v>
          </cell>
          <cell r="G281">
            <v>1.119941978354402</v>
          </cell>
          <cell r="H281">
            <v>1.1068057255703296</v>
          </cell>
          <cell r="I281">
            <v>1.073921801402147</v>
          </cell>
          <cell r="J281">
            <v>1.0704487514728671</v>
          </cell>
          <cell r="K281">
            <v>1.0571876023022773</v>
          </cell>
          <cell r="L281">
            <v>1.0571876023022773</v>
          </cell>
          <cell r="M281">
            <v>1.0856651935396571</v>
          </cell>
          <cell r="N281">
            <v>1.0995838693992519</v>
          </cell>
          <cell r="O281">
            <v>1.0265283770764262</v>
          </cell>
          <cell r="P281">
            <v>1.0611641401255907</v>
          </cell>
          <cell r="Q281">
            <v>1.0818006249637027</v>
          </cell>
          <cell r="R281">
            <v>1.0207259273656659</v>
          </cell>
          <cell r="S281">
            <v>1.0749849312756927</v>
          </cell>
          <cell r="T281">
            <v>1.0791745864907671</v>
          </cell>
          <cell r="U281">
            <v>1.1413036850988005</v>
          </cell>
          <cell r="V281">
            <v>1.0261941271783963</v>
          </cell>
          <cell r="W281">
            <v>0.99804007407528783</v>
          </cell>
          <cell r="X281">
            <v>0.98528873315399745</v>
          </cell>
          <cell r="Y281">
            <v>1</v>
          </cell>
          <cell r="Z281">
            <v>1.0690685035590697</v>
          </cell>
        </row>
        <row r="282">
          <cell r="C282">
            <v>1.0513954680413118</v>
          </cell>
          <cell r="D282">
            <v>1.0594888691226987</v>
          </cell>
          <cell r="E282">
            <v>1.0268068276744466</v>
          </cell>
          <cell r="F282">
            <v>0.99251962528803839</v>
          </cell>
          <cell r="G282">
            <v>1.0475867305284627</v>
          </cell>
          <cell r="H282">
            <v>1.0352991617334417</v>
          </cell>
          <cell r="I282">
            <v>1.0045397444849606</v>
          </cell>
          <cell r="J282">
            <v>1.0012910752764697</v>
          </cell>
          <cell r="K282">
            <v>0.98888667918169959</v>
          </cell>
          <cell r="L282">
            <v>0.98888667918169959</v>
          </cell>
          <cell r="M282">
            <v>1.0155244401320729</v>
          </cell>
          <cell r="N282">
            <v>1.0285438825843176</v>
          </cell>
          <cell r="O282">
            <v>0.96020823142668421</v>
          </cell>
          <cell r="P282">
            <v>0.99260630782109449</v>
          </cell>
          <cell r="Q282">
            <v>1.0119095468272108</v>
          </cell>
          <cell r="R282">
            <v>0.95478065621383001</v>
          </cell>
          <cell r="S282">
            <v>1.0055341895275434</v>
          </cell>
          <cell r="T282">
            <v>1.0094531668438953</v>
          </cell>
          <cell r="U282">
            <v>1.0675683375754224</v>
          </cell>
          <cell r="V282">
            <v>0.95989557616005072</v>
          </cell>
          <cell r="W282">
            <v>0.93356045075940519</v>
          </cell>
          <cell r="X282">
            <v>0.92163292611637293</v>
          </cell>
          <cell r="Y282">
            <v>0.93539375322616702</v>
          </cell>
          <cell r="Z282">
            <v>1</v>
          </cell>
        </row>
        <row r="287">
          <cell r="C287">
            <v>1</v>
          </cell>
          <cell r="D287">
            <v>1.0076977705605525</v>
          </cell>
          <cell r="E287">
            <v>0.97661332855783334</v>
          </cell>
          <cell r="F287">
            <v>0.94400219085692305</v>
          </cell>
          <cell r="G287">
            <v>0.99637744537748052</v>
          </cell>
          <cell r="H287">
            <v>0.98469053101602522</v>
          </cell>
          <cell r="I287">
            <v>0.95543472938528007</v>
          </cell>
          <cell r="J287">
            <v>0.95234486519312878</v>
          </cell>
          <cell r="K287">
            <v>0.94054683441230502</v>
          </cell>
          <cell r="L287">
            <v>0.94054683441230502</v>
          </cell>
          <cell r="M287">
            <v>0.96588245907501902</v>
          </cell>
          <cell r="N287">
            <v>0.97826547084175153</v>
          </cell>
          <cell r="O287">
            <v>0.913270278038668</v>
          </cell>
          <cell r="P287">
            <v>0.94408463607919291</v>
          </cell>
          <cell r="Q287">
            <v>0.96244427295500823</v>
          </cell>
          <cell r="R287">
            <v>0.90810801951860276</v>
          </cell>
          <cell r="S287">
            <v>0.95638056287306883</v>
          </cell>
          <cell r="T287">
            <v>0.96010796843593738</v>
          </cell>
          <cell r="U287">
            <v>1.0153822895624991</v>
          </cell>
          <cell r="V287">
            <v>0.91297290633017469</v>
          </cell>
          <cell r="W287">
            <v>0.88792512345385477</v>
          </cell>
          <cell r="X287">
            <v>0.87658065317070577</v>
          </cell>
          <cell r="Y287">
            <v>0.88966880841587681</v>
          </cell>
          <cell r="Z287">
            <v>0.95111690167634211</v>
          </cell>
        </row>
        <row r="288">
          <cell r="C288">
            <v>0.99236103245889828</v>
          </cell>
          <cell r="D288">
            <v>1</v>
          </cell>
          <cell r="E288">
            <v>0.96915301104077278</v>
          </cell>
          <cell r="F288">
            <v>0.9367909887622381</v>
          </cell>
          <cell r="G288">
            <v>0.98876615041355609</v>
          </cell>
          <cell r="H288">
            <v>0.97716851201156363</v>
          </cell>
          <cell r="I288">
            <v>0.94813619449986464</v>
          </cell>
          <cell r="J288">
            <v>0.94506993367998371</v>
          </cell>
          <cell r="K288">
            <v>0.93336202767334342</v>
          </cell>
          <cell r="L288">
            <v>0.93336202767334342</v>
          </cell>
          <cell r="M288">
            <v>0.95850411432162552</v>
          </cell>
          <cell r="N288">
            <v>0.97079253266341092</v>
          </cell>
          <cell r="O288">
            <v>0.90629383602847768</v>
          </cell>
          <cell r="P288">
            <v>0.93687280418813113</v>
          </cell>
          <cell r="Q288">
            <v>0.95509219239378562</v>
          </cell>
          <cell r="R288">
            <v>0.90117101183368598</v>
          </cell>
          <cell r="S288">
            <v>0.94907480279634093</v>
          </cell>
          <cell r="T288">
            <v>0.95277373482910221</v>
          </cell>
          <cell r="U288">
            <v>1.0076258172107215</v>
          </cell>
          <cell r="V288">
            <v>0.90599873593281322</v>
          </cell>
          <cell r="W288">
            <v>0.88114229225686214</v>
          </cell>
          <cell r="X288">
            <v>0.86988448201397706</v>
          </cell>
          <cell r="Y288">
            <v>0.88287265726605735</v>
          </cell>
          <cell r="Z288">
            <v>0.94385135053664326</v>
          </cell>
        </row>
        <row r="289">
          <cell r="C289">
            <v>1.0239467051680544</v>
          </cell>
          <cell r="D289">
            <v>1.0318288119706718</v>
          </cell>
          <cell r="E289">
            <v>1</v>
          </cell>
          <cell r="F289">
            <v>0.9666079329993712</v>
          </cell>
          <cell r="G289">
            <v>1.0202374022980343</v>
          </cell>
          <cell r="H289">
            <v>1.008270624844041</v>
          </cell>
          <cell r="I289">
            <v>0.97831424315718918</v>
          </cell>
          <cell r="J289">
            <v>0.9751503868982192</v>
          </cell>
          <cell r="K289">
            <v>0.96306983215272324</v>
          </cell>
          <cell r="L289">
            <v>0.96306983215272324</v>
          </cell>
          <cell r="M289">
            <v>0.98901216154948379</v>
          </cell>
          <cell r="N289">
            <v>1.001691705648087</v>
          </cell>
          <cell r="O289">
            <v>0.935140092125607</v>
          </cell>
          <cell r="P289">
            <v>0.96669235251307117</v>
          </cell>
          <cell r="Q289">
            <v>0.98549164220014418</v>
          </cell>
          <cell r="R289">
            <v>0.92985421452276051</v>
          </cell>
          <cell r="S289">
            <v>0.97928272624064816</v>
          </cell>
          <cell r="T289">
            <v>0.98309939088557241</v>
          </cell>
          <cell r="U289">
            <v>1.0396973498835163</v>
          </cell>
          <cell r="V289">
            <v>0.93483559934448501</v>
          </cell>
          <cell r="W289">
            <v>0.9091880045965125</v>
          </cell>
          <cell r="X289">
            <v>0.89757187162820518</v>
          </cell>
          <cell r="Y289">
            <v>0.91097344506822608</v>
          </cell>
          <cell r="Z289">
            <v>0.97389301770113879</v>
          </cell>
        </row>
        <row r="290">
          <cell r="C290">
            <v>1.0593195754050577</v>
          </cell>
          <cell r="D290">
            <v>1.0674739744468278</v>
          </cell>
          <cell r="E290">
            <v>1.0345456165428042</v>
          </cell>
          <cell r="F290">
            <v>1</v>
          </cell>
          <cell r="G290">
            <v>1.0554821323804489</v>
          </cell>
          <cell r="H290">
            <v>1.0431019552212766</v>
          </cell>
          <cell r="I290">
            <v>1.0121107118596611</v>
          </cell>
          <cell r="J290">
            <v>1.0088375582355722</v>
          </cell>
          <cell r="K290">
            <v>0.99633967327821404</v>
          </cell>
          <cell r="L290">
            <v>0.99633967327821404</v>
          </cell>
          <cell r="M290">
            <v>1.0231781964385422</v>
          </cell>
          <cell r="N290">
            <v>1.0362957632055132</v>
          </cell>
          <cell r="O290">
            <v>0.96744508316198075</v>
          </cell>
          <cell r="P290">
            <v>1.000087335837849</v>
          </cell>
          <cell r="Q290">
            <v>1.0195360585777287</v>
          </cell>
          <cell r="R290">
            <v>0.96197660165837418</v>
          </cell>
          <cell r="S290">
            <v>1.0131126517883495</v>
          </cell>
          <cell r="T290">
            <v>1.0170611654665698</v>
          </cell>
          <cell r="U290">
            <v>1.0756143358531618</v>
          </cell>
          <cell r="V290">
            <v>0.96713007149000219</v>
          </cell>
          <cell r="W290">
            <v>0.94059646476862091</v>
          </cell>
          <cell r="X290">
            <v>0.92857904532508018</v>
          </cell>
          <cell r="Y290">
            <v>0.9424435843822303</v>
          </cell>
          <cell r="Z290">
            <v>1.0075367524443568</v>
          </cell>
        </row>
        <row r="291">
          <cell r="C291">
            <v>1.0036357252357786</v>
          </cell>
          <cell r="D291">
            <v>1.0113614827750175</v>
          </cell>
          <cell r="E291">
            <v>0.98016402628206878</v>
          </cell>
          <cell r="F291">
            <v>0.94743432344485179</v>
          </cell>
          <cell r="G291">
            <v>1</v>
          </cell>
          <cell r="H291">
            <v>0.98827059522907235</v>
          </cell>
          <cell r="I291">
            <v>0.95890842754204542</v>
          </cell>
          <cell r="J291">
            <v>0.95580732945267566</v>
          </cell>
          <cell r="K291">
            <v>0.94396640427360945</v>
          </cell>
          <cell r="L291">
            <v>0.94396640427360945</v>
          </cell>
          <cell r="M291">
            <v>0.96939414230627396</v>
          </cell>
          <cell r="N291">
            <v>0.98182217530138172</v>
          </cell>
          <cell r="O291">
            <v>0.91659067783561965</v>
          </cell>
          <cell r="P291">
            <v>0.94751706841529681</v>
          </cell>
          <cell r="Q291">
            <v>0.96594345588622121</v>
          </cell>
          <cell r="R291">
            <v>0.91140965076197944</v>
          </cell>
          <cell r="S291">
            <v>0.95985769982051461</v>
          </cell>
          <cell r="T291">
            <v>0.96359865720585203</v>
          </cell>
          <cell r="U291">
            <v>1.019073940576624</v>
          </cell>
          <cell r="V291">
            <v>0.91629222496530138</v>
          </cell>
          <cell r="W291">
            <v>0.89115337523267779</v>
          </cell>
          <cell r="X291">
            <v>0.8797676595726337</v>
          </cell>
          <cell r="Y291">
            <v>0.89290339975411948</v>
          </cell>
          <cell r="Z291">
            <v>0.95457490139794221</v>
          </cell>
        </row>
        <row r="292">
          <cell r="C292">
            <v>1.01554749284344</v>
          </cell>
          <cell r="D292">
            <v>1.0233649444366932</v>
          </cell>
          <cell r="E292">
            <v>0.99179721729439441</v>
          </cell>
          <cell r="F292">
            <v>0.95867905816346277</v>
          </cell>
          <cell r="G292">
            <v>1.011868616578852</v>
          </cell>
          <cell r="H292">
            <v>1</v>
          </cell>
          <cell r="I292">
            <v>0.97028934400277167</v>
          </cell>
          <cell r="J292">
            <v>0.96715144016920584</v>
          </cell>
          <cell r="K292">
            <v>0.95516997958925043</v>
          </cell>
          <cell r="L292">
            <v>0.95516997958925043</v>
          </cell>
          <cell r="M292">
            <v>0.9808995096950921</v>
          </cell>
          <cell r="N292">
            <v>0.99347504624864813</v>
          </cell>
          <cell r="O292">
            <v>0.92746934115060065</v>
          </cell>
          <cell r="P292">
            <v>0.95876278520223579</v>
          </cell>
          <cell r="Q292">
            <v>0.97740786840098604</v>
          </cell>
          <cell r="R292">
            <v>0.92222682245313869</v>
          </cell>
          <cell r="S292">
            <v>0.97124988282994307</v>
          </cell>
          <cell r="T292">
            <v>0.9750352402041248</v>
          </cell>
          <cell r="U292">
            <v>1.0311689384428278</v>
          </cell>
          <cell r="V292">
            <v>0.92716734605759765</v>
          </cell>
          <cell r="W292">
            <v>0.90173013295626414</v>
          </cell>
          <cell r="X292">
            <v>0.89020928460257531</v>
          </cell>
          <cell r="Y292">
            <v>0.90350092784775449</v>
          </cell>
          <cell r="Z292">
            <v>0.96590438489842978</v>
          </cell>
        </row>
        <row r="293">
          <cell r="C293">
            <v>1.046643971842423</v>
          </cell>
          <cell r="D293">
            <v>1.0547007969962514</v>
          </cell>
          <cell r="E293">
            <v>1.0221664531560199</v>
          </cell>
          <cell r="F293">
            <v>0.98803420246643892</v>
          </cell>
          <cell r="G293">
            <v>1.042852446884093</v>
          </cell>
          <cell r="H293">
            <v>1.0306204084182371</v>
          </cell>
          <cell r="I293">
            <v>1</v>
          </cell>
          <cell r="J293">
            <v>0.99676601226947315</v>
          </cell>
          <cell r="K293">
            <v>0.98441767447311257</v>
          </cell>
          <cell r="L293">
            <v>0.98441767447311257</v>
          </cell>
          <cell r="M293">
            <v>1.0109350532992043</v>
          </cell>
          <cell r="N293">
            <v>1.0238956579181089</v>
          </cell>
          <cell r="O293">
            <v>0.95586883117202537</v>
          </cell>
          <cell r="P293">
            <v>0.98812049326133489</v>
          </cell>
          <cell r="Q293">
            <v>1.0073364965226228</v>
          </cell>
          <cell r="R293">
            <v>0.9504657844109069</v>
          </cell>
          <cell r="S293">
            <v>1.0009899509183608</v>
          </cell>
          <cell r="T293">
            <v>1.0048912174813491</v>
          </cell>
          <cell r="U293">
            <v>1.0627437524861472</v>
          </cell>
          <cell r="V293">
            <v>0.95555758886593434</v>
          </cell>
          <cell r="W293">
            <v>0.92934147791041632</v>
          </cell>
          <cell r="X293">
            <v>0.91746785647481288</v>
          </cell>
          <cell r="Y293">
            <v>0.93116649526470896</v>
          </cell>
          <cell r="Z293">
            <v>0.9954807716569859</v>
          </cell>
        </row>
        <row r="294">
          <cell r="C294">
            <v>1.0500397876321905</v>
          </cell>
          <cell r="D294">
            <v>1.0581227529968344</v>
          </cell>
          <cell r="E294">
            <v>1.025482852117634</v>
          </cell>
          <cell r="F294">
            <v>0.99123986001172593</v>
          </cell>
          <cell r="G294">
            <v>1.046235961145674</v>
          </cell>
          <cell r="H294">
            <v>1.033964236071496</v>
          </cell>
          <cell r="I294">
            <v>1.0032444803401388</v>
          </cell>
          <cell r="J294">
            <v>1</v>
          </cell>
          <cell r="K294">
            <v>0.98761159826442568</v>
          </cell>
          <cell r="L294">
            <v>0.98761159826442568</v>
          </cell>
          <cell r="M294">
            <v>1.0142150122047908</v>
          </cell>
          <cell r="N294">
            <v>1.0272176672505775</v>
          </cell>
          <cell r="O294">
            <v>0.95897012880251442</v>
          </cell>
          <cell r="P294">
            <v>0.9913264307754095</v>
          </cell>
          <cell r="Q294">
            <v>1.0106047799814948</v>
          </cell>
          <cell r="R294">
            <v>0.95354955196240265</v>
          </cell>
          <cell r="S294">
            <v>1.0042376431347919</v>
          </cell>
          <cell r="T294">
            <v>1.0081515672804455</v>
          </cell>
          <cell r="U294">
            <v>1.0661918036976936</v>
          </cell>
          <cell r="V294">
            <v>0.95865787667688029</v>
          </cell>
          <cell r="W294">
            <v>0.93235670806477211</v>
          </cell>
          <cell r="X294">
            <v>0.92044456289785459</v>
          </cell>
          <cell r="Y294">
            <v>0.93418764665199117</v>
          </cell>
          <cell r="Z294">
            <v>0.99871058944961311</v>
          </cell>
        </row>
        <row r="295">
          <cell r="C295">
            <v>1.0632112760496866</v>
          </cell>
          <cell r="D295">
            <v>1.0713956325101093</v>
          </cell>
          <cell r="E295">
            <v>1.0383463032631057</v>
          </cell>
          <cell r="F295">
            <v>1.0036737739346888</v>
          </cell>
          <cell r="G295">
            <v>1.0593597351269179</v>
          </cell>
          <cell r="H295">
            <v>1.0469340759955916</v>
          </cell>
          <cell r="I295">
            <v>1.0158289778119105</v>
          </cell>
          <cell r="J295">
            <v>1.0125437993613533</v>
          </cell>
          <cell r="K295">
            <v>1</v>
          </cell>
          <cell r="L295">
            <v>1</v>
          </cell>
          <cell r="M295">
            <v>1.0269371218271601</v>
          </cell>
          <cell r="N295">
            <v>1.0401028795690062</v>
          </cell>
          <cell r="O295">
            <v>0.97099925769174422</v>
          </cell>
          <cell r="P295">
            <v>1.0037614306246627</v>
          </cell>
          <cell r="Q295">
            <v>1.023281603575207</v>
          </cell>
          <cell r="R295">
            <v>0.96551068622332725</v>
          </cell>
          <cell r="S295">
            <v>1.0168345986413929</v>
          </cell>
          <cell r="T295">
            <v>1.0207976182662453</v>
          </cell>
          <cell r="U295">
            <v>1.079565899763997</v>
          </cell>
          <cell r="V295">
            <v>0.97068308873809594</v>
          </cell>
          <cell r="W295">
            <v>0.94405200354394847</v>
          </cell>
          <cell r="X295">
            <v>0.93199043481809374</v>
          </cell>
          <cell r="Y295">
            <v>0.94590590905744854</v>
          </cell>
          <cell r="Z295">
            <v>1.011238214703728</v>
          </cell>
        </row>
        <row r="296">
          <cell r="C296">
            <v>1.0632112760496866</v>
          </cell>
          <cell r="D296">
            <v>1.0713956325101093</v>
          </cell>
          <cell r="E296">
            <v>1.0383463032631057</v>
          </cell>
          <cell r="F296">
            <v>1.0036737739346888</v>
          </cell>
          <cell r="G296">
            <v>1.0593597351269179</v>
          </cell>
          <cell r="H296">
            <v>1.0469340759955916</v>
          </cell>
          <cell r="I296">
            <v>1.0158289778119105</v>
          </cell>
          <cell r="J296">
            <v>1.0125437993613533</v>
          </cell>
          <cell r="K296">
            <v>1</v>
          </cell>
          <cell r="L296">
            <v>1</v>
          </cell>
          <cell r="M296">
            <v>1.0269371218271601</v>
          </cell>
          <cell r="N296">
            <v>1.0401028795690062</v>
          </cell>
          <cell r="O296">
            <v>0.97099925769174422</v>
          </cell>
          <cell r="P296">
            <v>1.0037614306246627</v>
          </cell>
          <cell r="Q296">
            <v>1.023281603575207</v>
          </cell>
          <cell r="R296">
            <v>0.96551068622332725</v>
          </cell>
          <cell r="S296">
            <v>1.0168345986413929</v>
          </cell>
          <cell r="T296">
            <v>1.0207976182662453</v>
          </cell>
          <cell r="U296">
            <v>1.079565899763997</v>
          </cell>
          <cell r="V296">
            <v>0.97068308873809594</v>
          </cell>
          <cell r="W296">
            <v>0.94405200354394847</v>
          </cell>
          <cell r="X296">
            <v>0.93199043481809374</v>
          </cell>
          <cell r="Y296">
            <v>0.94590590905744854</v>
          </cell>
          <cell r="Z296">
            <v>1.011238214703728</v>
          </cell>
        </row>
        <row r="297">
          <cell r="C297">
            <v>1.035322663336959</v>
          </cell>
          <cell r="D297">
            <v>1.0432923396554672</v>
          </cell>
          <cell r="E297">
            <v>1.0111099123728686</v>
          </cell>
          <cell r="F297">
            <v>0.97734686243391389</v>
          </cell>
          <cell r="G297">
            <v>1.0315721504370885</v>
          </cell>
          <cell r="H297">
            <v>1.0194724231341956</v>
          </cell>
          <cell r="I297">
            <v>0.98918322867179487</v>
          </cell>
          <cell r="J297">
            <v>0.98598422224702731</v>
          </cell>
          <cell r="K297">
            <v>0.97376945359689338</v>
          </cell>
          <cell r="L297">
            <v>0.97376945359689338</v>
          </cell>
          <cell r="M297">
            <v>1</v>
          </cell>
          <cell r="N297">
            <v>1.0128204127224665</v>
          </cell>
          <cell r="O297">
            <v>0.94552941660547873</v>
          </cell>
          <cell r="P297">
            <v>0.97743221984101369</v>
          </cell>
          <cell r="Q297">
            <v>0.99644036798918223</v>
          </cell>
          <cell r="R297">
            <v>0.94018481336565096</v>
          </cell>
          <cell r="S297">
            <v>0.99016247151744563</v>
          </cell>
          <cell r="T297">
            <v>0.99402153897213164</v>
          </cell>
          <cell r="U297">
            <v>1.0512482963350258</v>
          </cell>
          <cell r="V297">
            <v>0.94522154093624045</v>
          </cell>
          <cell r="W297">
            <v>0.91928900365804311</v>
          </cell>
          <cell r="X297">
            <v>0.90754381647034621</v>
          </cell>
          <cell r="Y297">
            <v>0.92109428021694428</v>
          </cell>
          <cell r="Z297">
            <v>0.98471288378834709</v>
          </cell>
        </row>
        <row r="298">
          <cell r="C298">
            <v>1.0222174141948881</v>
          </cell>
          <cell r="D298">
            <v>1.0300862093123617</v>
          </cell>
          <cell r="E298">
            <v>0.99831115138665105</v>
          </cell>
          <cell r="F298">
            <v>0.96497547853207311</v>
          </cell>
          <cell r="G298">
            <v>1.0185143757758766</v>
          </cell>
          <cell r="H298">
            <v>1.0065678083973926</v>
          </cell>
          <cell r="I298">
            <v>0.97666201850421364</v>
          </cell>
          <cell r="J298">
            <v>0.97350350551949949</v>
          </cell>
          <cell r="K298">
            <v>0.96144335300213402</v>
          </cell>
          <cell r="L298">
            <v>0.96144335300213402</v>
          </cell>
          <cell r="M298">
            <v>0.98734186973186577</v>
          </cell>
          <cell r="N298">
            <v>1</v>
          </cell>
          <cell r="O298">
            <v>0.93356078207773363</v>
          </cell>
          <cell r="P298">
            <v>0.96505975547399458</v>
          </cell>
          <cell r="Q298">
            <v>0.98382729600674756</v>
          </cell>
          <cell r="R298">
            <v>0.92828383152194704</v>
          </cell>
          <cell r="S298">
            <v>0.97762886596636012</v>
          </cell>
          <cell r="T298">
            <v>0.98143908484249121</v>
          </cell>
          <cell r="U298">
            <v>1.0379414584558628</v>
          </cell>
          <cell r="V298">
            <v>0.9332568035388229</v>
          </cell>
          <cell r="W298">
            <v>0.90765252369567628</v>
          </cell>
          <cell r="X298">
            <v>0.89605600861742485</v>
          </cell>
          <cell r="Y298">
            <v>0.90943494882872489</v>
          </cell>
          <cell r="Z298">
            <v>0.97224825982864405</v>
          </cell>
        </row>
        <row r="299">
          <cell r="C299">
            <v>1.0949661059238587</v>
          </cell>
          <cell r="D299">
            <v>1.1033949037788424</v>
          </cell>
          <cell r="E299">
            <v>1.0693584933643088</v>
          </cell>
          <cell r="F299">
            <v>1.0336504029061964</v>
          </cell>
          <cell r="G299">
            <v>1.090999531395342</v>
          </cell>
          <cell r="H299">
            <v>1.0782027562867138</v>
          </cell>
          <cell r="I299">
            <v>1.0461686450994159</v>
          </cell>
          <cell r="J299">
            <v>1.0427853485371024</v>
          </cell>
          <cell r="K299">
            <v>1.0298669047154538</v>
          </cell>
          <cell r="L299">
            <v>1.0298669047154538</v>
          </cell>
          <cell r="M299">
            <v>1.0576085549935343</v>
          </cell>
          <cell r="N299">
            <v>1.0711675331673629</v>
          </cell>
          <cell r="O299">
            <v>1</v>
          </cell>
          <cell r="P299">
            <v>1.0337406776301772</v>
          </cell>
          <cell r="Q299">
            <v>1.0538438577262648</v>
          </cell>
          <cell r="R299">
            <v>0.99434750189051191</v>
          </cell>
          <cell r="S299">
            <v>1.0472043007103924</v>
          </cell>
          <cell r="T299">
            <v>1.0512856834647655</v>
          </cell>
          <cell r="U299">
            <v>1.1118091916263015</v>
          </cell>
          <cell r="V299">
            <v>0.99967438805833919</v>
          </cell>
          <cell r="W299">
            <v>0.97224791478022887</v>
          </cell>
          <cell r="X299">
            <v>0.95982610433052029</v>
          </cell>
          <cell r="Y299">
            <v>0.97415719071305218</v>
          </cell>
          <cell r="Z299">
            <v>1.0414407701069099</v>
          </cell>
        </row>
        <row r="300">
          <cell r="C300">
            <v>1.0592270669216957</v>
          </cell>
          <cell r="D300">
            <v>1.067380753854386</v>
          </cell>
          <cell r="E300">
            <v>1.0344552715249482</v>
          </cell>
          <cell r="F300">
            <v>0.99991267178903342</v>
          </cell>
          <cell r="G300">
            <v>1.0553899590141207</v>
          </cell>
          <cell r="H300">
            <v>1.0430108629936714</v>
          </cell>
          <cell r="I300">
            <v>1.0120223260418943</v>
          </cell>
          <cell r="J300">
            <v>1.0087494582564556</v>
          </cell>
          <cell r="K300">
            <v>0.99625266471703156</v>
          </cell>
          <cell r="L300">
            <v>0.99625266471703156</v>
          </cell>
          <cell r="M300">
            <v>1.0230888441171471</v>
          </cell>
          <cell r="N300">
            <v>1.0362052653504801</v>
          </cell>
          <cell r="O300">
            <v>0.9673605979136598</v>
          </cell>
          <cell r="P300">
            <v>1</v>
          </cell>
          <cell r="Q300">
            <v>1.0194470243177172</v>
          </cell>
          <cell r="R300">
            <v>0.96189259396275961</v>
          </cell>
          <cell r="S300">
            <v>1.0130241784729612</v>
          </cell>
          <cell r="T300">
            <v>1.016972347334546</v>
          </cell>
          <cell r="U300">
            <v>1.0755204043775217</v>
          </cell>
          <cell r="V300">
            <v>0.96704561375108689</v>
          </cell>
          <cell r="W300">
            <v>0.94051432416211123</v>
          </cell>
          <cell r="X300">
            <v>0.92849795417831082</v>
          </cell>
          <cell r="Y300">
            <v>0.94236128247006923</v>
          </cell>
          <cell r="Z300">
            <v>1.0074487660622826</v>
          </cell>
        </row>
        <row r="301">
          <cell r="C301">
            <v>1.0390211964477527</v>
          </cell>
          <cell r="D301">
            <v>1.0470193432255583</v>
          </cell>
          <cell r="E301">
            <v>1.0147219491049821</v>
          </cell>
          <cell r="F301">
            <v>0.98083828579345989</v>
          </cell>
          <cell r="G301">
            <v>1.0352572854096651</v>
          </cell>
          <cell r="H301">
            <v>1.0231143336670434</v>
          </cell>
          <cell r="I301">
            <v>0.9927169356536284</v>
          </cell>
          <cell r="J301">
            <v>0.98950650126383843</v>
          </cell>
          <cell r="K301">
            <v>0.97724809720621941</v>
          </cell>
          <cell r="L301">
            <v>0.97724809720621941</v>
          </cell>
          <cell r="M301">
            <v>1.0035723482560237</v>
          </cell>
          <cell r="N301">
            <v>1.0164385599575207</v>
          </cell>
          <cell r="O301">
            <v>0.94890717696790849</v>
          </cell>
          <cell r="P301">
            <v>0.98092394812694417</v>
          </cell>
          <cell r="Q301">
            <v>1</v>
          </cell>
          <cell r="R301">
            <v>0.94354348094401774</v>
          </cell>
          <cell r="S301">
            <v>0.9936996766957511</v>
          </cell>
          <cell r="T301">
            <v>0.9975725300833288</v>
          </cell>
          <cell r="U301">
            <v>1.0550037213530861</v>
          </cell>
          <cell r="V301">
            <v>0.94859820145956009</v>
          </cell>
          <cell r="W301">
            <v>0.92257302412704267</v>
          </cell>
          <cell r="X301">
            <v>0.91078587904037922</v>
          </cell>
          <cell r="Y301">
            <v>0.92438474976251073</v>
          </cell>
          <cell r="Z301">
            <v>0.98823062114143245</v>
          </cell>
        </row>
        <row r="302">
          <cell r="C302">
            <v>1.1011905836159339</v>
          </cell>
          <cell r="D302">
            <v>1.1096672960720504</v>
          </cell>
          <cell r="E302">
            <v>1.0754374012417003</v>
          </cell>
          <cell r="F302">
            <v>1.0395263234844552</v>
          </cell>
          <cell r="G302">
            <v>1.0972014605769811</v>
          </cell>
          <cell r="H302">
            <v>1.0843319405306207</v>
          </cell>
          <cell r="I302">
            <v>1.0521157272587083</v>
          </cell>
          <cell r="J302">
            <v>1.0487131979056594</v>
          </cell>
          <cell r="K302">
            <v>1.0357213175046052</v>
          </cell>
          <cell r="L302">
            <v>1.0357213175046052</v>
          </cell>
          <cell r="M302">
            <v>1.0636206688132135</v>
          </cell>
          <cell r="N302">
            <v>1.0772567247675446</v>
          </cell>
          <cell r="O302">
            <v>1.0056846304724869</v>
          </cell>
          <cell r="P302">
            <v>1.0396171113868828</v>
          </cell>
          <cell r="Q302">
            <v>1.0598345706331387</v>
          </cell>
          <cell r="R302">
            <v>1</v>
          </cell>
          <cell r="S302">
            <v>1.0531572701891301</v>
          </cell>
          <cell r="T302">
            <v>1.0572618540962784</v>
          </cell>
          <cell r="U302">
            <v>1.1181294160366113</v>
          </cell>
          <cell r="V302">
            <v>1.0053571675472603</v>
          </cell>
          <cell r="W302">
            <v>0.97777478490340042</v>
          </cell>
          <cell r="X302">
            <v>0.9652823610514859</v>
          </cell>
          <cell r="Y302">
            <v>0.97969491436437184</v>
          </cell>
          <cell r="Z302">
            <v>1.04736097604395</v>
          </cell>
        </row>
        <row r="303">
          <cell r="C303">
            <v>1.045608870380943</v>
          </cell>
          <cell r="D303">
            <v>1.053657727561214</v>
          </cell>
          <cell r="E303">
            <v>1.0211555592723289</v>
          </cell>
          <cell r="F303">
            <v>0.98705706441904273</v>
          </cell>
          <cell r="G303">
            <v>1.0418210951341971</v>
          </cell>
          <cell r="H303">
            <v>1.029601153810477</v>
          </cell>
          <cell r="I303">
            <v>0.99901102811526465</v>
          </cell>
          <cell r="J303">
            <v>0.99578023870767896</v>
          </cell>
          <cell r="K303">
            <v>0.98344411307022206</v>
          </cell>
          <cell r="L303">
            <v>0.98344411307022206</v>
          </cell>
          <cell r="M303">
            <v>1.0099352669541981</v>
          </cell>
          <cell r="N303">
            <v>1.0228830538995253</v>
          </cell>
          <cell r="O303">
            <v>0.95492350377250135</v>
          </cell>
          <cell r="P303">
            <v>0.98714326987476864</v>
          </cell>
          <cell r="Q303">
            <v>1.0063402690490941</v>
          </cell>
          <cell r="R303">
            <v>0.94952580047272162</v>
          </cell>
          <cell r="S303">
            <v>1</v>
          </cell>
          <cell r="T303">
            <v>1.0038974083200425</v>
          </cell>
          <cell r="U303">
            <v>1.0616927287942601</v>
          </cell>
          <cell r="V303">
            <v>0.95461256927630045</v>
          </cell>
          <cell r="W303">
            <v>0.92842238531744448</v>
          </cell>
          <cell r="X303">
            <v>0.91656050655961085</v>
          </cell>
          <cell r="Y303">
            <v>0.93024559778088456</v>
          </cell>
          <cell r="Z303">
            <v>0.99449626916202249</v>
          </cell>
        </row>
        <row r="304">
          <cell r="C304">
            <v>1.0415495265902737</v>
          </cell>
          <cell r="D304">
            <v>1.0495671358734178</v>
          </cell>
          <cell r="E304">
            <v>1.0171911500211628</v>
          </cell>
          <cell r="F304">
            <v>0.98322503498720937</v>
          </cell>
          <cell r="G304">
            <v>1.0377764565381411</v>
          </cell>
          <cell r="H304">
            <v>1.0256039564176662</v>
          </cell>
          <cell r="I304">
            <v>0.99513259007914467</v>
          </cell>
          <cell r="J304">
            <v>0.99191434349258134</v>
          </cell>
          <cell r="K304">
            <v>0.97962611011811673</v>
          </cell>
          <cell r="L304">
            <v>0.97962611011811673</v>
          </cell>
          <cell r="M304">
            <v>1.0060144179914354</v>
          </cell>
          <cell r="N304">
            <v>1.0189119380348375</v>
          </cell>
          <cell r="O304">
            <v>0.9512162257401422</v>
          </cell>
          <cell r="P304">
            <v>0.98331090576943414</v>
          </cell>
          <cell r="Q304">
            <v>1.0024333768658089</v>
          </cell>
          <cell r="R304">
            <v>0.94583947782243172</v>
          </cell>
          <cell r="S304">
            <v>0.99611772250058439</v>
          </cell>
          <cell r="T304">
            <v>1</v>
          </cell>
          <cell r="U304">
            <v>1.0575709430019691</v>
          </cell>
          <cell r="V304">
            <v>0.95090649837793972</v>
          </cell>
          <cell r="W304">
            <v>0.92481799198097281</v>
          </cell>
          <cell r="X304">
            <v>0.91300216432814141</v>
          </cell>
          <cell r="Y304">
            <v>0.92663412622768937</v>
          </cell>
          <cell r="Z304">
            <v>0.9906353586730019</v>
          </cell>
        </row>
        <row r="305">
          <cell r="C305">
            <v>0.9848507407302457</v>
          </cell>
          <cell r="D305">
            <v>0.99243189576877744</v>
          </cell>
          <cell r="E305">
            <v>0.96181836003721299</v>
          </cell>
          <cell r="F305">
            <v>0.92970125691641547</v>
          </cell>
          <cell r="G305">
            <v>0.98128306512692165</v>
          </cell>
          <cell r="H305">
            <v>0.9697731988611914</v>
          </cell>
          <cell r="I305">
            <v>0.94096060095449496</v>
          </cell>
          <cell r="J305">
            <v>0.93791754591609899</v>
          </cell>
          <cell r="K305">
            <v>0.9262982465624463</v>
          </cell>
          <cell r="L305">
            <v>0.9262982465624463</v>
          </cell>
          <cell r="M305">
            <v>0.95125005527838369</v>
          </cell>
          <cell r="N305">
            <v>0.96344547358932164</v>
          </cell>
          <cell r="O305">
            <v>0.89943490981329965</v>
          </cell>
          <cell r="P305">
            <v>0.92978245315463759</v>
          </cell>
          <cell r="Q305">
            <v>0.9478639551313226</v>
          </cell>
          <cell r="R305">
            <v>0.89435085568597239</v>
          </cell>
          <cell r="S305">
            <v>0.94189210576555127</v>
          </cell>
          <cell r="T305">
            <v>0.94556304389514434</v>
          </cell>
          <cell r="U305">
            <v>1</v>
          </cell>
          <cell r="V305">
            <v>0.89914204306591772</v>
          </cell>
          <cell r="W305">
            <v>0.87447371554652376</v>
          </cell>
          <cell r="X305">
            <v>0.86330110558497219</v>
          </cell>
          <cell r="Y305">
            <v>0.87619098497297132</v>
          </cell>
          <cell r="Z305">
            <v>0.93670818513700183</v>
          </cell>
        </row>
        <row r="306">
          <cell r="C306">
            <v>1.0953227560932155</v>
          </cell>
          <cell r="D306">
            <v>1.1037542993593732</v>
          </cell>
          <cell r="E306">
            <v>1.0697068026733352</v>
          </cell>
          <cell r="F306">
            <v>1.0339870814474386</v>
          </cell>
          <cell r="G306">
            <v>1.0913548895799792</v>
          </cell>
          <cell r="H306">
            <v>1.0785539463313647</v>
          </cell>
          <cell r="I306">
            <v>1.0465094010574605</v>
          </cell>
          <cell r="J306">
            <v>1.0431250024945597</v>
          </cell>
          <cell r="K306">
            <v>1.0302023509032352</v>
          </cell>
          <cell r="L306">
            <v>1.0302023509032352</v>
          </cell>
          <cell r="M306">
            <v>1.0579530371361423</v>
          </cell>
          <cell r="N306">
            <v>1.0715164317132144</v>
          </cell>
          <cell r="O306">
            <v>1.000325717999331</v>
          </cell>
          <cell r="P306">
            <v>1.0340773855755219</v>
          </cell>
          <cell r="Q306">
            <v>1.0541871136392105</v>
          </cell>
          <cell r="R306">
            <v>0.99467137876946754</v>
          </cell>
          <cell r="S306">
            <v>1.0475453940001105</v>
          </cell>
          <cell r="T306">
            <v>1.0516281061343089</v>
          </cell>
          <cell r="U306">
            <v>1.1121713278918359</v>
          </cell>
          <cell r="V306">
            <v>1</v>
          </cell>
          <cell r="W306">
            <v>0.97256459342588486</v>
          </cell>
          <cell r="X306">
            <v>0.96013873696892849</v>
          </cell>
          <cell r="Y306">
            <v>0.97447449124424512</v>
          </cell>
          <cell r="Z306">
            <v>1.0417799861109709</v>
          </cell>
        </row>
        <row r="307">
          <cell r="C307">
            <v>1.1262210895781346</v>
          </cell>
          <cell r="D307">
            <v>1.1348904811261626</v>
          </cell>
          <cell r="E307">
            <v>1.0998825269849317</v>
          </cell>
          <cell r="F307">
            <v>1.06315517595103</v>
          </cell>
          <cell r="G307">
            <v>1.1221412921641043</v>
          </cell>
          <cell r="H307">
            <v>1.1089792427381397</v>
          </cell>
          <cell r="I307">
            <v>1.0760307419490802</v>
          </cell>
          <cell r="J307">
            <v>1.0725508717319472</v>
          </cell>
          <cell r="K307">
            <v>1.0592636806510913</v>
          </cell>
          <cell r="L307">
            <v>1.0592636806510913</v>
          </cell>
          <cell r="M307">
            <v>1.0877971954638759</v>
          </cell>
          <cell r="N307">
            <v>1.1017432044680644</v>
          </cell>
          <cell r="O307">
            <v>1.0285442476120346</v>
          </cell>
          <cell r="P307">
            <v>1.0632480274990852</v>
          </cell>
          <cell r="Q307">
            <v>1.0839250377456249</v>
          </cell>
          <cell r="R307">
            <v>1.0227304031968827</v>
          </cell>
          <cell r="S307">
            <v>1.0770959595702572</v>
          </cell>
          <cell r="T307">
            <v>1.0812938423245706</v>
          </cell>
          <cell r="U307">
            <v>1.1435449484894185</v>
          </cell>
          <cell r="V307">
            <v>1.0282093413224855</v>
          </cell>
          <cell r="W307">
            <v>1</v>
          </cell>
          <cell r="X307">
            <v>0.9872236183170251</v>
          </cell>
          <cell r="Y307">
            <v>1.0019637747778094</v>
          </cell>
          <cell r="Z307">
            <v>1.0711679133221095</v>
          </cell>
        </row>
        <row r="308">
          <cell r="C308">
            <v>1.140796339028098</v>
          </cell>
          <cell r="D308">
            <v>1.1495779275022546</v>
          </cell>
          <cell r="E308">
            <v>1.1141169098648214</v>
          </cell>
          <cell r="F308">
            <v>1.0769142433640817</v>
          </cell>
          <cell r="G308">
            <v>1.1366637419767984</v>
          </cell>
          <cell r="H308">
            <v>1.1233313528587152</v>
          </cell>
          <cell r="I308">
            <v>1.0899564414630289</v>
          </cell>
          <cell r="J308">
            <v>1.0864315357045289</v>
          </cell>
          <cell r="K308">
            <v>1.0729723853820241</v>
          </cell>
          <cell r="L308">
            <v>1.0729723853820241</v>
          </cell>
          <cell r="M308">
            <v>1.1018751732442384</v>
          </cell>
          <cell r="N308">
            <v>1.1160016677338687</v>
          </cell>
          <cell r="O308">
            <v>1.0418553897296856</v>
          </cell>
          <cell r="P308">
            <v>1.0770082965718175</v>
          </cell>
          <cell r="Q308">
            <v>1.0979529031056328</v>
          </cell>
          <cell r="R308">
            <v>1.0359663041088785</v>
          </cell>
          <cell r="S308">
            <v>1.0910354448432287</v>
          </cell>
          <cell r="T308">
            <v>1.0952876554634221</v>
          </cell>
          <cell r="U308">
            <v>1.1583443986468669</v>
          </cell>
          <cell r="V308">
            <v>1.0415161491733058</v>
          </cell>
          <cell r="W308">
            <v>1.0129417301672294</v>
          </cell>
          <cell r="X308">
            <v>1</v>
          </cell>
          <cell r="Y308">
            <v>1.0149309195883225</v>
          </cell>
          <cell r="Z308">
            <v>1.0850306794201185</v>
          </cell>
        </row>
        <row r="309">
          <cell r="C309">
            <v>1.1240137796677128</v>
          </cell>
          <cell r="D309">
            <v>1.1326661798504944</v>
          </cell>
          <cell r="E309">
            <v>1.0977268387061561</v>
          </cell>
          <cell r="F309">
            <v>1.0610714705596918</v>
          </cell>
          <cell r="G309">
            <v>1.119941978354402</v>
          </cell>
          <cell r="H309">
            <v>1.1068057255703296</v>
          </cell>
          <cell r="I309">
            <v>1.073921801402147</v>
          </cell>
          <cell r="J309">
            <v>1.0704487514728671</v>
          </cell>
          <cell r="K309">
            <v>1.0571876023022773</v>
          </cell>
          <cell r="L309">
            <v>1.0571876023022773</v>
          </cell>
          <cell r="M309">
            <v>1.0856651935396571</v>
          </cell>
          <cell r="N309">
            <v>1.0995838693992519</v>
          </cell>
          <cell r="O309">
            <v>1.0265283770764262</v>
          </cell>
          <cell r="P309">
            <v>1.0611641401255907</v>
          </cell>
          <cell r="Q309">
            <v>1.0818006249637027</v>
          </cell>
          <cell r="R309">
            <v>1.0207259273656659</v>
          </cell>
          <cell r="S309">
            <v>1.0749849312756927</v>
          </cell>
          <cell r="T309">
            <v>1.0791745864907671</v>
          </cell>
          <cell r="U309">
            <v>1.1413036850988005</v>
          </cell>
          <cell r="V309">
            <v>1.0261941271783963</v>
          </cell>
          <cell r="W309">
            <v>0.99804007407528783</v>
          </cell>
          <cell r="X309">
            <v>0.98528873315399745</v>
          </cell>
          <cell r="Y309">
            <v>1</v>
          </cell>
          <cell r="Z309">
            <v>1.0690685035590697</v>
          </cell>
        </row>
        <row r="310">
          <cell r="C310">
            <v>1.0513954680413118</v>
          </cell>
          <cell r="D310">
            <v>1.0594888691226987</v>
          </cell>
          <cell r="E310">
            <v>1.0268068276744466</v>
          </cell>
          <cell r="F310">
            <v>0.99251962528803839</v>
          </cell>
          <cell r="G310">
            <v>1.0475867305284627</v>
          </cell>
          <cell r="H310">
            <v>1.0352991617334417</v>
          </cell>
          <cell r="I310">
            <v>1.0045397444849606</v>
          </cell>
          <cell r="J310">
            <v>1.0012910752764697</v>
          </cell>
          <cell r="K310">
            <v>0.98888667918169959</v>
          </cell>
          <cell r="L310">
            <v>0.98888667918169959</v>
          </cell>
          <cell r="M310">
            <v>1.0155244401320729</v>
          </cell>
          <cell r="N310">
            <v>1.0285438825843176</v>
          </cell>
          <cell r="O310">
            <v>0.96020823142668421</v>
          </cell>
          <cell r="P310">
            <v>0.99260630782109449</v>
          </cell>
          <cell r="Q310">
            <v>1.0119095468272108</v>
          </cell>
          <cell r="R310">
            <v>0.95478065621383001</v>
          </cell>
          <cell r="S310">
            <v>1.0055341895275434</v>
          </cell>
          <cell r="T310">
            <v>1.0094531668438953</v>
          </cell>
          <cell r="U310">
            <v>1.0675683375754224</v>
          </cell>
          <cell r="V310">
            <v>0.95989557616005072</v>
          </cell>
          <cell r="W310">
            <v>0.93356045075940519</v>
          </cell>
          <cell r="X310">
            <v>0.92163292611637293</v>
          </cell>
          <cell r="Y310">
            <v>0.93539375322616702</v>
          </cell>
          <cell r="Z310">
            <v>1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121">
          <cell r="CI121">
            <v>1199.7543236906586</v>
          </cell>
          <cell r="CJ121">
            <v>1191.4317316890103</v>
          </cell>
          <cell r="CK121">
            <v>1182.2822067277068</v>
          </cell>
          <cell r="CL121">
            <v>1172.3121923497815</v>
          </cell>
          <cell r="CM121">
            <v>1161.5272149454943</v>
          </cell>
          <cell r="CN121">
            <v>1149.9370549992736</v>
          </cell>
          <cell r="CO121">
            <v>1137.3457205901232</v>
          </cell>
          <cell r="CP121">
            <v>1120.6225832505331</v>
          </cell>
          <cell r="CQ121">
            <v>1099.25214556526</v>
          </cell>
          <cell r="CR121">
            <v>1072.7851363817817</v>
          </cell>
          <cell r="CS121">
            <v>1041.275360144969</v>
          </cell>
          <cell r="CT121">
            <v>1004.5680149449518</v>
          </cell>
          <cell r="CU121">
            <v>962.58538264741287</v>
          </cell>
          <cell r="CV121">
            <v>915.64115926059048</v>
          </cell>
          <cell r="CW121">
            <v>863.6525549269835</v>
          </cell>
          <cell r="CX121">
            <v>806.65870170252219</v>
          </cell>
          <cell r="CY121">
            <v>744.69918021680769</v>
          </cell>
        </row>
        <row r="122">
          <cell r="CI122">
            <v>523.89563381579148</v>
          </cell>
          <cell r="CJ122">
            <v>498.02966004278494</v>
          </cell>
          <cell r="CK122">
            <v>470.80876729539506</v>
          </cell>
          <cell r="CL122">
            <v>442.55105848463927</v>
          </cell>
          <cell r="CM122">
            <v>413.5738120365624</v>
          </cell>
          <cell r="CN122">
            <v>384.20199303976267</v>
          </cell>
          <cell r="CO122">
            <v>354.26038809150862</v>
          </cell>
          <cell r="CP122">
            <v>317.25322146835742</v>
          </cell>
          <cell r="CQ122">
            <v>274.33042828926426</v>
          </cell>
          <cell r="CR122">
            <v>227.5227748367596</v>
          </cell>
          <cell r="CS122">
            <v>180.20992513851954</v>
          </cell>
          <cell r="CT122">
            <v>135.26996664065339</v>
          </cell>
          <cell r="CU122">
            <v>95.30791020732164</v>
          </cell>
          <cell r="CV122">
            <v>62.471902953696969</v>
          </cell>
          <cell r="CW122">
            <v>37.428380999435639</v>
          </cell>
          <cell r="CX122">
            <v>19.998711339241364</v>
          </cell>
          <cell r="CY122">
            <v>9.164206445952372</v>
          </cell>
        </row>
        <row r="123">
          <cell r="CI123">
            <v>37.620475054826763</v>
          </cell>
          <cell r="CJ123">
            <v>36.421934203006273</v>
          </cell>
          <cell r="CK123">
            <v>35.137373375210984</v>
          </cell>
          <cell r="CL123">
            <v>33.776536059315944</v>
          </cell>
          <cell r="CM123">
            <v>32.3294395251895</v>
          </cell>
          <cell r="CN123">
            <v>30.807111904188588</v>
          </cell>
          <cell r="CO123">
            <v>29.185274929890667</v>
          </cell>
          <cell r="CP123">
            <v>27.095746559865738</v>
          </cell>
          <cell r="CQ123">
            <v>24.553256812234881</v>
          </cell>
          <cell r="CR123">
            <v>21.617708183454472</v>
          </cell>
          <cell r="CS123">
            <v>18.437776275964726</v>
          </cell>
          <cell r="CT123">
            <v>15.155282748380943</v>
          </cell>
          <cell r="CU123">
            <v>11.928950872539534</v>
          </cell>
          <cell r="CV123">
            <v>8.9373795521463695</v>
          </cell>
          <cell r="CW123">
            <v>6.2994456083400969</v>
          </cell>
          <cell r="CX123">
            <v>4.109546380401115</v>
          </cell>
          <cell r="CY123">
            <v>2.417532562778919</v>
          </cell>
        </row>
        <row r="124">
          <cell r="CI124">
            <v>76.914032837743079</v>
          </cell>
          <cell r="CJ124">
            <v>71.853051671076059</v>
          </cell>
          <cell r="CK124">
            <v>66.619006597167754</v>
          </cell>
          <cell r="CL124">
            <v>61.290130282102147</v>
          </cell>
          <cell r="CM124">
            <v>55.941662807390294</v>
          </cell>
          <cell r="CN124">
            <v>50.646756649941807</v>
          </cell>
          <cell r="CO124">
            <v>45.386436393741405</v>
          </cell>
          <cell r="CP124">
            <v>39.067639295761545</v>
          </cell>
          <cell r="CQ124">
            <v>32.023236378296147</v>
          </cell>
          <cell r="CR124">
            <v>24.741194145954637</v>
          </cell>
          <cell r="CS124">
            <v>17.884417982336963</v>
          </cell>
          <cell r="CT124">
            <v>11.940485657483102</v>
          </cell>
          <cell r="CU124">
            <v>7.2392337665049782</v>
          </cell>
          <cell r="CV124">
            <v>3.9152485709122073</v>
          </cell>
          <cell r="CW124">
            <v>1.8234729666718015</v>
          </cell>
          <cell r="CX124">
            <v>0.69176980912311015</v>
          </cell>
          <cell r="CY124">
            <v>0.19229481966596779</v>
          </cell>
        </row>
        <row r="125">
          <cell r="CI125">
            <v>15.086243563814918</v>
          </cell>
          <cell r="CJ125">
            <v>14.809675636991896</v>
          </cell>
          <cell r="CK125">
            <v>14.509116905897983</v>
          </cell>
          <cell r="CL125">
            <v>14.185769017428305</v>
          </cell>
          <cell r="CM125">
            <v>13.840876906823317</v>
          </cell>
          <cell r="CN125">
            <v>13.475889345656997</v>
          </cell>
          <cell r="CO125">
            <v>13.085938789521936</v>
          </cell>
          <cell r="CP125">
            <v>12.578358474090775</v>
          </cell>
          <cell r="CQ125">
            <v>11.946466923839754</v>
          </cell>
          <cell r="CR125">
            <v>11.189600884988486</v>
          </cell>
          <cell r="CS125">
            <v>10.325617337061503</v>
          </cell>
          <cell r="CT125">
            <v>9.3695100409793852</v>
          </cell>
          <cell r="CU125">
            <v>8.3417304910749444</v>
          </cell>
          <cell r="CV125">
            <v>7.274608191070401</v>
          </cell>
          <cell r="CW125">
            <v>6.1917865608950517</v>
          </cell>
          <cell r="CX125">
            <v>5.1211532859991493</v>
          </cell>
          <cell r="CY125">
            <v>4.0909771652026983</v>
          </cell>
        </row>
        <row r="126">
          <cell r="CI126">
            <v>220.57206984001303</v>
          </cell>
          <cell r="CJ126">
            <v>211.94565901991834</v>
          </cell>
          <cell r="CK126">
            <v>202.76936655228502</v>
          </cell>
          <cell r="CL126">
            <v>193.12907179643989</v>
          </cell>
          <cell r="CM126">
            <v>183.11208852965905</v>
          </cell>
          <cell r="CN126">
            <v>172.81082748333006</v>
          </cell>
          <cell r="CO126">
            <v>162.14285279054326</v>
          </cell>
          <cell r="CP126">
            <v>148.72581584159639</v>
          </cell>
          <cell r="CQ126">
            <v>132.78671349109783</v>
          </cell>
          <cell r="CR126">
            <v>114.8396634054439</v>
          </cell>
          <cell r="CS126">
            <v>95.92312325635217</v>
          </cell>
          <cell r="CT126">
            <v>76.974710512980266</v>
          </cell>
          <cell r="CU126">
            <v>58.961543545613445</v>
          </cell>
          <cell r="CV126">
            <v>42.870440917775987</v>
          </cell>
          <cell r="CW126">
            <v>29.25711680252995</v>
          </cell>
          <cell r="CX126">
            <v>18.464787100264722</v>
          </cell>
          <cell r="CY126">
            <v>10.540742208577171</v>
          </cell>
        </row>
        <row r="127">
          <cell r="CI127">
            <v>287.72947245237492</v>
          </cell>
          <cell r="CJ127">
            <v>279.92641060242471</v>
          </cell>
          <cell r="CK127">
            <v>271.52237897885237</v>
          </cell>
          <cell r="CL127">
            <v>262.57090239249084</v>
          </cell>
          <cell r="CM127">
            <v>253.12731566019463</v>
          </cell>
          <cell r="CN127">
            <v>243.25285300025365</v>
          </cell>
          <cell r="CO127">
            <v>232.83999247844</v>
          </cell>
          <cell r="CP127">
            <v>219.47965390469483</v>
          </cell>
          <cell r="CQ127">
            <v>203.16894459837511</v>
          </cell>
          <cell r="CR127">
            <v>184.12763305345896</v>
          </cell>
          <cell r="CS127">
            <v>163.0961524654434</v>
          </cell>
          <cell r="CT127">
            <v>140.75557870516249</v>
          </cell>
          <cell r="CU127">
            <v>117.91491557675357</v>
          </cell>
          <cell r="CV127">
            <v>95.600434779032668</v>
          </cell>
          <cell r="CW127">
            <v>74.549703693282339</v>
          </cell>
          <cell r="CX127">
            <v>55.480582360887752</v>
          </cell>
          <cell r="CY127">
            <v>38.970672000732193</v>
          </cell>
        </row>
        <row r="128">
          <cell r="CI128">
            <v>226.36516405464164</v>
          </cell>
          <cell r="CJ128">
            <v>219.58080276415086</v>
          </cell>
          <cell r="CK128">
            <v>212.29534498326669</v>
          </cell>
          <cell r="CL128">
            <v>204.56056087696803</v>
          </cell>
          <cell r="CM128">
            <v>196.42980433650735</v>
          </cell>
          <cell r="CN128">
            <v>187.96142084052599</v>
          </cell>
          <cell r="CO128">
            <v>179.06941984648506</v>
          </cell>
          <cell r="CP128">
            <v>167.714083861186</v>
          </cell>
          <cell r="CQ128">
            <v>153.93987100527414</v>
          </cell>
          <cell r="CR128">
            <v>137.99542892271643</v>
          </cell>
          <cell r="CS128">
            <v>120.5759863799436</v>
          </cell>
          <cell r="CT128">
            <v>102.32316075340117</v>
          </cell>
          <cell r="CU128">
            <v>83.973175752239754</v>
          </cell>
          <cell r="CV128">
            <v>66.411041423923578</v>
          </cell>
          <cell r="CW128">
            <v>50.250113945559804</v>
          </cell>
          <cell r="CX128">
            <v>36.045138541545924</v>
          </cell>
          <cell r="CY128">
            <v>24.191025126279669</v>
          </cell>
        </row>
        <row r="129">
          <cell r="CI129">
            <v>703.10102778722398</v>
          </cell>
          <cell r="CJ129">
            <v>680.16072192772208</v>
          </cell>
          <cell r="CK129">
            <v>655.59349584559686</v>
          </cell>
          <cell r="CL129">
            <v>629.59043587777421</v>
          </cell>
          <cell r="CM129">
            <v>602.34779095029342</v>
          </cell>
          <cell r="CN129">
            <v>574.07800295591596</v>
          </cell>
          <cell r="CO129">
            <v>544.51260111590227</v>
          </cell>
          <cell r="CP129">
            <v>506.92292415797652</v>
          </cell>
          <cell r="CQ129">
            <v>461.59964917236778</v>
          </cell>
          <cell r="CR129">
            <v>409.55144187563434</v>
          </cell>
          <cell r="CS129">
            <v>353.27066187555948</v>
          </cell>
          <cell r="CT129">
            <v>295.05243823080053</v>
          </cell>
          <cell r="CU129">
            <v>237.44970764988176</v>
          </cell>
          <cell r="CV129">
            <v>183.38791375444197</v>
          </cell>
          <cell r="CW129">
            <v>134.80553256755258</v>
          </cell>
          <cell r="CX129">
            <v>93.320326827479491</v>
          </cell>
          <cell r="CY129">
            <v>59.909999796986597</v>
          </cell>
        </row>
        <row r="130">
          <cell r="CI130">
            <v>123.43712609572799</v>
          </cell>
          <cell r="CJ130">
            <v>119.86970578362198</v>
          </cell>
          <cell r="CK130">
            <v>116.03456756077092</v>
          </cell>
          <cell r="CL130">
            <v>111.9579101421282</v>
          </cell>
          <cell r="CM130">
            <v>107.66676762181835</v>
          </cell>
          <cell r="CN130">
            <v>103.19083116660057</v>
          </cell>
          <cell r="CO130">
            <v>98.483432302546888</v>
          </cell>
          <cell r="CP130">
            <v>92.461292371528728</v>
          </cell>
          <cell r="CQ130">
            <v>85.138675370693647</v>
          </cell>
          <cell r="CR130">
            <v>76.635244170164171</v>
          </cell>
          <cell r="CS130">
            <v>67.306843280220619</v>
          </cell>
          <cell r="CT130">
            <v>57.481729050547514</v>
          </cell>
          <cell r="CU130">
            <v>47.541401526661822</v>
          </cell>
          <cell r="CV130">
            <v>37.953627233585607</v>
          </cell>
          <cell r="CW130">
            <v>29.047510506492671</v>
          </cell>
          <cell r="CX130">
            <v>21.12940185124836</v>
          </cell>
          <cell r="CY130">
            <v>14.428724812473092</v>
          </cell>
        </row>
        <row r="131">
          <cell r="CI131">
            <v>74.483219401367094</v>
          </cell>
          <cell r="CJ131">
            <v>71.759650544794937</v>
          </cell>
          <cell r="CK131">
            <v>68.85480304626563</v>
          </cell>
          <cell r="CL131">
            <v>65.794090738418404</v>
          </cell>
          <cell r="CM131">
            <v>62.603460434723964</v>
          </cell>
          <cell r="CN131">
            <v>59.310609904136108</v>
          </cell>
          <cell r="CO131">
            <v>55.887319693464832</v>
          </cell>
          <cell r="CP131">
            <v>51.563452075947474</v>
          </cell>
          <cell r="CQ131">
            <v>46.396674268869013</v>
          </cell>
          <cell r="CR131">
            <v>40.533597169995716</v>
          </cell>
          <cell r="CS131">
            <v>34.291000967168458</v>
          </cell>
          <cell r="CT131">
            <v>27.957702010559121</v>
          </cell>
          <cell r="CU131">
            <v>21.840627323406242</v>
          </cell>
          <cell r="CV131">
            <v>16.267712954165532</v>
          </cell>
          <cell r="CW131">
            <v>11.437869703857068</v>
          </cell>
          <cell r="CX131">
            <v>7.4930321403339715</v>
          </cell>
          <cell r="CY131">
            <v>4.4865369092434939</v>
          </cell>
        </row>
        <row r="132">
          <cell r="CI132">
            <v>43.008387570524029</v>
          </cell>
          <cell r="CJ132">
            <v>41.305901850236978</v>
          </cell>
          <cell r="CK132">
            <v>39.495789511968262</v>
          </cell>
          <cell r="CL132">
            <v>37.59519501707792</v>
          </cell>
          <cell r="CM132">
            <v>35.62153503277321</v>
          </cell>
          <cell r="CN132">
            <v>33.593213943813872</v>
          </cell>
          <cell r="CO132">
            <v>31.494209868838112</v>
          </cell>
          <cell r="CP132">
            <v>28.856419841497633</v>
          </cell>
          <cell r="CQ132">
            <v>25.726230225486937</v>
          </cell>
          <cell r="CR132">
            <v>22.206857180488925</v>
          </cell>
          <cell r="CS132">
            <v>18.504420891493982</v>
          </cell>
          <cell r="CT132">
            <v>14.804642409300396</v>
          </cell>
          <cell r="CU132">
            <v>11.298006860975702</v>
          </cell>
          <cell r="CV132">
            <v>8.1771813067785413</v>
          </cell>
          <cell r="CW132">
            <v>5.5489682986703546</v>
          </cell>
          <cell r="CX132">
            <v>3.4771740578637269</v>
          </cell>
          <cell r="CY132">
            <v>1.9668165721242894</v>
          </cell>
        </row>
        <row r="133">
          <cell r="CI133">
            <v>393.45610105173319</v>
          </cell>
          <cell r="CJ133">
            <v>375.41093285839679</v>
          </cell>
          <cell r="CK133">
            <v>356.35041617147601</v>
          </cell>
          <cell r="CL133">
            <v>336.48259369885005</v>
          </cell>
          <cell r="CM133">
            <v>316.01640706996841</v>
          </cell>
          <cell r="CN133">
            <v>295.16823226324578</v>
          </cell>
          <cell r="CO133">
            <v>273.80014378220631</v>
          </cell>
          <cell r="CP133">
            <v>247.23100301407629</v>
          </cell>
          <cell r="CQ133">
            <v>216.15927102235582</v>
          </cell>
          <cell r="CR133">
            <v>181.89848268917984</v>
          </cell>
          <cell r="CS133">
            <v>146.76154536197407</v>
          </cell>
          <cell r="CT133">
            <v>112.76405703396557</v>
          </cell>
          <cell r="CU133">
            <v>81.8185405948377</v>
          </cell>
          <cell r="CV133">
            <v>55.633471687948628</v>
          </cell>
          <cell r="CW133">
            <v>34.916444860816483</v>
          </cell>
          <cell r="CX133">
            <v>19.812210035276941</v>
          </cell>
          <cell r="CY133">
            <v>9.8416264617025622</v>
          </cell>
        </row>
        <row r="134">
          <cell r="CI134">
            <v>73.975593318371679</v>
          </cell>
          <cell r="CJ134">
            <v>71.860906963778149</v>
          </cell>
          <cell r="CK134">
            <v>69.586787356204795</v>
          </cell>
          <cell r="CL134">
            <v>67.168584985459191</v>
          </cell>
          <cell r="CM134">
            <v>64.622145371186846</v>
          </cell>
          <cell r="CN134">
            <v>61.964894022250839</v>
          </cell>
          <cell r="CO134">
            <v>59.168910383178137</v>
          </cell>
          <cell r="CP134">
            <v>55.590169414100487</v>
          </cell>
          <cell r="CQ134">
            <v>51.235518113431951</v>
          </cell>
          <cell r="CR134">
            <v>46.173922180021847</v>
          </cell>
          <cell r="CS134">
            <v>40.614566637266364</v>
          </cell>
          <cell r="CT134">
            <v>34.750360388875819</v>
          </cell>
          <cell r="CU134">
            <v>28.806354777322998</v>
          </cell>
          <cell r="CV134">
            <v>23.060122820717233</v>
          </cell>
          <cell r="CW134">
            <v>17.707757625009897</v>
          </cell>
          <cell r="CX134">
            <v>12.933287993098361</v>
          </cell>
          <cell r="CY134">
            <v>8.8764332441615998</v>
          </cell>
        </row>
        <row r="135">
          <cell r="CI135">
            <v>251.03037241002679</v>
          </cell>
          <cell r="CJ135">
            <v>237.87144129967351</v>
          </cell>
          <cell r="CK135">
            <v>224.06760661019635</v>
          </cell>
          <cell r="CL135">
            <v>209.78913349164264</v>
          </cell>
          <cell r="CM135">
            <v>195.20478581781521</v>
          </cell>
          <cell r="CN135">
            <v>180.48577710510466</v>
          </cell>
          <cell r="CO135">
            <v>165.55203196718165</v>
          </cell>
          <cell r="CP135">
            <v>147.19053665430923</v>
          </cell>
          <cell r="CQ135">
            <v>126.04726874703991</v>
          </cell>
          <cell r="CR135">
            <v>103.21302582845109</v>
          </cell>
          <cell r="CS135">
            <v>80.425402591053242</v>
          </cell>
          <cell r="CT135">
            <v>59.131390644149548</v>
          </cell>
          <cell r="CU135">
            <v>40.58434128635141</v>
          </cell>
          <cell r="CV135">
            <v>25.738999992351165</v>
          </cell>
          <cell r="CW135">
            <v>14.783993764801098</v>
          </cell>
          <cell r="CX135">
            <v>7.4744516242443835</v>
          </cell>
          <cell r="CY135">
            <v>3.1751621970743793</v>
          </cell>
        </row>
        <row r="136">
          <cell r="CI136">
            <v>443.17274858668139</v>
          </cell>
          <cell r="CJ136">
            <v>415.41622950307863</v>
          </cell>
          <cell r="CK136">
            <v>386.61317700533624</v>
          </cell>
          <cell r="CL136">
            <v>357.17730160958291</v>
          </cell>
          <cell r="CM136">
            <v>327.50949206129667</v>
          </cell>
          <cell r="CN136">
            <v>298.00354196187487</v>
          </cell>
          <cell r="CO136">
            <v>268.54272483118905</v>
          </cell>
          <cell r="CP136">
            <v>232.95628578248801</v>
          </cell>
          <cell r="CQ136">
            <v>192.97430848745793</v>
          </cell>
          <cell r="CR136">
            <v>151.20567361544585</v>
          </cell>
          <cell r="CS136">
            <v>111.31877968592866</v>
          </cell>
          <cell r="CT136">
            <v>76.103568483389381</v>
          </cell>
          <cell r="CU136">
            <v>47.582921907913637</v>
          </cell>
          <cell r="CV136">
            <v>26.786893458581705</v>
          </cell>
          <cell r="CW136">
            <v>13.164892072642393</v>
          </cell>
          <cell r="CX136">
            <v>5.3878702548733797</v>
          </cell>
          <cell r="CY136">
            <v>1.6850546356381599</v>
          </cell>
        </row>
        <row r="137">
          <cell r="CI137">
            <v>3261.4680708376309</v>
          </cell>
          <cell r="CJ137">
            <v>3108.6553608029667</v>
          </cell>
          <cell r="CK137">
            <v>2947.411931489738</v>
          </cell>
          <cell r="CL137">
            <v>2779.5332561025771</v>
          </cell>
          <cell r="CM137">
            <v>2606.8191147557895</v>
          </cell>
          <cell r="CN137">
            <v>2431.1275131989119</v>
          </cell>
          <cell r="CO137">
            <v>2251.3292495018554</v>
          </cell>
          <cell r="CP137">
            <v>2028.1444832998823</v>
          </cell>
          <cell r="CQ137">
            <v>1767.7432012052616</v>
          </cell>
          <cell r="CR137">
            <v>1481.5071338078376</v>
          </cell>
          <cell r="CS137">
            <v>1189.1455736219887</v>
          </cell>
          <cell r="CT137">
            <v>907.72795931281371</v>
          </cell>
          <cell r="CU137">
            <v>653.2416338156894</v>
          </cell>
          <cell r="CV137">
            <v>439.66312748110317</v>
          </cell>
          <cell r="CW137">
            <v>272.40277508012059</v>
          </cell>
          <cell r="CX137">
            <v>152.02066965031185</v>
          </cell>
          <cell r="CY137">
            <v>73.862929787420825</v>
          </cell>
        </row>
        <row r="138">
          <cell r="CI138">
            <v>111.68528246571482</v>
          </cell>
          <cell r="CJ138">
            <v>101.8212362655229</v>
          </cell>
          <cell r="CK138">
            <v>91.865792599572359</v>
          </cell>
          <cell r="CL138">
            <v>82.002513391614201</v>
          </cell>
          <cell r="CM138">
            <v>72.397543865580801</v>
          </cell>
          <cell r="CN138">
            <v>63.199896774529421</v>
          </cell>
          <cell r="CO138">
            <v>54.389267488105176</v>
          </cell>
          <cell r="CP138">
            <v>44.225574261460395</v>
          </cell>
          <cell r="CQ138">
            <v>33.521958442003161</v>
          </cell>
          <cell r="CR138">
            <v>23.290268558161841</v>
          </cell>
          <cell r="CS138">
            <v>14.626560200465217</v>
          </cell>
          <cell r="CT138">
            <v>8.1016992550253981</v>
          </cell>
          <cell r="CU138">
            <v>3.8201823772097736</v>
          </cell>
          <cell r="CV138">
            <v>1.4657805308527707</v>
          </cell>
          <cell r="CW138">
            <v>0.41465468309310394</v>
          </cell>
          <cell r="CX138">
            <v>6.9232848875680431E-2</v>
          </cell>
          <cell r="CY138">
            <v>2.1371998929066577E-3</v>
          </cell>
        </row>
        <row r="139">
          <cell r="CI139">
            <v>17.848726209560891</v>
          </cell>
          <cell r="CJ139">
            <v>16.597498644568798</v>
          </cell>
          <cell r="CK139">
            <v>15.309442421189656</v>
          </cell>
          <cell r="CL139">
            <v>14.004784067031634</v>
          </cell>
          <cell r="CM139">
            <v>12.70277151960185</v>
          </cell>
          <cell r="CN139">
            <v>11.421853542508575</v>
          </cell>
          <cell r="CO139">
            <v>10.157999064611325</v>
          </cell>
          <cell r="CP139">
            <v>8.6513349938055715</v>
          </cell>
          <cell r="CQ139">
            <v>6.9894151027584766</v>
          </cell>
          <cell r="CR139">
            <v>5.2961352376226518</v>
          </cell>
          <cell r="CS139">
            <v>3.7324176553001349</v>
          </cell>
          <cell r="CT139">
            <v>2.4108505576015191</v>
          </cell>
          <cell r="CU139">
            <v>1.3995930516144948</v>
          </cell>
          <cell r="CV139">
            <v>0.71494370889030534</v>
          </cell>
          <cell r="CW139">
            <v>0.30800636995729724</v>
          </cell>
          <cell r="CX139">
            <v>0.10435242148849849</v>
          </cell>
          <cell r="CY139">
            <v>2.4082172264638671E-2</v>
          </cell>
        </row>
        <row r="140">
          <cell r="CI140">
            <v>251.11416114237164</v>
          </cell>
          <cell r="CJ140">
            <v>228.08422342888863</v>
          </cell>
          <cell r="CK140">
            <v>204.92735076206148</v>
          </cell>
          <cell r="CL140">
            <v>182.08031642327111</v>
          </cell>
          <cell r="CM140">
            <v>159.93437051123612</v>
          </cell>
          <cell r="CN140">
            <v>138.83560126041326</v>
          </cell>
          <cell r="CO140">
            <v>118.7375563294631</v>
          </cell>
          <cell r="CP140">
            <v>95.697217950858715</v>
          </cell>
          <cell r="CQ140">
            <v>71.64701463060355</v>
          </cell>
          <cell r="CR140">
            <v>48.939035202730174</v>
          </cell>
          <cell r="CS140">
            <v>30.035321151804279</v>
          </cell>
          <cell r="CT140">
            <v>16.122226310766731</v>
          </cell>
          <cell r="CU140">
            <v>7.2749627768109963</v>
          </cell>
          <cell r="CV140">
            <v>2.6192125153230403</v>
          </cell>
          <cell r="CW140">
            <v>0.66883396509696968</v>
          </cell>
          <cell r="CX140">
            <v>9.0279914092184499E-2</v>
          </cell>
          <cell r="CY140">
            <v>-5.7233860699673622E-4</v>
          </cell>
        </row>
        <row r="141">
          <cell r="CI141">
            <v>588.75791242036053</v>
          </cell>
          <cell r="CJ141">
            <v>562.02985871334931</v>
          </cell>
          <cell r="CK141">
            <v>533.7841113726322</v>
          </cell>
          <cell r="CL141">
            <v>504.32602229722187</v>
          </cell>
          <cell r="CM141">
            <v>473.96253616716376</v>
          </cell>
          <cell r="CN141">
            <v>443.01198754031566</v>
          </cell>
          <cell r="CO141">
            <v>411.26683156502099</v>
          </cell>
          <cell r="CP141">
            <v>371.76352478586716</v>
          </cell>
          <cell r="CQ141">
            <v>325.51528193849418</v>
          </cell>
          <cell r="CR141">
            <v>274.44587727979882</v>
          </cell>
          <cell r="CS141">
            <v>221.97027074542405</v>
          </cell>
          <cell r="CT141">
            <v>171.07290596801809</v>
          </cell>
          <cell r="CU141">
            <v>124.60274217554897</v>
          </cell>
          <cell r="CV141">
            <v>85.130161526620867</v>
          </cell>
          <cell r="CW141">
            <v>53.751049325394675</v>
          </cell>
          <cell r="CX141">
            <v>30.735487219495138</v>
          </cell>
          <cell r="CY141">
            <v>15.424835238486585</v>
          </cell>
        </row>
        <row r="142">
          <cell r="CI142">
            <v>137.31816217187631</v>
          </cell>
          <cell r="CJ142">
            <v>128.44241408002983</v>
          </cell>
          <cell r="CK142">
            <v>119.25171498030036</v>
          </cell>
          <cell r="CL142">
            <v>109.88149106909248</v>
          </cell>
          <cell r="CM142">
            <v>100.46235206162318</v>
          </cell>
          <cell r="CN142">
            <v>91.12176687340758</v>
          </cell>
          <cell r="CO142">
            <v>81.825030276521744</v>
          </cell>
          <cell r="CP142">
            <v>70.634714351583028</v>
          </cell>
          <cell r="CQ142">
            <v>58.123684516262365</v>
          </cell>
          <cell r="CR142">
            <v>45.14026898993653</v>
          </cell>
          <cell r="CS142">
            <v>32.851417229073789</v>
          </cell>
          <cell r="CT142">
            <v>22.126325819584558</v>
          </cell>
          <cell r="CU142">
            <v>13.568790885910911</v>
          </cell>
          <cell r="CV142">
            <v>7.4487337460310883</v>
          </cell>
          <cell r="CW142">
            <v>3.539550288703178</v>
          </cell>
          <cell r="CX142">
            <v>1.3816611305063846</v>
          </cell>
          <cell r="CY142">
            <v>0.40171651759542726</v>
          </cell>
        </row>
        <row r="143">
          <cell r="CI143">
            <v>131.12780336758556</v>
          </cell>
          <cell r="CJ143">
            <v>123.31301762681733</v>
          </cell>
          <cell r="CK143">
            <v>115.17732901897688</v>
          </cell>
          <cell r="CL143">
            <v>106.83288044712793</v>
          </cell>
          <cell r="CM143">
            <v>98.389100548192872</v>
          </cell>
          <cell r="CN143">
            <v>89.954528775573834</v>
          </cell>
          <cell r="CO143">
            <v>81.492456490036844</v>
          </cell>
          <cell r="CP143">
            <v>71.216579750094226</v>
          </cell>
          <cell r="CQ143">
            <v>59.586002160803019</v>
          </cell>
          <cell r="CR143">
            <v>47.313718873689538</v>
          </cell>
          <cell r="CS143">
            <v>35.437462840919864</v>
          </cell>
          <cell r="CT143">
            <v>24.770155274976659</v>
          </cell>
          <cell r="CU143">
            <v>15.937049921017898</v>
          </cell>
          <cell r="CV143">
            <v>9.3092778523950717</v>
          </cell>
          <cell r="CW143">
            <v>4.8045879682697121</v>
          </cell>
          <cell r="CX143">
            <v>2.1038496933066364</v>
          </cell>
          <cell r="CY143">
            <v>0.72803481169762829</v>
          </cell>
        </row>
        <row r="202">
          <cell r="Y202">
            <v>581.24862850519014</v>
          </cell>
          <cell r="Z202">
            <v>574.47647604175859</v>
          </cell>
          <cell r="AA202">
            <v>570.49138240197692</v>
          </cell>
          <cell r="AB202">
            <v>566.11032975358398</v>
          </cell>
          <cell r="AC202">
            <v>561.3364034481574</v>
          </cell>
          <cell r="AD202">
            <v>556.17224967845414</v>
          </cell>
          <cell r="AE202">
            <v>550.62255161845201</v>
          </cell>
          <cell r="AF202">
            <v>544.59346276484337</v>
          </cell>
          <cell r="AG202">
            <v>536.58594921185443</v>
          </cell>
          <cell r="AH202">
            <v>526.35317614283144</v>
          </cell>
          <cell r="AI202">
            <v>513.68001975835</v>
          </cell>
          <cell r="AJ202">
            <v>498.59224315613307</v>
          </cell>
          <cell r="AK202">
            <v>481.01572278112383</v>
          </cell>
          <cell r="AL202">
            <v>460.91324498128921</v>
          </cell>
          <cell r="AM202">
            <v>438.43501632292578</v>
          </cell>
          <cell r="AN202">
            <v>413.5413946687641</v>
          </cell>
          <cell r="AO202">
            <v>386.25111755960506</v>
          </cell>
          <cell r="AP202">
            <v>356.58313732607485</v>
          </cell>
          <cell r="AS202">
            <v>0.47882842736883524</v>
          </cell>
          <cell r="AT202">
            <v>0.47882842736883524</v>
          </cell>
          <cell r="AU202">
            <v>0.47882842736883524</v>
          </cell>
          <cell r="AV202">
            <v>0.47882842736883524</v>
          </cell>
          <cell r="AW202">
            <v>0.47882842736883524</v>
          </cell>
          <cell r="AX202">
            <v>0.47882842736883524</v>
          </cell>
          <cell r="AY202">
            <v>0.47882842736883524</v>
          </cell>
          <cell r="AZ202">
            <v>0.47882842736883524</v>
          </cell>
          <cell r="BA202">
            <v>0.47882842736883524</v>
          </cell>
          <cell r="BB202">
            <v>0.47882842736883524</v>
          </cell>
          <cell r="BC202">
            <v>0.47882842736883524</v>
          </cell>
          <cell r="BD202">
            <v>0.47882842736883524</v>
          </cell>
          <cell r="BE202">
            <v>0.47882842736883524</v>
          </cell>
          <cell r="BF202">
            <v>0.47882842736883524</v>
          </cell>
          <cell r="BG202">
            <v>0.47882842736883524</v>
          </cell>
          <cell r="BH202">
            <v>0.47882842736883524</v>
          </cell>
          <cell r="BI202">
            <v>0.47882842736883524</v>
          </cell>
        </row>
        <row r="203">
          <cell r="Y203">
            <v>1323.5183470204013</v>
          </cell>
          <cell r="Z203">
            <v>1154.9395275177706</v>
          </cell>
          <cell r="AA203">
            <v>1075.9590671692022</v>
          </cell>
          <cell r="AB203">
            <v>996.80718371291835</v>
          </cell>
          <cell r="AC203">
            <v>918.23972449700773</v>
          </cell>
          <cell r="AD203">
            <v>840.09503113376581</v>
          </cell>
          <cell r="AE203">
            <v>763.26237310159013</v>
          </cell>
          <cell r="AF203">
            <v>687.59292229785626</v>
          </cell>
          <cell r="AG203">
            <v>600.98642451397461</v>
          </cell>
          <cell r="AH203">
            <v>506.68403273616946</v>
          </cell>
          <cell r="AI203">
            <v>409.30501843849987</v>
          </cell>
          <cell r="AJ203">
            <v>315.43780380386448</v>
          </cell>
          <cell r="AK203">
            <v>230.14560298126236</v>
          </cell>
          <cell r="AL203">
            <v>157.45246927342833</v>
          </cell>
          <cell r="AM203">
            <v>100.10989327230588</v>
          </cell>
          <cell r="AN203">
            <v>58.118859319145642</v>
          </cell>
          <cell r="AO203">
            <v>30.060306845708077</v>
          </cell>
          <cell r="AP203">
            <v>13.320261037713383</v>
          </cell>
          <cell r="AS203">
            <v>2.204522147103563</v>
          </cell>
          <cell r="AT203">
            <v>2.1604317041614918</v>
          </cell>
          <cell r="AU203">
            <v>2.1172230700782619</v>
          </cell>
          <cell r="AV203">
            <v>2.0748786086766966</v>
          </cell>
          <cell r="AW203">
            <v>2.0313061578944858</v>
          </cell>
          <cell r="AX203">
            <v>1.9866174224208071</v>
          </cell>
          <cell r="AY203">
            <v>1.9409252217051285</v>
          </cell>
          <cell r="AZ203">
            <v>1.8943430163842054</v>
          </cell>
          <cell r="BA203">
            <v>1.8469844409746003</v>
          </cell>
          <cell r="BB203">
            <v>1.7989628455092608</v>
          </cell>
          <cell r="BC203">
            <v>1.7503908486805106</v>
          </cell>
          <cell r="BD203">
            <v>1.7013799049174563</v>
          </cell>
          <cell r="BE203">
            <v>1.6520398876748501</v>
          </cell>
          <cell r="BF203">
            <v>1.6024786910446045</v>
          </cell>
          <cell r="BG203">
            <v>1.5528018516222217</v>
          </cell>
          <cell r="BH203">
            <v>1.5031121923703106</v>
          </cell>
          <cell r="BI203">
            <v>1.4535094900220902</v>
          </cell>
        </row>
        <row r="204">
          <cell r="Y204">
            <v>496.83233250215335</v>
          </cell>
          <cell r="Z204">
            <v>446.99976579956257</v>
          </cell>
          <cell r="AA204">
            <v>398.13820405471711</v>
          </cell>
          <cell r="AB204">
            <v>345.6866839511959</v>
          </cell>
          <cell r="AC204">
            <v>299.068708378363</v>
          </cell>
          <cell r="AD204">
            <v>257.34381436478134</v>
          </cell>
          <cell r="AE204">
            <v>220.21296327660954</v>
          </cell>
          <cell r="AF204">
            <v>187.13202909181206</v>
          </cell>
          <cell r="AG204">
            <v>155.66589360334132</v>
          </cell>
          <cell r="AH204">
            <v>126.24799488079466</v>
          </cell>
          <cell r="AI204">
            <v>99.371661594932263</v>
          </cell>
          <cell r="AJ204">
            <v>75.685537849570153</v>
          </cell>
          <cell r="AK204">
            <v>55.492368078647161</v>
          </cell>
          <cell r="AL204">
            <v>38.917879497792107</v>
          </cell>
          <cell r="AM204">
            <v>25.950583508652699</v>
          </cell>
          <cell r="AN204">
            <v>16.260766632464115</v>
          </cell>
          <cell r="AO204">
            <v>9.4198836508477033</v>
          </cell>
          <cell r="AP204">
            <v>4.9152725547690554</v>
          </cell>
          <cell r="AS204">
            <v>11.881821405713797</v>
          </cell>
          <cell r="AT204">
            <v>10.931275693256694</v>
          </cell>
          <cell r="AU204">
            <v>9.8381481239310258</v>
          </cell>
          <cell r="AV204">
            <v>8.854333311537923</v>
          </cell>
          <cell r="AW204">
            <v>7.9600456470725929</v>
          </cell>
          <cell r="AX204">
            <v>7.1481209910711883</v>
          </cell>
          <cell r="AY204">
            <v>6.411864528990856</v>
          </cell>
          <cell r="AZ204">
            <v>5.7450306179758073</v>
          </cell>
          <cell r="BA204">
            <v>5.1418024030883478</v>
          </cell>
          <cell r="BB204">
            <v>4.5967713483609831</v>
          </cell>
          <cell r="BC204">
            <v>4.1049168140863577</v>
          </cell>
          <cell r="BD204">
            <v>3.661585798165031</v>
          </cell>
          <cell r="BE204">
            <v>3.2624729461650426</v>
          </cell>
          <cell r="BF204">
            <v>2.9036009220868881</v>
          </cell>
          <cell r="BG204">
            <v>2.5813012197352436</v>
          </cell>
          <cell r="BH204">
            <v>2.2921954831248965</v>
          </cell>
          <cell r="BI204">
            <v>2.0331773935317834</v>
          </cell>
        </row>
        <row r="205">
          <cell r="Y205">
            <v>169.85144597855836</v>
          </cell>
          <cell r="Z205">
            <v>151.56117946760236</v>
          </cell>
          <cell r="AA205">
            <v>141.6035694616173</v>
          </cell>
          <cell r="AB205">
            <v>131.30272085468627</v>
          </cell>
          <cell r="AC205">
            <v>120.79977289724921</v>
          </cell>
          <cell r="AD205">
            <v>110.25821174670639</v>
          </cell>
          <cell r="AE205">
            <v>99.822217266224669</v>
          </cell>
          <cell r="AF205">
            <v>89.275481082788431</v>
          </cell>
          <cell r="AG205">
            <v>76.538971546252455</v>
          </cell>
          <cell r="AH205">
            <v>62.361572606558234</v>
          </cell>
          <cell r="AI205">
            <v>47.795187182966806</v>
          </cell>
          <cell r="AJ205">
            <v>33.927339815536968</v>
          </cell>
          <cell r="AK205">
            <v>21.790744104685665</v>
          </cell>
          <cell r="AL205">
            <v>12.31284982721097</v>
          </cell>
          <cell r="AM205">
            <v>5.9400510283703385</v>
          </cell>
          <cell r="AN205">
            <v>2.3293902686642785</v>
          </cell>
          <cell r="AO205">
            <v>0.6910528857546856</v>
          </cell>
          <cell r="AP205">
            <v>0.13677201934061681</v>
          </cell>
          <cell r="AS205">
            <v>1.9705270140669129</v>
          </cell>
          <cell r="AT205">
            <v>1.9707384191535851</v>
          </cell>
          <cell r="AU205">
            <v>1.9709498469205404</v>
          </cell>
          <cell r="AV205">
            <v>1.9709498469205404</v>
          </cell>
          <cell r="AW205">
            <v>1.9709498469205404</v>
          </cell>
          <cell r="AX205">
            <v>1.9709498469205404</v>
          </cell>
          <cell r="AY205">
            <v>1.9670079472266992</v>
          </cell>
          <cell r="AZ205">
            <v>1.9591399154377924</v>
          </cell>
          <cell r="BA205">
            <v>1.9473850759451656</v>
          </cell>
          <cell r="BB205">
            <v>1.9318059953376043</v>
          </cell>
          <cell r="BC205">
            <v>1.8970334874215273</v>
          </cell>
          <cell r="BD205">
            <v>1.8249462148995093</v>
          </cell>
          <cell r="BE205">
            <v>1.7008498722863425</v>
          </cell>
          <cell r="BF205">
            <v>1.5171580860794174</v>
          </cell>
          <cell r="BG205">
            <v>1.2774471084788692</v>
          </cell>
          <cell r="BH205">
            <v>0.99896363883047545</v>
          </cell>
          <cell r="BI205">
            <v>0.71126211084729829</v>
          </cell>
        </row>
        <row r="206">
          <cell r="Y206">
            <v>4.2</v>
          </cell>
          <cell r="Z206">
            <v>4.0848253329883075</v>
          </cell>
          <cell r="AA206">
            <v>4.023262737300362</v>
          </cell>
          <cell r="AB206">
            <v>3.954706891005177</v>
          </cell>
          <cell r="AC206">
            <v>3.8665729176547248</v>
          </cell>
          <cell r="AD206">
            <v>3.7725666996809473</v>
          </cell>
          <cell r="AE206">
            <v>3.673083124447718</v>
          </cell>
          <cell r="AF206">
            <v>3.559661868916856</v>
          </cell>
          <cell r="AG206">
            <v>3.4079025539505965</v>
          </cell>
          <cell r="AH206">
            <v>3.2172815596688915</v>
          </cell>
          <cell r="AI206">
            <v>2.9893437149492561</v>
          </cell>
          <cell r="AJ206">
            <v>2.7088737886057124</v>
          </cell>
          <cell r="AK206">
            <v>2.3646381808369692</v>
          </cell>
          <cell r="AL206">
            <v>1.9620943328869778</v>
          </cell>
          <cell r="AM206">
            <v>1.5262939780519231</v>
          </cell>
          <cell r="AN206">
            <v>1.0938471816974009</v>
          </cell>
          <cell r="AO206">
            <v>0.70748168795250899</v>
          </cell>
          <cell r="AP206">
            <v>0.40239676167190547</v>
          </cell>
          <cell r="AS206">
            <v>0.27076490683114501</v>
          </cell>
          <cell r="AT206">
            <v>0.27166447368036734</v>
          </cell>
          <cell r="AU206">
            <v>0.27256702917581299</v>
          </cell>
          <cell r="AV206">
            <v>0.27256702917581299</v>
          </cell>
          <cell r="AW206">
            <v>0.27256702917581299</v>
          </cell>
          <cell r="AX206">
            <v>0.27256702917581299</v>
          </cell>
          <cell r="AY206">
            <v>0.27202189511746139</v>
          </cell>
          <cell r="AZ206">
            <v>0.27093380753699153</v>
          </cell>
          <cell r="BA206">
            <v>0.26930820469176958</v>
          </cell>
          <cell r="BB206">
            <v>0.26715373905423545</v>
          </cell>
          <cell r="BC206">
            <v>0.2623449717512592</v>
          </cell>
          <cell r="BD206">
            <v>0.25237586282471136</v>
          </cell>
          <cell r="BE206">
            <v>0.23521430415263098</v>
          </cell>
          <cell r="BF206">
            <v>0.20981115930414682</v>
          </cell>
          <cell r="BG206">
            <v>0.17666099613409159</v>
          </cell>
          <cell r="BH206">
            <v>0.13814889897685959</v>
          </cell>
          <cell r="BI206">
            <v>9.8362016071523992E-2</v>
          </cell>
        </row>
        <row r="207">
          <cell r="Y207">
            <v>558.16999553323978</v>
          </cell>
          <cell r="Z207">
            <v>531.91991178857518</v>
          </cell>
          <cell r="AA207">
            <v>521.14137940985222</v>
          </cell>
          <cell r="AB207">
            <v>508.35684951647465</v>
          </cell>
          <cell r="AC207">
            <v>493.3875339890829</v>
          </cell>
          <cell r="AD207">
            <v>468.01774192061538</v>
          </cell>
          <cell r="AE207">
            <v>441.68866134188124</v>
          </cell>
          <cell r="AF207">
            <v>413.59344965183345</v>
          </cell>
          <cell r="AG207">
            <v>377.85183915844829</v>
          </cell>
          <cell r="AH207">
            <v>335.33291717212495</v>
          </cell>
          <cell r="AI207">
            <v>287.69025287066086</v>
          </cell>
          <cell r="AJ207">
            <v>235.9761089994204</v>
          </cell>
          <cell r="AK207">
            <v>182.16622606979948</v>
          </cell>
          <cell r="AL207">
            <v>130.048262306119</v>
          </cell>
          <cell r="AM207">
            <v>84.344839047099029</v>
          </cell>
          <cell r="AN207">
            <v>48.466781483806777</v>
          </cell>
          <cell r="AO207">
            <v>23.920139756857886</v>
          </cell>
          <cell r="AP207">
            <v>9.7223352798794043</v>
          </cell>
          <cell r="AS207">
            <v>2.4115469931183546</v>
          </cell>
          <cell r="AT207">
            <v>2.458844318018687</v>
          </cell>
          <cell r="AU207">
            <v>2.5070692785608348</v>
          </cell>
          <cell r="AV207">
            <v>2.5547035948534909</v>
          </cell>
          <cell r="AW207">
            <v>2.5559084912343706</v>
          </cell>
          <cell r="AX207">
            <v>2.5559084912343706</v>
          </cell>
          <cell r="AY207">
            <v>2.5507966742519019</v>
          </cell>
          <cell r="AZ207">
            <v>2.5405934875548941</v>
          </cell>
          <cell r="BA207">
            <v>2.5253499266295649</v>
          </cell>
          <cell r="BB207">
            <v>2.5051471272165284</v>
          </cell>
          <cell r="BC207">
            <v>2.4600544789266308</v>
          </cell>
          <cell r="BD207">
            <v>2.3665724087274187</v>
          </cell>
          <cell r="BE207">
            <v>2.205645484933954</v>
          </cell>
          <cell r="BF207">
            <v>1.9674357725610867</v>
          </cell>
          <cell r="BG207">
            <v>1.6565809204964348</v>
          </cell>
          <cell r="BH207">
            <v>1.2954462798282116</v>
          </cell>
          <cell r="BI207">
            <v>0.92235775123768637</v>
          </cell>
        </row>
        <row r="208">
          <cell r="Y208">
            <v>820.30555400377796</v>
          </cell>
          <cell r="Z208">
            <v>801.12414100856518</v>
          </cell>
          <cell r="AA208">
            <v>797.1754900663052</v>
          </cell>
          <cell r="AB208">
            <v>790.25379110155723</v>
          </cell>
          <cell r="AC208">
            <v>775.66393093055365</v>
          </cell>
          <cell r="AD208">
            <v>768.30694314892287</v>
          </cell>
          <cell r="AE208">
            <v>738.33539226469543</v>
          </cell>
          <cell r="AF208">
            <v>705.31620513793462</v>
          </cell>
          <cell r="AG208">
            <v>662.18584157073087</v>
          </cell>
          <cell r="AH208">
            <v>609.29741135195127</v>
          </cell>
          <cell r="AI208">
            <v>547.77555928349261</v>
          </cell>
          <cell r="AJ208">
            <v>476.47364563614872</v>
          </cell>
          <cell r="AK208">
            <v>395.58139448588247</v>
          </cell>
          <cell r="AL208">
            <v>308.8551853966004</v>
          </cell>
          <cell r="AM208">
            <v>223.36281511138495</v>
          </cell>
          <cell r="AN208">
            <v>146.65910159508314</v>
          </cell>
          <cell r="AO208">
            <v>85.351441980564914</v>
          </cell>
          <cell r="AP208">
            <v>42.686224098145125</v>
          </cell>
          <cell r="AS208">
            <v>2.7842964232354319</v>
          </cell>
          <cell r="AT208">
            <v>2.8478037793958699</v>
          </cell>
          <cell r="AU208">
            <v>2.9104554625425791</v>
          </cell>
          <cell r="AV208">
            <v>2.9541122944807174</v>
          </cell>
          <cell r="AW208">
            <v>3.0352589215630927</v>
          </cell>
          <cell r="AX208">
            <v>3.0352589215630927</v>
          </cell>
          <cell r="AY208">
            <v>3.0291884037199663</v>
          </cell>
          <cell r="AZ208">
            <v>3.0170716501050863</v>
          </cell>
          <cell r="BA208">
            <v>2.9989692202044558</v>
          </cell>
          <cell r="BB208">
            <v>2.9749774664428199</v>
          </cell>
          <cell r="BC208">
            <v>2.921427872046849</v>
          </cell>
          <cell r="BD208">
            <v>2.8104136129090684</v>
          </cell>
          <cell r="BE208">
            <v>2.6193054872312516</v>
          </cell>
          <cell r="BF208">
            <v>2.3364204946102762</v>
          </cell>
          <cell r="BG208">
            <v>1.9672660564618523</v>
          </cell>
          <cell r="BH208">
            <v>1.5384020561531682</v>
          </cell>
          <cell r="BI208">
            <v>1.0953422639810553</v>
          </cell>
        </row>
        <row r="209">
          <cell r="Y209">
            <v>653.6588003529464</v>
          </cell>
          <cell r="Z209">
            <v>635.23979687084932</v>
          </cell>
          <cell r="AA209">
            <v>628.52512854489532</v>
          </cell>
          <cell r="AB209">
            <v>618.00174509682574</v>
          </cell>
          <cell r="AC209">
            <v>601.44027861758013</v>
          </cell>
          <cell r="AD209">
            <v>582.05584163829019</v>
          </cell>
          <cell r="AE209">
            <v>556.96254126201347</v>
          </cell>
          <cell r="AF209">
            <v>529.55276022403882</v>
          </cell>
          <cell r="AG209">
            <v>493.98832189674272</v>
          </cell>
          <cell r="AH209">
            <v>450.69698274209389</v>
          </cell>
          <cell r="AI209">
            <v>400.78356605855691</v>
          </cell>
          <cell r="AJ209">
            <v>343.88839140835478</v>
          </cell>
          <cell r="AK209">
            <v>280.74091516646024</v>
          </cell>
          <cell r="AL209">
            <v>214.72779013132137</v>
          </cell>
          <cell r="AM209">
            <v>151.47913682530182</v>
          </cell>
          <cell r="AN209">
            <v>96.507635092948732</v>
          </cell>
          <cell r="AO209">
            <v>54.134991720627632</v>
          </cell>
          <cell r="AP209">
            <v>25.868166152604182</v>
          </cell>
          <cell r="AS209">
            <v>2.8062612881437472</v>
          </cell>
          <cell r="AT209">
            <v>2.862386513906622</v>
          </cell>
          <cell r="AU209">
            <v>2.9110470846430343</v>
          </cell>
          <cell r="AV209">
            <v>2.9401575554894648</v>
          </cell>
          <cell r="AW209">
            <v>2.9631747768844696</v>
          </cell>
          <cell r="AX209">
            <v>2.9631747768844696</v>
          </cell>
          <cell r="AY209">
            <v>2.9572484273307005</v>
          </cell>
          <cell r="AZ209">
            <v>2.9454194336213777</v>
          </cell>
          <cell r="BA209">
            <v>2.9277469170196495</v>
          </cell>
          <cell r="BB209">
            <v>2.9043249416834924</v>
          </cell>
          <cell r="BC209">
            <v>2.8520470927331893</v>
          </cell>
          <cell r="BD209">
            <v>2.743669303209328</v>
          </cell>
          <cell r="BE209">
            <v>2.5570997905910935</v>
          </cell>
          <cell r="BF209">
            <v>2.2809330132072549</v>
          </cell>
          <cell r="BG209">
            <v>1.9205455971205083</v>
          </cell>
          <cell r="BH209">
            <v>1.5018666569482371</v>
          </cell>
          <cell r="BI209">
            <v>1.0693290597471443</v>
          </cell>
        </row>
        <row r="210">
          <cell r="Y210">
            <v>1806.7514390135939</v>
          </cell>
          <cell r="Z210">
            <v>1879.6929356788958</v>
          </cell>
          <cell r="AA210">
            <v>1931.6114769447422</v>
          </cell>
          <cell r="AB210">
            <v>1960.5198147990429</v>
          </cell>
          <cell r="AC210">
            <v>1901.5865439388328</v>
          </cell>
          <cell r="AD210">
            <v>1837.2469668705055</v>
          </cell>
          <cell r="AE210">
            <v>1751.0200676819131</v>
          </cell>
          <cell r="AF210">
            <v>1657.5196781218121</v>
          </cell>
          <cell r="AG210">
            <v>1536.9227112090884</v>
          </cell>
          <cell r="AH210">
            <v>1391.11153350327</v>
          </cell>
          <cell r="AI210">
            <v>1224.3810875822319</v>
          </cell>
          <cell r="AJ210">
            <v>1037.1157106498683</v>
          </cell>
          <cell r="AK210">
            <v>833.2856848739068</v>
          </cell>
          <cell r="AL210">
            <v>625.00323432021264</v>
          </cell>
          <cell r="AM210">
            <v>430.57240207464622</v>
          </cell>
          <cell r="AN210">
            <v>266.49881848078064</v>
          </cell>
          <cell r="AO210">
            <v>144.26818750149909</v>
          </cell>
          <cell r="AP210">
            <v>65.943749373405737</v>
          </cell>
          <cell r="AS210">
            <v>2.6734322115764821</v>
          </cell>
          <cell r="AT210">
            <v>2.8399338783782442</v>
          </cell>
          <cell r="AU210">
            <v>2.990450373932291</v>
          </cell>
          <cell r="AV210">
            <v>3.0203548776716138</v>
          </cell>
          <cell r="AW210">
            <v>3.0501431141168038</v>
          </cell>
          <cell r="AX210">
            <v>3.0501431141168038</v>
          </cell>
          <cell r="AY210">
            <v>3.0440428278885703</v>
          </cell>
          <cell r="AZ210">
            <v>3.0318666565770158</v>
          </cell>
          <cell r="BA210">
            <v>3.0136754566375537</v>
          </cell>
          <cell r="BB210">
            <v>2.9895660529844532</v>
          </cell>
          <cell r="BC210">
            <v>2.9357538640307328</v>
          </cell>
          <cell r="BD210">
            <v>2.8241952171975648</v>
          </cell>
          <cell r="BE210">
            <v>2.6321499424281303</v>
          </cell>
          <cell r="BF210">
            <v>2.3478777486458919</v>
          </cell>
          <cell r="BG210">
            <v>1.9769130643598407</v>
          </cell>
          <cell r="BH210">
            <v>1.545946016329395</v>
          </cell>
          <cell r="BI210">
            <v>1.1007135636265288</v>
          </cell>
        </row>
        <row r="211">
          <cell r="Y211">
            <v>396.91979598081855</v>
          </cell>
          <cell r="Z211">
            <v>382.36500213281187</v>
          </cell>
          <cell r="AA211">
            <v>375.7701555311146</v>
          </cell>
          <cell r="AB211">
            <v>368.11265315808453</v>
          </cell>
          <cell r="AC211">
            <v>355.17970386599347</v>
          </cell>
          <cell r="AD211">
            <v>341.56631355104764</v>
          </cell>
          <cell r="AE211">
            <v>327.36667564543575</v>
          </cell>
          <cell r="AF211">
            <v>311.80787176151006</v>
          </cell>
          <cell r="AG211">
            <v>291.57024169601141</v>
          </cell>
          <cell r="AH211">
            <v>266.86800603466804</v>
          </cell>
          <cell r="AI211">
            <v>238.29220688375582</v>
          </cell>
          <cell r="AJ211">
            <v>205.51901233100634</v>
          </cell>
          <cell r="AK211">
            <v>168.84868279044625</v>
          </cell>
          <cell r="AL211">
            <v>130.15346865185637</v>
          </cell>
          <cell r="AM211">
            <v>92.683389588411274</v>
          </cell>
          <cell r="AN211">
            <v>59.726852590547217</v>
          </cell>
          <cell r="AO211">
            <v>33.974624692248369</v>
          </cell>
          <cell r="AP211">
            <v>16.518682629292236</v>
          </cell>
          <cell r="AS211">
            <v>3.0976499066924164</v>
          </cell>
          <cell r="AT211">
            <v>3.1348217055727252</v>
          </cell>
          <cell r="AU211">
            <v>3.1724395660395981</v>
          </cell>
          <cell r="AV211">
            <v>3.1724395660395981</v>
          </cell>
          <cell r="AW211">
            <v>3.1724395660395981</v>
          </cell>
          <cell r="AX211">
            <v>3.1724395660395981</v>
          </cell>
          <cell r="AY211">
            <v>3.1660946869075191</v>
          </cell>
          <cell r="AZ211">
            <v>3.1534303081598889</v>
          </cell>
          <cell r="BA211">
            <v>3.1345097263109296</v>
          </cell>
          <cell r="BB211">
            <v>3.1094336485004423</v>
          </cell>
          <cell r="BC211">
            <v>3.0534638428274343</v>
          </cell>
          <cell r="BD211">
            <v>2.9374322167999916</v>
          </cell>
          <cell r="BE211">
            <v>2.7376868260575922</v>
          </cell>
          <cell r="BF211">
            <v>2.4420166488433721</v>
          </cell>
          <cell r="BG211">
            <v>2.0561780183261189</v>
          </cell>
          <cell r="BH211">
            <v>1.6079312103310246</v>
          </cell>
          <cell r="BI211">
            <v>1.1448470217556892</v>
          </cell>
        </row>
        <row r="212">
          <cell r="Y212">
            <v>324.28402483758845</v>
          </cell>
          <cell r="Z212">
            <v>308.62477895591331</v>
          </cell>
          <cell r="AA212">
            <v>301.25235234114274</v>
          </cell>
          <cell r="AB212">
            <v>292.86141191078588</v>
          </cell>
          <cell r="AC212">
            <v>282.64165971186316</v>
          </cell>
          <cell r="AD212">
            <v>268.83277245951899</v>
          </cell>
          <cell r="AE212">
            <v>254.69256149856503</v>
          </cell>
          <cell r="AF212">
            <v>239.51222996631284</v>
          </cell>
          <cell r="AG212">
            <v>220.09781734699604</v>
          </cell>
          <cell r="AH212">
            <v>196.85524319346422</v>
          </cell>
          <cell r="AI212">
            <v>170.6031142126327</v>
          </cell>
          <cell r="AJ212">
            <v>141.73054521643715</v>
          </cell>
          <cell r="AK212">
            <v>111.16289254269877</v>
          </cell>
          <cell r="AL212">
            <v>80.935562243405357</v>
          </cell>
          <cell r="AM212">
            <v>53.773169404810943</v>
          </cell>
          <cell r="AN212">
            <v>31.834378123753364</v>
          </cell>
          <cell r="AO212">
            <v>16.308558434100778</v>
          </cell>
          <cell r="AP212">
            <v>6.9526315865628945</v>
          </cell>
          <cell r="AS212">
            <v>4.1435477874933087</v>
          </cell>
          <cell r="AT212">
            <v>4.1980744060771347</v>
          </cell>
          <cell r="AU212">
            <v>4.2533185624538552</v>
          </cell>
          <cell r="AV212">
            <v>4.2958517480783938</v>
          </cell>
          <cell r="AW212">
            <v>4.2942158563236035</v>
          </cell>
          <cell r="AX212">
            <v>4.2942158563236035</v>
          </cell>
          <cell r="AY212">
            <v>4.285627424610956</v>
          </cell>
          <cell r="AZ212">
            <v>4.2684849149125119</v>
          </cell>
          <cell r="BA212">
            <v>4.2428740054230367</v>
          </cell>
          <cell r="BB212">
            <v>4.2089310133796527</v>
          </cell>
          <cell r="BC212">
            <v>4.1331702551388192</v>
          </cell>
          <cell r="BD212">
            <v>3.9761097854435441</v>
          </cell>
          <cell r="BE212">
            <v>3.705734320033383</v>
          </cell>
          <cell r="BF212">
            <v>3.3055150134697771</v>
          </cell>
          <cell r="BG212">
            <v>2.783243641341552</v>
          </cell>
          <cell r="BH212">
            <v>2.1764965275290931</v>
          </cell>
          <cell r="BI212">
            <v>1.5496655276007136</v>
          </cell>
        </row>
        <row r="213">
          <cell r="Y213">
            <v>256.41998245933939</v>
          </cell>
          <cell r="Z213">
            <v>241.97836219947411</v>
          </cell>
          <cell r="AA213">
            <v>237.04764917663718</v>
          </cell>
          <cell r="AB213">
            <v>231.19291213965636</v>
          </cell>
          <cell r="AC213">
            <v>226.44953461891356</v>
          </cell>
          <cell r="AD213">
            <v>215.87510423415179</v>
          </cell>
          <cell r="AE213">
            <v>203.58298863339024</v>
          </cell>
          <cell r="AF213">
            <v>190.48079203461043</v>
          </cell>
          <cell r="AG213">
            <v>173.82901030585276</v>
          </cell>
          <cell r="AH213">
            <v>154.04313399164309</v>
          </cell>
          <cell r="AI213">
            <v>131.90612598249839</v>
          </cell>
          <cell r="AJ213">
            <v>107.93563525649557</v>
          </cell>
          <cell r="AK213">
            <v>83.073469299348901</v>
          </cell>
          <cell r="AL213">
            <v>59.085671058434983</v>
          </cell>
          <cell r="AM213">
            <v>38.145983776957209</v>
          </cell>
          <cell r="AN213">
            <v>21.79563506921361</v>
          </cell>
          <cell r="AO213">
            <v>10.680472544958809</v>
          </cell>
          <cell r="AP213">
            <v>4.3013807751872708</v>
          </cell>
          <cell r="AS213">
            <v>5.6263063060126193</v>
          </cell>
          <cell r="AT213">
            <v>5.7388324321328721</v>
          </cell>
          <cell r="AU213">
            <v>5.8536090807755299</v>
          </cell>
          <cell r="AV213">
            <v>6.0233637441180194</v>
          </cell>
          <cell r="AW213">
            <v>6.0602414813269059</v>
          </cell>
          <cell r="AX213">
            <v>6.0602414813269059</v>
          </cell>
          <cell r="AY213">
            <v>6.0481209983642517</v>
          </cell>
          <cell r="AZ213">
            <v>6.0239285143707946</v>
          </cell>
          <cell r="BA213">
            <v>5.98778494328457</v>
          </cell>
          <cell r="BB213">
            <v>5.9398826637382935</v>
          </cell>
          <cell r="BC213">
            <v>5.8329647757910044</v>
          </cell>
          <cell r="BD213">
            <v>5.6113121143109463</v>
          </cell>
          <cell r="BE213">
            <v>5.2297428905378016</v>
          </cell>
          <cell r="BF213">
            <v>4.6649306583597188</v>
          </cell>
          <cell r="BG213">
            <v>3.9278716143388825</v>
          </cell>
          <cell r="BH213">
            <v>3.0715956024130056</v>
          </cell>
          <cell r="BI213">
            <v>2.1869760689180593</v>
          </cell>
        </row>
        <row r="214">
          <cell r="Y214">
            <v>1807.5334262544441</v>
          </cell>
          <cell r="Z214">
            <v>1697.9697965305343</v>
          </cell>
          <cell r="AA214">
            <v>1646.6590774034373</v>
          </cell>
          <cell r="AB214">
            <v>1588.6826274012337</v>
          </cell>
          <cell r="AC214">
            <v>1521.1093439158185</v>
          </cell>
          <cell r="AD214">
            <v>1428.9920607144431</v>
          </cell>
          <cell r="AE214">
            <v>1334.7188659920016</v>
          </cell>
          <cell r="AF214">
            <v>1235.6184884331562</v>
          </cell>
          <cell r="AG214">
            <v>1111.253125152256</v>
          </cell>
          <cell r="AH214">
            <v>965.76245111098251</v>
          </cell>
          <cell r="AI214">
            <v>806.18961136895086</v>
          </cell>
          <cell r="AJ214">
            <v>638.7514293885913</v>
          </cell>
          <cell r="AK214">
            <v>472.134105319387</v>
          </cell>
          <cell r="AL214">
            <v>319.27309475928303</v>
          </cell>
          <cell r="AM214">
            <v>193.64737294994518</v>
          </cell>
          <cell r="AN214">
            <v>102.3334361805482</v>
          </cell>
          <cell r="AO214">
            <v>45.407460689372648</v>
          </cell>
          <cell r="AP214">
            <v>16.059838115439064</v>
          </cell>
          <cell r="AS214">
            <v>4.3155253965861835</v>
          </cell>
          <cell r="AT214">
            <v>4.3862842908321724</v>
          </cell>
          <cell r="AU214">
            <v>4.4582033731560422</v>
          </cell>
          <cell r="AV214">
            <v>4.5206182203802268</v>
          </cell>
          <cell r="AW214">
            <v>4.5218919927725576</v>
          </cell>
          <cell r="AX214">
            <v>4.5218919927725576</v>
          </cell>
          <cell r="AY214">
            <v>4.5128482087870125</v>
          </cell>
          <cell r="AZ214">
            <v>4.4947968159518643</v>
          </cell>
          <cell r="BA214">
            <v>4.4678280350561534</v>
          </cell>
          <cell r="BB214">
            <v>4.4320854107757039</v>
          </cell>
          <cell r="BC214">
            <v>4.3523078733817409</v>
          </cell>
          <cell r="BD214">
            <v>4.1869201741932347</v>
          </cell>
          <cell r="BE214">
            <v>3.9022096023480946</v>
          </cell>
          <cell r="BF214">
            <v>3.4807709652945</v>
          </cell>
          <cell r="BG214">
            <v>2.9308091527779685</v>
          </cell>
          <cell r="BH214">
            <v>2.2918927574723709</v>
          </cell>
          <cell r="BI214">
            <v>1.6318276433203274</v>
          </cell>
        </row>
        <row r="215">
          <cell r="Y215">
            <v>238.37982129321796</v>
          </cell>
          <cell r="Z215">
            <v>239.75298834722713</v>
          </cell>
          <cell r="AA215">
            <v>240.21153538088345</v>
          </cell>
          <cell r="AB215">
            <v>237.06171352532618</v>
          </cell>
          <cell r="AC215">
            <v>232.94243440324783</v>
          </cell>
          <cell r="AD215">
            <v>224.11528091775858</v>
          </cell>
          <cell r="AE215">
            <v>214.89969964735687</v>
          </cell>
          <cell r="AF215">
            <v>204.79257663395563</v>
          </cell>
          <cell r="AG215">
            <v>191.63638708709607</v>
          </cell>
          <cell r="AH215">
            <v>175.56481923271951</v>
          </cell>
          <cell r="AI215">
            <v>156.95487166912389</v>
          </cell>
          <cell r="AJ215">
            <v>135.57241891522969</v>
          </cell>
          <cell r="AK215">
            <v>111.58964764444126</v>
          </cell>
          <cell r="AL215">
            <v>86.212216488948073</v>
          </cell>
          <cell r="AM215">
            <v>61.561185720806201</v>
          </cell>
          <cell r="AN215">
            <v>39.80347785498271</v>
          </cell>
          <cell r="AO215">
            <v>22.733858523774611</v>
          </cell>
          <cell r="AP215">
            <v>11.109197545546289</v>
          </cell>
          <cell r="AS215">
            <v>3.2409741861128811</v>
          </cell>
          <cell r="AT215">
            <v>3.342728968087799</v>
          </cell>
          <cell r="AU215">
            <v>3.4067058206300174</v>
          </cell>
          <cell r="AV215">
            <v>3.4680265254013576</v>
          </cell>
          <cell r="AW215">
            <v>3.4680879074882145</v>
          </cell>
          <cell r="AX215">
            <v>3.4680879074882145</v>
          </cell>
          <cell r="AY215">
            <v>3.4611517316732381</v>
          </cell>
          <cell r="AZ215">
            <v>3.447307124746545</v>
          </cell>
          <cell r="BA215">
            <v>3.4266232819980655</v>
          </cell>
          <cell r="BB215">
            <v>3.3992102957420811</v>
          </cell>
          <cell r="BC215">
            <v>3.3380245104187236</v>
          </cell>
          <cell r="BD215">
            <v>3.2111795790228119</v>
          </cell>
          <cell r="BE215">
            <v>2.9928193676492607</v>
          </cell>
          <cell r="BF215">
            <v>2.6695948759431403</v>
          </cell>
          <cell r="BG215">
            <v>2.2477988855441238</v>
          </cell>
          <cell r="BH215">
            <v>1.7577787284955044</v>
          </cell>
          <cell r="BI215">
            <v>1.2515384546887987</v>
          </cell>
        </row>
        <row r="216">
          <cell r="Y216">
            <v>1454.7414738190216</v>
          </cell>
          <cell r="Z216">
            <v>1390.2523720942966</v>
          </cell>
          <cell r="AA216">
            <v>1338.9759549401645</v>
          </cell>
          <cell r="AB216">
            <v>1281.9546116544968</v>
          </cell>
          <cell r="AC216">
            <v>1215.8668233626979</v>
          </cell>
          <cell r="AD216">
            <v>1136.891019761782</v>
          </cell>
          <cell r="AE216">
            <v>1051.1661295898073</v>
          </cell>
          <cell r="AF216">
            <v>962.26221310588255</v>
          </cell>
          <cell r="AG216">
            <v>852.11486870173997</v>
          </cell>
          <cell r="AH216">
            <v>725.33407224532755</v>
          </cell>
          <cell r="AI216">
            <v>589.18383298958508</v>
          </cell>
          <cell r="AJ216">
            <v>450.83854822973825</v>
          </cell>
          <cell r="AK216">
            <v>318.8753614492926</v>
          </cell>
          <cell r="AL216">
            <v>203.97516114012046</v>
          </cell>
          <cell r="AM216">
            <v>115.39189554690599</v>
          </cell>
          <cell r="AN216">
            <v>55.806848772120006</v>
          </cell>
          <cell r="AO216">
            <v>22.063876493883093</v>
          </cell>
          <cell r="AP216">
            <v>6.6734189665480628</v>
          </cell>
          <cell r="AS216">
            <v>5.5381839207229184</v>
          </cell>
          <cell r="AT216">
            <v>5.6289899603933762</v>
          </cell>
          <cell r="AU216">
            <v>5.7212848882912137</v>
          </cell>
          <cell r="AV216">
            <v>5.7956615918389991</v>
          </cell>
          <cell r="AW216">
            <v>5.824093989287964</v>
          </cell>
          <cell r="AX216">
            <v>5.824093989287964</v>
          </cell>
          <cell r="AY216">
            <v>5.812445801309388</v>
          </cell>
          <cell r="AZ216">
            <v>5.7891960181041506</v>
          </cell>
          <cell r="BA216">
            <v>5.7544608419955257</v>
          </cell>
          <cell r="BB216">
            <v>5.7084251552595617</v>
          </cell>
          <cell r="BC216">
            <v>5.6056735024648896</v>
          </cell>
          <cell r="BD216">
            <v>5.3926579093712235</v>
          </cell>
          <cell r="BE216">
            <v>5.0259571715339799</v>
          </cell>
          <cell r="BF216">
            <v>4.4831537970083097</v>
          </cell>
          <cell r="BG216">
            <v>3.7748154970809962</v>
          </cell>
          <cell r="BH216">
            <v>2.9519057187173381</v>
          </cell>
          <cell r="BI216">
            <v>2.1017568717267441</v>
          </cell>
        </row>
        <row r="217">
          <cell r="Y217">
            <v>1106.8633126575778</v>
          </cell>
          <cell r="Z217">
            <v>1025.9305717826117</v>
          </cell>
          <cell r="AA217">
            <v>993.41040754720859</v>
          </cell>
          <cell r="AB217">
            <v>955.04144717631368</v>
          </cell>
          <cell r="AC217">
            <v>911.44347678247561</v>
          </cell>
          <cell r="AD217">
            <v>858.72549342866228</v>
          </cell>
          <cell r="AE217">
            <v>781.36128819987061</v>
          </cell>
          <cell r="AF217">
            <v>702.70719016745932</v>
          </cell>
          <cell r="AG217">
            <v>607.14829228197061</v>
          </cell>
          <cell r="AH217">
            <v>499.92657347773638</v>
          </cell>
          <cell r="AI217">
            <v>388.58540815255094</v>
          </cell>
          <cell r="AJ217">
            <v>280.93013351751551</v>
          </cell>
          <cell r="AK217">
            <v>184.76086297683582</v>
          </cell>
          <cell r="AL217">
            <v>107.66436425194212</v>
          </cell>
          <cell r="AM217">
            <v>54.063987982809671</v>
          </cell>
          <cell r="AN217">
            <v>22.372531185108318</v>
          </cell>
          <cell r="AO217">
            <v>7.1601430838380828</v>
          </cell>
          <cell r="AP217">
            <v>1.5944046511607466</v>
          </cell>
          <cell r="AS217">
            <v>2.3149676397170142</v>
          </cell>
          <cell r="AT217">
            <v>2.3913615718276757</v>
          </cell>
          <cell r="AU217">
            <v>2.4702765036979888</v>
          </cell>
          <cell r="AV217">
            <v>2.551795628320022</v>
          </cell>
          <cell r="AW217">
            <v>2.6219865812864538</v>
          </cell>
          <cell r="AX217">
            <v>2.6219865812864538</v>
          </cell>
          <cell r="AY217">
            <v>2.6167426081238809</v>
          </cell>
          <cell r="AZ217">
            <v>2.6062756376913856</v>
          </cell>
          <cell r="BA217">
            <v>2.5906379838652374</v>
          </cell>
          <cell r="BB217">
            <v>2.5699128799943156</v>
          </cell>
          <cell r="BC217">
            <v>2.5236544481544181</v>
          </cell>
          <cell r="BD217">
            <v>2.42775557912455</v>
          </cell>
          <cell r="BE217">
            <v>2.2626681997440805</v>
          </cell>
          <cell r="BF217">
            <v>2.0183000341717197</v>
          </cell>
          <cell r="BG217">
            <v>1.6994086287725876</v>
          </cell>
          <cell r="BH217">
            <v>1.3289375477001633</v>
          </cell>
          <cell r="BI217">
            <v>0.94620353396251589</v>
          </cell>
        </row>
        <row r="218">
          <cell r="Y218">
            <v>1567.5846848129866</v>
          </cell>
          <cell r="Z218">
            <v>1494.0237712727744</v>
          </cell>
          <cell r="AA218">
            <v>1456.7753593386615</v>
          </cell>
          <cell r="AB218">
            <v>1418.506371680138</v>
          </cell>
          <cell r="AC218">
            <v>1365.8030251507134</v>
          </cell>
          <cell r="AD218">
            <v>1294.7114069302518</v>
          </cell>
          <cell r="AE218">
            <v>1207.4518347758394</v>
          </cell>
          <cell r="AF218">
            <v>1115.9163289464072</v>
          </cell>
          <cell r="AG218">
            <v>1001.2691785042909</v>
          </cell>
          <cell r="AH218">
            <v>867.47609781602182</v>
          </cell>
          <cell r="AI218">
            <v>721.19674975098951</v>
          </cell>
          <cell r="AJ218">
            <v>568.45556855617872</v>
          </cell>
          <cell r="AK218">
            <v>417.43829327114207</v>
          </cell>
          <cell r="AL218">
            <v>279.97957004821359</v>
          </cell>
          <cell r="AM218">
            <v>168.08826141382428</v>
          </cell>
          <cell r="AN218">
            <v>87.68816044986076</v>
          </cell>
          <cell r="AO218">
            <v>38.268269707720584</v>
          </cell>
          <cell r="AP218">
            <v>13.238619760106909</v>
          </cell>
          <cell r="AS218">
            <v>0.45808321247464173</v>
          </cell>
          <cell r="AT218">
            <v>0.46861912636155845</v>
          </cell>
          <cell r="AU218">
            <v>0.48127184277332047</v>
          </cell>
          <cell r="AV218">
            <v>0.49137855147156018</v>
          </cell>
          <cell r="AW218">
            <v>0.49666330878179943</v>
          </cell>
          <cell r="AX218">
            <v>0.49666330878179943</v>
          </cell>
          <cell r="AY218">
            <v>0.49566998216423586</v>
          </cell>
          <cell r="AZ218">
            <v>0.49368730223557888</v>
          </cell>
          <cell r="BA218">
            <v>0.4907251784221654</v>
          </cell>
          <cell r="BB218">
            <v>0.48679937699478809</v>
          </cell>
          <cell r="BC218">
            <v>0.47803698820888191</v>
          </cell>
          <cell r="BD218">
            <v>0.45987158265694439</v>
          </cell>
          <cell r="BE218">
            <v>0.42860031503627216</v>
          </cell>
          <cell r="BF218">
            <v>0.38231148101235474</v>
          </cell>
          <cell r="BG218">
            <v>0.32190626701240266</v>
          </cell>
          <cell r="BH218">
            <v>0.2517307008036988</v>
          </cell>
          <cell r="BI218">
            <v>0.17923225897223349</v>
          </cell>
        </row>
        <row r="219">
          <cell r="Y219">
            <v>3920.9383887896388</v>
          </cell>
          <cell r="Z219">
            <v>3470.0767222026993</v>
          </cell>
          <cell r="AA219">
            <v>3242.6894693742729</v>
          </cell>
          <cell r="AB219">
            <v>2995.8549234374523</v>
          </cell>
          <cell r="AC219">
            <v>2674.2014249998056</v>
          </cell>
          <cell r="AD219">
            <v>2360.9717186012585</v>
          </cell>
          <cell r="AE219">
            <v>2061.0252908610305</v>
          </cell>
          <cell r="AF219">
            <v>1770.1525831888443</v>
          </cell>
          <cell r="AG219">
            <v>1433.6076594688275</v>
          </cell>
          <cell r="AH219">
            <v>1080.1214718467047</v>
          </cell>
          <cell r="AI219">
            <v>744.43945883066351</v>
          </cell>
          <cell r="AJ219">
            <v>459.10135984060787</v>
          </cell>
          <cell r="AK219">
            <v>244.63442206855464</v>
          </cell>
          <cell r="AL219">
            <v>107.5081670253121</v>
          </cell>
          <cell r="AM219">
            <v>36.795199656837653</v>
          </cell>
          <cell r="AN219">
            <v>8.7643735810824595</v>
          </cell>
          <cell r="AO219">
            <v>1.1443352136635694</v>
          </cell>
          <cell r="AP219">
            <v>2.515163354816875E-2</v>
          </cell>
          <cell r="AS219">
            <v>31.070134270090104</v>
          </cell>
          <cell r="AT219">
            <v>31.846887626842353</v>
          </cell>
          <cell r="AU219">
            <v>32.61121292988657</v>
          </cell>
          <cell r="AV219">
            <v>32.61121292988657</v>
          </cell>
          <cell r="AW219">
            <v>32.61121292988657</v>
          </cell>
          <cell r="AX219">
            <v>32.61121292988657</v>
          </cell>
          <cell r="AY219">
            <v>32.545990504026797</v>
          </cell>
          <cell r="AZ219">
            <v>32.415806542010692</v>
          </cell>
          <cell r="BA219">
            <v>32.221311702758626</v>
          </cell>
          <cell r="BB219">
            <v>31.963541209136558</v>
          </cell>
          <cell r="BC219">
            <v>31.388197467372098</v>
          </cell>
          <cell r="BD219">
            <v>30.195445963611956</v>
          </cell>
          <cell r="BE219">
            <v>28.14215563808634</v>
          </cell>
          <cell r="BF219">
            <v>25.102802829173012</v>
          </cell>
          <cell r="BG219">
            <v>21.136559982163671</v>
          </cell>
          <cell r="BH219">
            <v>16.528789906051987</v>
          </cell>
          <cell r="BI219">
            <v>11.768498413109011</v>
          </cell>
        </row>
        <row r="220">
          <cell r="Y220">
            <v>133.66592608149202</v>
          </cell>
          <cell r="Z220">
            <v>120.12140484544638</v>
          </cell>
          <cell r="AA220">
            <v>113.37619016384534</v>
          </cell>
          <cell r="AB220">
            <v>108.61511944917807</v>
          </cell>
          <cell r="AC220">
            <v>101.04812988894496</v>
          </cell>
          <cell r="AD220">
            <v>91.806222340785681</v>
          </cell>
          <cell r="AE220">
            <v>82.548696105359824</v>
          </cell>
          <cell r="AF220">
            <v>73.267663217093386</v>
          </cell>
          <cell r="AG220">
            <v>62.150787994164887</v>
          </cell>
          <cell r="AH220">
            <v>49.910363039507068</v>
          </cell>
          <cell r="AI220">
            <v>37.516354702306351</v>
          </cell>
          <cell r="AJ220">
            <v>25.963503158456678</v>
          </cell>
          <cell r="AK220">
            <v>16.133121970100508</v>
          </cell>
          <cell r="AL220">
            <v>8.7290265984982902</v>
          </cell>
          <cell r="AM220">
            <v>3.9774134907050804</v>
          </cell>
          <cell r="AN220">
            <v>1.4427818932764416</v>
          </cell>
          <cell r="AO220">
            <v>0.38225244268315633</v>
          </cell>
          <cell r="AP220">
            <v>6.2809218587169799E-2</v>
          </cell>
          <cell r="AS220">
            <v>6.7299707236868178</v>
          </cell>
          <cell r="AT220">
            <v>6.8309202845421195</v>
          </cell>
          <cell r="AU220">
            <v>7.094648940241278</v>
          </cell>
          <cell r="AV220">
            <v>7.2152579722253787</v>
          </cell>
          <cell r="AW220">
            <v>7.2272592008065351</v>
          </cell>
          <cell r="AX220">
            <v>7.2272592008065351</v>
          </cell>
          <cell r="AY220">
            <v>7.2128046824049221</v>
          </cell>
          <cell r="AZ220">
            <v>7.1839534636753024</v>
          </cell>
          <cell r="BA220">
            <v>7.1408497428932503</v>
          </cell>
          <cell r="BB220">
            <v>7.0837229449501038</v>
          </cell>
          <cell r="BC220">
            <v>6.956215931941002</v>
          </cell>
          <cell r="BD220">
            <v>6.6918797265272438</v>
          </cell>
          <cell r="BE220">
            <v>6.2368319051233909</v>
          </cell>
          <cell r="BF220">
            <v>5.5632540593700641</v>
          </cell>
          <cell r="BG220">
            <v>4.6842599179895936</v>
          </cell>
          <cell r="BH220">
            <v>3.6630912558678612</v>
          </cell>
          <cell r="BI220">
            <v>2.6081209741779161</v>
          </cell>
        </row>
        <row r="221">
          <cell r="Y221">
            <v>786.25921376206281</v>
          </cell>
          <cell r="Z221">
            <v>692.89862380992395</v>
          </cell>
          <cell r="AA221">
            <v>651.37950540481972</v>
          </cell>
          <cell r="AB221">
            <v>602.80381785229952</v>
          </cell>
          <cell r="AC221">
            <v>535.59814972254242</v>
          </cell>
          <cell r="AD221">
            <v>470.45476746496701</v>
          </cell>
          <cell r="AE221">
            <v>408.39170653588724</v>
          </cell>
          <cell r="AF221">
            <v>348.57378045274322</v>
          </cell>
          <cell r="AG221">
            <v>279.81130741476335</v>
          </cell>
          <cell r="AH221">
            <v>208.23341988238147</v>
          </cell>
          <cell r="AI221">
            <v>141.0975290010563</v>
          </cell>
          <cell r="AJ221">
            <v>85.036969104157336</v>
          </cell>
          <cell r="AK221">
            <v>43.911227521330389</v>
          </cell>
          <cell r="AL221">
            <v>18.46703841362207</v>
          </cell>
          <cell r="AM221">
            <v>5.930646913132497</v>
          </cell>
          <cell r="AN221">
            <v>1.2751513718960317</v>
          </cell>
          <cell r="AO221">
            <v>0.13459883877282525</v>
          </cell>
          <cell r="AP221">
            <v>-6.0755165991035944E-4</v>
          </cell>
          <cell r="AS221">
            <v>2.7592972879656843</v>
          </cell>
          <cell r="AT221">
            <v>2.8558726930444829</v>
          </cell>
          <cell r="AU221">
            <v>2.9415488738358175</v>
          </cell>
          <cell r="AV221">
            <v>2.9415488738358175</v>
          </cell>
          <cell r="AW221">
            <v>2.9415488738358175</v>
          </cell>
          <cell r="AX221">
            <v>2.9415488738358175</v>
          </cell>
          <cell r="AY221">
            <v>2.9356657760881459</v>
          </cell>
          <cell r="AZ221">
            <v>2.9239231129837933</v>
          </cell>
          <cell r="BA221">
            <v>2.9063795743058907</v>
          </cell>
          <cell r="BB221">
            <v>2.8831285377114435</v>
          </cell>
          <cell r="BC221">
            <v>2.8312322240326373</v>
          </cell>
          <cell r="BD221">
            <v>2.723645399519397</v>
          </cell>
          <cell r="BE221">
            <v>2.5384375123520777</v>
          </cell>
          <cell r="BF221">
            <v>2.2642862610180532</v>
          </cell>
          <cell r="BG221">
            <v>1.9065290317772006</v>
          </cell>
          <cell r="BH221">
            <v>1.4909057028497705</v>
          </cell>
          <cell r="BI221">
            <v>1.0615248604290362</v>
          </cell>
        </row>
        <row r="222">
          <cell r="Y222">
            <v>422.2974887072686</v>
          </cell>
          <cell r="Z222">
            <v>398.43151739847178</v>
          </cell>
          <cell r="AA222">
            <v>391.75409255246279</v>
          </cell>
          <cell r="AB222">
            <v>385.08814197367019</v>
          </cell>
          <cell r="AC222">
            <v>368.20221197762447</v>
          </cell>
          <cell r="AD222">
            <v>352.19143841086088</v>
          </cell>
          <cell r="AE222">
            <v>329.19274672386564</v>
          </cell>
          <cell r="AF222">
            <v>304.99239208775606</v>
          </cell>
          <cell r="AG222">
            <v>274.59424845619083</v>
          </cell>
          <cell r="AH222">
            <v>238.99148393014718</v>
          </cell>
          <cell r="AI222">
            <v>199.88464216603927</v>
          </cell>
          <cell r="AJ222">
            <v>158.75558600036194</v>
          </cell>
          <cell r="AK222">
            <v>117.70380659283899</v>
          </cell>
          <cell r="AL222">
            <v>79.90110548562113</v>
          </cell>
          <cell r="AM222">
            <v>48.693781183840514</v>
          </cell>
          <cell r="AN222">
            <v>25.887438540235021</v>
          </cell>
          <cell r="AO222">
            <v>11.575746004458846</v>
          </cell>
          <cell r="AP222">
            <v>4.1362750883897439</v>
          </cell>
          <cell r="AS222">
            <v>0.67673233597920668</v>
          </cell>
          <cell r="AT222">
            <v>0.69703430605858285</v>
          </cell>
          <cell r="AU222">
            <v>0.72143050677063325</v>
          </cell>
          <cell r="AV222">
            <v>0.73008767285188081</v>
          </cell>
          <cell r="AW222">
            <v>0.74307864342814867</v>
          </cell>
          <cell r="AX222">
            <v>0.74307864342814867</v>
          </cell>
          <cell r="AY222">
            <v>0.74159248614129236</v>
          </cell>
          <cell r="AZ222">
            <v>0.73862611619672724</v>
          </cell>
          <cell r="BA222">
            <v>0.73419435949954692</v>
          </cell>
          <cell r="BB222">
            <v>0.72832080462355053</v>
          </cell>
          <cell r="BC222">
            <v>0.71521103014032661</v>
          </cell>
          <cell r="BD222">
            <v>0.68803301099499414</v>
          </cell>
          <cell r="BE222">
            <v>0.64124676624733445</v>
          </cell>
          <cell r="BF222">
            <v>0.5719921154926223</v>
          </cell>
          <cell r="BG222">
            <v>0.48161736124478788</v>
          </cell>
          <cell r="BH222">
            <v>0.37662477649342402</v>
          </cell>
          <cell r="BI222">
            <v>0.26815684086331781</v>
          </cell>
        </row>
        <row r="223">
          <cell r="Y223">
            <v>1299.6451110609175</v>
          </cell>
          <cell r="Z223">
            <v>1181.0311666752646</v>
          </cell>
          <cell r="AA223">
            <v>1122.8065822122583</v>
          </cell>
          <cell r="AB223">
            <v>1059.5567876353607</v>
          </cell>
          <cell r="AC223">
            <v>976.30193173309067</v>
          </cell>
          <cell r="AD223">
            <v>892.61246302655059</v>
          </cell>
          <cell r="AE223">
            <v>809.62094849533355</v>
          </cell>
          <cell r="AF223">
            <v>725.56499258559893</v>
          </cell>
          <cell r="AG223">
            <v>623.83204159301795</v>
          </cell>
          <cell r="AH223">
            <v>510.25704013794962</v>
          </cell>
          <cell r="AI223">
            <v>393.10782025658295</v>
          </cell>
          <cell r="AJ223">
            <v>280.93971570575457</v>
          </cell>
          <cell r="AK223">
            <v>182.0301822482937</v>
          </cell>
          <cell r="AL223">
            <v>104.03780058774707</v>
          </cell>
          <cell r="AM223">
            <v>50.944501635711646</v>
          </cell>
          <cell r="AN223">
            <v>20.383325787253934</v>
          </cell>
          <cell r="AO223">
            <v>6.2220751460248751</v>
          </cell>
          <cell r="AP223">
            <v>1.2880519954853245</v>
          </cell>
          <cell r="AS223">
            <v>8.6006916200714176</v>
          </cell>
          <cell r="AT223">
            <v>8.7417119201190072</v>
          </cell>
          <cell r="AU223">
            <v>8.8850444441020642</v>
          </cell>
          <cell r="AV223">
            <v>8.8850444441020642</v>
          </cell>
          <cell r="AW223">
            <v>8.8850444441020642</v>
          </cell>
          <cell r="AX223">
            <v>8.8850444441020642</v>
          </cell>
          <cell r="AY223">
            <v>8.8672743552138602</v>
          </cell>
          <cell r="AZ223">
            <v>8.831805257793004</v>
          </cell>
          <cell r="BA223">
            <v>8.778814426246246</v>
          </cell>
          <cell r="BB223">
            <v>8.7085839108362766</v>
          </cell>
          <cell r="BC223">
            <v>8.551829400441223</v>
          </cell>
          <cell r="BD223">
            <v>8.2268598832244564</v>
          </cell>
          <cell r="BE223">
            <v>7.6674334111651925</v>
          </cell>
          <cell r="BF223">
            <v>6.8393506027593514</v>
          </cell>
          <cell r="BG223">
            <v>5.758733207523373</v>
          </cell>
          <cell r="BH223">
            <v>4.5033293682832767</v>
          </cell>
          <cell r="BI223">
            <v>3.2063705102176918</v>
          </cell>
        </row>
        <row r="224">
          <cell r="Y224">
            <v>280.44734179922801</v>
          </cell>
          <cell r="Z224">
            <v>261.852276303228</v>
          </cell>
          <cell r="AA224">
            <v>257.3278453781864</v>
          </cell>
          <cell r="AB224">
            <v>255.55598776832764</v>
          </cell>
          <cell r="AC224">
            <v>250.78968150748412</v>
          </cell>
          <cell r="AD224">
            <v>242.98428011306765</v>
          </cell>
          <cell r="AE224">
            <v>222.15404242603881</v>
          </cell>
          <cell r="AF224">
            <v>201.25588875749497</v>
          </cell>
          <cell r="AG224">
            <v>175.87831646265977</v>
          </cell>
          <cell r="AH224">
            <v>147.15513973792847</v>
          </cell>
          <cell r="AI224">
            <v>116.84718994218585</v>
          </cell>
          <cell r="AJ224">
            <v>87.517279347591852</v>
          </cell>
          <cell r="AK224">
            <v>61.173019310518093</v>
          </cell>
          <cell r="AL224">
            <v>39.358552732045297</v>
          </cell>
          <cell r="AM224">
            <v>22.990434557624255</v>
          </cell>
          <cell r="AN224">
            <v>11.865535330695376</v>
          </cell>
          <cell r="AO224">
            <v>5.1957218873427395</v>
          </cell>
          <cell r="AP224">
            <v>1.7979736945654001</v>
          </cell>
          <cell r="AS224">
            <v>1.996924142541971</v>
          </cell>
          <cell r="AT224">
            <v>2.0867857289563596</v>
          </cell>
          <cell r="AU224">
            <v>2.2188046028244122</v>
          </cell>
          <cell r="AV224">
            <v>2.3474952697882281</v>
          </cell>
          <cell r="AW224">
            <v>2.4696259927089108</v>
          </cell>
          <cell r="AX224">
            <v>2.4696259927089108</v>
          </cell>
          <cell r="AY224">
            <v>2.4696259927089108</v>
          </cell>
          <cell r="AZ224">
            <v>2.4696259927089108</v>
          </cell>
          <cell r="BA224">
            <v>2.4696259927089108</v>
          </cell>
          <cell r="BB224">
            <v>2.4696259927089108</v>
          </cell>
          <cell r="BC224">
            <v>2.4696259927089108</v>
          </cell>
          <cell r="BD224">
            <v>2.4696259927089108</v>
          </cell>
          <cell r="BE224">
            <v>2.4696259927089108</v>
          </cell>
          <cell r="BF224">
            <v>2.4696259927089108</v>
          </cell>
          <cell r="BG224">
            <v>2.4696259927089108</v>
          </cell>
          <cell r="BH224">
            <v>2.4696259927089108</v>
          </cell>
          <cell r="BI224">
            <v>2.4696259927089108</v>
          </cell>
        </row>
        <row r="240">
          <cell r="Y240">
            <v>581.24862850519014</v>
          </cell>
          <cell r="Z240">
            <v>582.99237439070566</v>
          </cell>
          <cell r="AA240">
            <v>591.73726000656609</v>
          </cell>
          <cell r="AB240">
            <v>608.85492611509119</v>
          </cell>
          <cell r="AC240">
            <v>623.40597341181262</v>
          </cell>
          <cell r="AD240">
            <v>636.4664776949752</v>
          </cell>
          <cell r="AE240">
            <v>649.16173256173249</v>
          </cell>
          <cell r="AF240">
            <v>10.269016866646844</v>
          </cell>
          <cell r="AG240">
            <v>11.661211243948237</v>
          </cell>
          <cell r="AH240">
            <v>11.845416187265004</v>
          </cell>
          <cell r="AI240">
            <v>11.341872253594167</v>
          </cell>
          <cell r="AJ240">
            <v>10.830774349221649</v>
          </cell>
          <cell r="AK240">
            <v>10.739660954282257</v>
          </cell>
          <cell r="AL240" t="e">
            <v>#REF!</v>
          </cell>
          <cell r="AM240" t="e">
            <v>#REF!</v>
          </cell>
          <cell r="AN240" t="e">
            <v>#REF!</v>
          </cell>
          <cell r="AO240" t="e">
            <v>#REF!</v>
          </cell>
          <cell r="AP240" t="e">
            <v>#REF!</v>
          </cell>
          <cell r="AR240">
            <v>0.47882842736883524</v>
          </cell>
          <cell r="AS240">
            <v>0.48840499591621195</v>
          </cell>
          <cell r="AT240">
            <v>0.49817309583453617</v>
          </cell>
          <cell r="AU240">
            <v>0.5081365577512269</v>
          </cell>
          <cell r="AV240">
            <v>0.51829928890625143</v>
          </cell>
          <cell r="AW240">
            <v>0.52866527468437652</v>
          </cell>
          <cell r="AX240">
            <v>0.53923858017806403</v>
          </cell>
          <cell r="AY240">
            <v>0.55002335178162531</v>
          </cell>
          <cell r="AZ240">
            <v>0.56102381881725782</v>
          </cell>
          <cell r="BA240">
            <v>0.57224429519360298</v>
          </cell>
          <cell r="BB240">
            <v>0.58368918109747503</v>
          </cell>
          <cell r="BC240">
            <v>0.59536296471942451</v>
          </cell>
          <cell r="BD240">
            <v>0.60727022401381303</v>
          </cell>
          <cell r="BE240">
            <v>0.61941562849408927</v>
          </cell>
          <cell r="BF240">
            <v>0.63180394106397109</v>
          </cell>
          <cell r="BG240">
            <v>0.64444001988525057</v>
          </cell>
          <cell r="BH240">
            <v>0.65732882028295558</v>
          </cell>
          <cell r="BI240">
            <v>0.67047539668861467</v>
          </cell>
        </row>
        <row r="241">
          <cell r="Y241">
            <v>1323.5183470204013</v>
          </cell>
          <cell r="Z241">
            <v>2791.3001938660263</v>
          </cell>
          <cell r="AA241">
            <v>2880.6218000697399</v>
          </cell>
          <cell r="AB241">
            <v>2961.057410910571</v>
          </cell>
          <cell r="AC241">
            <v>3019.9226628053543</v>
          </cell>
          <cell r="AD241">
            <v>3080.1650626415658</v>
          </cell>
          <cell r="AE241">
            <v>3123.087133342392</v>
          </cell>
          <cell r="AF241">
            <v>69.981057294890419</v>
          </cell>
          <cell r="AG241">
            <v>34.619280897917449</v>
          </cell>
          <cell r="AH241">
            <v>39.474164641130351</v>
          </cell>
          <cell r="AI241">
            <v>55.155430082093488</v>
          </cell>
          <cell r="AJ241">
            <v>49.597655248742072</v>
          </cell>
          <cell r="AK241">
            <v>50.254653296811227</v>
          </cell>
          <cell r="AL241" t="e">
            <v>#REF!</v>
          </cell>
          <cell r="AM241" t="e">
            <v>#REF!</v>
          </cell>
          <cell r="AN241" t="e">
            <v>#REF!</v>
          </cell>
          <cell r="AO241" t="e">
            <v>#REF!</v>
          </cell>
          <cell r="AP241" t="e">
            <v>#REF!</v>
          </cell>
          <cell r="AR241">
            <v>1.990680034736596</v>
          </cell>
          <cell r="AS241">
            <v>2.0304936354313279</v>
          </cell>
          <cell r="AT241">
            <v>2.0711035081399545</v>
          </cell>
          <cell r="AU241">
            <v>2.1125255783027534</v>
          </cell>
          <cell r="AV241">
            <v>2.1547760898688084</v>
          </cell>
          <cell r="AW241">
            <v>2.1978716116661845</v>
          </cell>
          <cell r="AX241">
            <v>2.2418290438995081</v>
          </cell>
          <cell r="AY241">
            <v>2.2866656247774984</v>
          </cell>
          <cell r="AZ241">
            <v>2.3323989372730485</v>
          </cell>
          <cell r="BA241">
            <v>2.3790469160185097</v>
          </cell>
          <cell r="BB241">
            <v>2.42662785433888</v>
          </cell>
          <cell r="BC241">
            <v>2.4751604114256578</v>
          </cell>
          <cell r="BD241">
            <v>2.524663619654171</v>
          </cell>
          <cell r="BE241">
            <v>2.5751568920472545</v>
          </cell>
          <cell r="BF241">
            <v>2.6266600298881997</v>
          </cell>
          <cell r="BG241">
            <v>2.6791932304859638</v>
          </cell>
          <cell r="BH241">
            <v>2.7327770950956833</v>
          </cell>
          <cell r="BI241">
            <v>2.7874326369975972</v>
          </cell>
        </row>
        <row r="242">
          <cell r="Y242">
            <v>496.83233250215335</v>
          </cell>
          <cell r="Z242">
            <v>510.74363781221365</v>
          </cell>
          <cell r="AA242">
            <v>516.36181782814788</v>
          </cell>
          <cell r="AB242">
            <v>528.18595677883832</v>
          </cell>
          <cell r="AC242">
            <v>536.56329077601788</v>
          </cell>
          <cell r="AD242">
            <v>554.25550255617964</v>
          </cell>
          <cell r="AE242">
            <v>573.64066824022848</v>
          </cell>
          <cell r="AF242">
            <v>3.4651109653313759</v>
          </cell>
          <cell r="AG242">
            <v>1.9828836021058813</v>
          </cell>
          <cell r="AH242">
            <v>0.88697118875496572</v>
          </cell>
          <cell r="AI242">
            <v>0.98682545709342684</v>
          </cell>
          <cell r="AJ242">
            <v>0.77124557346284106</v>
          </cell>
          <cell r="AK242">
            <v>0.78299279358203422</v>
          </cell>
          <cell r="AL242" t="e">
            <v>#REF!</v>
          </cell>
          <cell r="AM242" t="e">
            <v>#REF!</v>
          </cell>
          <cell r="AN242" t="e">
            <v>#REF!</v>
          </cell>
          <cell r="AO242" t="e">
            <v>#REF!</v>
          </cell>
          <cell r="AP242" t="e">
            <v>#REF!</v>
          </cell>
          <cell r="AR242">
            <v>7.8008447341311413</v>
          </cell>
          <cell r="AS242">
            <v>7.8008447341311413</v>
          </cell>
          <cell r="AT242">
            <v>7.8008447341311413</v>
          </cell>
          <cell r="AU242">
            <v>7.8008447341311413</v>
          </cell>
          <cell r="AV242">
            <v>7.8008447341311413</v>
          </cell>
          <cell r="AW242">
            <v>7.8008447341311413</v>
          </cell>
          <cell r="AX242">
            <v>7.8008447341311413</v>
          </cell>
          <cell r="AY242">
            <v>7.8008447341311413</v>
          </cell>
          <cell r="AZ242">
            <v>7.8008447341311413</v>
          </cell>
          <cell r="BA242">
            <v>7.8008447341311413</v>
          </cell>
          <cell r="BB242">
            <v>7.8008447341311413</v>
          </cell>
          <cell r="BC242">
            <v>7.8008447341311413</v>
          </cell>
          <cell r="BD242">
            <v>7.8008447341311413</v>
          </cell>
          <cell r="BE242">
            <v>7.8008447341311413</v>
          </cell>
          <cell r="BF242">
            <v>7.8008447341311413</v>
          </cell>
          <cell r="BG242">
            <v>7.8008447341311413</v>
          </cell>
          <cell r="BH242">
            <v>7.8008447341311413</v>
          </cell>
          <cell r="BI242">
            <v>7.8008447341311413</v>
          </cell>
        </row>
        <row r="243">
          <cell r="Y243">
            <v>169.85144597855836</v>
          </cell>
          <cell r="Z243">
            <v>179.0234240614005</v>
          </cell>
          <cell r="AA243">
            <v>182.42486911856707</v>
          </cell>
          <cell r="AB243">
            <v>188.80183855686005</v>
          </cell>
          <cell r="AC243">
            <v>196.15966405369616</v>
          </cell>
          <cell r="AD243">
            <v>203.4138173717393</v>
          </cell>
          <cell r="AE243">
            <v>208.49021726530702</v>
          </cell>
          <cell r="AF243">
            <v>19.285456611114078</v>
          </cell>
          <cell r="AG243">
            <v>7.8390813318833654</v>
          </cell>
          <cell r="AH243">
            <v>8.4412593093751802</v>
          </cell>
          <cell r="AI243">
            <v>8.8255160456766255</v>
          </cell>
          <cell r="AJ243">
            <v>9.3168389895155403</v>
          </cell>
          <cell r="AK243">
            <v>9.8108149426461857</v>
          </cell>
          <cell r="AL243" t="e">
            <v>#REF!</v>
          </cell>
          <cell r="AM243" t="e">
            <v>#REF!</v>
          </cell>
          <cell r="AN243" t="e">
            <v>#REF!</v>
          </cell>
          <cell r="AO243" t="e">
            <v>#REF!</v>
          </cell>
          <cell r="AP243" t="e">
            <v>#REF!</v>
          </cell>
          <cell r="AR243">
            <v>1.9709498469205404</v>
          </cell>
          <cell r="AS243">
            <v>2.0103688438589513</v>
          </cell>
          <cell r="AT243">
            <v>2.0505762207361302</v>
          </cell>
          <cell r="AU243">
            <v>2.0915877451508527</v>
          </cell>
          <cell r="AV243">
            <v>2.1334195000538698</v>
          </cell>
          <cell r="AW243">
            <v>2.1760878900549474</v>
          </cell>
          <cell r="AX243">
            <v>2.2196096478560463</v>
          </cell>
          <cell r="AY243">
            <v>2.2640018408131675</v>
          </cell>
          <cell r="AZ243">
            <v>2.3092818776294308</v>
          </cell>
          <cell r="BA243">
            <v>2.3554675151820197</v>
          </cell>
          <cell r="BB243">
            <v>2.4025768654856603</v>
          </cell>
          <cell r="BC243">
            <v>2.4506284027953735</v>
          </cell>
          <cell r="BD243">
            <v>2.499640970851281</v>
          </cell>
          <cell r="BE243">
            <v>2.5496337902683068</v>
          </cell>
          <cell r="BF243">
            <v>2.6006264660736731</v>
          </cell>
          <cell r="BG243">
            <v>2.6526389953951468</v>
          </cell>
          <cell r="BH243">
            <v>2.7056917753030496</v>
          </cell>
          <cell r="BI243">
            <v>2.7598056108091105</v>
          </cell>
        </row>
        <row r="244">
          <cell r="Y244">
            <v>4.2</v>
          </cell>
          <cell r="Z244">
            <v>4.6191644910206602</v>
          </cell>
          <cell r="AA244">
            <v>4.7577394257512795</v>
          </cell>
          <cell r="AB244">
            <v>4.8858091622858444</v>
          </cell>
          <cell r="AC244">
            <v>5.0271217965181112</v>
          </cell>
          <cell r="AD244">
            <v>5.1022207423223636</v>
          </cell>
          <cell r="AE244">
            <v>5.1784321160107414</v>
          </cell>
          <cell r="AF244">
            <v>0.21840925001241152</v>
          </cell>
          <cell r="AG244">
            <v>0.2382069022195609</v>
          </cell>
          <cell r="AH244">
            <v>0.2592654540991346</v>
          </cell>
          <cell r="AI244">
            <v>0.28407710642263201</v>
          </cell>
          <cell r="AJ244">
            <v>0.30818862368725297</v>
          </cell>
          <cell r="AK244">
            <v>0.33363347404264498</v>
          </cell>
          <cell r="AL244" t="e">
            <v>#REF!</v>
          </cell>
          <cell r="AM244" t="e">
            <v>#REF!</v>
          </cell>
          <cell r="AN244" t="e">
            <v>#REF!</v>
          </cell>
          <cell r="AO244" t="e">
            <v>#REF!</v>
          </cell>
          <cell r="AP244" t="e">
            <v>#REF!</v>
          </cell>
          <cell r="AR244">
            <v>0.27256702917581299</v>
          </cell>
          <cell r="AS244">
            <v>0.27801836975932925</v>
          </cell>
          <cell r="AT244">
            <v>0.28357873715451587</v>
          </cell>
          <cell r="AU244">
            <v>0.28925031189760619</v>
          </cell>
          <cell r="AV244">
            <v>0.29503531813555833</v>
          </cell>
          <cell r="AW244">
            <v>0.30093602449826951</v>
          </cell>
          <cell r="AX244">
            <v>0.30695474498823488</v>
          </cell>
          <cell r="AY244">
            <v>0.3130938398879996</v>
          </cell>
          <cell r="AZ244">
            <v>0.31935571668575963</v>
          </cell>
          <cell r="BA244">
            <v>0.32574283101947482</v>
          </cell>
          <cell r="BB244">
            <v>0.3322576876398643</v>
          </cell>
          <cell r="BC244">
            <v>0.33890284139266158</v>
          </cell>
          <cell r="BD244">
            <v>0.34568089822051484</v>
          </cell>
          <cell r="BE244">
            <v>0.35259451618492516</v>
          </cell>
          <cell r="BF244">
            <v>0.35964640650862367</v>
          </cell>
          <cell r="BG244">
            <v>0.36683933463879614</v>
          </cell>
          <cell r="BH244">
            <v>0.37417612133157208</v>
          </cell>
          <cell r="BI244">
            <v>0.38165964375820355</v>
          </cell>
        </row>
        <row r="245">
          <cell r="Y245">
            <v>558.16999553323978</v>
          </cell>
          <cell r="Z245">
            <v>586.07849530990177</v>
          </cell>
          <cell r="AA245">
            <v>600.73045769264922</v>
          </cell>
          <cell r="AB245">
            <v>617.50465599734537</v>
          </cell>
          <cell r="AC245">
            <v>636.60573751987818</v>
          </cell>
          <cell r="AD245">
            <v>656.32102123600794</v>
          </cell>
          <cell r="AE245">
            <v>677.30321526099101</v>
          </cell>
          <cell r="AF245">
            <v>44.340676445563574</v>
          </cell>
          <cell r="AG245">
            <v>30.980797043227252</v>
          </cell>
          <cell r="AH245">
            <v>29.946357860250878</v>
          </cell>
          <cell r="AI245">
            <v>30.176462736238811</v>
          </cell>
          <cell r="AJ245">
            <v>29.632721876394466</v>
          </cell>
          <cell r="AK245">
            <v>29.885129244099094</v>
          </cell>
          <cell r="AL245" t="e">
            <v>#REF!</v>
          </cell>
          <cell r="AM245" t="e">
            <v>#REF!</v>
          </cell>
          <cell r="AN245" t="e">
            <v>#REF!</v>
          </cell>
          <cell r="AO245" t="e">
            <v>#REF!</v>
          </cell>
          <cell r="AP245" t="e">
            <v>#REF!</v>
          </cell>
          <cell r="AR245">
            <v>2.5559084912343706</v>
          </cell>
          <cell r="AS245">
            <v>2.607026661059058</v>
          </cell>
          <cell r="AT245">
            <v>2.6591671942802391</v>
          </cell>
          <cell r="AU245">
            <v>2.7123505381658437</v>
          </cell>
          <cell r="AV245">
            <v>2.7665975489291608</v>
          </cell>
          <cell r="AW245">
            <v>2.821929499907744</v>
          </cell>
          <cell r="AX245">
            <v>2.8783680899058988</v>
          </cell>
          <cell r="AY245">
            <v>2.9359354517040166</v>
          </cell>
          <cell r="AZ245">
            <v>2.9946541607380968</v>
          </cell>
          <cell r="BA245">
            <v>3.0545472439528587</v>
          </cell>
          <cell r="BB245">
            <v>3.115638188831916</v>
          </cell>
          <cell r="BC245">
            <v>3.1779509526085543</v>
          </cell>
          <cell r="BD245">
            <v>3.2415099716607254</v>
          </cell>
          <cell r="BE245">
            <v>3.30634017109394</v>
          </cell>
          <cell r="BF245">
            <v>3.3724669745158189</v>
          </cell>
          <cell r="BG245">
            <v>3.4399163140061355</v>
          </cell>
          <cell r="BH245">
            <v>3.5087146402862581</v>
          </cell>
          <cell r="BI245">
            <v>3.5788889330919833</v>
          </cell>
        </row>
        <row r="246">
          <cell r="Y246">
            <v>820.30555400377796</v>
          </cell>
          <cell r="Z246">
            <v>849.83655394791401</v>
          </cell>
          <cell r="AA246">
            <v>875.33165056635153</v>
          </cell>
          <cell r="AB246">
            <v>890.97809851083503</v>
          </cell>
          <cell r="AC246">
            <v>911.37635670847237</v>
          </cell>
          <cell r="AD246">
            <v>951.47168362073614</v>
          </cell>
          <cell r="AE246">
            <v>994.28245161110522</v>
          </cell>
          <cell r="AF246">
            <v>33.51368362298669</v>
          </cell>
          <cell r="AG246">
            <v>38.759714013170054</v>
          </cell>
          <cell r="AH246">
            <v>41.99087345615547</v>
          </cell>
          <cell r="AI246">
            <v>43.830129175518579</v>
          </cell>
          <cell r="AJ246">
            <v>46.498170864621969</v>
          </cell>
          <cell r="AK246">
            <v>50.206730018871831</v>
          </cell>
          <cell r="AL246" t="e">
            <v>#REF!</v>
          </cell>
          <cell r="AM246" t="e">
            <v>#REF!</v>
          </cell>
          <cell r="AN246" t="e">
            <v>#REF!</v>
          </cell>
          <cell r="AO246" t="e">
            <v>#REF!</v>
          </cell>
          <cell r="AP246" t="e">
            <v>#REF!</v>
          </cell>
          <cell r="AR246">
            <v>3.0352589215630927</v>
          </cell>
          <cell r="AS246">
            <v>3.0959640999943545</v>
          </cell>
          <cell r="AT246">
            <v>3.1578833819942416</v>
          </cell>
          <cell r="AU246">
            <v>3.2210410496341266</v>
          </cell>
          <cell r="AV246">
            <v>3.2854618706268091</v>
          </cell>
          <cell r="AW246">
            <v>3.3511711080393454</v>
          </cell>
          <cell r="AX246">
            <v>3.4181945302001324</v>
          </cell>
          <cell r="AY246">
            <v>3.4865584208041351</v>
          </cell>
          <cell r="AZ246">
            <v>3.556289589220218</v>
          </cell>
          <cell r="BA246">
            <v>3.6274153810046226</v>
          </cell>
          <cell r="BB246">
            <v>3.6999636886247149</v>
          </cell>
          <cell r="BC246">
            <v>3.7739629623972091</v>
          </cell>
          <cell r="BD246">
            <v>3.8494422216451532</v>
          </cell>
          <cell r="BE246">
            <v>3.9264310660780564</v>
          </cell>
          <cell r="BF246">
            <v>4.0049596873996176</v>
          </cell>
          <cell r="BG246">
            <v>4.0850588811476101</v>
          </cell>
          <cell r="BH246">
            <v>4.1667600587705627</v>
          </cell>
          <cell r="BI246">
            <v>4.250095259945974</v>
          </cell>
        </row>
        <row r="247">
          <cell r="Y247">
            <v>653.6588003529464</v>
          </cell>
          <cell r="Z247">
            <v>702.02955157906445</v>
          </cell>
          <cell r="AA247">
            <v>735.72697005485952</v>
          </cell>
          <cell r="AB247">
            <v>776.230899493876</v>
          </cell>
          <cell r="AC247">
            <v>815.84106664401088</v>
          </cell>
          <cell r="AD247">
            <v>853.36819429132629</v>
          </cell>
          <cell r="AE247">
            <v>893.47486774387096</v>
          </cell>
          <cell r="AF247">
            <v>36.985554037239744</v>
          </cell>
          <cell r="AG247">
            <v>41.564283905635769</v>
          </cell>
          <cell r="AH247">
            <v>46.055063009363977</v>
          </cell>
          <cell r="AI247">
            <v>49.257843803896293</v>
          </cell>
          <cell r="AJ247">
            <v>53.198402226909636</v>
          </cell>
          <cell r="AK247">
            <v>56.964116396113674</v>
          </cell>
          <cell r="AL247" t="e">
            <v>#REF!</v>
          </cell>
          <cell r="AM247" t="e">
            <v>#REF!</v>
          </cell>
          <cell r="AN247" t="e">
            <v>#REF!</v>
          </cell>
          <cell r="AO247" t="e">
            <v>#REF!</v>
          </cell>
          <cell r="AP247" t="e">
            <v>#REF!</v>
          </cell>
          <cell r="AR247">
            <v>2.9631747768844696</v>
          </cell>
          <cell r="AS247">
            <v>3.0224382724221592</v>
          </cell>
          <cell r="AT247">
            <v>3.0828870378706026</v>
          </cell>
          <cell r="AU247">
            <v>3.1445447786280147</v>
          </cell>
          <cell r="AV247">
            <v>3.2074356742005752</v>
          </cell>
          <cell r="AW247">
            <v>3.2715843876845869</v>
          </cell>
          <cell r="AX247">
            <v>3.3370160754382789</v>
          </cell>
          <cell r="AY247">
            <v>3.4037563969470446</v>
          </cell>
          <cell r="AZ247">
            <v>3.4718315248859857</v>
          </cell>
          <cell r="BA247">
            <v>3.5412681553837055</v>
          </cell>
          <cell r="BB247">
            <v>3.6120935184913798</v>
          </cell>
          <cell r="BC247">
            <v>3.6843353888612076</v>
          </cell>
          <cell r="BD247">
            <v>3.7580220966384319</v>
          </cell>
          <cell r="BE247">
            <v>3.8331825385712004</v>
          </cell>
          <cell r="BF247">
            <v>3.9098461893426246</v>
          </cell>
          <cell r="BG247">
            <v>3.9880431131294771</v>
          </cell>
          <cell r="BH247">
            <v>4.0678039753920672</v>
          </cell>
          <cell r="BI247">
            <v>4.1491600548999088</v>
          </cell>
        </row>
        <row r="248">
          <cell r="Y248">
            <v>1806.7514390135939</v>
          </cell>
          <cell r="Z248">
            <v>2018.1413573781842</v>
          </cell>
          <cell r="AA248">
            <v>2159.4112523946574</v>
          </cell>
          <cell r="AB248">
            <v>2332.5382565568093</v>
          </cell>
          <cell r="AC248">
            <v>2533.5963257962649</v>
          </cell>
          <cell r="AD248">
            <v>2756.7516109818534</v>
          </cell>
          <cell r="AE248">
            <v>3005.0806394647925</v>
          </cell>
          <cell r="AF248">
            <v>86.964292248861128</v>
          </cell>
          <cell r="AG248">
            <v>97.683054608892789</v>
          </cell>
          <cell r="AH248">
            <v>109.43084321808868</v>
          </cell>
          <cell r="AI248">
            <v>116.56516967784086</v>
          </cell>
          <cell r="AJ248">
            <v>127.5860707105401</v>
          </cell>
          <cell r="AK248">
            <v>137.84756727670057</v>
          </cell>
          <cell r="AL248" t="e">
            <v>#REF!</v>
          </cell>
          <cell r="AM248" t="e">
            <v>#REF!</v>
          </cell>
          <cell r="AN248" t="e">
            <v>#REF!</v>
          </cell>
          <cell r="AO248" t="e">
            <v>#REF!</v>
          </cell>
          <cell r="AP248" t="e">
            <v>#REF!</v>
          </cell>
          <cell r="AR248">
            <v>3.0501431141168038</v>
          </cell>
          <cell r="AS248">
            <v>3.1111459763991398</v>
          </cell>
          <cell r="AT248">
            <v>3.1733688959271227</v>
          </cell>
          <cell r="AU248">
            <v>3.2368362738456651</v>
          </cell>
          <cell r="AV248">
            <v>3.3015729993225786</v>
          </cell>
          <cell r="AW248">
            <v>3.3676044593090304</v>
          </cell>
          <cell r="AX248">
            <v>3.4349565484952111</v>
          </cell>
          <cell r="AY248">
            <v>3.5036556794651155</v>
          </cell>
          <cell r="AZ248">
            <v>3.5737287930544177</v>
          </cell>
          <cell r="BA248">
            <v>3.6452033689155061</v>
          </cell>
          <cell r="BB248">
            <v>3.7181074362938165</v>
          </cell>
          <cell r="BC248">
            <v>3.7924695850196928</v>
          </cell>
          <cell r="BD248">
            <v>3.8683189767200865</v>
          </cell>
          <cell r="BE248">
            <v>3.9456853562544882</v>
          </cell>
          <cell r="BF248">
            <v>4.0245990633795783</v>
          </cell>
          <cell r="BG248">
            <v>4.1050910446471702</v>
          </cell>
          <cell r="BH248">
            <v>4.1871928655401138</v>
          </cell>
          <cell r="BI248">
            <v>4.2709367228509159</v>
          </cell>
        </row>
        <row r="249">
          <cell r="Y249">
            <v>396.91979598081855</v>
          </cell>
          <cell r="Z249">
            <v>408.8273898602431</v>
          </cell>
          <cell r="AA249">
            <v>425.99814023437341</v>
          </cell>
          <cell r="AB249">
            <v>449.02254019876358</v>
          </cell>
          <cell r="AC249">
            <v>475.54509274146562</v>
          </cell>
          <cell r="AD249">
            <v>504.56608527677793</v>
          </cell>
          <cell r="AE249">
            <v>535.86268911306593</v>
          </cell>
          <cell r="AF249">
            <v>20.245313016175473</v>
          </cell>
          <cell r="AG249">
            <v>22.970259489908418</v>
          </cell>
          <cell r="AH249">
            <v>25.002105498325207</v>
          </cell>
          <cell r="AI249">
            <v>27.430770536051686</v>
          </cell>
          <cell r="AJ249">
            <v>29.896285094929155</v>
          </cell>
          <cell r="AK249">
            <v>32.317807206541815</v>
          </cell>
          <cell r="AL249" t="e">
            <v>#REF!</v>
          </cell>
          <cell r="AM249" t="e">
            <v>#REF!</v>
          </cell>
          <cell r="AN249" t="e">
            <v>#REF!</v>
          </cell>
          <cell r="AO249" t="e">
            <v>#REF!</v>
          </cell>
          <cell r="AP249" t="e">
            <v>#REF!</v>
          </cell>
          <cell r="AR249">
            <v>3.1724395660395981</v>
          </cell>
          <cell r="AS249">
            <v>3.2358883573603903</v>
          </cell>
          <cell r="AT249">
            <v>3.3006061245075982</v>
          </cell>
          <cell r="AU249">
            <v>3.3666182469977501</v>
          </cell>
          <cell r="AV249">
            <v>3.4339506119377052</v>
          </cell>
          <cell r="AW249">
            <v>3.5026296241764592</v>
          </cell>
          <cell r="AX249">
            <v>3.5726822166599885</v>
          </cell>
          <cell r="AY249">
            <v>3.6441358609931882</v>
          </cell>
          <cell r="AZ249">
            <v>3.717018578213052</v>
          </cell>
          <cell r="BA249">
            <v>3.791358949777313</v>
          </cell>
          <cell r="BB249">
            <v>3.8671861287728593</v>
          </cell>
          <cell r="BC249">
            <v>3.9445298513483165</v>
          </cell>
          <cell r="BD249">
            <v>4.0234204483752825</v>
          </cell>
          <cell r="BE249">
            <v>4.1038888573427883</v>
          </cell>
          <cell r="BF249">
            <v>4.1859666344896445</v>
          </cell>
          <cell r="BG249">
            <v>4.2696859671794378</v>
          </cell>
          <cell r="BH249">
            <v>4.3550796865230268</v>
          </cell>
          <cell r="BI249">
            <v>4.4421812802534877</v>
          </cell>
        </row>
        <row r="250">
          <cell r="Y250">
            <v>324.28402483758845</v>
          </cell>
          <cell r="Z250">
            <v>341.47107815398061</v>
          </cell>
          <cell r="AA250">
            <v>355.1299212801398</v>
          </cell>
          <cell r="AB250">
            <v>376.46506053548762</v>
          </cell>
          <cell r="AC250">
            <v>403.24113796607423</v>
          </cell>
          <cell r="AD250">
            <v>433.10181951666436</v>
          </cell>
          <cell r="AE250">
            <v>465.60681496536051</v>
          </cell>
          <cell r="AF250">
            <v>35.867345054832313</v>
          </cell>
          <cell r="AG250">
            <v>42.650858915228788</v>
          </cell>
          <cell r="AH250">
            <v>46.905609969230284</v>
          </cell>
          <cell r="AI250">
            <v>53.635576764793889</v>
          </cell>
          <cell r="AJ250">
            <v>61.302348600784327</v>
          </cell>
          <cell r="AK250">
            <v>67.7184072911773</v>
          </cell>
          <cell r="AL250" t="e">
            <v>#REF!</v>
          </cell>
          <cell r="AM250" t="e">
            <v>#REF!</v>
          </cell>
          <cell r="AN250" t="e">
            <v>#REF!</v>
          </cell>
          <cell r="AO250" t="e">
            <v>#REF!</v>
          </cell>
          <cell r="AP250" t="e">
            <v>#REF!</v>
          </cell>
          <cell r="AR250">
            <v>4.2942158563236035</v>
          </cell>
          <cell r="AS250">
            <v>4.3801001734500753</v>
          </cell>
          <cell r="AT250">
            <v>4.4677021769190768</v>
          </cell>
          <cell r="AU250">
            <v>4.5570562204574587</v>
          </cell>
          <cell r="AV250">
            <v>4.6481973448666078</v>
          </cell>
          <cell r="AW250">
            <v>4.7411612917639401</v>
          </cell>
          <cell r="AX250">
            <v>4.8359845175992193</v>
          </cell>
          <cell r="AY250">
            <v>4.932704207951204</v>
          </cell>
          <cell r="AZ250">
            <v>5.0313582921102284</v>
          </cell>
          <cell r="BA250">
            <v>5.1319854579524335</v>
          </cell>
          <cell r="BB250">
            <v>5.2346251671114823</v>
          </cell>
          <cell r="BC250">
            <v>5.3393176704537124</v>
          </cell>
          <cell r="BD250">
            <v>5.4461040238627865</v>
          </cell>
          <cell r="BE250">
            <v>5.5550261043400422</v>
          </cell>
          <cell r="BF250">
            <v>5.6661266264268431</v>
          </cell>
          <cell r="BG250">
            <v>5.77944915895538</v>
          </cell>
          <cell r="BH250">
            <v>5.8950381421344877</v>
          </cell>
          <cell r="BI250">
            <v>6.0129389049771778</v>
          </cell>
        </row>
        <row r="251">
          <cell r="Y251">
            <v>256.41998245933939</v>
          </cell>
          <cell r="Z251">
            <v>237.18848377488894</v>
          </cell>
          <cell r="AA251">
            <v>232.44471409939123</v>
          </cell>
          <cell r="AB251">
            <v>231.22767921517485</v>
          </cell>
          <cell r="AC251">
            <v>234.89508360811158</v>
          </cell>
          <cell r="AD251">
            <v>242.87567217119542</v>
          </cell>
          <cell r="AE251">
            <v>251.37028363459018</v>
          </cell>
          <cell r="AF251">
            <v>4.3772141686263746</v>
          </cell>
          <cell r="AG251">
            <v>4.7632622209323046</v>
          </cell>
          <cell r="AH251">
            <v>5.2564247157068076</v>
          </cell>
          <cell r="AI251">
            <v>5.633671813658224</v>
          </cell>
          <cell r="AJ251">
            <v>6.0135007445910951</v>
          </cell>
          <cell r="AK251">
            <v>6.4062945588961826</v>
          </cell>
          <cell r="AL251" t="e">
            <v>#REF!</v>
          </cell>
          <cell r="AM251" t="e">
            <v>#REF!</v>
          </cell>
          <cell r="AN251" t="e">
            <v>#REF!</v>
          </cell>
          <cell r="AO251" t="e">
            <v>#REF!</v>
          </cell>
          <cell r="AP251" t="e">
            <v>#REF!</v>
          </cell>
          <cell r="AR251">
            <v>6.0602414813269059</v>
          </cell>
          <cell r="AS251">
            <v>6.1814463109534445</v>
          </cell>
          <cell r="AT251">
            <v>6.3050752371725132</v>
          </cell>
          <cell r="AU251">
            <v>6.4311767419159631</v>
          </cell>
          <cell r="AV251">
            <v>6.5598002767542827</v>
          </cell>
          <cell r="AW251">
            <v>6.690996282289368</v>
          </cell>
          <cell r="AX251">
            <v>6.8248162079351555</v>
          </cell>
          <cell r="AY251">
            <v>6.9613125320938591</v>
          </cell>
          <cell r="AZ251">
            <v>7.100538782735736</v>
          </cell>
          <cell r="BA251">
            <v>7.2425495583904507</v>
          </cell>
          <cell r="BB251">
            <v>7.3874005495582598</v>
          </cell>
          <cell r="BC251">
            <v>7.5351485605494251</v>
          </cell>
          <cell r="BD251">
            <v>7.6858515317604139</v>
          </cell>
          <cell r="BE251">
            <v>7.8395685623956224</v>
          </cell>
          <cell r="BF251">
            <v>7.9963599336435349</v>
          </cell>
          <cell r="BG251">
            <v>8.1562871323164057</v>
          </cell>
          <cell r="BH251">
            <v>8.3194128749627332</v>
          </cell>
          <cell r="BI251">
            <v>8.4858011324619884</v>
          </cell>
        </row>
        <row r="252">
          <cell r="Y252">
            <v>1807.5334262544441</v>
          </cell>
          <cell r="Z252">
            <v>1879.8347633046219</v>
          </cell>
          <cell r="AA252">
            <v>1977.5861709964618</v>
          </cell>
          <cell r="AB252">
            <v>2082.4838890483943</v>
          </cell>
          <cell r="AC252">
            <v>2197.1206223637987</v>
          </cell>
          <cell r="AD252">
            <v>2313.593245442351</v>
          </cell>
          <cell r="AE252">
            <v>2438.5538228749624</v>
          </cell>
          <cell r="AF252">
            <v>46.720226944240018</v>
          </cell>
          <cell r="AG252">
            <v>49.729150980236405</v>
          </cell>
          <cell r="AH252">
            <v>53.87608367379886</v>
          </cell>
          <cell r="AI252">
            <v>56.870520299716532</v>
          </cell>
          <cell r="AJ252">
            <v>58.832964017046891</v>
          </cell>
          <cell r="AK252">
            <v>61.520587436870002</v>
          </cell>
          <cell r="AL252" t="e">
            <v>#REF!</v>
          </cell>
          <cell r="AM252" t="e">
            <v>#REF!</v>
          </cell>
          <cell r="AN252" t="e">
            <v>#REF!</v>
          </cell>
          <cell r="AO252" t="e">
            <v>#REF!</v>
          </cell>
          <cell r="AP252" t="e">
            <v>#REF!</v>
          </cell>
          <cell r="AR252">
            <v>4.5218919927725576</v>
          </cell>
          <cell r="AS252">
            <v>4.6123298326280091</v>
          </cell>
          <cell r="AT252">
            <v>4.7045764292805696</v>
          </cell>
          <cell r="AU252">
            <v>4.7986679578661811</v>
          </cell>
          <cell r="AV252">
            <v>4.8946413170235044</v>
          </cell>
          <cell r="AW252">
            <v>4.9925341433639749</v>
          </cell>
          <cell r="AX252">
            <v>5.0923848262312541</v>
          </cell>
          <cell r="AY252">
            <v>5.194232522755879</v>
          </cell>
          <cell r="AZ252">
            <v>5.2981171732109971</v>
          </cell>
          <cell r="BA252">
            <v>5.4040795166752167</v>
          </cell>
          <cell r="BB252">
            <v>5.5121611070087209</v>
          </cell>
          <cell r="BC252">
            <v>5.6224043291488952</v>
          </cell>
          <cell r="BD252">
            <v>5.734852415731873</v>
          </cell>
          <cell r="BE252">
            <v>5.8495494640465102</v>
          </cell>
          <cell r="BF252">
            <v>5.9665404533274407</v>
          </cell>
          <cell r="BG252">
            <v>6.0858712623939892</v>
          </cell>
          <cell r="BH252">
            <v>6.2075886876418691</v>
          </cell>
          <cell r="BI252">
            <v>6.3317404613947064</v>
          </cell>
        </row>
        <row r="253">
          <cell r="Y253">
            <v>238.37982129321796</v>
          </cell>
          <cell r="Z253">
            <v>226.52200618219209</v>
          </cell>
          <cell r="AA253">
            <v>235.5828864294798</v>
          </cell>
          <cell r="AB253">
            <v>245.94853343237693</v>
          </cell>
          <cell r="AC253">
            <v>257.01621743683387</v>
          </cell>
          <cell r="AD253">
            <v>269.09597965636505</v>
          </cell>
          <cell r="AE253">
            <v>282.01258667987059</v>
          </cell>
          <cell r="AF253">
            <v>11.593549393993669</v>
          </cell>
          <cell r="AG253">
            <v>12.828098254318489</v>
          </cell>
          <cell r="AH253">
            <v>14.244385929886144</v>
          </cell>
          <cell r="AI253">
            <v>15.29151611781888</v>
          </cell>
          <cell r="AJ253">
            <v>16.180583199368552</v>
          </cell>
          <cell r="AK253">
            <v>17.005484060132879</v>
          </cell>
          <cell r="AL253" t="e">
            <v>#REF!</v>
          </cell>
          <cell r="AM253" t="e">
            <v>#REF!</v>
          </cell>
          <cell r="AN253" t="e">
            <v>#REF!</v>
          </cell>
          <cell r="AO253" t="e">
            <v>#REF!</v>
          </cell>
          <cell r="AP253" t="e">
            <v>#REF!</v>
          </cell>
          <cell r="AR253">
            <v>3.4680879074882145</v>
          </cell>
          <cell r="AS253">
            <v>3.537449665637979</v>
          </cell>
          <cell r="AT253">
            <v>3.6081986589507387</v>
          </cell>
          <cell r="AU253">
            <v>3.6803626321297536</v>
          </cell>
          <cell r="AV253">
            <v>3.7539698847723488</v>
          </cell>
          <cell r="AW253">
            <v>3.8290492824677957</v>
          </cell>
          <cell r="AX253">
            <v>3.9056302681171515</v>
          </cell>
          <cell r="AY253">
            <v>3.9837428734794944</v>
          </cell>
          <cell r="AZ253">
            <v>4.0634177309490846</v>
          </cell>
          <cell r="BA253">
            <v>4.1446860855680665</v>
          </cell>
          <cell r="BB253">
            <v>4.2275798072794277</v>
          </cell>
          <cell r="BC253">
            <v>4.312131403425016</v>
          </cell>
          <cell r="BD253">
            <v>4.3983740314935167</v>
          </cell>
          <cell r="BE253">
            <v>4.4863415121233867</v>
          </cell>
          <cell r="BF253">
            <v>4.5760683423658541</v>
          </cell>
          <cell r="BG253">
            <v>4.6675897092131713</v>
          </cell>
          <cell r="BH253">
            <v>4.7609415033974347</v>
          </cell>
          <cell r="BI253">
            <v>4.8561603334653833</v>
          </cell>
        </row>
        <row r="254">
          <cell r="Y254">
            <v>1454.7414738190216</v>
          </cell>
          <cell r="Z254">
            <v>1582.0343892623193</v>
          </cell>
          <cell r="AA254">
            <v>1740.2378281885517</v>
          </cell>
          <cell r="AB254">
            <v>1914.2616110074066</v>
          </cell>
          <cell r="AC254">
            <v>2086.5451559980734</v>
          </cell>
          <cell r="AD254">
            <v>2274.3342200379006</v>
          </cell>
          <cell r="AE254">
            <v>2479.0242998413119</v>
          </cell>
          <cell r="AF254">
            <v>18.612919484782907</v>
          </cell>
          <cell r="AG254">
            <v>21.379977167803851</v>
          </cell>
          <cell r="AH254">
            <v>23.906810135509318</v>
          </cell>
          <cell r="AI254">
            <v>26.391141698335225</v>
          </cell>
          <cell r="AJ254">
            <v>28.706386090864353</v>
          </cell>
          <cell r="AK254">
            <v>30.436337675044289</v>
          </cell>
          <cell r="AL254" t="e">
            <v>#REF!</v>
          </cell>
          <cell r="AM254" t="e">
            <v>#REF!</v>
          </cell>
          <cell r="AN254" t="e">
            <v>#REF!</v>
          </cell>
          <cell r="AO254" t="e">
            <v>#REF!</v>
          </cell>
          <cell r="AP254" t="e">
            <v>#REF!</v>
          </cell>
          <cell r="AR254">
            <v>5.824093989287964</v>
          </cell>
          <cell r="AS254">
            <v>5.9405758690737231</v>
          </cell>
          <cell r="AT254">
            <v>6.0593873864551977</v>
          </cell>
          <cell r="AU254">
            <v>6.180575134184302</v>
          </cell>
          <cell r="AV254">
            <v>6.3041866368679882</v>
          </cell>
          <cell r="AW254">
            <v>6.4302703696053483</v>
          </cell>
          <cell r="AX254">
            <v>6.5588757769974553</v>
          </cell>
          <cell r="AY254">
            <v>6.6900532925374048</v>
          </cell>
          <cell r="AZ254">
            <v>6.8238543583881528</v>
          </cell>
          <cell r="BA254">
            <v>6.9603314455559158</v>
          </cell>
          <cell r="BB254">
            <v>7.0995380744670342</v>
          </cell>
          <cell r="BC254">
            <v>7.241528835956375</v>
          </cell>
          <cell r="BD254">
            <v>7.3863594126755023</v>
          </cell>
          <cell r="BE254">
            <v>7.5340866009290126</v>
          </cell>
          <cell r="BF254">
            <v>7.6847683329475931</v>
          </cell>
          <cell r="BG254">
            <v>7.8384636996065451</v>
          </cell>
          <cell r="BH254">
            <v>7.995232973598676</v>
          </cell>
          <cell r="BI254">
            <v>8.15513763307065</v>
          </cell>
        </row>
        <row r="255">
          <cell r="Y255">
            <v>1106.8633126575778</v>
          </cell>
          <cell r="Z255">
            <v>1136.1966441959519</v>
          </cell>
          <cell r="AA255">
            <v>1158.9205770798712</v>
          </cell>
          <cell r="AB255">
            <v>1170.50978285067</v>
          </cell>
          <cell r="AC255">
            <v>1207.9660959018915</v>
          </cell>
          <cell r="AD255">
            <v>1247.8289770666538</v>
          </cell>
          <cell r="AE255">
            <v>1290.2551622869198</v>
          </cell>
          <cell r="AF255">
            <v>34.749449698658324</v>
          </cell>
          <cell r="AG255">
            <v>36.310176041439199</v>
          </cell>
          <cell r="AH255">
            <v>38.761816281527089</v>
          </cell>
          <cell r="AI255">
            <v>40.751392804920513</v>
          </cell>
          <cell r="AJ255">
            <v>42.497070614816352</v>
          </cell>
          <cell r="AK255">
            <v>44.678143920206672</v>
          </cell>
          <cell r="AL255" t="e">
            <v>#REF!</v>
          </cell>
          <cell r="AM255" t="e">
            <v>#REF!</v>
          </cell>
          <cell r="AN255" t="e">
            <v>#REF!</v>
          </cell>
          <cell r="AO255" t="e">
            <v>#REF!</v>
          </cell>
          <cell r="AP255" t="e">
            <v>#REF!</v>
          </cell>
          <cell r="AR255">
            <v>2.6219865812864538</v>
          </cell>
          <cell r="AS255">
            <v>2.6744263129121828</v>
          </cell>
          <cell r="AT255">
            <v>2.7279148391704267</v>
          </cell>
          <cell r="AU255">
            <v>2.7824731359538353</v>
          </cell>
          <cell r="AV255">
            <v>2.8381225986729119</v>
          </cell>
          <cell r="AW255">
            <v>2.8948850506463701</v>
          </cell>
          <cell r="AX255">
            <v>2.9527827516592975</v>
          </cell>
          <cell r="AY255">
            <v>3.0118384066924837</v>
          </cell>
          <cell r="AZ255">
            <v>3.0720751748263333</v>
          </cell>
          <cell r="BA255">
            <v>3.1335166783228598</v>
          </cell>
          <cell r="BB255">
            <v>3.1961870118893172</v>
          </cell>
          <cell r="BC255">
            <v>3.2601107521271038</v>
          </cell>
          <cell r="BD255">
            <v>3.325312967169646</v>
          </cell>
          <cell r="BE255">
            <v>3.3918192265130389</v>
          </cell>
          <cell r="BF255">
            <v>3.4596556110432997</v>
          </cell>
          <cell r="BG255">
            <v>3.5288487232641659</v>
          </cell>
          <cell r="BH255">
            <v>3.5994256977294494</v>
          </cell>
          <cell r="BI255">
            <v>3.6714142116840387</v>
          </cell>
        </row>
        <row r="256">
          <cell r="Y256">
            <v>1567.5846848129866</v>
          </cell>
          <cell r="Z256">
            <v>1717.8499667010312</v>
          </cell>
          <cell r="AA256">
            <v>1836.1616458369363</v>
          </cell>
          <cell r="AB256">
            <v>1951.8210815476132</v>
          </cell>
          <cell r="AC256">
            <v>2075.4101108515183</v>
          </cell>
          <cell r="AD256">
            <v>2207.5184093910061</v>
          </cell>
          <cell r="AE256">
            <v>2363.1356597294421</v>
          </cell>
          <cell r="AF256">
            <v>79.732248299766894</v>
          </cell>
          <cell r="AG256">
            <v>89.434125647012095</v>
          </cell>
          <cell r="AH256">
            <v>98.501548034823116</v>
          </cell>
          <cell r="AI256">
            <v>106.98771014434146</v>
          </cell>
          <cell r="AJ256">
            <v>113.67247729718603</v>
          </cell>
          <cell r="AK256">
            <v>120.81129447013593</v>
          </cell>
          <cell r="AL256" t="e">
            <v>#REF!</v>
          </cell>
          <cell r="AM256" t="e">
            <v>#REF!</v>
          </cell>
          <cell r="AN256" t="e">
            <v>#REF!</v>
          </cell>
          <cell r="AO256" t="e">
            <v>#REF!</v>
          </cell>
          <cell r="AP256" t="e">
            <v>#REF!</v>
          </cell>
          <cell r="AR256">
            <v>0.49666330878179943</v>
          </cell>
          <cell r="AS256">
            <v>0.50659657495743537</v>
          </cell>
          <cell r="AT256">
            <v>0.51672850645658408</v>
          </cell>
          <cell r="AU256">
            <v>0.52706307658571572</v>
          </cell>
          <cell r="AV256">
            <v>0.53760433811743003</v>
          </cell>
          <cell r="AW256">
            <v>0.54835642487977865</v>
          </cell>
          <cell r="AX256">
            <v>0.55932355337737427</v>
          </cell>
          <cell r="AY256">
            <v>0.57051002444492172</v>
          </cell>
          <cell r="AZ256">
            <v>0.58192022493382012</v>
          </cell>
          <cell r="BA256">
            <v>0.59355862943249649</v>
          </cell>
          <cell r="BB256">
            <v>0.60542980202114638</v>
          </cell>
          <cell r="BC256">
            <v>0.61753839806156929</v>
          </cell>
          <cell r="BD256">
            <v>0.62988916602280065</v>
          </cell>
          <cell r="BE256">
            <v>0.64248694934325667</v>
          </cell>
          <cell r="BF256">
            <v>0.65533668833012182</v>
          </cell>
          <cell r="BG256">
            <v>0.66844342209672425</v>
          </cell>
          <cell r="BH256">
            <v>0.68181229053865877</v>
          </cell>
          <cell r="BI256">
            <v>0.69544853634943193</v>
          </cell>
        </row>
        <row r="257">
          <cell r="Y257">
            <v>3920.9383887896388</v>
          </cell>
          <cell r="Z257">
            <v>4502.5562510939453</v>
          </cell>
          <cell r="AA257">
            <v>4742.1555672974764</v>
          </cell>
          <cell r="AB257">
            <v>4984.2217512032585</v>
          </cell>
          <cell r="AC257">
            <v>5241.8114997087096</v>
          </cell>
          <cell r="AD257">
            <v>5525.8922163397119</v>
          </cell>
          <cell r="AE257">
            <v>5831.7405098640966</v>
          </cell>
          <cell r="AF257">
            <v>253.92916490379869</v>
          </cell>
          <cell r="AG257">
            <v>276.6907786533061</v>
          </cell>
          <cell r="AH257">
            <v>299.65004816163275</v>
          </cell>
          <cell r="AI257">
            <v>321.43151888671656</v>
          </cell>
          <cell r="AJ257">
            <v>335.21565867000925</v>
          </cell>
          <cell r="AK257">
            <v>354.87634813294551</v>
          </cell>
          <cell r="AL257" t="e">
            <v>#REF!</v>
          </cell>
          <cell r="AM257" t="e">
            <v>#REF!</v>
          </cell>
          <cell r="AN257" t="e">
            <v>#REF!</v>
          </cell>
          <cell r="AO257" t="e">
            <v>#REF!</v>
          </cell>
          <cell r="AP257" t="e">
            <v>#REF!</v>
          </cell>
          <cell r="AR257">
            <v>32.61121292988657</v>
          </cell>
          <cell r="AS257">
            <v>33.263437188484303</v>
          </cell>
          <cell r="AT257">
            <v>33.92870593225399</v>
          </cell>
          <cell r="AU257">
            <v>34.607280050899071</v>
          </cell>
          <cell r="AV257">
            <v>35.299425651917055</v>
          </cell>
          <cell r="AW257">
            <v>36.005414164955397</v>
          </cell>
          <cell r="AX257">
            <v>36.725522448254509</v>
          </cell>
          <cell r="AY257">
            <v>37.460032897219598</v>
          </cell>
          <cell r="AZ257">
            <v>38.209233555163991</v>
          </cell>
          <cell r="BA257">
            <v>38.97341822626727</v>
          </cell>
          <cell r="BB257">
            <v>39.752886590792613</v>
          </cell>
          <cell r="BC257">
            <v>40.547944322608465</v>
          </cell>
          <cell r="BD257">
            <v>41.358903209060635</v>
          </cell>
          <cell r="BE257">
            <v>42.186081273241847</v>
          </cell>
          <cell r="BF257">
            <v>43.029802898706684</v>
          </cell>
          <cell r="BG257">
            <v>43.890398956680819</v>
          </cell>
          <cell r="BH257">
            <v>44.768206935814433</v>
          </cell>
          <cell r="BI257">
            <v>45.663571074530722</v>
          </cell>
        </row>
        <row r="258">
          <cell r="Y258">
            <v>133.66592608149202</v>
          </cell>
          <cell r="Z258">
            <v>165.20119899549024</v>
          </cell>
          <cell r="AA258">
            <v>174.12206374124662</v>
          </cell>
          <cell r="AB258">
            <v>184.56938756572151</v>
          </cell>
          <cell r="AC258">
            <v>193.79785694400758</v>
          </cell>
          <cell r="AD258">
            <v>205.42572836064807</v>
          </cell>
          <cell r="AE258">
            <v>217.75127206228692</v>
          </cell>
          <cell r="AF258">
            <v>8.1140665271678056</v>
          </cell>
          <cell r="AG258">
            <v>9.2228331234312666</v>
          </cell>
          <cell r="AH258">
            <v>10.173826674037315</v>
          </cell>
          <cell r="AI258">
            <v>11.000700603941528</v>
          </cell>
          <cell r="AJ258">
            <v>11.633360345654804</v>
          </cell>
          <cell r="AK258">
            <v>12.200477228704269</v>
          </cell>
          <cell r="AL258" t="e">
            <v>#REF!</v>
          </cell>
          <cell r="AM258" t="e">
            <v>#REF!</v>
          </cell>
          <cell r="AN258" t="e">
            <v>#REF!</v>
          </cell>
          <cell r="AO258" t="e">
            <v>#REF!</v>
          </cell>
          <cell r="AP258" t="e">
            <v>#REF!</v>
          </cell>
          <cell r="AR258">
            <v>7.2272592008065351</v>
          </cell>
          <cell r="AS258">
            <v>7.3718043848226662</v>
          </cell>
          <cell r="AT258">
            <v>7.5192404725191198</v>
          </cell>
          <cell r="AU258">
            <v>7.6696252819695019</v>
          </cell>
          <cell r="AV258">
            <v>7.823017787608892</v>
          </cell>
          <cell r="AW258">
            <v>7.97947814336107</v>
          </cell>
          <cell r="AX258">
            <v>8.1390677062282908</v>
          </cell>
          <cell r="AY258">
            <v>8.3018490603528576</v>
          </cell>
          <cell r="AZ258">
            <v>8.4678860415599146</v>
          </cell>
          <cell r="BA258">
            <v>8.6372437623911136</v>
          </cell>
          <cell r="BB258">
            <v>8.809988637638936</v>
          </cell>
          <cell r="BC258">
            <v>8.9861884103917156</v>
          </cell>
          <cell r="BD258">
            <v>9.1659121785995499</v>
          </cell>
          <cell r="BE258">
            <v>9.3492304221715408</v>
          </cell>
          <cell r="BF258">
            <v>9.5362150306149722</v>
          </cell>
          <cell r="BG258">
            <v>9.7269393312272712</v>
          </cell>
          <cell r="BH258">
            <v>9.9214781178518159</v>
          </cell>
          <cell r="BI258">
            <v>10.119907680208852</v>
          </cell>
        </row>
        <row r="259">
          <cell r="Y259">
            <v>786.25921376206281</v>
          </cell>
          <cell r="Z259">
            <v>834.00259384669255</v>
          </cell>
          <cell r="AA259">
            <v>875.70272353902726</v>
          </cell>
          <cell r="AB259">
            <v>919.48785971597886</v>
          </cell>
          <cell r="AC259">
            <v>956.26737410461794</v>
          </cell>
          <cell r="AD259">
            <v>994.51806906880267</v>
          </cell>
          <cell r="AE259">
            <v>1034.2987918315548</v>
          </cell>
          <cell r="AF259">
            <v>0.92261485771780705</v>
          </cell>
          <cell r="AG259">
            <v>1.0813860081852658</v>
          </cell>
          <cell r="AH259">
            <v>1.2280300039058003</v>
          </cell>
          <cell r="AI259">
            <v>1.32237761905423</v>
          </cell>
          <cell r="AJ259">
            <v>1.3998647969871911</v>
          </cell>
          <cell r="AK259">
            <v>1.4190295583739219</v>
          </cell>
          <cell r="AL259" t="e">
            <v>#REF!</v>
          </cell>
          <cell r="AM259" t="e">
            <v>#REF!</v>
          </cell>
          <cell r="AN259" t="e">
            <v>#REF!</v>
          </cell>
          <cell r="AO259" t="e">
            <v>#REF!</v>
          </cell>
          <cell r="AP259" t="e">
            <v>#REF!</v>
          </cell>
          <cell r="AR259">
            <v>2.9415488738358175</v>
          </cell>
          <cell r="AS259">
            <v>3.0003798513125339</v>
          </cell>
          <cell r="AT259">
            <v>3.0603874483387847</v>
          </cell>
          <cell r="AU259">
            <v>3.1215951973055605</v>
          </cell>
          <cell r="AV259">
            <v>3.1840271012516719</v>
          </cell>
          <cell r="AW259">
            <v>3.2477076432767054</v>
          </cell>
          <cell r="AX259">
            <v>3.3126617961422395</v>
          </cell>
          <cell r="AY259">
            <v>3.3789150320650845</v>
          </cell>
          <cell r="AZ259">
            <v>3.4464933327063862</v>
          </cell>
          <cell r="BA259">
            <v>3.5154231993605141</v>
          </cell>
          <cell r="BB259">
            <v>3.5857316633477243</v>
          </cell>
          <cell r="BC259">
            <v>3.6574462966146788</v>
          </cell>
          <cell r="BD259">
            <v>3.7305952225469725</v>
          </cell>
          <cell r="BE259">
            <v>3.805207126997912</v>
          </cell>
          <cell r="BF259">
            <v>3.8813112695378704</v>
          </cell>
          <cell r="BG259">
            <v>3.958937494928628</v>
          </cell>
          <cell r="BH259">
            <v>4.0381162448272008</v>
          </cell>
          <cell r="BI259">
            <v>4.1188785697237451</v>
          </cell>
        </row>
        <row r="260">
          <cell r="Y260">
            <v>422.2974887072686</v>
          </cell>
          <cell r="Z260">
            <v>414.16959864639796</v>
          </cell>
          <cell r="AA260">
            <v>447.30316653810979</v>
          </cell>
          <cell r="AB260">
            <v>483.08741986115854</v>
          </cell>
          <cell r="AC260">
            <v>516.90353925143972</v>
          </cell>
          <cell r="AD260">
            <v>553.08678699904033</v>
          </cell>
          <cell r="AE260">
            <v>591.80286208897314</v>
          </cell>
          <cell r="AF260">
            <v>9.0502947789523613</v>
          </cell>
          <cell r="AG260">
            <v>10.565851201110149</v>
          </cell>
          <cell r="AH260">
            <v>11.905018633522984</v>
          </cell>
          <cell r="AI260">
            <v>12.954963049824238</v>
          </cell>
          <cell r="AJ260">
            <v>13.729143804414356</v>
          </cell>
          <cell r="AK260">
            <v>14.278181862474327</v>
          </cell>
          <cell r="AL260" t="e">
            <v>#REF!</v>
          </cell>
          <cell r="AM260" t="e">
            <v>#REF!</v>
          </cell>
          <cell r="AN260" t="e">
            <v>#REF!</v>
          </cell>
          <cell r="AO260" t="e">
            <v>#REF!</v>
          </cell>
          <cell r="AP260" t="e">
            <v>#REF!</v>
          </cell>
          <cell r="AR260">
            <v>0.74307864342814867</v>
          </cell>
          <cell r="AS260">
            <v>0.7579402162967116</v>
          </cell>
          <cell r="AT260">
            <v>0.77309902062264579</v>
          </cell>
          <cell r="AU260">
            <v>0.78856100103509874</v>
          </cell>
          <cell r="AV260">
            <v>0.80433222105580071</v>
          </cell>
          <cell r="AW260">
            <v>0.82041886547691678</v>
          </cell>
          <cell r="AX260">
            <v>0.83682724278645515</v>
          </cell>
          <cell r="AY260">
            <v>0.85356378764218421</v>
          </cell>
          <cell r="AZ260">
            <v>0.87063506339502794</v>
          </cell>
          <cell r="BA260">
            <v>0.88804776466292856</v>
          </cell>
          <cell r="BB260">
            <v>0.90580871995618717</v>
          </cell>
          <cell r="BC260">
            <v>0.92392489435531089</v>
          </cell>
          <cell r="BD260">
            <v>0.94240339224241709</v>
          </cell>
          <cell r="BE260">
            <v>0.96125146008726547</v>
          </cell>
          <cell r="BF260">
            <v>0.98047648928901077</v>
          </cell>
          <cell r="BG260">
            <v>1.0000860190747909</v>
          </cell>
          <cell r="BH260">
            <v>1.0200877394562866</v>
          </cell>
          <cell r="BI260">
            <v>1.0404894942454124</v>
          </cell>
        </row>
        <row r="261">
          <cell r="Y261">
            <v>1299.6451110609175</v>
          </cell>
          <cell r="Z261">
            <v>1419.2393340977217</v>
          </cell>
          <cell r="AA261">
            <v>1504.3936941435848</v>
          </cell>
          <cell r="AB261">
            <v>1594.6573157922001</v>
          </cell>
          <cell r="AC261">
            <v>1674.3901815818103</v>
          </cell>
          <cell r="AD261">
            <v>1758.1096906609005</v>
          </cell>
          <cell r="AE261">
            <v>1846.0151751939457</v>
          </cell>
          <cell r="AF261">
            <v>28.366971854524596</v>
          </cell>
          <cell r="AG261">
            <v>31.165491840933402</v>
          </cell>
          <cell r="AH261">
            <v>35.302796556682409</v>
          </cell>
          <cell r="AI261">
            <v>37.871361298151321</v>
          </cell>
          <cell r="AJ261">
            <v>40.318269535206888</v>
          </cell>
          <cell r="AK261">
            <v>41.433935601558709</v>
          </cell>
          <cell r="AL261" t="e">
            <v>#REF!</v>
          </cell>
          <cell r="AM261" t="e">
            <v>#REF!</v>
          </cell>
          <cell r="AN261" t="e">
            <v>#REF!</v>
          </cell>
          <cell r="AO261" t="e">
            <v>#REF!</v>
          </cell>
          <cell r="AP261" t="e">
            <v>#REF!</v>
          </cell>
          <cell r="AR261">
            <v>8.8850444441020642</v>
          </cell>
          <cell r="AS261">
            <v>9.0627453329841057</v>
          </cell>
          <cell r="AT261">
            <v>9.2440002396437873</v>
          </cell>
          <cell r="AU261">
            <v>9.4288802444366624</v>
          </cell>
          <cell r="AV261">
            <v>9.6174578493253957</v>
          </cell>
          <cell r="AW261">
            <v>9.8098070063119032</v>
          </cell>
          <cell r="AX261">
            <v>10.006003146438141</v>
          </cell>
          <cell r="AY261">
            <v>10.206123209366904</v>
          </cell>
          <cell r="AZ261">
            <v>10.410245673554243</v>
          </cell>
          <cell r="BA261">
            <v>10.618450587025329</v>
          </cell>
          <cell r="BB261">
            <v>10.830819598765835</v>
          </cell>
          <cell r="BC261">
            <v>11.047435990741151</v>
          </cell>
          <cell r="BD261">
            <v>11.268384710555974</v>
          </cell>
          <cell r="BE261">
            <v>11.493752404767093</v>
          </cell>
          <cell r="BF261">
            <v>11.723627452862436</v>
          </cell>
          <cell r="BG261">
            <v>11.958100001919686</v>
          </cell>
          <cell r="BH261">
            <v>12.19726200195808</v>
          </cell>
          <cell r="BI261">
            <v>12.441207241997242</v>
          </cell>
        </row>
        <row r="262">
          <cell r="Y262">
            <v>280.44734179922801</v>
          </cell>
          <cell r="Z262">
            <v>283.1222986465678</v>
          </cell>
          <cell r="AA262">
            <v>302.94085955182754</v>
          </cell>
          <cell r="AB262">
            <v>324.14671972045545</v>
          </cell>
          <cell r="AC262">
            <v>343.59552290368288</v>
          </cell>
          <cell r="AD262">
            <v>364.21125427790383</v>
          </cell>
          <cell r="AE262">
            <v>386.06392953457811</v>
          </cell>
          <cell r="AF262">
            <v>20.941749802534762</v>
          </cell>
          <cell r="AG262">
            <v>23.143512817894067</v>
          </cell>
          <cell r="AH262">
            <v>26.579682757603571</v>
          </cell>
          <cell r="AI262">
            <v>28.15545314503288</v>
          </cell>
          <cell r="AJ262">
            <v>30.518894989990116</v>
          </cell>
          <cell r="AK262">
            <v>32.735101048601045</v>
          </cell>
          <cell r="AL262" t="e">
            <v>#REF!</v>
          </cell>
          <cell r="AM262" t="e">
            <v>#REF!</v>
          </cell>
          <cell r="AN262" t="e">
            <v>#REF!</v>
          </cell>
          <cell r="AO262" t="e">
            <v>#REF!</v>
          </cell>
          <cell r="AP262" t="e">
            <v>#REF!</v>
          </cell>
          <cell r="AR262">
            <v>2.4696259927089108</v>
          </cell>
          <cell r="AS262">
            <v>2.5190185125630893</v>
          </cell>
          <cell r="AT262">
            <v>2.569398882814351</v>
          </cell>
          <cell r="AU262">
            <v>2.6207868604706381</v>
          </cell>
          <cell r="AV262">
            <v>2.6732025976800511</v>
          </cell>
          <cell r="AW262">
            <v>2.726666649633652</v>
          </cell>
          <cell r="AX262">
            <v>2.7811999826263252</v>
          </cell>
          <cell r="AY262">
            <v>2.8368239822788519</v>
          </cell>
          <cell r="AZ262">
            <v>2.8935604619244288</v>
          </cell>
          <cell r="BA262">
            <v>2.9514316711629176</v>
          </cell>
          <cell r="BB262">
            <v>3.010460304586176</v>
          </cell>
          <cell r="BC262">
            <v>3.0706695106778996</v>
          </cell>
          <cell r="BD262">
            <v>3.1320829008914575</v>
          </cell>
          <cell r="BE262">
            <v>3.1947245589092867</v>
          </cell>
          <cell r="BF262">
            <v>3.2586190500874723</v>
          </cell>
          <cell r="BG262">
            <v>3.323791431089222</v>
          </cell>
          <cell r="BH262">
            <v>3.3902672597110066</v>
          </cell>
          <cell r="BI262">
            <v>3.4580726049052268</v>
          </cell>
        </row>
        <row r="263">
          <cell r="AR263">
            <v>0</v>
          </cell>
          <cell r="AS263">
            <v>2.5374561306290095</v>
          </cell>
          <cell r="AT263">
            <v>2.6072262620981528</v>
          </cell>
          <cell r="AU263">
            <v>2.5734827451661433</v>
          </cell>
          <cell r="AV263">
            <v>2.6130902071063375</v>
          </cell>
          <cell r="AW263">
            <v>2.6430580326492072</v>
          </cell>
          <cell r="AX263">
            <v>2.6530880596493307</v>
          </cell>
          <cell r="AY263">
            <v>2.4770643707219815</v>
          </cell>
          <cell r="AZ263">
            <v>2.4152257741400667</v>
          </cell>
          <cell r="BA263">
            <v>2.3295027922403362</v>
          </cell>
          <cell r="BB263">
            <v>2.213421656367772</v>
          </cell>
          <cell r="BC263">
            <v>2.0583707381436858</v>
          </cell>
          <cell r="BD263">
            <v>1.8400454863373217</v>
          </cell>
          <cell r="BE263" t="e">
            <v>#REF!</v>
          </cell>
          <cell r="BF263" t="e">
            <v>#REF!</v>
          </cell>
          <cell r="BG263" t="e">
            <v>#REF!</v>
          </cell>
          <cell r="BH263" t="e">
            <v>#REF!</v>
          </cell>
          <cell r="BI263" t="e">
            <v>#REF!</v>
          </cell>
        </row>
        <row r="277">
          <cell r="Z277">
            <v>8.5158983489470756</v>
          </cell>
          <cell r="AA277">
            <v>21.245877604589168</v>
          </cell>
          <cell r="AB277">
            <v>42.744596361507206</v>
          </cell>
          <cell r="AC277">
            <v>62.069569963655226</v>
          </cell>
          <cell r="AD277">
            <v>80.29422801652106</v>
          </cell>
          <cell r="AE277">
            <v>98.539180943280485</v>
          </cell>
          <cell r="AF277">
            <v>-534.32444589819647</v>
          </cell>
          <cell r="AG277">
            <v>-524.92473796790614</v>
          </cell>
          <cell r="AH277">
            <v>-514.50775995556648</v>
          </cell>
          <cell r="AI277">
            <v>-502.33814750475585</v>
          </cell>
          <cell r="AJ277">
            <v>-487.76146880691141</v>
          </cell>
          <cell r="AK277">
            <v>-470.27606182684156</v>
          </cell>
          <cell r="AL277" t="e">
            <v>#REF!</v>
          </cell>
          <cell r="AM277" t="e">
            <v>#REF!</v>
          </cell>
          <cell r="AN277" t="e">
            <v>#REF!</v>
          </cell>
          <cell r="AO277" t="e">
            <v>#REF!</v>
          </cell>
          <cell r="AP277" t="e">
            <v>#REF!</v>
          </cell>
        </row>
        <row r="278">
          <cell r="Z278">
            <v>1636.3606663482558</v>
          </cell>
          <cell r="AA278">
            <v>1804.6627329005378</v>
          </cell>
          <cell r="AB278">
            <v>1964.2502271976527</v>
          </cell>
          <cell r="AC278">
            <v>2101.6829383083468</v>
          </cell>
          <cell r="AD278">
            <v>2240.0700315078002</v>
          </cell>
          <cell r="AE278">
            <v>2359.8247602408019</v>
          </cell>
          <cell r="AF278">
            <v>-617.61186500296583</v>
          </cell>
          <cell r="AG278">
            <v>-566.36714361605721</v>
          </cell>
          <cell r="AH278">
            <v>-467.2098680950391</v>
          </cell>
          <cell r="AI278">
            <v>-354.14958835640641</v>
          </cell>
          <cell r="AJ278">
            <v>-265.84014855512243</v>
          </cell>
          <cell r="AK278">
            <v>-179.89094968445113</v>
          </cell>
          <cell r="AL278" t="e">
            <v>#REF!</v>
          </cell>
          <cell r="AM278" t="e">
            <v>#REF!</v>
          </cell>
          <cell r="AN278" t="e">
            <v>#REF!</v>
          </cell>
          <cell r="AO278" t="e">
            <v>#REF!</v>
          </cell>
          <cell r="AP278" t="e">
            <v>#REF!</v>
          </cell>
        </row>
        <row r="279">
          <cell r="Z279">
            <v>63.743872012651082</v>
          </cell>
          <cell r="AA279">
            <v>118.22361377343077</v>
          </cell>
          <cell r="AB279">
            <v>182.49927282764241</v>
          </cell>
          <cell r="AC279">
            <v>237.49458239765488</v>
          </cell>
          <cell r="AD279">
            <v>296.9116881913983</v>
          </cell>
          <cell r="AE279">
            <v>353.42770496361891</v>
          </cell>
          <cell r="AF279">
            <v>-183.66691812648068</v>
          </cell>
          <cell r="AG279">
            <v>-153.68301000123543</v>
          </cell>
          <cell r="AH279">
            <v>-125.36102369203969</v>
          </cell>
          <cell r="AI279">
            <v>-98.384836137838832</v>
          </cell>
          <cell r="AJ279">
            <v>-74.914292276107318</v>
          </cell>
          <cell r="AK279">
            <v>-54.709375285065128</v>
          </cell>
          <cell r="AL279" t="e">
            <v>#REF!</v>
          </cell>
          <cell r="AM279" t="e">
            <v>#REF!</v>
          </cell>
          <cell r="AN279" t="e">
            <v>#REF!</v>
          </cell>
          <cell r="AO279" t="e">
            <v>#REF!</v>
          </cell>
          <cell r="AP279" t="e">
            <v>#REF!</v>
          </cell>
        </row>
        <row r="280">
          <cell r="Z280">
            <v>27.462244593798147</v>
          </cell>
          <cell r="AA280">
            <v>40.821299656949776</v>
          </cell>
          <cell r="AB280">
            <v>57.499117702173777</v>
          </cell>
          <cell r="AC280">
            <v>75.359891156446949</v>
          </cell>
          <cell r="AD280">
            <v>93.155605625032905</v>
          </cell>
          <cell r="AE280">
            <v>108.66799999908235</v>
          </cell>
          <cell r="AF280">
            <v>-69.99002447167436</v>
          </cell>
          <cell r="AG280">
            <v>-68.699890214369091</v>
          </cell>
          <cell r="AH280">
            <v>-53.920313297183057</v>
          </cell>
          <cell r="AI280">
            <v>-38.969671137290177</v>
          </cell>
          <cell r="AJ280">
            <v>-24.610500826021429</v>
          </cell>
          <cell r="AK280">
            <v>-11.979929162039479</v>
          </cell>
          <cell r="AL280" t="e">
            <v>#REF!</v>
          </cell>
          <cell r="AM280" t="e">
            <v>#REF!</v>
          </cell>
          <cell r="AN280" t="e">
            <v>#REF!</v>
          </cell>
          <cell r="AO280" t="e">
            <v>#REF!</v>
          </cell>
          <cell r="AP280" t="e">
            <v>#REF!</v>
          </cell>
        </row>
        <row r="281">
          <cell r="Z281">
            <v>0.53433915803235266</v>
          </cell>
          <cell r="AA281">
            <v>0.73447668845091751</v>
          </cell>
          <cell r="AB281">
            <v>0.93110227128066736</v>
          </cell>
          <cell r="AC281">
            <v>1.1605488788633864</v>
          </cell>
          <cell r="AD281">
            <v>1.3296540426414163</v>
          </cell>
          <cell r="AE281">
            <v>1.5053489915630234</v>
          </cell>
          <cell r="AF281">
            <v>-3.3412526189044445</v>
          </cell>
          <cell r="AG281">
            <v>-3.1696956517310357</v>
          </cell>
          <cell r="AH281">
            <v>-2.9580161055697571</v>
          </cell>
          <cell r="AI281">
            <v>-2.7052666085266242</v>
          </cell>
          <cell r="AJ281">
            <v>-2.4006851649184595</v>
          </cell>
          <cell r="AK281">
            <v>-2.0310047067943242</v>
          </cell>
          <cell r="AL281" t="e">
            <v>#REF!</v>
          </cell>
          <cell r="AM281" t="e">
            <v>#REF!</v>
          </cell>
          <cell r="AN281" t="e">
            <v>#REF!</v>
          </cell>
          <cell r="AO281" t="e">
            <v>#REF!</v>
          </cell>
          <cell r="AP281" t="e">
            <v>#REF!</v>
          </cell>
        </row>
        <row r="282">
          <cell r="Z282">
            <v>54.158583521326591</v>
          </cell>
          <cell r="AA282">
            <v>79.589078282797004</v>
          </cell>
          <cell r="AB282">
            <v>109.14780648087071</v>
          </cell>
          <cell r="AC282">
            <v>143.21820353079528</v>
          </cell>
          <cell r="AD282">
            <v>188.30327931539256</v>
          </cell>
          <cell r="AE282">
            <v>235.61455391910977</v>
          </cell>
          <cell r="AF282">
            <v>-369.25277320626986</v>
          </cell>
          <cell r="AG282">
            <v>-346.87104211522103</v>
          </cell>
          <cell r="AH282">
            <v>-305.38655931187407</v>
          </cell>
          <cell r="AI282">
            <v>-257.51379013442204</v>
          </cell>
          <cell r="AJ282">
            <v>-206.34338712302593</v>
          </cell>
          <cell r="AK282">
            <v>-152.28109682570039</v>
          </cell>
          <cell r="AL282" t="e">
            <v>#REF!</v>
          </cell>
          <cell r="AM282" t="e">
            <v>#REF!</v>
          </cell>
          <cell r="AN282" t="e">
            <v>#REF!</v>
          </cell>
          <cell r="AO282" t="e">
            <v>#REF!</v>
          </cell>
          <cell r="AP282" t="e">
            <v>#REF!</v>
          </cell>
        </row>
        <row r="283">
          <cell r="Z283">
            <v>48.712412939348837</v>
          </cell>
          <cell r="AA283">
            <v>78.156160500046326</v>
          </cell>
          <cell r="AB283">
            <v>100.7243074092778</v>
          </cell>
          <cell r="AC283">
            <v>135.71242577791872</v>
          </cell>
          <cell r="AD283">
            <v>183.16474047181327</v>
          </cell>
          <cell r="AE283">
            <v>255.94705934640979</v>
          </cell>
          <cell r="AF283">
            <v>-671.8025215149479</v>
          </cell>
          <cell r="AG283">
            <v>-623.42612755756079</v>
          </cell>
          <cell r="AH283">
            <v>-567.30653789579583</v>
          </cell>
          <cell r="AI283">
            <v>-503.94543010797406</v>
          </cell>
          <cell r="AJ283">
            <v>-429.97547477152676</v>
          </cell>
          <cell r="AK283">
            <v>-345.37466446701063</v>
          </cell>
          <cell r="AL283" t="e">
            <v>#REF!</v>
          </cell>
          <cell r="AM283" t="e">
            <v>#REF!</v>
          </cell>
          <cell r="AN283" t="e">
            <v>#REF!</v>
          </cell>
          <cell r="AO283" t="e">
            <v>#REF!</v>
          </cell>
          <cell r="AP283" t="e">
            <v>#REF!</v>
          </cell>
        </row>
        <row r="284">
          <cell r="Z284">
            <v>66.789754708215128</v>
          </cell>
          <cell r="AA284">
            <v>107.2018415099642</v>
          </cell>
          <cell r="AB284">
            <v>158.22915439705025</v>
          </cell>
          <cell r="AC284">
            <v>214.40078802643075</v>
          </cell>
          <cell r="AD284">
            <v>271.3123526530361</v>
          </cell>
          <cell r="AE284">
            <v>336.51232648185749</v>
          </cell>
          <cell r="AF284">
            <v>-492.56720618679907</v>
          </cell>
          <cell r="AG284">
            <v>-452.42403799110696</v>
          </cell>
          <cell r="AH284">
            <v>-404.64191973272989</v>
          </cell>
          <cell r="AI284">
            <v>-351.52572225466065</v>
          </cell>
          <cell r="AJ284">
            <v>-290.68998918144513</v>
          </cell>
          <cell r="AK284">
            <v>-223.77679877034657</v>
          </cell>
          <cell r="AL284" t="e">
            <v>#REF!</v>
          </cell>
          <cell r="AM284" t="e">
            <v>#REF!</v>
          </cell>
          <cell r="AN284" t="e">
            <v>#REF!</v>
          </cell>
          <cell r="AO284" t="e">
            <v>#REF!</v>
          </cell>
          <cell r="AP284" t="e">
            <v>#REF!</v>
          </cell>
        </row>
        <row r="285">
          <cell r="Z285">
            <v>138.44842169928847</v>
          </cell>
          <cell r="AA285">
            <v>227.79977544991516</v>
          </cell>
          <cell r="AB285">
            <v>372.01844175776637</v>
          </cell>
          <cell r="AC285">
            <v>632.00978185743202</v>
          </cell>
          <cell r="AD285">
            <v>919.50464411134794</v>
          </cell>
          <cell r="AE285">
            <v>1254.0605717828794</v>
          </cell>
          <cell r="AF285">
            <v>-1570.5553858729511</v>
          </cell>
          <cell r="AG285">
            <v>-1439.2396566001958</v>
          </cell>
          <cell r="AH285">
            <v>-1281.6806902851813</v>
          </cell>
          <cell r="AI285">
            <v>-1107.815917904391</v>
          </cell>
          <cell r="AJ285">
            <v>-909.52963993932826</v>
          </cell>
          <cell r="AK285">
            <v>-695.4381175972062</v>
          </cell>
          <cell r="AL285" t="e">
            <v>#REF!</v>
          </cell>
          <cell r="AM285" t="e">
            <v>#REF!</v>
          </cell>
          <cell r="AN285" t="e">
            <v>#REF!</v>
          </cell>
          <cell r="AO285" t="e">
            <v>#REF!</v>
          </cell>
          <cell r="AP285" t="e">
            <v>#REF!</v>
          </cell>
        </row>
        <row r="286">
          <cell r="Z286">
            <v>26.462387727431235</v>
          </cell>
          <cell r="AA286">
            <v>50.227984703258812</v>
          </cell>
          <cell r="AB286">
            <v>80.909887040679052</v>
          </cell>
          <cell r="AC286">
            <v>120.36538887547215</v>
          </cell>
          <cell r="AD286">
            <v>162.99977172573028</v>
          </cell>
          <cell r="AE286">
            <v>208.49601346763018</v>
          </cell>
          <cell r="AF286">
            <v>-291.56255874533457</v>
          </cell>
          <cell r="AG286">
            <v>-268.59998220610299</v>
          </cell>
          <cell r="AH286">
            <v>-241.86590053634285</v>
          </cell>
          <cell r="AI286">
            <v>-210.86143634770414</v>
          </cell>
          <cell r="AJ286">
            <v>-175.6227272360772</v>
          </cell>
          <cell r="AK286">
            <v>-136.53087558390445</v>
          </cell>
          <cell r="AL286" t="e">
            <v>#REF!</v>
          </cell>
          <cell r="AM286" t="e">
            <v>#REF!</v>
          </cell>
          <cell r="AN286" t="e">
            <v>#REF!</v>
          </cell>
          <cell r="AO286" t="e">
            <v>#REF!</v>
          </cell>
          <cell r="AP286" t="e">
            <v>#REF!</v>
          </cell>
        </row>
        <row r="287">
          <cell r="Z287">
            <v>32.8462991980673</v>
          </cell>
          <cell r="AA287">
            <v>53.877568938997058</v>
          </cell>
          <cell r="AB287">
            <v>83.603648624701748</v>
          </cell>
          <cell r="AC287">
            <v>120.59947825421108</v>
          </cell>
          <cell r="AD287">
            <v>164.26904705714537</v>
          </cell>
          <cell r="AE287">
            <v>210.91425346679549</v>
          </cell>
          <cell r="AF287">
            <v>-203.64488491148052</v>
          </cell>
          <cell r="AG287">
            <v>-177.44695843176726</v>
          </cell>
          <cell r="AH287">
            <v>-149.94963322423393</v>
          </cell>
          <cell r="AI287">
            <v>-116.96753744783882</v>
          </cell>
          <cell r="AJ287">
            <v>-80.428196615652823</v>
          </cell>
          <cell r="AK287">
            <v>-43.444485251521471</v>
          </cell>
          <cell r="AL287" t="e">
            <v>#REF!</v>
          </cell>
          <cell r="AM287" t="e">
            <v>#REF!</v>
          </cell>
          <cell r="AN287" t="e">
            <v>#REF!</v>
          </cell>
          <cell r="AO287" t="e">
            <v>#REF!</v>
          </cell>
          <cell r="AP287" t="e">
            <v>#REF!</v>
          </cell>
        </row>
        <row r="288">
          <cell r="Z288">
            <v>-4.7898784245851687</v>
          </cell>
          <cell r="AA288">
            <v>-4.6029350772459452</v>
          </cell>
          <cell r="AB288">
            <v>3.47670755184879E-2</v>
          </cell>
          <cell r="AC288">
            <v>8.4455489891980164</v>
          </cell>
          <cell r="AD288">
            <v>27.000567937043627</v>
          </cell>
          <cell r="AE288">
            <v>47.787295001199936</v>
          </cell>
          <cell r="AF288">
            <v>-186.10357786598405</v>
          </cell>
          <cell r="AG288">
            <v>-169.06574808492047</v>
          </cell>
          <cell r="AH288">
            <v>-148.78670927593629</v>
          </cell>
          <cell r="AI288">
            <v>-126.27245416884017</v>
          </cell>
          <cell r="AJ288">
            <v>-101.92213451190447</v>
          </cell>
          <cell r="AK288">
            <v>-76.667174740452722</v>
          </cell>
          <cell r="AL288" t="e">
            <v>#REF!</v>
          </cell>
          <cell r="AM288" t="e">
            <v>#REF!</v>
          </cell>
          <cell r="AN288" t="e">
            <v>#REF!</v>
          </cell>
          <cell r="AO288" t="e">
            <v>#REF!</v>
          </cell>
          <cell r="AP288" t="e">
            <v>#REF!</v>
          </cell>
        </row>
        <row r="289">
          <cell r="Z289">
            <v>181.86496677408763</v>
          </cell>
          <cell r="AA289">
            <v>330.92709359302444</v>
          </cell>
          <cell r="AB289">
            <v>493.80126164716057</v>
          </cell>
          <cell r="AC289">
            <v>676.0112784479802</v>
          </cell>
          <cell r="AD289">
            <v>884.60118472790782</v>
          </cell>
          <cell r="AE289">
            <v>1103.8349568829608</v>
          </cell>
          <cell r="AF289">
            <v>-1188.8982614889162</v>
          </cell>
          <cell r="AG289">
            <v>-1061.5239741720195</v>
          </cell>
          <cell r="AH289">
            <v>-911.88636743718371</v>
          </cell>
          <cell r="AI289">
            <v>-749.31909106923433</v>
          </cell>
          <cell r="AJ289">
            <v>-579.91846537154447</v>
          </cell>
          <cell r="AK289">
            <v>-410.61351788251699</v>
          </cell>
          <cell r="AL289" t="e">
            <v>#REF!</v>
          </cell>
          <cell r="AM289" t="e">
            <v>#REF!</v>
          </cell>
          <cell r="AN289" t="e">
            <v>#REF!</v>
          </cell>
          <cell r="AO289" t="e">
            <v>#REF!</v>
          </cell>
          <cell r="AP289" t="e">
            <v>#REF!</v>
          </cell>
        </row>
        <row r="290">
          <cell r="Z290">
            <v>-13.230982165035044</v>
          </cell>
          <cell r="AA290">
            <v>-4.6286489514036475</v>
          </cell>
          <cell r="AB290">
            <v>8.8868199070507501</v>
          </cell>
          <cell r="AC290">
            <v>24.073783033586039</v>
          </cell>
          <cell r="AD290">
            <v>44.980698738606463</v>
          </cell>
          <cell r="AE290">
            <v>67.112887032513726</v>
          </cell>
          <cell r="AF290">
            <v>-193.19902723996196</v>
          </cell>
          <cell r="AG290">
            <v>-178.80828883277758</v>
          </cell>
          <cell r="AH290">
            <v>-161.32043330283338</v>
          </cell>
          <cell r="AI290">
            <v>-141.66335555130502</v>
          </cell>
          <cell r="AJ290">
            <v>-119.39183571586113</v>
          </cell>
          <cell r="AK290">
            <v>-94.584163584308385</v>
          </cell>
          <cell r="AL290" t="e">
            <v>#REF!</v>
          </cell>
          <cell r="AM290" t="e">
            <v>#REF!</v>
          </cell>
          <cell r="AN290" t="e">
            <v>#REF!</v>
          </cell>
          <cell r="AO290" t="e">
            <v>#REF!</v>
          </cell>
          <cell r="AP290" t="e">
            <v>#REF!</v>
          </cell>
        </row>
        <row r="291">
          <cell r="Z291">
            <v>191.78201716802278</v>
          </cell>
          <cell r="AA291">
            <v>401.26187324838725</v>
          </cell>
          <cell r="AB291">
            <v>632.30699935290977</v>
          </cell>
          <cell r="AC291">
            <v>870.67833263537545</v>
          </cell>
          <cell r="AD291">
            <v>1137.4432002761187</v>
          </cell>
          <cell r="AE291">
            <v>1427.8581702515046</v>
          </cell>
          <cell r="AF291">
            <v>-943.64929362109967</v>
          </cell>
          <cell r="AG291">
            <v>-830.73489153393609</v>
          </cell>
          <cell r="AH291">
            <v>-701.42726210981823</v>
          </cell>
          <cell r="AI291">
            <v>-562.79269129124987</v>
          </cell>
          <cell r="AJ291">
            <v>-422.13216213887392</v>
          </cell>
          <cell r="AK291">
            <v>-288.43902377424831</v>
          </cell>
          <cell r="AL291" t="e">
            <v>#REF!</v>
          </cell>
          <cell r="AM291" t="e">
            <v>#REF!</v>
          </cell>
          <cell r="AN291" t="e">
            <v>#REF!</v>
          </cell>
          <cell r="AO291" t="e">
            <v>#REF!</v>
          </cell>
          <cell r="AP291" t="e">
            <v>#REF!</v>
          </cell>
        </row>
        <row r="292">
          <cell r="Z292">
            <v>110.26607241334023</v>
          </cell>
          <cell r="AA292">
            <v>165.51016953266264</v>
          </cell>
          <cell r="AB292">
            <v>215.46833567435635</v>
          </cell>
          <cell r="AC292">
            <v>296.52261911941594</v>
          </cell>
          <cell r="AD292">
            <v>389.10348363799153</v>
          </cell>
          <cell r="AE292">
            <v>508.8938740870492</v>
          </cell>
          <cell r="AF292">
            <v>-667.95774046880103</v>
          </cell>
          <cell r="AG292">
            <v>-570.83811624053146</v>
          </cell>
          <cell r="AH292">
            <v>-461.16475719620928</v>
          </cell>
          <cell r="AI292">
            <v>-347.83401534763044</v>
          </cell>
          <cell r="AJ292">
            <v>-238.43306290269916</v>
          </cell>
          <cell r="AK292">
            <v>-140.08271905662914</v>
          </cell>
          <cell r="AL292" t="e">
            <v>#REF!</v>
          </cell>
          <cell r="AM292" t="e">
            <v>#REF!</v>
          </cell>
          <cell r="AN292" t="e">
            <v>#REF!</v>
          </cell>
          <cell r="AO292" t="e">
            <v>#REF!</v>
          </cell>
          <cell r="AP292" t="e">
            <v>#REF!</v>
          </cell>
        </row>
        <row r="293">
          <cell r="Z293">
            <v>223.82619542825682</v>
          </cell>
          <cell r="AA293">
            <v>379.38628649827479</v>
          </cell>
          <cell r="AB293">
            <v>533.31470986747513</v>
          </cell>
          <cell r="AC293">
            <v>709.60708570080487</v>
          </cell>
          <cell r="AD293">
            <v>912.80700246075435</v>
          </cell>
          <cell r="AE293">
            <v>1155.6838249536027</v>
          </cell>
          <cell r="AF293">
            <v>-1036.1840806466403</v>
          </cell>
          <cell r="AG293">
            <v>-911.83505285727881</v>
          </cell>
          <cell r="AH293">
            <v>-768.97454978119868</v>
          </cell>
          <cell r="AI293">
            <v>-614.20903960664805</v>
          </cell>
          <cell r="AJ293">
            <v>-454.78309125899267</v>
          </cell>
          <cell r="AK293">
            <v>-296.62699880100615</v>
          </cell>
          <cell r="AL293" t="e">
            <v>#REF!</v>
          </cell>
          <cell r="AM293" t="e">
            <v>#REF!</v>
          </cell>
          <cell r="AN293" t="e">
            <v>#REF!</v>
          </cell>
          <cell r="AO293" t="e">
            <v>#REF!</v>
          </cell>
          <cell r="AP293" t="e">
            <v>#REF!</v>
          </cell>
        </row>
        <row r="294">
          <cell r="Z294">
            <v>1032.479528891246</v>
          </cell>
          <cell r="AA294">
            <v>1499.4660979232035</v>
          </cell>
          <cell r="AB294">
            <v>1988.3668277658062</v>
          </cell>
          <cell r="AC294">
            <v>2567.610074708904</v>
          </cell>
          <cell r="AD294">
            <v>3164.9204977384534</v>
          </cell>
          <cell r="AE294">
            <v>3770.7152190030661</v>
          </cell>
          <cell r="AF294">
            <v>-1516.2234182850457</v>
          </cell>
          <cell r="AG294">
            <v>-1156.9168808155214</v>
          </cell>
          <cell r="AH294">
            <v>-780.47142368507195</v>
          </cell>
          <cell r="AI294">
            <v>-423.00793994394695</v>
          </cell>
          <cell r="AJ294">
            <v>-123.88570117059862</v>
          </cell>
          <cell r="AK294">
            <v>110.24192606439087</v>
          </cell>
          <cell r="AL294" t="e">
            <v>#REF!</v>
          </cell>
          <cell r="AM294" t="e">
            <v>#REF!</v>
          </cell>
          <cell r="AN294" t="e">
            <v>#REF!</v>
          </cell>
          <cell r="AO294" t="e">
            <v>#REF!</v>
          </cell>
          <cell r="AP294" t="e">
            <v>#REF!</v>
          </cell>
        </row>
        <row r="295">
          <cell r="Z295">
            <v>45.079794150043867</v>
          </cell>
          <cell r="AA295">
            <v>60.745873577401284</v>
          </cell>
          <cell r="AB295">
            <v>75.954268116543446</v>
          </cell>
          <cell r="AC295">
            <v>92.749727055062621</v>
          </cell>
          <cell r="AD295">
            <v>113.61950601986238</v>
          </cell>
          <cell r="AE295">
            <v>135.20257595692709</v>
          </cell>
          <cell r="AF295">
            <v>-65.153596689925578</v>
          </cell>
          <cell r="AG295">
            <v>-52.927954870733622</v>
          </cell>
          <cell r="AH295">
            <v>-39.736536365469753</v>
          </cell>
          <cell r="AI295">
            <v>-26.515654098364823</v>
          </cell>
          <cell r="AJ295">
            <v>-14.330142812801874</v>
          </cell>
          <cell r="AK295">
            <v>-3.9326447413962384</v>
          </cell>
          <cell r="AL295" t="e">
            <v>#REF!</v>
          </cell>
          <cell r="AM295" t="e">
            <v>#REF!</v>
          </cell>
          <cell r="AN295" t="e">
            <v>#REF!</v>
          </cell>
          <cell r="AO295" t="e">
            <v>#REF!</v>
          </cell>
          <cell r="AP295" t="e">
            <v>#REF!</v>
          </cell>
        </row>
        <row r="296">
          <cell r="Z296">
            <v>141.1039700367686</v>
          </cell>
          <cell r="AA296">
            <v>224.32321813420754</v>
          </cell>
          <cell r="AB296">
            <v>316.68404186367934</v>
          </cell>
          <cell r="AC296">
            <v>420.66922438207553</v>
          </cell>
          <cell r="AD296">
            <v>524.06330160383573</v>
          </cell>
          <cell r="AE296">
            <v>625.90708529566757</v>
          </cell>
          <cell r="AF296">
            <v>-347.65116559502542</v>
          </cell>
          <cell r="AG296">
            <v>-278.72992140657806</v>
          </cell>
          <cell r="AH296">
            <v>-207.00538987847568</v>
          </cell>
          <cell r="AI296">
            <v>-139.77515138200206</v>
          </cell>
          <cell r="AJ296">
            <v>-83.637104307170148</v>
          </cell>
          <cell r="AK296">
            <v>-42.492197962956467</v>
          </cell>
          <cell r="AL296" t="e">
            <v>#REF!</v>
          </cell>
          <cell r="AM296" t="e">
            <v>#REF!</v>
          </cell>
          <cell r="AN296" t="e">
            <v>#REF!</v>
          </cell>
          <cell r="AO296" t="e">
            <v>#REF!</v>
          </cell>
          <cell r="AP296" t="e">
            <v>#REF!</v>
          </cell>
        </row>
        <row r="297">
          <cell r="Z297">
            <v>15.738081247926175</v>
          </cell>
          <cell r="AA297">
            <v>55.549073985646999</v>
          </cell>
          <cell r="AB297">
            <v>97.999277887488347</v>
          </cell>
          <cell r="AC297">
            <v>148.70132727381525</v>
          </cell>
          <cell r="AD297">
            <v>200.89534858817944</v>
          </cell>
          <cell r="AE297">
            <v>262.6101153651075</v>
          </cell>
          <cell r="AF297">
            <v>-295.94209730880368</v>
          </cell>
          <cell r="AG297">
            <v>-264.02839725508068</v>
          </cell>
          <cell r="AH297">
            <v>-227.0864652966242</v>
          </cell>
          <cell r="AI297">
            <v>-186.92967911621503</v>
          </cell>
          <cell r="AJ297">
            <v>-145.0264421959476</v>
          </cell>
          <cell r="AK297">
            <v>-103.42562473036466</v>
          </cell>
          <cell r="AL297" t="e">
            <v>#REF!</v>
          </cell>
          <cell r="AM297" t="e">
            <v>#REF!</v>
          </cell>
          <cell r="AN297" t="e">
            <v>#REF!</v>
          </cell>
          <cell r="AO297" t="e">
            <v>#REF!</v>
          </cell>
          <cell r="AP297" t="e">
            <v>#REF!</v>
          </cell>
        </row>
        <row r="298">
          <cell r="Z298">
            <v>238.20816742245711</v>
          </cell>
          <cell r="AA298">
            <v>381.58711193132649</v>
          </cell>
          <cell r="AB298">
            <v>535.10052815683935</v>
          </cell>
          <cell r="AC298">
            <v>698.08824984871967</v>
          </cell>
          <cell r="AD298">
            <v>865.49722763434988</v>
          </cell>
          <cell r="AE298">
            <v>1036.3942266986121</v>
          </cell>
          <cell r="AF298">
            <v>-697.19802073107428</v>
          </cell>
          <cell r="AG298">
            <v>-592.66654975208451</v>
          </cell>
          <cell r="AH298">
            <v>-474.95424358126718</v>
          </cell>
          <cell r="AI298">
            <v>-355.23645895843163</v>
          </cell>
          <cell r="AJ298">
            <v>-240.62144617054767</v>
          </cell>
          <cell r="AK298">
            <v>-140.59624664673498</v>
          </cell>
          <cell r="AL298" t="e">
            <v>#REF!</v>
          </cell>
          <cell r="AM298" t="e">
            <v>#REF!</v>
          </cell>
          <cell r="AN298" t="e">
            <v>#REF!</v>
          </cell>
          <cell r="AO298" t="e">
            <v>#REF!</v>
          </cell>
          <cell r="AP298" t="e">
            <v>#REF!</v>
          </cell>
        </row>
        <row r="299">
          <cell r="Z299">
            <v>21.270022343339804</v>
          </cell>
          <cell r="AA299">
            <v>45.613014173641147</v>
          </cell>
          <cell r="AB299">
            <v>68.590731952127811</v>
          </cell>
          <cell r="AC299">
            <v>92.805841396198758</v>
          </cell>
          <cell r="AD299">
            <v>121.22697416483618</v>
          </cell>
          <cell r="AE299">
            <v>163.90988710853929</v>
          </cell>
          <cell r="AF299">
            <v>-180.31413895496021</v>
          </cell>
          <cell r="AG299">
            <v>-152.73480364476569</v>
          </cell>
          <cell r="AH299">
            <v>-120.5754569803249</v>
          </cell>
          <cell r="AI299">
            <v>-88.69173679715297</v>
          </cell>
          <cell r="AJ299">
            <v>-56.998384357601736</v>
          </cell>
          <cell r="AK299">
            <v>-28.437918261917048</v>
          </cell>
          <cell r="AL299" t="e">
            <v>#REF!</v>
          </cell>
          <cell r="AM299" t="e">
            <v>#REF!</v>
          </cell>
          <cell r="AN299" t="e">
            <v>#REF!</v>
          </cell>
          <cell r="AO299" t="e">
            <v>#REF!</v>
          </cell>
          <cell r="AP299" t="e">
            <v>#REF!</v>
          </cell>
        </row>
        <row r="305">
          <cell r="F305">
            <v>17.784863767888599</v>
          </cell>
          <cell r="G305">
            <v>17.696725104532462</v>
          </cell>
          <cell r="H305">
            <v>17.609023240922426</v>
          </cell>
          <cell r="I305">
            <v>17.52175601235561</v>
          </cell>
          <cell r="J305">
            <v>17.426261493956673</v>
          </cell>
          <cell r="K305">
            <v>17.322679128959557</v>
          </cell>
          <cell r="L305">
            <v>17.211159582908031</v>
          </cell>
          <cell r="M305">
            <v>17.09186437855135</v>
          </cell>
          <cell r="N305">
            <v>16.964965506125449</v>
          </cell>
          <cell r="O305">
            <v>16.830645010335544</v>
          </cell>
          <cell r="P305">
            <v>16.689094555427687</v>
          </cell>
          <cell r="Q305">
            <v>16.540514969803006</v>
          </cell>
          <cell r="R305">
            <v>16.385115771687776</v>
          </cell>
          <cell r="S305">
            <v>16.223114677425958</v>
          </cell>
          <cell r="T305">
            <v>16.054737094007152</v>
          </cell>
          <cell r="U305">
            <v>15.880215597482925</v>
          </cell>
          <cell r="V305">
            <v>15.699789398957215</v>
          </cell>
          <cell r="W305">
            <v>15.513703799862437</v>
          </cell>
          <cell r="X305">
            <v>0.47882842736883524</v>
          </cell>
        </row>
        <row r="306">
          <cell r="F306">
            <v>822.01088964293388</v>
          </cell>
          <cell r="G306">
            <v>793.01668092002194</v>
          </cell>
          <cell r="H306">
            <v>765.04516441452461</v>
          </cell>
          <cell r="I306">
            <v>738.06026742718109</v>
          </cell>
          <cell r="J306">
            <v>709.47492894811671</v>
          </cell>
          <cell r="K306">
            <v>679.55209440625288</v>
          </cell>
          <cell r="L306">
            <v>648.55816707615452</v>
          </cell>
          <cell r="M306">
            <v>616.75912710385933</v>
          </cell>
          <cell r="N306">
            <v>584.41682804103107</v>
          </cell>
          <cell r="O306">
            <v>551.78554046613272</v>
          </cell>
          <cell r="P306">
            <v>519.10880294951869</v>
          </cell>
          <cell r="Q306">
            <v>486.6166300737479</v>
          </cell>
          <cell r="R306">
            <v>454.52311584318915</v>
          </cell>
          <cell r="S306">
            <v>423.02445900869066</v>
          </cell>
          <cell r="T306">
            <v>392.29742498691149</v>
          </cell>
          <cell r="U306">
            <v>362.49824754117583</v>
          </cell>
          <cell r="V306">
            <v>333.7619625480063</v>
          </cell>
          <cell r="W306">
            <v>306.20215629217245</v>
          </cell>
          <cell r="X306">
            <v>1.990680034736596</v>
          </cell>
        </row>
        <row r="307">
          <cell r="F307">
            <v>8.1714063265163652</v>
          </cell>
          <cell r="G307">
            <v>7.9854225728379218</v>
          </cell>
          <cell r="H307">
            <v>7.8036718673338266</v>
          </cell>
          <cell r="I307">
            <v>7.6260578645088861</v>
          </cell>
          <cell r="J307">
            <v>7.4353480460219297</v>
          </cell>
          <cell r="K307">
            <v>7.2327360845728492</v>
          </cell>
          <cell r="L307">
            <v>7.0194655017155467</v>
          </cell>
          <cell r="M307">
            <v>6.7968170346229249</v>
          </cell>
          <cell r="N307">
            <v>6.5660959394814995</v>
          </cell>
          <cell r="O307">
            <v>6.3286194057469913</v>
          </cell>
          <cell r="P307">
            <v>6.0857042484130801</v>
          </cell>
          <cell r="Q307">
            <v>5.8386550355705946</v>
          </cell>
          <cell r="R307">
            <v>5.5887527961561378</v>
          </cell>
          <cell r="S307">
            <v>5.3372444382459108</v>
          </cell>
          <cell r="T307">
            <v>5.0853329919177552</v>
          </cell>
          <cell r="U307">
            <v>4.8341687729830367</v>
          </cell>
          <cell r="V307">
            <v>4.5848415451960829</v>
          </cell>
          <cell r="W307">
            <v>4.3383737393024377</v>
          </cell>
          <cell r="X307">
            <v>7.8008447341311413</v>
          </cell>
        </row>
        <row r="308">
          <cell r="F308">
            <v>13.933507560684925</v>
          </cell>
          <cell r="G308">
            <v>13.278510680173641</v>
          </cell>
          <cell r="H308">
            <v>12.654304389297522</v>
          </cell>
          <cell r="I308">
            <v>12.059441260689676</v>
          </cell>
          <cell r="J308">
            <v>11.437338826300632</v>
          </cell>
          <cell r="K308">
            <v>10.795224504833818</v>
          </cell>
          <cell r="L308">
            <v>10.140217284836069</v>
          </cell>
          <cell r="M308">
            <v>9.4792010517831429</v>
          </cell>
          <cell r="N308">
            <v>8.8187107691868558</v>
          </cell>
          <cell r="O308">
            <v>8.1648339066931683</v>
          </cell>
          <cell r="P308">
            <v>7.5231288633363338</v>
          </cell>
          <cell r="Q308">
            <v>6.898561466528724</v>
          </cell>
          <cell r="R308">
            <v>6.2954599662643949</v>
          </cell>
          <cell r="S308">
            <v>5.7174883163324823</v>
          </cell>
          <cell r="T308">
            <v>5.1676369634838437</v>
          </cell>
          <cell r="U308">
            <v>4.6482298704425444</v>
          </cell>
          <cell r="V308">
            <v>4.1609460933376754</v>
          </cell>
          <cell r="W308">
            <v>3.7068539271770056</v>
          </cell>
          <cell r="X308">
            <v>1.9709498469205404</v>
          </cell>
        </row>
        <row r="309">
          <cell r="F309">
            <v>1.9603954287797944</v>
          </cell>
          <cell r="G309">
            <v>1.9347202180637384</v>
          </cell>
          <cell r="H309">
            <v>1.9093812744270868</v>
          </cell>
          <cell r="I309">
            <v>1.8843741937950322</v>
          </cell>
          <cell r="J309">
            <v>1.8572445211503499</v>
          </cell>
          <cell r="K309">
            <v>1.8280937867831641</v>
          </cell>
          <cell r="L309">
            <v>1.7970299208121103</v>
          </cell>
          <cell r="M309">
            <v>1.7641665886551283</v>
          </cell>
          <cell r="N309">
            <v>1.729622499904923</v>
          </cell>
          <cell r="O309">
            <v>1.6935206964732812</v>
          </cell>
          <cell r="P309">
            <v>1.6559878259544001</v>
          </cell>
          <cell r="Q309">
            <v>1.6171534061796686</v>
          </cell>
          <cell r="R309">
            <v>1.5771490868959837</v>
          </cell>
          <cell r="S309">
            <v>1.5361079143983398</v>
          </cell>
          <cell r="T309">
            <v>1.494163604787647</v>
          </cell>
          <cell r="U309">
            <v>1.4514498313096851</v>
          </cell>
          <cell r="V309">
            <v>1.4080995309646664</v>
          </cell>
          <cell r="W309">
            <v>1.3642442352634325</v>
          </cell>
          <cell r="X309">
            <v>0.27256702917581299</v>
          </cell>
        </row>
        <row r="310">
          <cell r="F310">
            <v>21.18956281379652</v>
          </cell>
          <cell r="G310">
            <v>20.597522539873239</v>
          </cell>
          <cell r="H310">
            <v>20.022023979860112</v>
          </cell>
          <cell r="I310">
            <v>19.462604955234607</v>
          </cell>
          <cell r="J310">
            <v>18.865280069976347</v>
          </cell>
          <cell r="K310">
            <v>18.234541411048646</v>
          </cell>
          <cell r="L310">
            <v>17.575016160721233</v>
          </cell>
          <cell r="M310">
            <v>16.891410624462182</v>
          </cell>
          <cell r="N310">
            <v>16.188455105896672</v>
          </cell>
          <cell r="O310">
            <v>15.47085051566664</v>
          </cell>
          <cell r="P310">
            <v>14.743217534166451</v>
          </cell>
          <cell r="Q310">
            <v>14.010049065713206</v>
          </cell>
          <cell r="R310">
            <v>13.27566662641239</v>
          </cell>
          <cell r="S310">
            <v>12.544181202718891</v>
          </cell>
          <cell r="T310">
            <v>11.81945900553646</v>
          </cell>
          <cell r="U310">
            <v>11.105092428755915</v>
          </cell>
          <cell r="V310">
            <v>10.404376404465307</v>
          </cell>
          <cell r="W310">
            <v>9.7202902325947456</v>
          </cell>
          <cell r="X310">
            <v>2.5559084912343706</v>
          </cell>
        </row>
        <row r="311">
          <cell r="F311">
            <v>16.048849273874467</v>
          </cell>
          <cell r="G311">
            <v>15.737910963452563</v>
          </cell>
          <cell r="H311">
            <v>15.43299692500419</v>
          </cell>
          <cell r="I311">
            <v>15.13399044131698</v>
          </cell>
          <cell r="J311">
            <v>14.811769998320212</v>
          </cell>
          <cell r="K311">
            <v>14.468076032075125</v>
          </cell>
          <cell r="L311">
            <v>14.104734763737305</v>
          </cell>
          <cell r="M311">
            <v>13.723642105588784</v>
          </cell>
          <cell r="N311">
            <v>13.326747283301538</v>
          </cell>
          <cell r="O311">
            <v>12.91603637098291</v>
          </cell>
          <cell r="P311">
            <v>12.493515931611896</v>
          </cell>
          <cell r="Q311">
            <v>12.061196948674219</v>
          </cell>
          <cell r="R311">
            <v>11.621079225341825</v>
          </cell>
          <cell r="S311">
            <v>11.175136415661083</v>
          </cell>
          <cell r="T311">
            <v>10.725301838196248</v>
          </cell>
          <cell r="U311">
            <v>10.273455206733885</v>
          </cell>
          <cell r="V311">
            <v>9.8214103953279164</v>
          </cell>
          <cell r="W311">
            <v>9.3709043365078379</v>
          </cell>
          <cell r="X311">
            <v>3.0352589215630927</v>
          </cell>
        </row>
        <row r="312">
          <cell r="F312">
            <v>22.539930897508167</v>
          </cell>
          <cell r="G312">
            <v>22.057315036138611</v>
          </cell>
          <cell r="H312">
            <v>21.585032749911967</v>
          </cell>
          <cell r="I312">
            <v>21.122862780507116</v>
          </cell>
          <cell r="J312">
            <v>20.625897261348232</v>
          </cell>
          <cell r="K312">
            <v>20.097078513410985</v>
          </cell>
          <cell r="L312">
            <v>19.539480585257536</v>
          </cell>
          <cell r="M312">
            <v>18.956279649067554</v>
          </cell>
          <cell r="N312">
            <v>18.350724097943719</v>
          </cell>
          <cell r="O312">
            <v>17.726104734799176</v>
          </cell>
          <cell r="P312">
            <v>17.085725430545011</v>
          </cell>
          <cell r="Q312">
            <v>16.432874610658899</v>
          </cell>
          <cell r="R312">
            <v>15.770797905074541</v>
          </cell>
          <cell r="S312">
            <v>15.102672267327597</v>
          </cell>
          <cell r="T312">
            <v>14.431581835750638</v>
          </cell>
          <cell r="U312">
            <v>13.760495773012819</v>
          </cell>
          <cell r="V312">
            <v>13.092248281274841</v>
          </cell>
          <cell r="W312">
            <v>12.4295209495229</v>
          </cell>
          <cell r="X312">
            <v>2.9631747768844696</v>
          </cell>
        </row>
        <row r="313">
          <cell r="F313">
            <v>45.390795290396547</v>
          </cell>
          <cell r="G313">
            <v>44.33276305555701</v>
          </cell>
          <cell r="H313">
            <v>43.299392918017112</v>
          </cell>
          <cell r="I313">
            <v>42.290110019069154</v>
          </cell>
          <cell r="J313">
            <v>41.207049881511487</v>
          </cell>
          <cell r="K313">
            <v>40.057139468923651</v>
          </cell>
          <cell r="L313">
            <v>38.847586508192563</v>
          </cell>
          <cell r="M313">
            <v>37.585804732905515</v>
          </cell>
          <cell r="N313">
            <v>36.279338907644906</v>
          </cell>
          <cell r="O313">
            <v>34.935790682043887</v>
          </cell>
          <cell r="P313">
            <v>33.562746277192645</v>
          </cell>
          <cell r="Q313">
            <v>32.167706943669728</v>
          </cell>
          <cell r="R313">
            <v>30.758023051999245</v>
          </cell>
          <cell r="S313">
            <v>29.340832584876885</v>
          </cell>
          <cell r="T313">
            <v>27.923004698456346</v>
          </cell>
          <cell r="U313">
            <v>26.511088909885363</v>
          </cell>
          <cell r="V313">
            <v>25.111270352748253</v>
          </cell>
          <cell r="W313">
            <v>23.729331423742245</v>
          </cell>
          <cell r="X313">
            <v>3.0501431141168038</v>
          </cell>
        </row>
        <row r="314">
          <cell r="F314">
            <v>8.3413370614546594</v>
          </cell>
          <cell r="G314">
            <v>8.1691130161721439</v>
          </cell>
          <cell r="H314">
            <v>8.0004448902290513</v>
          </cell>
          <cell r="I314">
            <v>7.8352592643631196</v>
          </cell>
          <cell r="J314">
            <v>7.6574915912890198</v>
          </cell>
          <cell r="K314">
            <v>7.4681599155390295</v>
          </cell>
          <cell r="L314">
            <v>7.268329589861187</v>
          </cell>
          <cell r="M314">
            <v>7.0591033396809069</v>
          </cell>
          <cell r="N314">
            <v>6.8416111990160973</v>
          </cell>
          <cell r="O314">
            <v>6.6170004452913922</v>
          </cell>
          <cell r="P314">
            <v>6.386425656977698</v>
          </cell>
          <cell r="Q314">
            <v>6.1510390125324825</v>
          </cell>
          <cell r="R314">
            <v>5.9119809418921516</v>
          </cell>
          <cell r="S314">
            <v>5.6703712329596403</v>
          </cell>
          <cell r="T314">
            <v>5.4273006853538197</v>
          </cell>
          <cell r="U314">
            <v>5.1838233923782511</v>
          </cell>
          <cell r="V314">
            <v>4.9409497199758059</v>
          </cell>
          <cell r="W314">
            <v>4.6996400386213448</v>
          </cell>
          <cell r="X314">
            <v>3.1724395660395981</v>
          </cell>
        </row>
        <row r="315">
          <cell r="F315">
            <v>7.6489632326466053</v>
          </cell>
          <cell r="G315">
            <v>7.4491463730973679</v>
          </cell>
          <cell r="H315">
            <v>7.2545494075580415</v>
          </cell>
          <cell r="I315">
            <v>7.0650359746948705</v>
          </cell>
          <cell r="J315">
            <v>6.8622842870466103</v>
          </cell>
          <cell r="K315">
            <v>6.6477308481134969</v>
          </cell>
          <cell r="L315">
            <v>6.4228612858648786</v>
          </cell>
          <cell r="M315">
            <v>6.1891933656267177</v>
          </cell>
          <cell r="N315">
            <v>5.9482601378646871</v>
          </cell>
          <cell r="O315">
            <v>5.7015934786596798</v>
          </cell>
          <cell r="P315">
            <v>5.4507082645119542</v>
          </cell>
          <cell r="Q315">
            <v>5.1970874025316709</v>
          </cell>
          <cell r="R315">
            <v>4.9421679127223639</v>
          </cell>
          <cell r="S315">
            <v>4.6873282316572045</v>
          </cell>
          <cell r="T315">
            <v>4.4338768771523958</v>
          </cell>
          <cell r="U315">
            <v>4.1830425823495352</v>
          </cell>
          <cell r="V315">
            <v>3.9359659757229073</v>
          </cell>
          <cell r="W315">
            <v>3.693692851701313</v>
          </cell>
          <cell r="X315">
            <v>4.2942158563236035</v>
          </cell>
        </row>
        <row r="316">
          <cell r="F316">
            <v>0.2</v>
          </cell>
          <cell r="G316">
            <v>0.19434399285942605</v>
          </cell>
          <cell r="H316">
            <v>0.18884793780272319</v>
          </cell>
          <cell r="I316">
            <v>0.18350731137924883</v>
          </cell>
          <cell r="J316">
            <v>0.1778069000509987</v>
          </cell>
          <cell r="K316">
            <v>0.1717900321757363</v>
          </cell>
          <cell r="L316">
            <v>0.16550130562307941</v>
          </cell>
          <cell r="M316">
            <v>0.15898604287367035</v>
          </cell>
          <cell r="N316">
            <v>0.15228975510655626</v>
          </cell>
          <cell r="O316">
            <v>0.14545762397292133</v>
          </cell>
          <cell r="P316">
            <v>0.13853400907729183</v>
          </cell>
          <cell r="Q316">
            <v>0.13156198835719662</v>
          </cell>
          <cell r="R316">
            <v>0.12458293759614598</v>
          </cell>
          <cell r="S316">
            <v>0.1176361542521876</v>
          </cell>
          <cell r="T316">
            <v>0.11075852966608866</v>
          </cell>
          <cell r="U316">
            <v>0.10398427256061711</v>
          </cell>
          <cell r="V316">
            <v>9.7344685586075036E-2</v>
          </cell>
          <cell r="W316">
            <v>9.0867995536284885E-2</v>
          </cell>
          <cell r="X316">
            <v>6.0602414813269059</v>
          </cell>
        </row>
        <row r="317">
          <cell r="F317">
            <v>40.218777242969651</v>
          </cell>
          <cell r="G317">
            <v>38.900996522839385</v>
          </cell>
          <cell r="H317">
            <v>37.626393297038597</v>
          </cell>
          <cell r="I317">
            <v>36.393552841563448</v>
          </cell>
          <cell r="J317">
            <v>35.084032536252757</v>
          </cell>
          <cell r="K317">
            <v>33.70914536271988</v>
          </cell>
          <cell r="L317">
            <v>32.280419135225252</v>
          </cell>
          <cell r="M317">
            <v>30.809437877571806</v>
          </cell>
          <cell r="N317">
            <v>29.307688746759208</v>
          </cell>
          <cell r="O317">
            <v>27.786417252467121</v>
          </cell>
          <cell r="P317">
            <v>26.256493212375258</v>
          </cell>
          <cell r="Q317">
            <v>24.728289525076288</v>
          </cell>
          <cell r="R317">
            <v>23.211575447645679</v>
          </cell>
          <cell r="S317">
            <v>21.715425647100396</v>
          </cell>
          <cell r="T317">
            <v>20.248145867369399</v>
          </cell>
          <cell r="U317">
            <v>18.817215628953594</v>
          </cell>
          <cell r="V317">
            <v>17.429247969261784</v>
          </cell>
          <cell r="W317">
            <v>16.089965848531467</v>
          </cell>
          <cell r="X317">
            <v>4.5218919927725576</v>
          </cell>
        </row>
        <row r="318">
          <cell r="F318">
            <v>-3.815065395680143</v>
          </cell>
          <cell r="G318">
            <v>-3.7371525388675257</v>
          </cell>
          <cell r="H318">
            <v>-3.6608308509149694</v>
          </cell>
          <cell r="I318">
            <v>-3.586067836308322</v>
          </cell>
          <cell r="J318">
            <v>-3.5055908160787324</v>
          </cell>
          <cell r="K318">
            <v>-3.4198560663957398</v>
          </cell>
          <cell r="L318">
            <v>-3.3293412939430418</v>
          </cell>
          <cell r="M318">
            <v>-3.2345412237874331</v>
          </cell>
          <cell r="N318">
            <v>-3.1359631264895165</v>
          </cell>
          <cell r="O318">
            <v>-3.0341223405810878</v>
          </cell>
          <cell r="P318">
            <v>-2.9295378450599774</v>
          </cell>
          <cell r="Q318">
            <v>-2.8227279342341935</v>
          </cell>
          <cell r="R318">
            <v>-2.7142060441507794</v>
          </cell>
          <cell r="S318">
            <v>-2.6044767760516025</v>
          </cell>
          <cell r="T318">
            <v>-2.4940321579006794</v>
          </cell>
          <cell r="U318">
            <v>-2.3833481801269936</v>
          </cell>
          <cell r="V318">
            <v>-2.2728816364308635</v>
          </cell>
          <cell r="W318">
            <v>-2.163067294922425</v>
          </cell>
          <cell r="X318">
            <v>3.4680879074882145</v>
          </cell>
        </row>
        <row r="319">
          <cell r="F319">
            <v>32.929073177864261</v>
          </cell>
          <cell r="G319">
            <v>31.695901657354572</v>
          </cell>
          <cell r="H319">
            <v>30.508911576291478</v>
          </cell>
          <cell r="I319">
            <v>29.366373471000319</v>
          </cell>
          <cell r="J319">
            <v>28.158938644819813</v>
          </cell>
          <cell r="K319">
            <v>26.89828592201938</v>
          </cell>
          <cell r="L319">
            <v>25.596187936140698</v>
          </cell>
          <cell r="M319">
            <v>24.264331748481794</v>
          </cell>
          <cell r="N319">
            <v>22.914149400309892</v>
          </cell>
          <cell r="O319">
            <v>21.556661689241214</v>
          </cell>
          <cell r="P319">
            <v>20.202337952572911</v>
          </cell>
          <cell r="Q319">
            <v>18.860974076747084</v>
          </cell>
          <cell r="R319">
            <v>17.541590354296911</v>
          </cell>
          <cell r="S319">
            <v>16.25235019935301</v>
          </cell>
          <cell r="T319">
            <v>15.000500131028799</v>
          </cell>
          <cell r="U319">
            <v>13.792330860086111</v>
          </cell>
          <cell r="V319">
            <v>12.633158785235949</v>
          </cell>
          <cell r="W319">
            <v>11.527326735455325</v>
          </cell>
          <cell r="X319">
            <v>5.824093989287964</v>
          </cell>
        </row>
        <row r="320">
          <cell r="F320">
            <v>42.054399973030826</v>
          </cell>
          <cell r="G320">
            <v>40.172688508975639</v>
          </cell>
          <cell r="H320">
            <v>38.375173657789198</v>
          </cell>
          <cell r="I320">
            <v>36.658088067380611</v>
          </cell>
          <cell r="J320">
            <v>34.857899410434811</v>
          </cell>
          <cell r="K320">
            <v>32.994728574003666</v>
          </cell>
          <cell r="L320">
            <v>31.088506107178947</v>
          </cell>
          <cell r="M320">
            <v>29.158628481900386</v>
          </cell>
          <cell r="N320">
            <v>27.223645267150676</v>
          </cell>
          <cell r="O320">
            <v>25.300983735286493</v>
          </cell>
          <cell r="P320">
            <v>23.406715872991928</v>
          </cell>
          <cell r="Q320">
            <v>21.555371143515373</v>
          </cell>
          <cell r="R320">
            <v>19.759796710905611</v>
          </cell>
          <cell r="S320">
            <v>18.031065256189549</v>
          </cell>
          <cell r="T320">
            <v>16.378429048116278</v>
          </cell>
          <cell r="U320">
            <v>14.809317626207639</v>
          </cell>
          <cell r="V320">
            <v>13.32937534943961</v>
          </cell>
          <cell r="W320">
            <v>11.942534186091162</v>
          </cell>
          <cell r="X320">
            <v>2.6219865812864538</v>
          </cell>
        </row>
        <row r="321">
          <cell r="F321">
            <v>450.65981615845726</v>
          </cell>
          <cell r="G321">
            <v>435.57483340816873</v>
          </cell>
          <cell r="H321">
            <v>420.99479184947847</v>
          </cell>
          <cell r="I321">
            <v>406.90278953352822</v>
          </cell>
          <cell r="J321">
            <v>391.94579148595585</v>
          </cell>
          <cell r="K321">
            <v>376.25539718240628</v>
          </cell>
          <cell r="L321">
            <v>359.96548895661999</v>
          </cell>
          <cell r="M321">
            <v>343.21035869831502</v>
          </cell>
          <cell r="N321">
            <v>326.12290568896555</v>
          </cell>
          <cell r="O321">
            <v>308.83293838084069</v>
          </cell>
          <cell r="P321">
            <v>291.4656090428644</v>
          </cell>
          <cell r="Q321">
            <v>274.14000572967984</v>
          </cell>
          <cell r="R321">
            <v>256.96792113873204</v>
          </cell>
          <cell r="S321">
            <v>240.05281277120923</v>
          </cell>
          <cell r="T321">
            <v>223.48896357293052</v>
          </cell>
          <cell r="U321">
            <v>207.36084706103051</v>
          </cell>
          <cell r="V321">
            <v>191.74269599004418</v>
          </cell>
          <cell r="W321">
            <v>176.69826900882722</v>
          </cell>
          <cell r="X321">
            <v>0.49666330878179943</v>
          </cell>
        </row>
        <row r="322">
          <cell r="F322">
            <v>31.660261490765631</v>
          </cell>
          <cell r="G322">
            <v>29.662593621352094</v>
          </cell>
          <cell r="H322">
            <v>27.790972623587145</v>
          </cell>
          <cell r="I322">
            <v>26.037445316616417</v>
          </cell>
          <cell r="J322">
            <v>24.23608448590138</v>
          </cell>
          <cell r="K322">
            <v>22.412794393956236</v>
          </cell>
          <cell r="L322">
            <v>20.592023201609187</v>
          </cell>
          <cell r="M322">
            <v>18.796262135419148</v>
          </cell>
          <cell r="N322">
            <v>17.045644623701971</v>
          </cell>
          <cell r="O322">
            <v>15.35765223190899</v>
          </cell>
          <cell r="P322">
            <v>13.746929027565846</v>
          </cell>
          <cell r="Q322">
            <v>12.225201175580032</v>
          </cell>
          <cell r="R322">
            <v>10.801294340750772</v>
          </cell>
          <cell r="S322">
            <v>9.4812380311724436</v>
          </cell>
          <cell r="T322">
            <v>8.2684434642423277</v>
          </cell>
          <cell r="U322">
            <v>7.163939920609681</v>
          </cell>
          <cell r="V322">
            <v>6.1666538532800006</v>
          </cell>
          <cell r="W322">
            <v>5.2737151681992254</v>
          </cell>
          <cell r="X322">
            <v>32.61121292988657</v>
          </cell>
        </row>
        <row r="323">
          <cell r="F323">
            <v>6.2374674683057068</v>
          </cell>
          <cell r="G323">
            <v>5.9250847458648845</v>
          </cell>
          <cell r="H323">
            <v>5.6283466685906118</v>
          </cell>
          <cell r="I323">
            <v>5.3464697266892784</v>
          </cell>
          <cell r="J323">
            <v>5.0526825376832356</v>
          </cell>
          <cell r="K323">
            <v>4.7505680063494902</v>
          </cell>
          <cell r="L323">
            <v>4.4436279958770752</v>
          </cell>
          <cell r="M323">
            <v>4.1352186345533442</v>
          </cell>
          <cell r="N323">
            <v>3.8284932477871032</v>
          </cell>
          <cell r="O323">
            <v>3.5263541165199155</v>
          </cell>
          <cell r="P323">
            <v>3.2314138780681718</v>
          </cell>
          <cell r="Q323">
            <v>2.945966994929297</v>
          </cell>
          <cell r="R323">
            <v>2.671971338732293</v>
          </cell>
          <cell r="S323">
            <v>2.4110395860723433</v>
          </cell>
          <cell r="T323">
            <v>2.1644398135947229</v>
          </cell>
          <cell r="U323">
            <v>1.9331044214398792</v>
          </cell>
          <cell r="V323">
            <v>1.7176463137128213</v>
          </cell>
          <cell r="W323">
            <v>1.5183811252554558</v>
          </cell>
          <cell r="X323">
            <v>7.2272592008065351</v>
          </cell>
        </row>
        <row r="324">
          <cell r="F324">
            <v>47.969276081674352</v>
          </cell>
          <cell r="G324">
            <v>44.826348607968342</v>
          </cell>
          <cell r="H324">
            <v>41.889344465024244</v>
          </cell>
          <cell r="I324">
            <v>39.144771639899716</v>
          </cell>
          <cell r="J324">
            <v>36.332976975223858</v>
          </cell>
          <cell r="K324">
            <v>33.495404235333019</v>
          </cell>
          <cell r="L324">
            <v>30.670897395531288</v>
          </cell>
          <cell r="M324">
            <v>27.894897045194057</v>
          </cell>
          <cell r="N324">
            <v>25.198811775684948</v>
          </cell>
          <cell r="O324">
            <v>22.609574135358312</v>
          </cell>
          <cell r="P324">
            <v>20.149381601838552</v>
          </cell>
          <cell r="Q324">
            <v>17.835614689605567</v>
          </cell>
          <cell r="R324">
            <v>15.680917183136453</v>
          </cell>
          <cell r="S324">
            <v>13.693417851324657</v>
          </cell>
          <cell r="T324">
            <v>11.877069022164038</v>
          </cell>
          <cell r="U324">
            <v>10.232075119585179</v>
          </cell>
          <cell r="V324">
            <v>8.7553836167346937</v>
          </cell>
          <cell r="W324">
            <v>7.4412116777629258</v>
          </cell>
          <cell r="X324">
            <v>2.9415488738358175</v>
          </cell>
        </row>
        <row r="325">
          <cell r="F325">
            <v>21.179563411107448</v>
          </cell>
          <cell r="G325">
            <v>20.49265755610206</v>
          </cell>
          <cell r="H325">
            <v>19.828029764363702</v>
          </cell>
          <cell r="I325">
            <v>19.184957502958181</v>
          </cell>
          <cell r="J325">
            <v>18.501640958329119</v>
          </cell>
          <cell r="K325">
            <v>17.783931792992323</v>
          </cell>
          <cell r="L325">
            <v>17.03779730375312</v>
          </cell>
          <cell r="M325">
            <v>16.269238969244263</v>
          </cell>
          <cell r="N325">
            <v>15.484213731289813</v>
          </cell>
          <cell r="O325">
            <v>14.688559414519828</v>
          </cell>
          <cell r="P325">
            <v>13.88792553460291</v>
          </cell>
          <cell r="Q325">
            <v>13.087710566259076</v>
          </cell>
          <cell r="R325">
            <v>12.293006544199761</v>
          </cell>
          <cell r="S325">
            <v>11.508551659949704</v>
          </cell>
          <cell r="T325">
            <v>10.738691301818559</v>
          </cell>
          <cell r="U325">
            <v>9.987347770603364</v>
          </cell>
          <cell r="V325">
            <v>9.2579986960053109</v>
          </cell>
          <cell r="W325">
            <v>8.5536639837312851</v>
          </cell>
          <cell r="X325">
            <v>0.74307864342814867</v>
          </cell>
        </row>
        <row r="326">
          <cell r="F326">
            <v>26.810014167186395</v>
          </cell>
          <cell r="G326">
            <v>25.572005557150437</v>
          </cell>
          <cell r="H326">
            <v>24.391164590106587</v>
          </cell>
          <cell r="I326">
            <v>23.264851430290559</v>
          </cell>
          <cell r="J326">
            <v>22.085884913948224</v>
          </cell>
          <cell r="K326">
            <v>20.867772854857108</v>
          </cell>
          <cell r="L326">
            <v>19.623848006705728</v>
          </cell>
          <cell r="M326">
            <v>18.367033443800693</v>
          </cell>
          <cell r="N326">
            <v>17.109630743087703</v>
          </cell>
          <cell r="O326">
            <v>15.863135409689905</v>
          </cell>
          <cell r="P326">
            <v>14.638082845870134</v>
          </cell>
          <cell r="Q326">
            <v>13.443926973987551</v>
          </cell>
          <cell r="R326">
            <v>12.288952439301379</v>
          </cell>
          <cell r="S326">
            <v>11.18022018630095</v>
          </cell>
          <cell r="T326">
            <v>10.123545164686394</v>
          </cell>
          <cell r="U326">
            <v>9.123504012761309</v>
          </cell>
          <cell r="V326">
            <v>8.1834698127836916</v>
          </cell>
          <cell r="W326">
            <v>7.3056704315299266</v>
          </cell>
          <cell r="X326">
            <v>8.8850444441020642</v>
          </cell>
        </row>
        <row r="327">
          <cell r="F327">
            <v>8.6126492052381192</v>
          </cell>
          <cell r="G327">
            <v>8.2459510845436714</v>
          </cell>
          <cell r="H327">
            <v>7.8948657571392431</v>
          </cell>
          <cell r="I327">
            <v>7.5587284819188403</v>
          </cell>
          <cell r="J327">
            <v>7.2054837047480014</v>
          </cell>
          <cell r="K327">
            <v>6.8389264799353695</v>
          </cell>
          <cell r="L327">
            <v>6.4628359064129119</v>
          </cell>
          <cell r="M327">
            <v>6.0809120610594398</v>
          </cell>
          <cell r="N327">
            <v>5.6967179311723743</v>
          </cell>
          <cell r="O327">
            <v>5.3136275387442646</v>
          </cell>
          <cell r="P327">
            <v>4.9347811991593122</v>
          </cell>
          <cell r="Q327">
            <v>4.5630485899800162</v>
          </cell>
          <cell r="R327">
            <v>4.201000032737487</v>
          </cell>
          <cell r="S327">
            <v>3.8508861227075899</v>
          </cell>
          <cell r="T327">
            <v>3.5146255882714641</v>
          </cell>
          <cell r="U327">
            <v>3.1938010310496527</v>
          </cell>
          <cell r="V327">
            <v>2.8896619974032394</v>
          </cell>
          <cell r="W327">
            <v>2.6031346661761163</v>
          </cell>
          <cell r="X327">
            <v>2.4696259927089108</v>
          </cell>
        </row>
        <row r="335">
          <cell r="G335">
            <v>26.064391974045197</v>
          </cell>
          <cell r="H335">
            <v>25.935221422065453</v>
          </cell>
          <cell r="I335">
            <v>25.806691016670189</v>
          </cell>
          <cell r="J335">
            <v>25.678797585405288</v>
          </cell>
          <cell r="K335">
            <v>25.538846749042033</v>
          </cell>
          <cell r="L335">
            <v>25.387042866925256</v>
          </cell>
          <cell r="M335">
            <v>25.223606745120225</v>
          </cell>
          <cell r="N335">
            <v>25.048775101338371</v>
          </cell>
          <cell r="O335">
            <v>24.862799993789611</v>
          </cell>
          <cell r="P335">
            <v>24.665948215889724</v>
          </cell>
          <cell r="Q335">
            <v>24.458500658856188</v>
          </cell>
          <cell r="R335">
            <v>24.240751644323101</v>
          </cell>
          <cell r="S335">
            <v>24.013008229192714</v>
          </cell>
          <cell r="T335">
            <v>23.775589485019474</v>
          </cell>
          <cell r="U335">
            <v>23.528825754290526</v>
          </cell>
          <cell r="V335">
            <v>23.273057886025072</v>
          </cell>
          <cell r="W335">
            <v>23.008636453163046</v>
          </cell>
          <cell r="X335">
            <v>0.48840499591621195</v>
          </cell>
        </row>
        <row r="336">
          <cell r="G336">
            <v>82.887266236877608</v>
          </cell>
          <cell r="H336">
            <v>79.96364231896635</v>
          </cell>
          <cell r="I336">
            <v>77.143141319706487</v>
          </cell>
          <cell r="J336">
            <v>74.422125857324673</v>
          </cell>
          <cell r="K336">
            <v>71.53973027006586</v>
          </cell>
          <cell r="L336">
            <v>68.522468595696978</v>
          </cell>
          <cell r="M336">
            <v>65.397203543001353</v>
          </cell>
          <cell r="N336">
            <v>62.190755154701215</v>
          </cell>
          <cell r="O336">
            <v>58.929527369388254</v>
          </cell>
          <cell r="P336">
            <v>55.639159498413214</v>
          </cell>
          <cell r="Q336">
            <v>52.344208693724163</v>
          </cell>
          <cell r="R336">
            <v>49.067868419280181</v>
          </cell>
          <cell r="S336">
            <v>45.831726791447423</v>
          </cell>
          <cell r="T336">
            <v>42.655567463096894</v>
          </cell>
          <cell r="U336">
            <v>39.557214531617944</v>
          </cell>
          <cell r="V336">
            <v>36.552421790176815</v>
          </cell>
          <cell r="W336">
            <v>33.654805548228644</v>
          </cell>
          <cell r="X336">
            <v>2.0304936354313279</v>
          </cell>
        </row>
        <row r="337">
          <cell r="G337">
            <v>6.9838259339291469</v>
          </cell>
          <cell r="H337">
            <v>6.8248718799599883</v>
          </cell>
          <cell r="I337">
            <v>6.669535669779072</v>
          </cell>
          <cell r="J337">
            <v>6.517734960134689</v>
          </cell>
          <cell r="K337">
            <v>6.3547416976552382</v>
          </cell>
          <cell r="L337">
            <v>6.1815760742177384</v>
          </cell>
          <cell r="M337">
            <v>5.9993008858367931</v>
          </cell>
          <cell r="N337">
            <v>5.8090107354638745</v>
          </cell>
          <cell r="O337">
            <v>5.6118211816260635</v>
          </cell>
          <cell r="P337">
            <v>5.4088579818139566</v>
          </cell>
          <cell r="Q337">
            <v>5.201246573478044</v>
          </cell>
          <cell r="R337">
            <v>4.9901019270531881</v>
          </cell>
          <cell r="S337">
            <v>4.7765188948514714</v>
          </cell>
          <cell r="T337">
            <v>4.5615631672341168</v>
          </cell>
          <cell r="U337">
            <v>4.3462629335141028</v>
          </cell>
          <cell r="V337">
            <v>4.1316013298952381</v>
          </cell>
          <cell r="W337">
            <v>3.9185097407763889</v>
          </cell>
          <cell r="X337">
            <v>7.8008447341311413</v>
          </cell>
        </row>
        <row r="338">
          <cell r="G338">
            <v>6.6450766504660912</v>
          </cell>
          <cell r="H338">
            <v>6.3326998524590499</v>
          </cell>
          <cell r="I338">
            <v>6.0350074996534477</v>
          </cell>
          <cell r="J338">
            <v>5.7513092945231881</v>
          </cell>
          <cell r="K338">
            <v>5.4546202990959998</v>
          </cell>
          <cell r="L338">
            <v>5.1483873662953199</v>
          </cell>
          <cell r="M338">
            <v>4.8360056372484959</v>
          </cell>
          <cell r="N338">
            <v>4.5207581292747658</v>
          </cell>
          <cell r="O338">
            <v>4.2057614541285542</v>
          </cell>
          <cell r="P338">
            <v>3.8939188077372791</v>
          </cell>
          <cell r="Q338">
            <v>3.5878810651570316</v>
          </cell>
          <cell r="R338">
            <v>3.2900164960890672</v>
          </cell>
          <cell r="S338">
            <v>3.0023893010118097</v>
          </cell>
          <cell r="T338">
            <v>2.7267468686331302</v>
          </cell>
          <cell r="U338">
            <v>2.4645153831203706</v>
          </cell>
          <cell r="V338">
            <v>2.2168031734687221</v>
          </cell>
          <cell r="W338">
            <v>1.9844110040678886</v>
          </cell>
          <cell r="X338">
            <v>2.0103688438589513</v>
          </cell>
        </row>
        <row r="339">
          <cell r="G339">
            <v>0.7198716062964361</v>
          </cell>
          <cell r="H339">
            <v>0.71044348026184778</v>
          </cell>
          <cell r="I339">
            <v>0.70113883396968368</v>
          </cell>
          <cell r="J339">
            <v>0.6919560502113139</v>
          </cell>
          <cell r="K339">
            <v>0.68199383506924949</v>
          </cell>
          <cell r="L339">
            <v>0.67128947121206162</v>
          </cell>
          <cell r="M339">
            <v>0.65988259137237615</v>
          </cell>
          <cell r="N339">
            <v>0.64781493432686621</v>
          </cell>
          <cell r="O339">
            <v>0.63513009111024277</v>
          </cell>
          <cell r="P339">
            <v>0.62187324361661733</v>
          </cell>
          <cell r="Q339">
            <v>0.60809089777317682</v>
          </cell>
          <cell r="R339">
            <v>0.593830613479295</v>
          </cell>
          <cell r="S339">
            <v>0.57914073348938588</v>
          </cell>
          <cell r="T339">
            <v>0.5640701133805861</v>
          </cell>
          <cell r="U339">
            <v>0.54866785468768631</v>
          </cell>
          <cell r="V339">
            <v>0.53298304320875867</v>
          </cell>
          <cell r="W339">
            <v>0.5170644943870929</v>
          </cell>
          <cell r="X339">
            <v>0.27801836975932925</v>
          </cell>
        </row>
        <row r="340">
          <cell r="G340">
            <v>9.7545971206676221</v>
          </cell>
          <cell r="H340">
            <v>9.4820518868617061</v>
          </cell>
          <cell r="I340">
            <v>9.217121616908365</v>
          </cell>
          <cell r="J340">
            <v>8.9595935473199901</v>
          </cell>
          <cell r="K340">
            <v>8.6846155472052526</v>
          </cell>
          <cell r="L340">
            <v>8.3942555449562235</v>
          </cell>
          <cell r="M340">
            <v>8.0906436599737468</v>
          </cell>
          <cell r="N340">
            <v>7.7759464359553601</v>
          </cell>
          <cell r="O340">
            <v>7.4523414641297068</v>
          </cell>
          <cell r="P340">
            <v>7.121992804690727</v>
          </cell>
          <cell r="Q340">
            <v>6.787027583906502</v>
          </cell>
          <cell r="R340">
            <v>6.449514106437217</v>
          </cell>
          <cell r="S340">
            <v>6.1114417785264035</v>
          </cell>
          <cell r="T340">
            <v>5.7747030892729789</v>
          </cell>
          <cell r="U340">
            <v>5.4410778455602209</v>
          </cell>
          <cell r="V340">
            <v>5.1122198028436632</v>
          </cell>
          <cell r="W340">
            <v>4.7896457802923136</v>
          </cell>
          <cell r="X340">
            <v>2.607026661059058</v>
          </cell>
        </row>
        <row r="341">
          <cell r="G341">
            <v>9.5103646585408335</v>
          </cell>
          <cell r="H341">
            <v>9.3261061694766543</v>
          </cell>
          <cell r="I341">
            <v>9.1454175951330114</v>
          </cell>
          <cell r="J341">
            <v>8.968229770223811</v>
          </cell>
          <cell r="K341">
            <v>8.7772856183384587</v>
          </cell>
          <cell r="L341">
            <v>8.5736165019955202</v>
          </cell>
          <cell r="M341">
            <v>8.3583046189800481</v>
          </cell>
          <cell r="N341">
            <v>8.1324734652421267</v>
          </cell>
          <cell r="O341">
            <v>7.8972781296374066</v>
          </cell>
          <cell r="P341">
            <v>7.6538955369832014</v>
          </cell>
          <cell r="Q341">
            <v>7.4035147535679959</v>
          </cell>
          <cell r="R341">
            <v>7.1473274652220438</v>
          </cell>
          <cell r="S341">
            <v>6.8865187324494315</v>
          </cell>
          <cell r="T341">
            <v>6.6222581200812867</v>
          </cell>
          <cell r="U341">
            <v>6.3556912906030254</v>
          </cell>
          <cell r="V341">
            <v>6.0879321409214509</v>
          </cell>
          <cell r="W341">
            <v>5.8200555520702801</v>
          </cell>
          <cell r="X341">
            <v>3.0959640999943545</v>
          </cell>
        </row>
        <row r="342">
          <cell r="G342">
            <v>13.370690535017321</v>
          </cell>
          <cell r="H342">
            <v>13.08440273054244</v>
          </cell>
          <cell r="I342">
            <v>12.804244804459133</v>
          </cell>
          <cell r="J342">
            <v>12.530085506296695</v>
          </cell>
          <cell r="K342">
            <v>12.235285482576025</v>
          </cell>
          <cell r="L342">
            <v>11.92159011856025</v>
          </cell>
          <cell r="M342">
            <v>11.590822940337409</v>
          </cell>
          <cell r="N342">
            <v>11.244868053741431</v>
          </cell>
          <cell r="O342">
            <v>10.885652406069068</v>
          </cell>
          <cell r="P342">
            <v>10.515128102123285</v>
          </cell>
          <cell r="Q342">
            <v>10.135254998645461</v>
          </cell>
          <cell r="R342">
            <v>9.7479837901434614</v>
          </cell>
          <cell r="S342">
            <v>9.3552397848017748</v>
          </cell>
          <cell r="T342">
            <v>8.9589075519548178</v>
          </cell>
          <cell r="U342">
            <v>8.5608166029440245</v>
          </cell>
          <cell r="V342">
            <v>8.1627282455292924</v>
          </cell>
          <cell r="W342">
            <v>7.7663237288757925</v>
          </cell>
          <cell r="X342">
            <v>3.0224382724221592</v>
          </cell>
        </row>
        <row r="343">
          <cell r="G343">
            <v>28.719756137589698</v>
          </cell>
          <cell r="H343">
            <v>28.050315834200049</v>
          </cell>
          <cell r="I343">
            <v>27.39647978307687</v>
          </cell>
          <cell r="J343">
            <v>26.757884258451689</v>
          </cell>
          <cell r="K343">
            <v>26.072608249648614</v>
          </cell>
          <cell r="L343">
            <v>25.345034599125132</v>
          </cell>
          <cell r="M343">
            <v>24.579723794468528</v>
          </cell>
          <cell r="N343">
            <v>23.781366668243734</v>
          </cell>
          <cell r="O343">
            <v>22.95473695921288</v>
          </cell>
          <cell r="P343">
            <v>22.10464439856289</v>
          </cell>
          <cell r="Q343">
            <v>21.235888955501672</v>
          </cell>
          <cell r="R343">
            <v>20.353216836522506</v>
          </cell>
          <cell r="S343">
            <v>19.461278782984362</v>
          </cell>
          <cell r="T343">
            <v>18.564591153788264</v>
          </cell>
          <cell r="U343">
            <v>17.66750021535989</v>
          </cell>
          <cell r="V343">
            <v>16.774149991484201</v>
          </cell>
          <cell r="W343">
            <v>15.888453952438235</v>
          </cell>
          <cell r="X343">
            <v>3.1111459763991398</v>
          </cell>
        </row>
        <row r="344">
          <cell r="G344">
            <v>7.3443810018259956</v>
          </cell>
          <cell r="H344">
            <v>7.1927411631632543</v>
          </cell>
          <cell r="I344">
            <v>7.0442322405932307</v>
          </cell>
          <cell r="J344">
            <v>6.8987895899190814</v>
          </cell>
          <cell r="K344">
            <v>6.7422686974955646</v>
          </cell>
          <cell r="L344">
            <v>6.5755659312390948</v>
          </cell>
          <cell r="M344">
            <v>6.3996193130069923</v>
          </cell>
          <cell r="N344">
            <v>6.2153997705540034</v>
          </cell>
          <cell r="O344">
            <v>6.0239022763061767</v>
          </cell>
          <cell r="P344">
            <v>5.8261369851654461</v>
          </cell>
          <cell r="Q344">
            <v>5.6231204804594457</v>
          </cell>
          <cell r="R344">
            <v>5.4158672323518191</v>
          </cell>
          <cell r="S344">
            <v>5.2053813666676145</v>
          </cell>
          <cell r="T344">
            <v>4.9926488343329014</v>
          </cell>
          <cell r="U344">
            <v>4.7786300626674976</v>
          </cell>
          <cell r="V344">
            <v>4.5642531598123162</v>
          </cell>
          <cell r="W344">
            <v>4.3504077328388675</v>
          </cell>
          <cell r="X344">
            <v>3.2358883573603903</v>
          </cell>
        </row>
        <row r="345">
          <cell r="G345">
            <v>4.8015499436315512</v>
          </cell>
          <cell r="H345">
            <v>4.6761171756179305</v>
          </cell>
          <cell r="I345">
            <v>4.5539611368847011</v>
          </cell>
          <cell r="J345">
            <v>4.4349962281506947</v>
          </cell>
          <cell r="K345">
            <v>4.3077211550736525</v>
          </cell>
          <cell r="L345">
            <v>4.1730376664384492</v>
          </cell>
          <cell r="M345">
            <v>4.0318783483584593</v>
          </cell>
          <cell r="N345">
            <v>3.8851959608082933</v>
          </cell>
          <cell r="O345">
            <v>3.7339528588357052</v>
          </cell>
          <cell r="P345">
            <v>3.5791106602817218</v>
          </cell>
          <cell r="Q345">
            <v>3.4216203116933701</v>
          </cell>
          <cell r="R345">
            <v>3.2624126911955194</v>
          </cell>
          <cell r="S345">
            <v>3.1023898718021328</v>
          </cell>
          <cell r="T345">
            <v>2.9424171514429953</v>
          </cell>
          <cell r="U345">
            <v>2.7833159373409599</v>
          </cell>
          <cell r="V345">
            <v>2.6258575527940118</v>
          </cell>
          <cell r="W345">
            <v>2.4707580143941819</v>
          </cell>
          <cell r="X345">
            <v>4.3801001734500753</v>
          </cell>
        </row>
        <row r="346">
          <cell r="G346">
            <v>0.2</v>
          </cell>
          <cell r="H346">
            <v>0.19434399285942605</v>
          </cell>
          <cell r="I346">
            <v>0.18884793780272319</v>
          </cell>
          <cell r="J346">
            <v>0.18350731137924883</v>
          </cell>
          <cell r="K346">
            <v>0.1778069000509987</v>
          </cell>
          <cell r="L346">
            <v>0.1717900321757363</v>
          </cell>
          <cell r="M346">
            <v>0.16550130562307941</v>
          </cell>
          <cell r="N346">
            <v>0.15898604287367035</v>
          </cell>
          <cell r="O346">
            <v>0.15228975510655626</v>
          </cell>
          <cell r="P346">
            <v>0.14545762397292133</v>
          </cell>
          <cell r="Q346">
            <v>0.13853400907729183</v>
          </cell>
          <cell r="R346">
            <v>0.13156198835719662</v>
          </cell>
          <cell r="S346">
            <v>0.12458293759614598</v>
          </cell>
          <cell r="T346">
            <v>0.1176361542521876</v>
          </cell>
          <cell r="U346">
            <v>0.11075852966608866</v>
          </cell>
          <cell r="V346">
            <v>0.10398427256061711</v>
          </cell>
          <cell r="W346">
            <v>9.7344685586075036E-2</v>
          </cell>
          <cell r="X346">
            <v>6.1814463109534445</v>
          </cell>
        </row>
        <row r="347">
          <cell r="G347">
            <v>32.318184567907259</v>
          </cell>
          <cell r="H347">
            <v>31.25926921909107</v>
          </cell>
          <cell r="I347">
            <v>30.235049560362373</v>
          </cell>
          <cell r="J347">
            <v>29.244388776666039</v>
          </cell>
          <cell r="K347">
            <v>28.192111163480995</v>
          </cell>
          <cell r="L347">
            <v>27.08730737579123</v>
          </cell>
          <cell r="M347">
            <v>25.939240699416761</v>
          </cell>
          <cell r="N347">
            <v>24.757219587895115</v>
          </cell>
          <cell r="O347">
            <v>23.550474656514098</v>
          </cell>
          <cell r="P347">
            <v>22.328042342537625</v>
          </cell>
          <cell r="Q347">
            <v>21.098657192316274</v>
          </cell>
          <cell r="R347">
            <v>19.870654448097646</v>
          </cell>
          <cell r="S347">
            <v>18.651884290193006</v>
          </cell>
          <cell r="T347">
            <v>17.449638754403818</v>
          </cell>
          <cell r="U347">
            <v>16.270592001002239</v>
          </cell>
          <cell r="V347">
            <v>15.120754270492785</v>
          </cell>
          <cell r="W347">
            <v>14.005439532572767</v>
          </cell>
          <cell r="X347">
            <v>4.6123298326280091</v>
          </cell>
        </row>
        <row r="348">
          <cell r="G348">
            <v>2.4317895734864021</v>
          </cell>
          <cell r="H348">
            <v>2.3821265524928434</v>
          </cell>
          <cell r="I348">
            <v>2.3334777704289595</v>
          </cell>
          <cell r="J348">
            <v>2.2858225140842792</v>
          </cell>
          <cell r="K348">
            <v>2.234525050370769</v>
          </cell>
          <cell r="L348">
            <v>2.179876217718872</v>
          </cell>
          <cell r="M348">
            <v>2.1221805147445001</v>
          </cell>
          <cell r="N348">
            <v>2.0617532878793394</v>
          </cell>
          <cell r="O348">
            <v>1.9989178802727903</v>
          </cell>
          <cell r="P348">
            <v>1.93400277774055</v>
          </cell>
          <cell r="Q348">
            <v>1.8673387865951951</v>
          </cell>
          <cell r="R348">
            <v>1.7992562767160039</v>
          </cell>
          <cell r="S348">
            <v>1.7300825212415356</v>
          </cell>
          <cell r="T348">
            <v>1.6601391618506276</v>
          </cell>
          <cell r="U348">
            <v>1.5897398257943658</v>
          </cell>
          <cell r="V348">
            <v>1.5191879177178167</v>
          </cell>
          <cell r="W348">
            <v>1.4487746059346152</v>
          </cell>
          <cell r="X348">
            <v>3.537449665637979</v>
          </cell>
        </row>
        <row r="349">
          <cell r="G349">
            <v>35.262550415508343</v>
          </cell>
          <cell r="H349">
            <v>33.941991750584435</v>
          </cell>
          <cell r="I349">
            <v>32.670887114565332</v>
          </cell>
          <cell r="J349">
            <v>31.447384487514412</v>
          </cell>
          <cell r="K349">
            <v>30.154386315301899</v>
          </cell>
          <cell r="L349">
            <v>28.804399027348676</v>
          </cell>
          <cell r="M349">
            <v>27.410029510023659</v>
          </cell>
          <cell r="N349">
            <v>25.983793013482973</v>
          </cell>
          <cell r="O349">
            <v>24.537931696179143</v>
          </cell>
          <cell r="P349">
            <v>23.084247330651031</v>
          </cell>
          <cell r="Q349">
            <v>21.633951150578493</v>
          </cell>
          <cell r="R349">
            <v>20.19753321554089</v>
          </cell>
          <cell r="S349">
            <v>18.784653029724563</v>
          </cell>
          <cell r="T349">
            <v>17.404052497306061</v>
          </cell>
          <cell r="U349">
            <v>16.063491652835822</v>
          </cell>
          <cell r="V349">
            <v>14.769706990359401</v>
          </cell>
          <cell r="W349">
            <v>13.528391648476937</v>
          </cell>
          <cell r="X349">
            <v>5.9405758690737231</v>
          </cell>
        </row>
        <row r="350">
          <cell r="G350">
            <v>20.656428951735492</v>
          </cell>
          <cell r="H350">
            <v>19.732163258018574</v>
          </cell>
          <cell r="I350">
            <v>18.84925355446714</v>
          </cell>
          <cell r="J350">
            <v>18.00584937975368</v>
          </cell>
          <cell r="K350">
            <v>17.121626346830421</v>
          </cell>
          <cell r="L350">
            <v>16.206467504179795</v>
          </cell>
          <cell r="M350">
            <v>15.270162409411631</v>
          </cell>
          <cell r="N350">
            <v>14.322238290230873</v>
          </cell>
          <cell r="O350">
            <v>13.371806389551978</v>
          </cell>
          <cell r="P350">
            <v>12.427426696662375</v>
          </cell>
          <cell r="Q350">
            <v>11.496993506838324</v>
          </cell>
          <cell r="R350">
            <v>10.587643453238062</v>
          </cell>
          <cell r="S350">
            <v>9.7056868513476076</v>
          </cell>
          <cell r="T350">
            <v>8.8565624198048223</v>
          </cell>
          <cell r="U350">
            <v>8.0448147207050074</v>
          </cell>
          <cell r="V350">
            <v>7.2740930215534751</v>
          </cell>
          <cell r="W350">
            <v>6.5471697385597114</v>
          </cell>
          <cell r="X350">
            <v>2.6744263129121828</v>
          </cell>
        </row>
        <row r="351">
          <cell r="G351">
            <v>307.0689751171102</v>
          </cell>
          <cell r="H351">
            <v>296.79042347637181</v>
          </cell>
          <cell r="I351">
            <v>286.85592686037506</v>
          </cell>
          <cell r="J351">
            <v>277.25396867960558</v>
          </cell>
          <cell r="K351">
            <v>267.06262279825506</v>
          </cell>
          <cell r="L351">
            <v>256.37155799677242</v>
          </cell>
          <cell r="M351">
            <v>245.27199854129799</v>
          </cell>
          <cell r="N351">
            <v>233.85544775976047</v>
          </cell>
          <cell r="O351">
            <v>222.21246008965988</v>
          </cell>
          <cell r="P351">
            <v>210.43148395033737</v>
          </cell>
          <cell r="Q351">
            <v>198.59779514756525</v>
          </cell>
          <cell r="R351">
            <v>186.79253747445915</v>
          </cell>
          <cell r="S351">
            <v>175.09188383971707</v>
          </cell>
          <cell r="T351">
            <v>163.56632774579683</v>
          </cell>
          <cell r="U351">
            <v>152.28011136940387</v>
          </cell>
          <cell r="V351">
            <v>141.2907929737803</v>
          </cell>
          <cell r="W351">
            <v>130.64895300794299</v>
          </cell>
          <cell r="X351">
            <v>0.50659657495743537</v>
          </cell>
        </row>
        <row r="352">
          <cell r="G352">
            <v>14.039035304313854</v>
          </cell>
          <cell r="H352">
            <v>13.15321413845993</v>
          </cell>
          <cell r="I352">
            <v>12.323285640504185</v>
          </cell>
          <cell r="J352">
            <v>11.545723150162129</v>
          </cell>
          <cell r="K352">
            <v>10.746949952865805</v>
          </cell>
          <cell r="L352">
            <v>9.9384527148284789</v>
          </cell>
          <cell r="M352">
            <v>9.1310724265167877</v>
          </cell>
          <cell r="N352">
            <v>8.3347823196360391</v>
          </cell>
          <cell r="O352">
            <v>7.558510112960934</v>
          </cell>
          <cell r="P352">
            <v>6.8100076159519682</v>
          </cell>
          <cell r="Q352">
            <v>6.0957684130367786</v>
          </cell>
          <cell r="R352">
            <v>5.4209922099464265</v>
          </cell>
          <cell r="S352">
            <v>4.7895925504694397</v>
          </cell>
          <cell r="T352">
            <v>4.2042430852018278</v>
          </cell>
          <cell r="U352">
            <v>3.6664564422526511</v>
          </cell>
          <cell r="V352">
            <v>3.1766890331198754</v>
          </cell>
          <cell r="W352">
            <v>2.7344648173841537</v>
          </cell>
          <cell r="X352">
            <v>33.263437188484303</v>
          </cell>
        </row>
        <row r="353">
          <cell r="G353">
            <v>2.125134988607579</v>
          </cell>
          <cell r="H353">
            <v>2.0187047015289346</v>
          </cell>
          <cell r="I353">
            <v>1.9176046198576489</v>
          </cell>
          <cell r="J353">
            <v>1.8215677980609744</v>
          </cell>
          <cell r="K353">
            <v>1.7214730981312607</v>
          </cell>
          <cell r="L353">
            <v>1.6185412328563755</v>
          </cell>
          <cell r="M353">
            <v>1.5139653037676923</v>
          </cell>
          <cell r="N353">
            <v>1.4088887598188049</v>
          </cell>
          <cell r="O353">
            <v>1.3043859540529599</v>
          </cell>
          <cell r="P353">
            <v>1.2014457074631351</v>
          </cell>
          <cell r="Q353">
            <v>1.1009581580743895</v>
          </cell>
          <cell r="R353">
            <v>1.0037050402297241</v>
          </cell>
          <cell r="S353">
            <v>0.91035341015398263</v>
          </cell>
          <cell r="T353">
            <v>0.82145271447356394</v>
          </cell>
          <cell r="U353">
            <v>0.73743499296435489</v>
          </cell>
          <cell r="V353">
            <v>0.6586179188121345</v>
          </cell>
          <cell r="W353">
            <v>0.58521031137585466</v>
          </cell>
          <cell r="X353">
            <v>7.3718043848226662</v>
          </cell>
        </row>
        <row r="354">
          <cell r="G354">
            <v>27.736237483741995</v>
          </cell>
          <cell r="H354">
            <v>25.918970476075192</v>
          </cell>
          <cell r="I354">
            <v>24.220770064196302</v>
          </cell>
          <cell r="J354">
            <v>22.633835053139084</v>
          </cell>
          <cell r="K354">
            <v>21.008031811035078</v>
          </cell>
          <cell r="L354">
            <v>19.367323469783457</v>
          </cell>
          <cell r="M354">
            <v>17.734169941474889</v>
          </cell>
          <cell r="N354">
            <v>16.129063271930651</v>
          </cell>
          <cell r="O354">
            <v>14.570164171927534</v>
          </cell>
          <cell r="P354">
            <v>13.07304526665852</v>
          </cell>
          <cell r="Q354">
            <v>11.650541323733661</v>
          </cell>
          <cell r="R354">
            <v>10.312701902299588</v>
          </cell>
          <cell r="S354">
            <v>9.0668377445145332</v>
          </cell>
          <cell r="T354">
            <v>7.9176489726837627</v>
          </cell>
          <cell r="U354">
            <v>6.8674208559796677</v>
          </cell>
          <cell r="V354">
            <v>5.9162715940322856</v>
          </cell>
          <cell r="W354">
            <v>5.0624361902303088</v>
          </cell>
          <cell r="X354">
            <v>3.0003798513125339</v>
          </cell>
        </row>
        <row r="355">
          <cell r="G355">
            <v>52.525241281214683</v>
          </cell>
          <cell r="H355">
            <v>50.821717224967365</v>
          </cell>
          <cell r="I355">
            <v>49.173442685703257</v>
          </cell>
          <cell r="J355">
            <v>47.578625784337525</v>
          </cell>
          <cell r="K355">
            <v>45.884003204947412</v>
          </cell>
          <cell r="L355">
            <v>44.104087049580194</v>
          </cell>
          <cell r="M355">
            <v>42.253676192906369</v>
          </cell>
          <cell r="N355">
            <v>40.347654280405791</v>
          </cell>
          <cell r="O355">
            <v>38.400794506432561</v>
          </cell>
          <cell r="P355">
            <v>36.427574655126932</v>
          </cell>
          <cell r="Q355">
            <v>34.44200550508031</v>
          </cell>
          <cell r="R355">
            <v>32.457475254232158</v>
          </cell>
          <cell r="S355">
            <v>30.486612130399962</v>
          </cell>
          <cell r="T355">
            <v>28.541166831567569</v>
          </cell>
          <cell r="U355">
            <v>26.631915905154521</v>
          </cell>
          <cell r="V355">
            <v>24.768586643066847</v>
          </cell>
          <cell r="W355">
            <v>22.959803554488051</v>
          </cell>
          <cell r="X355">
            <v>0.7579402162967116</v>
          </cell>
        </row>
        <row r="356">
          <cell r="G356">
            <v>15.820696625672339</v>
          </cell>
          <cell r="H356">
            <v>15.09014279167544</v>
          </cell>
          <cell r="I356">
            <v>14.393323812533257</v>
          </cell>
          <cell r="J356">
            <v>13.728681910599423</v>
          </cell>
          <cell r="K356">
            <v>13.032969052315794</v>
          </cell>
          <cell r="L356">
            <v>12.31415625263662</v>
          </cell>
          <cell r="M356">
            <v>11.580111222857218</v>
          </cell>
          <cell r="N356">
            <v>10.838459920830536</v>
          </cell>
          <cell r="O356">
            <v>10.09646155633027</v>
          </cell>
          <cell r="P356">
            <v>9.3608996729225655</v>
          </cell>
          <cell r="Q356">
            <v>8.6379912536343753</v>
          </cell>
          <cell r="R356">
            <v>7.9333150958745433</v>
          </cell>
          <cell r="S356">
            <v>7.2517600019570141</v>
          </cell>
          <cell r="T356">
            <v>6.5974926634754532</v>
          </cell>
          <cell r="U356">
            <v>5.9739445055132494</v>
          </cell>
          <cell r="V356">
            <v>5.383816220644273</v>
          </cell>
          <cell r="W356">
            <v>4.829098278204512</v>
          </cell>
          <cell r="X356">
            <v>9.0627453329841057</v>
          </cell>
        </row>
        <row r="357">
          <cell r="G357">
            <v>9.6636811952336412</v>
          </cell>
          <cell r="H357">
            <v>9.2522336082208962</v>
          </cell>
          <cell r="I357">
            <v>8.8583040987852666</v>
          </cell>
          <cell r="J357">
            <v>8.4811468051166834</v>
          </cell>
          <cell r="K357">
            <v>8.0847943206355808</v>
          </cell>
          <cell r="L357">
            <v>7.6735048235265513</v>
          </cell>
          <cell r="M357">
            <v>7.2515185895065715</v>
          </cell>
          <cell r="N357">
            <v>6.8229872288993185</v>
          </cell>
          <cell r="O357">
            <v>6.3919085329214607</v>
          </cell>
          <cell r="P357">
            <v>5.9620682673814862</v>
          </cell>
          <cell r="Q357">
            <v>5.5369899714370057</v>
          </cell>
          <cell r="R357">
            <v>5.1198935195350401</v>
          </cell>
          <cell r="S357">
            <v>4.7136628986178186</v>
          </cell>
          <cell r="T357">
            <v>4.3208233520485821</v>
          </cell>
          <cell r="U357">
            <v>3.9435277574070069</v>
          </cell>
          <cell r="V357">
            <v>3.5835518467768632</v>
          </cell>
          <cell r="W357">
            <v>3.2422976530732761</v>
          </cell>
          <cell r="X357">
            <v>2.5190185125630893</v>
          </cell>
        </row>
        <row r="767">
          <cell r="F767">
            <v>17.784863767888599</v>
          </cell>
          <cell r="G767">
            <v>26.064391974045197</v>
          </cell>
          <cell r="H767">
            <v>43.450768264721091</v>
          </cell>
          <cell r="I767">
            <v>38.447948728462805</v>
          </cell>
          <cell r="J767">
            <v>35.763912644329672</v>
          </cell>
          <cell r="K767">
            <v>35.291369077681452</v>
          </cell>
          <cell r="L767">
            <v>-1149.6605073220665</v>
          </cell>
          <cell r="M767">
            <v>12.150673316886074</v>
          </cell>
          <cell r="N767">
            <v>13.838968858656026</v>
          </cell>
          <cell r="O767">
            <v>16.739521318340898</v>
          </cell>
          <cell r="P767">
            <v>20.116486147154053</v>
          </cell>
          <cell r="Q767">
            <v>24.210321106815552</v>
          </cell>
          <cell r="R767" t="e">
            <v>#REF!</v>
          </cell>
          <cell r="S767" t="e">
            <v>#REF!</v>
          </cell>
          <cell r="T767" t="e">
            <v>#REF!</v>
          </cell>
          <cell r="U767" t="e">
            <v>#REF!</v>
          </cell>
          <cell r="V767" t="e">
            <v>#REF!</v>
          </cell>
        </row>
        <row r="768">
          <cell r="F768">
            <v>822.01088964293388</v>
          </cell>
          <cell r="G768">
            <v>82.887266236877608</v>
          </cell>
          <cell r="H768">
            <v>134.67430518806566</v>
          </cell>
          <cell r="I768">
            <v>97.852694534627815</v>
          </cell>
          <cell r="J768">
            <v>100.98450804815491</v>
          </cell>
          <cell r="K768">
            <v>95.110241783761609</v>
          </cell>
          <cell r="L768">
            <v>-1258.7531923219831</v>
          </cell>
          <cell r="M768">
            <v>21.850831795193034</v>
          </cell>
          <cell r="N768">
            <v>44.713267055707014</v>
          </cell>
          <cell r="O768">
            <v>53.329766731723595</v>
          </cell>
          <cell r="P768">
            <v>42.254959233665723</v>
          </cell>
          <cell r="Q768">
            <v>40.166092582283277</v>
          </cell>
          <cell r="R768" t="e">
            <v>#REF!</v>
          </cell>
          <cell r="S768" t="e">
            <v>#REF!</v>
          </cell>
          <cell r="T768" t="e">
            <v>#REF!</v>
          </cell>
          <cell r="U768" t="e">
            <v>#REF!</v>
          </cell>
          <cell r="V768" t="e">
            <v>#REF!</v>
          </cell>
        </row>
        <row r="769">
          <cell r="F769">
            <v>8.1714063265163652</v>
          </cell>
          <cell r="G769">
            <v>6.9838259339291469</v>
          </cell>
          <cell r="H769">
            <v>8.7662652827014735</v>
          </cell>
          <cell r="I769">
            <v>7.5823903552214702</v>
          </cell>
          <cell r="J769">
            <v>8.3268225968953757</v>
          </cell>
          <cell r="K769">
            <v>8.1591783910449873</v>
          </cell>
          <cell r="L769">
            <v>-67.724075183699895</v>
          </cell>
          <cell r="M769">
            <v>3.4639725844390665</v>
          </cell>
          <cell r="N769">
            <v>3.4126337950264003</v>
          </cell>
          <cell r="O769">
            <v>3.4090875248212087</v>
          </cell>
          <cell r="P769">
            <v>2.9765480198527805</v>
          </cell>
          <cell r="Q769">
            <v>2.5728032314755236</v>
          </cell>
          <cell r="R769" t="e">
            <v>#REF!</v>
          </cell>
          <cell r="S769" t="e">
            <v>#REF!</v>
          </cell>
          <cell r="T769" t="e">
            <v>#REF!</v>
          </cell>
          <cell r="U769" t="e">
            <v>#REF!</v>
          </cell>
          <cell r="V769" t="e">
            <v>#REF!</v>
          </cell>
        </row>
        <row r="770">
          <cell r="F770">
            <v>13.933507560684925</v>
          </cell>
          <cell r="G770">
            <v>6.6450766504660912</v>
          </cell>
          <cell r="H770">
            <v>9.6690167972348728</v>
          </cell>
          <cell r="I770">
            <v>9.8316389511521418</v>
          </cell>
          <cell r="J770">
            <v>10.052918254885846</v>
          </cell>
          <cell r="K770">
            <v>9.2598901116097085</v>
          </cell>
          <cell r="L770">
            <v>-76.448782029588713</v>
          </cell>
          <cell r="M770">
            <v>-0.54784199728477245</v>
          </cell>
          <cell r="N770">
            <v>5.3490119457510987</v>
          </cell>
          <cell r="O770">
            <v>5.7497851174882397</v>
          </cell>
          <cell r="P770">
            <v>5.5231776240178814</v>
          </cell>
          <cell r="Q770">
            <v>4.8435252553219437</v>
          </cell>
          <cell r="R770" t="e">
            <v>#REF!</v>
          </cell>
          <cell r="S770" t="e">
            <v>#REF!</v>
          </cell>
          <cell r="T770" t="e">
            <v>#REF!</v>
          </cell>
          <cell r="U770" t="e">
            <v>#REF!</v>
          </cell>
          <cell r="V770" t="e">
            <v>#REF!</v>
          </cell>
        </row>
        <row r="771">
          <cell r="F771">
            <v>1.9603954287797944</v>
          </cell>
          <cell r="G771">
            <v>0.7198716062964361</v>
          </cell>
          <cell r="H771">
            <v>0.75164856750689235</v>
          </cell>
          <cell r="I771">
            <v>0.83540519125560253</v>
          </cell>
          <cell r="J771">
            <v>0.62695083496758075</v>
          </cell>
          <cell r="K771">
            <v>0.64689842973420997</v>
          </cell>
          <cell r="L771">
            <v>-15.408115116224229</v>
          </cell>
          <cell r="M771">
            <v>0.41299704714206048</v>
          </cell>
          <cell r="N771">
            <v>0.53980226187578617</v>
          </cell>
          <cell r="O771">
            <v>0.66644882199780864</v>
          </cell>
          <cell r="P771">
            <v>0.80325035496059749</v>
          </cell>
          <cell r="Q771">
            <v>0.97554391132961149</v>
          </cell>
          <cell r="R771" t="e">
            <v>#REF!</v>
          </cell>
          <cell r="S771" t="e">
            <v>#REF!</v>
          </cell>
          <cell r="T771" t="e">
            <v>#REF!</v>
          </cell>
          <cell r="U771" t="e">
            <v>#REF!</v>
          </cell>
          <cell r="V771" t="e">
            <v>#REF!</v>
          </cell>
        </row>
        <row r="772">
          <cell r="F772">
            <v>21.18956281379652</v>
          </cell>
          <cell r="G772">
            <v>9.7545971206676221</v>
          </cell>
          <cell r="H772">
            <v>12.505187105188773</v>
          </cell>
          <cell r="I772">
            <v>13.68554922105421</v>
          </cell>
          <cell r="J772">
            <v>17.792053689365414</v>
          </cell>
          <cell r="K772">
            <v>18.746622220075533</v>
          </cell>
          <cell r="L772">
            <v>-203.57814889603054</v>
          </cell>
          <cell r="M772">
            <v>4.3388670328136731</v>
          </cell>
          <cell r="N772">
            <v>10.854559562470893</v>
          </cell>
          <cell r="O772">
            <v>13.234841920006852</v>
          </cell>
          <cell r="P772">
            <v>14.111555072294728</v>
          </cell>
          <cell r="Q772">
            <v>14.877322446944948</v>
          </cell>
          <cell r="R772" t="e">
            <v>#REF!</v>
          </cell>
          <cell r="S772" t="e">
            <v>#REF!</v>
          </cell>
          <cell r="T772" t="e">
            <v>#REF!</v>
          </cell>
          <cell r="U772" t="e">
            <v>#REF!</v>
          </cell>
          <cell r="V772" t="e">
            <v>#REF!</v>
          </cell>
        </row>
        <row r="773">
          <cell r="F773">
            <v>16.048849273874467</v>
          </cell>
          <cell r="G773">
            <v>9.5103646585408335</v>
          </cell>
          <cell r="H773">
            <v>7.9191891807526771</v>
          </cell>
          <cell r="I773">
            <v>11.46821792744365</v>
          </cell>
          <cell r="J773">
            <v>15.270217698915012</v>
          </cell>
          <cell r="K773">
            <v>22.844679645386904</v>
          </cell>
          <cell r="L773">
            <v>-264.55585772543321</v>
          </cell>
          <cell r="M773">
            <v>10.121590585265769</v>
          </cell>
          <cell r="N773">
            <v>12.401968579874803</v>
          </cell>
          <cell r="O773">
            <v>14.52660280587228</v>
          </cell>
          <cell r="P773">
            <v>17.044227238252287</v>
          </cell>
          <cell r="Q773">
            <v>19.545967691344227</v>
          </cell>
          <cell r="R773" t="e">
            <v>#REF!</v>
          </cell>
          <cell r="S773" t="e">
            <v>#REF!</v>
          </cell>
          <cell r="T773" t="e">
            <v>#REF!</v>
          </cell>
          <cell r="U773" t="e">
            <v>#REF!</v>
          </cell>
          <cell r="V773" t="e">
            <v>#REF!</v>
          </cell>
        </row>
        <row r="774">
          <cell r="F774">
            <v>22.539930897508167</v>
          </cell>
          <cell r="G774">
            <v>13.370690535017321</v>
          </cell>
          <cell r="H774">
            <v>17.750287161837377</v>
          </cell>
          <cell r="I774">
            <v>18.940602319535586</v>
          </cell>
          <cell r="J774">
            <v>19.216178249005946</v>
          </cell>
          <cell r="K774">
            <v>21.808294892183543</v>
          </cell>
          <cell r="L774">
            <v>-241.27234144352445</v>
          </cell>
          <cell r="M774">
            <v>8.8261519412363967</v>
          </cell>
          <cell r="N774">
            <v>11.19480218706229</v>
          </cell>
          <cell r="O774">
            <v>12.904737582801785</v>
          </cell>
          <cell r="P774">
            <v>14.768840404215354</v>
          </cell>
          <cell r="Q774">
            <v>16.188078835136249</v>
          </cell>
          <cell r="R774" t="e">
            <v>#REF!</v>
          </cell>
          <cell r="S774" t="e">
            <v>#REF!</v>
          </cell>
          <cell r="T774" t="e">
            <v>#REF!</v>
          </cell>
          <cell r="U774" t="e">
            <v>#REF!</v>
          </cell>
          <cell r="V774" t="e">
            <v>#REF!</v>
          </cell>
        </row>
        <row r="775">
          <cell r="F775">
            <v>45.390795290396547</v>
          </cell>
          <cell r="G775">
            <v>28.719756137589698</v>
          </cell>
          <cell r="H775">
            <v>48.113054096893862</v>
          </cell>
          <cell r="I775">
            <v>83.001685686638112</v>
          </cell>
          <cell r="J775">
            <v>91.630086534166821</v>
          </cell>
          <cell r="K775">
            <v>105.93829162893566</v>
          </cell>
          <cell r="L775">
            <v>-797.40799876968958</v>
          </cell>
          <cell r="M775">
            <v>27.296333891401421</v>
          </cell>
          <cell r="N775">
            <v>35.312852570914941</v>
          </cell>
          <cell r="O775">
            <v>40.669494537775748</v>
          </cell>
          <cell r="P775">
            <v>46.41891705422173</v>
          </cell>
          <cell r="Q775">
            <v>49.93787949626541</v>
          </cell>
          <cell r="R775" t="e">
            <v>#REF!</v>
          </cell>
          <cell r="S775" t="e">
            <v>#REF!</v>
          </cell>
          <cell r="T775" t="e">
            <v>#REF!</v>
          </cell>
          <cell r="U775" t="e">
            <v>#REF!</v>
          </cell>
          <cell r="V775" t="e">
            <v>#REF!</v>
          </cell>
        </row>
        <row r="776">
          <cell r="F776">
            <v>8.3413370614546594</v>
          </cell>
          <cell r="G776">
            <v>7.3443810018259956</v>
          </cell>
          <cell r="H776">
            <v>9.7721601793434552</v>
          </cell>
          <cell r="I776">
            <v>12.215834914217448</v>
          </cell>
          <cell r="J776">
            <v>13.154035820043505</v>
          </cell>
          <cell r="K776">
            <v>13.991298913040293</v>
          </cell>
          <cell r="L776">
            <v>-135.96039742204076</v>
          </cell>
          <cell r="M776">
            <v>4.6973014588137376</v>
          </cell>
          <cell r="N776">
            <v>5.8030516363719249</v>
          </cell>
          <cell r="O776">
            <v>7.0325760985359853</v>
          </cell>
          <cell r="P776">
            <v>7.9782170514473405</v>
          </cell>
          <cell r="Q776">
            <v>8.824582647528711</v>
          </cell>
          <cell r="R776" t="e">
            <v>#REF!</v>
          </cell>
          <cell r="S776" t="e">
            <v>#REF!</v>
          </cell>
          <cell r="T776" t="e">
            <v>#REF!</v>
          </cell>
          <cell r="U776" t="e">
            <v>#REF!</v>
          </cell>
          <cell r="V776" t="e">
            <v>#REF!</v>
          </cell>
        </row>
        <row r="777">
          <cell r="F777">
            <v>7.6489632326466053</v>
          </cell>
          <cell r="G777">
            <v>4.8015499436315512</v>
          </cell>
          <cell r="H777">
            <v>7.1556215276489059</v>
          </cell>
          <cell r="I777">
            <v>8.5976206044099897</v>
          </cell>
          <cell r="J777">
            <v>10.089533667853528</v>
          </cell>
          <cell r="K777">
            <v>10.785967999891605</v>
          </cell>
          <cell r="L777">
            <v>-82.846321196198048</v>
          </cell>
          <cell r="M777">
            <v>4.2816255349516537</v>
          </cell>
          <cell r="N777">
            <v>4.6550348251047025</v>
          </cell>
          <cell r="O777">
            <v>5.8362134009654225</v>
          </cell>
          <cell r="P777">
            <v>6.4463833042719285</v>
          </cell>
          <cell r="Q777">
            <v>6.4890938847120507</v>
          </cell>
          <cell r="R777" t="e">
            <v>#REF!</v>
          </cell>
          <cell r="S777" t="e">
            <v>#REF!</v>
          </cell>
          <cell r="T777" t="e">
            <v>#REF!</v>
          </cell>
          <cell r="U777" t="e">
            <v>#REF!</v>
          </cell>
          <cell r="V777" t="e">
            <v>#REF!</v>
          </cell>
        </row>
        <row r="778">
          <cell r="F778">
            <v>0.2</v>
          </cell>
          <cell r="G778">
            <v>0.2</v>
          </cell>
          <cell r="H778">
            <v>0.3</v>
          </cell>
          <cell r="I778">
            <v>0.67298208532715653</v>
          </cell>
          <cell r="J778">
            <v>2.8654767313417189</v>
          </cell>
          <cell r="K778">
            <v>3.2221587362995936</v>
          </cell>
          <cell r="L778">
            <v>-33.401723432383285</v>
          </cell>
          <cell r="M778">
            <v>1.6639834857585174</v>
          </cell>
          <cell r="N778">
            <v>2.1546912849352085</v>
          </cell>
          <cell r="O778">
            <v>2.5085607808328572</v>
          </cell>
          <cell r="P778">
            <v>2.7231858695313038</v>
          </cell>
          <cell r="Q778">
            <v>2.8217559111343555</v>
          </cell>
          <cell r="R778" t="e">
            <v>#REF!</v>
          </cell>
          <cell r="S778" t="e">
            <v>#REF!</v>
          </cell>
          <cell r="T778" t="e">
            <v>#REF!</v>
          </cell>
          <cell r="U778" t="e">
            <v>#REF!</v>
          </cell>
          <cell r="V778" t="e">
            <v>#REF!</v>
          </cell>
        </row>
        <row r="779">
          <cell r="F779">
            <v>40.218777242969651</v>
          </cell>
          <cell r="G779">
            <v>32.318184567907259</v>
          </cell>
          <cell r="H779">
            <v>38.150238988136266</v>
          </cell>
          <cell r="I779">
            <v>41.342633029572866</v>
          </cell>
          <cell r="J779">
            <v>47.249432141057461</v>
          </cell>
          <cell r="K779">
            <v>50.008854557780943</v>
          </cell>
          <cell r="L779">
            <v>-433.89314885301366</v>
          </cell>
          <cell r="M779">
            <v>17.567264823705838</v>
          </cell>
          <cell r="N779">
            <v>22.547036958299351</v>
          </cell>
          <cell r="O779">
            <v>25.854952084837517</v>
          </cell>
          <cell r="P779">
            <v>26.797759549308072</v>
          </cell>
          <cell r="Q779">
            <v>26.606470368939338</v>
          </cell>
          <cell r="R779" t="e">
            <v>#REF!</v>
          </cell>
          <cell r="S779" t="e">
            <v>#REF!</v>
          </cell>
          <cell r="T779" t="e">
            <v>#REF!</v>
          </cell>
          <cell r="U779" t="e">
            <v>#REF!</v>
          </cell>
          <cell r="V779" t="e">
            <v>#REF!</v>
          </cell>
        </row>
        <row r="780">
          <cell r="F780">
            <v>-3.815065395680143</v>
          </cell>
          <cell r="G780">
            <v>2.4317895734864021</v>
          </cell>
          <cell r="H780">
            <v>3.6462100841397165</v>
          </cell>
          <cell r="I780">
            <v>4.1757986931210009</v>
          </cell>
          <cell r="J780">
            <v>5.693558900408255</v>
          </cell>
          <cell r="K780">
            <v>6.0114357370026967</v>
          </cell>
          <cell r="L780">
            <v>-65.003227596375822</v>
          </cell>
          <cell r="M780">
            <v>2.5783051204243224</v>
          </cell>
          <cell r="N780">
            <v>3.3663934392657717</v>
          </cell>
          <cell r="O780">
            <v>3.9274030824627504</v>
          </cell>
          <cell r="P780">
            <v>4.4631333965738378</v>
          </cell>
          <cell r="Q780">
            <v>4.9788365207621146</v>
          </cell>
          <cell r="R780" t="e">
            <v>#REF!</v>
          </cell>
          <cell r="S780" t="e">
            <v>#REF!</v>
          </cell>
          <cell r="T780" t="e">
            <v>#REF!</v>
          </cell>
          <cell r="U780" t="e">
            <v>#REF!</v>
          </cell>
          <cell r="V780" t="e">
            <v>#REF!</v>
          </cell>
        </row>
        <row r="781">
          <cell r="F781">
            <v>32.929073177864261</v>
          </cell>
          <cell r="G781">
            <v>35.262550415508343</v>
          </cell>
          <cell r="H781">
            <v>41.750962192217621</v>
          </cell>
          <cell r="I781">
            <v>42.399096700288844</v>
          </cell>
          <cell r="J781">
            <v>47.587160941651376</v>
          </cell>
          <cell r="K781">
            <v>52.081316275333485</v>
          </cell>
          <cell r="L781">
            <v>-345.91350681777197</v>
          </cell>
          <cell r="M781">
            <v>12.319317521647914</v>
          </cell>
          <cell r="N781">
            <v>15.520709425762059</v>
          </cell>
          <cell r="O781">
            <v>17.785715430377575</v>
          </cell>
          <cell r="P781">
            <v>17.886245556922066</v>
          </cell>
          <cell r="Q781">
            <v>16.829488498704954</v>
          </cell>
          <cell r="R781" t="e">
            <v>#REF!</v>
          </cell>
          <cell r="S781" t="e">
            <v>#REF!</v>
          </cell>
          <cell r="T781" t="e">
            <v>#REF!</v>
          </cell>
          <cell r="U781" t="e">
            <v>#REF!</v>
          </cell>
          <cell r="V781" t="e">
            <v>#REF!</v>
          </cell>
        </row>
        <row r="782">
          <cell r="F782">
            <v>42.054399973030826</v>
          </cell>
          <cell r="G782">
            <v>20.656428951735492</v>
          </cell>
          <cell r="H782">
            <v>22.756182770005289</v>
          </cell>
          <cell r="I782">
            <v>32.59522906962102</v>
          </cell>
          <cell r="J782">
            <v>37.443070106849035</v>
          </cell>
          <cell r="K782">
            <v>47.741613427012261</v>
          </cell>
          <cell r="L782">
            <v>-382.59670227432275</v>
          </cell>
          <cell r="M782">
            <v>22.786694462697277</v>
          </cell>
          <cell r="N782">
            <v>28.142492247672124</v>
          </cell>
          <cell r="O782">
            <v>30.782381895679297</v>
          </cell>
          <cell r="P782">
            <v>29.617060144479677</v>
          </cell>
          <cell r="Q782">
            <v>26.438350366263091</v>
          </cell>
          <cell r="R782" t="e">
            <v>#REF!</v>
          </cell>
          <cell r="S782" t="e">
            <v>#REF!</v>
          </cell>
          <cell r="T782" t="e">
            <v>#REF!</v>
          </cell>
          <cell r="U782" t="e">
            <v>#REF!</v>
          </cell>
          <cell r="V782" t="e">
            <v>#REF!</v>
          </cell>
        </row>
        <row r="783">
          <cell r="F783">
            <v>450.65981615845726</v>
          </cell>
          <cell r="G783">
            <v>307.0689751171102</v>
          </cell>
          <cell r="H783">
            <v>336.48043291940979</v>
          </cell>
          <cell r="I783">
            <v>368.35074023394253</v>
          </cell>
          <cell r="J783">
            <v>423.39047774449176</v>
          </cell>
          <cell r="K783">
            <v>501.8077611154269</v>
          </cell>
          <cell r="L783">
            <v>-3768.4615378539529</v>
          </cell>
          <cell r="M783">
            <v>162.98676929557664</v>
          </cell>
          <cell r="N783">
            <v>202.08992777904749</v>
          </cell>
          <cell r="O783">
            <v>230.65602515909831</v>
          </cell>
          <cell r="P783">
            <v>236.10629913453323</v>
          </cell>
          <cell r="Q783">
            <v>232.80379207567097</v>
          </cell>
          <cell r="R783" t="e">
            <v>#REF!</v>
          </cell>
          <cell r="S783" t="e">
            <v>#REF!</v>
          </cell>
          <cell r="T783" t="e">
            <v>#REF!</v>
          </cell>
          <cell r="U783" t="e">
            <v>#REF!</v>
          </cell>
          <cell r="V783" t="e">
            <v>#REF!</v>
          </cell>
        </row>
        <row r="784">
          <cell r="F784">
            <v>31.660261490765631</v>
          </cell>
          <cell r="G784">
            <v>14.039035304313854</v>
          </cell>
          <cell r="H784">
            <v>18.997140385341908</v>
          </cell>
          <cell r="I784">
            <v>20.362861502768386</v>
          </cell>
          <cell r="J784">
            <v>21.657208865639006</v>
          </cell>
          <cell r="K784">
            <v>22.702671451509886</v>
          </cell>
          <cell r="L784">
            <v>-134.22824876839152</v>
          </cell>
          <cell r="M784">
            <v>7.7295186866582828</v>
          </cell>
          <cell r="N784">
            <v>8.9248801803958742</v>
          </cell>
          <cell r="O784">
            <v>9.2287378816241432</v>
          </cell>
          <cell r="P784">
            <v>7.8223180720063095</v>
          </cell>
          <cell r="Q784">
            <v>6.2722198180718065</v>
          </cell>
          <cell r="R784" t="e">
            <v>#REF!</v>
          </cell>
          <cell r="S784" t="e">
            <v>#REF!</v>
          </cell>
          <cell r="T784" t="e">
            <v>#REF!</v>
          </cell>
          <cell r="U784" t="e">
            <v>#REF!</v>
          </cell>
          <cell r="V784" t="e">
            <v>#REF!</v>
          </cell>
        </row>
        <row r="785">
          <cell r="F785">
            <v>6.2374674683057068</v>
          </cell>
          <cell r="G785">
            <v>2.125134988607579</v>
          </cell>
          <cell r="H785">
            <v>2.7124084905635586</v>
          </cell>
          <cell r="I785">
            <v>2.6858384837963154</v>
          </cell>
          <cell r="J785">
            <v>3.2855535556345838</v>
          </cell>
          <cell r="K785">
            <v>3.4705676904006983</v>
          </cell>
          <cell r="L785">
            <v>-23.233114372347881</v>
          </cell>
          <cell r="M785">
            <v>1.1812828133584081</v>
          </cell>
          <cell r="N785">
            <v>1.3860183670064556</v>
          </cell>
          <cell r="O785">
            <v>1.4875617198791311</v>
          </cell>
          <cell r="P785">
            <v>1.3684193170690926</v>
          </cell>
          <cell r="Q785">
            <v>1.1722939827637007</v>
          </cell>
          <cell r="R785" t="e">
            <v>#REF!</v>
          </cell>
          <cell r="S785" t="e">
            <v>#REF!</v>
          </cell>
          <cell r="T785" t="e">
            <v>#REF!</v>
          </cell>
          <cell r="U785" t="e">
            <v>#REF!</v>
          </cell>
          <cell r="V785" t="e">
            <v>#REF!</v>
          </cell>
        </row>
        <row r="786">
          <cell r="F786">
            <v>47.969276081674352</v>
          </cell>
          <cell r="G786">
            <v>27.736237483741995</v>
          </cell>
          <cell r="H786">
            <v>37.804929276679765</v>
          </cell>
          <cell r="I786">
            <v>39.958477750604843</v>
          </cell>
          <cell r="J786">
            <v>41.357326741372397</v>
          </cell>
          <cell r="K786">
            <v>42.47710562990158</v>
          </cell>
          <cell r="L786">
            <v>-275.03130864672863</v>
          </cell>
          <cell r="M786">
            <v>14.865946659297629</v>
          </cell>
          <cell r="N786">
            <v>17.275974225608756</v>
          </cell>
          <cell r="O786">
            <v>17.677125533328983</v>
          </cell>
          <cell r="P786">
            <v>14.718499697171239</v>
          </cell>
          <cell r="Q786">
            <v>10.757498735621109</v>
          </cell>
          <cell r="R786" t="e">
            <v>#REF!</v>
          </cell>
          <cell r="S786" t="e">
            <v>#REF!</v>
          </cell>
          <cell r="T786" t="e">
            <v>#REF!</v>
          </cell>
          <cell r="U786" t="e">
            <v>#REF!</v>
          </cell>
          <cell r="V786" t="e">
            <v>#REF!</v>
          </cell>
        </row>
        <row r="787">
          <cell r="F787">
            <v>21.179563411107448</v>
          </cell>
          <cell r="G787">
            <v>52.525241281214683</v>
          </cell>
          <cell r="H787">
            <v>57.878315569760062</v>
          </cell>
          <cell r="I787">
            <v>68.327509658877332</v>
          </cell>
          <cell r="J787">
            <v>70.943542853160068</v>
          </cell>
          <cell r="K787">
            <v>83.411757236605169</v>
          </cell>
          <cell r="L787">
            <v>-643.84060713817428</v>
          </cell>
          <cell r="M787">
            <v>26.645376190773607</v>
          </cell>
          <cell r="N787">
            <v>33.554262634020432</v>
          </cell>
          <cell r="O787">
            <v>38.523809974304363</v>
          </cell>
          <cell r="P787">
            <v>40.02210464316304</v>
          </cell>
          <cell r="Q787">
            <v>39.457164760829208</v>
          </cell>
          <cell r="R787" t="e">
            <v>#REF!</v>
          </cell>
          <cell r="S787" t="e">
            <v>#REF!</v>
          </cell>
          <cell r="T787" t="e">
            <v>#REF!</v>
          </cell>
          <cell r="U787" t="e">
            <v>#REF!</v>
          </cell>
          <cell r="V787" t="e">
            <v>#REF!</v>
          </cell>
        </row>
        <row r="788">
          <cell r="F788">
            <v>26.810014167186395</v>
          </cell>
          <cell r="G788">
            <v>15.820696625672339</v>
          </cell>
          <cell r="H788">
            <v>19.647968505246638</v>
          </cell>
          <cell r="I788">
            <v>19.906617278547991</v>
          </cell>
          <cell r="J788">
            <v>20.855262045759915</v>
          </cell>
          <cell r="K788">
            <v>21.731757121214581</v>
          </cell>
          <cell r="L788">
            <v>-164.75155893002639</v>
          </cell>
          <cell r="M788">
            <v>7.5912965447360605</v>
          </cell>
          <cell r="N788">
            <v>9.4106209735877133</v>
          </cell>
          <cell r="O788">
            <v>10.219280159569029</v>
          </cell>
          <cell r="P788">
            <v>9.7185508554154243</v>
          </cell>
          <cell r="Q788">
            <v>8.4161664348808252</v>
          </cell>
          <cell r="R788" t="e">
            <v>#REF!</v>
          </cell>
          <cell r="S788" t="e">
            <v>#REF!</v>
          </cell>
          <cell r="T788" t="e">
            <v>#REF!</v>
          </cell>
          <cell r="U788" t="e">
            <v>#REF!</v>
          </cell>
          <cell r="V788" t="e">
            <v>#REF!</v>
          </cell>
        </row>
        <row r="789">
          <cell r="F789">
            <v>8.6126492052381192</v>
          </cell>
          <cell r="G789">
            <v>9.6636811952336412</v>
          </cell>
          <cell r="H789">
            <v>10.036128956138255</v>
          </cell>
          <cell r="I789">
            <v>10.353942316665655</v>
          </cell>
          <cell r="J789">
            <v>12.139032063705752</v>
          </cell>
          <cell r="K789">
            <v>17.633535700695386</v>
          </cell>
          <cell r="L789">
            <v>-118.71465291595604</v>
          </cell>
          <cell r="M789">
            <v>7.1482017938241906</v>
          </cell>
          <cell r="N789">
            <v>9.089992665334222</v>
          </cell>
          <cell r="O789">
            <v>9.4467258991983751</v>
          </cell>
          <cell r="P789">
            <v>9.3881168443944887</v>
          </cell>
          <cell r="Q789">
            <v>8.4270492761750582</v>
          </cell>
          <cell r="R789" t="e">
            <v>#REF!</v>
          </cell>
          <cell r="S789" t="e">
            <v>#REF!</v>
          </cell>
          <cell r="T789" t="e">
            <v>#REF!</v>
          </cell>
          <cell r="U789" t="e">
            <v>#REF!</v>
          </cell>
          <cell r="V789" t="e">
            <v>#REF!</v>
          </cell>
        </row>
        <row r="1293">
          <cell r="F1293">
            <v>28.725968283737075</v>
          </cell>
          <cell r="G1293">
            <v>42.67272676048924</v>
          </cell>
          <cell r="H1293">
            <v>73.429720522629395</v>
          </cell>
          <cell r="I1293">
            <v>62.559694257193769</v>
          </cell>
          <cell r="J1293">
            <v>56.136164826154499</v>
          </cell>
          <cell r="K1293">
            <v>54.387006937420011</v>
          </cell>
          <cell r="L1293">
            <v>-2141.8816311449054</v>
          </cell>
          <cell r="M1293">
            <v>20.640024843969513</v>
          </cell>
          <cell r="N1293">
            <v>18.475419179350865</v>
          </cell>
          <cell r="O1293">
            <v>20.091498181510815</v>
          </cell>
          <cell r="P1293">
            <v>18.563247864563891</v>
          </cell>
          <cell r="Q1293">
            <v>29.163711400822706</v>
          </cell>
          <cell r="R1293" t="e">
            <v>#REF!</v>
          </cell>
          <cell r="S1293" t="e">
            <v>#REF!</v>
          </cell>
          <cell r="T1293" t="e">
            <v>#REF!</v>
          </cell>
          <cell r="U1293" t="e">
            <v>#REF!</v>
          </cell>
          <cell r="V1293" t="e">
            <v>#REF!</v>
          </cell>
        </row>
        <row r="1294">
          <cell r="F1294">
            <v>2354.9670539783801</v>
          </cell>
          <cell r="G1294">
            <v>104.46910973732383</v>
          </cell>
          <cell r="H1294">
            <v>245.98380410009258</v>
          </cell>
          <cell r="I1294">
            <v>124.23457071736175</v>
          </cell>
          <cell r="J1294">
            <v>124.61149730970055</v>
          </cell>
          <cell r="K1294">
            <v>92.986585027062915</v>
          </cell>
          <cell r="L1294">
            <v>-3876.9554094552336</v>
          </cell>
          <cell r="M1294">
            <v>-6.6616098093409164</v>
          </cell>
          <cell r="N1294">
            <v>33.660075396939646</v>
          </cell>
          <cell r="O1294">
            <v>36.858011271988744</v>
          </cell>
          <cell r="P1294">
            <v>-7.7166988788926574</v>
          </cell>
          <cell r="Q1294">
            <v>0.66567102767805864</v>
          </cell>
          <cell r="R1294" t="e">
            <v>#REF!</v>
          </cell>
          <cell r="S1294" t="e">
            <v>#REF!</v>
          </cell>
          <cell r="T1294" t="e">
            <v>#REF!</v>
          </cell>
          <cell r="U1294" t="e">
            <v>#REF!</v>
          </cell>
          <cell r="V1294" t="e">
            <v>#REF!</v>
          </cell>
        </row>
        <row r="1295">
          <cell r="F1295">
            <v>19.521628349409582</v>
          </cell>
          <cell r="G1295">
            <v>15.690204456968573</v>
          </cell>
          <cell r="H1295">
            <v>19.722099463468467</v>
          </cell>
          <cell r="I1295">
            <v>15.930972185673809</v>
          </cell>
          <cell r="J1295">
            <v>17.273935248645074</v>
          </cell>
          <cell r="K1295">
            <v>16.154789611863279</v>
          </cell>
          <cell r="L1295">
            <v>-182.75808116336628</v>
          </cell>
          <cell r="M1295">
            <v>7.0161577022045662</v>
          </cell>
          <cell r="N1295">
            <v>5.4618983825311602</v>
          </cell>
          <cell r="O1295">
            <v>4.2411855803811989</v>
          </cell>
          <cell r="P1295">
            <v>2.400562373963453</v>
          </cell>
          <cell r="Q1295">
            <v>1.6007543958420207</v>
          </cell>
          <cell r="R1295" t="e">
            <v>#REF!</v>
          </cell>
          <cell r="S1295" t="e">
            <v>#REF!</v>
          </cell>
          <cell r="T1295" t="e">
            <v>#REF!</v>
          </cell>
          <cell r="U1295" t="e">
            <v>#REF!</v>
          </cell>
          <cell r="V1295" t="e">
            <v>#REF!</v>
          </cell>
        </row>
        <row r="1296">
          <cell r="F1296">
            <v>10.883774338164841</v>
          </cell>
          <cell r="G1296">
            <v>4.1652187330717396</v>
          </cell>
          <cell r="H1296">
            <v>6.158474135878393</v>
          </cell>
          <cell r="I1296">
            <v>5.7836137633558877</v>
          </cell>
          <cell r="J1296">
            <v>5.6135202294733944</v>
          </cell>
          <cell r="K1296">
            <v>4.5929380889781797</v>
          </cell>
          <cell r="L1296">
            <v>-65.123344165875352</v>
          </cell>
          <cell r="M1296">
            <v>-0.62964352871549067</v>
          </cell>
          <cell r="N1296">
            <v>3.4748748116666306</v>
          </cell>
          <cell r="O1296">
            <v>3.1264007790863246</v>
          </cell>
          <cell r="P1296">
            <v>1.9716323133805886</v>
          </cell>
          <cell r="Q1296">
            <v>1.6624679450727164</v>
          </cell>
          <cell r="R1296" t="e">
            <v>#REF!</v>
          </cell>
          <cell r="S1296" t="e">
            <v>#REF!</v>
          </cell>
          <cell r="T1296" t="e">
            <v>#REF!</v>
          </cell>
          <cell r="U1296" t="e">
            <v>#REF!</v>
          </cell>
          <cell r="V1296" t="e">
            <v>#REF!</v>
          </cell>
        </row>
        <row r="1297">
          <cell r="F1297">
            <v>0.47144822408087039</v>
          </cell>
          <cell r="G1297">
            <v>0.19374616969513392</v>
          </cell>
          <cell r="H1297">
            <v>0.19430353069068884</v>
          </cell>
          <cell r="I1297">
            <v>0.20607363517722055</v>
          </cell>
          <cell r="J1297">
            <v>0.16088307782946587</v>
          </cell>
          <cell r="K1297">
            <v>0.1620686492308252</v>
          </cell>
          <cell r="L1297">
            <v>-3.3065277047463155</v>
          </cell>
          <cell r="M1297">
            <v>0.15104305074254043</v>
          </cell>
          <cell r="N1297">
            <v>0.16423809087645935</v>
          </cell>
          <cell r="O1297">
            <v>0.18462470669401521</v>
          </cell>
          <cell r="P1297">
            <v>0.15747239214736242</v>
          </cell>
          <cell r="Q1297">
            <v>0.18326683892269868</v>
          </cell>
          <cell r="R1297" t="e">
            <v>#REF!</v>
          </cell>
          <cell r="S1297" t="e">
            <v>#REF!</v>
          </cell>
          <cell r="T1297" t="e">
            <v>#REF!</v>
          </cell>
          <cell r="U1297" t="e">
            <v>#REF!</v>
          </cell>
          <cell r="V1297" t="e">
            <v>#REF!</v>
          </cell>
        </row>
        <row r="1298">
          <cell r="F1298">
            <v>16.993377542132492</v>
          </cell>
          <cell r="G1298">
            <v>4.782233834788542</v>
          </cell>
          <cell r="H1298">
            <v>15.675498459228294</v>
          </cell>
          <cell r="I1298">
            <v>4.0599749836785861</v>
          </cell>
          <cell r="J1298">
            <v>6.3208510778443454</v>
          </cell>
          <cell r="K1298">
            <v>8.4683363329415755</v>
          </cell>
          <cell r="L1298">
            <v>-205.08207687113651</v>
          </cell>
          <cell r="M1298">
            <v>1.0791664085527373</v>
          </cell>
          <cell r="N1298">
            <v>4.904582680159308</v>
          </cell>
          <cell r="O1298">
            <v>5.3532612134653164</v>
          </cell>
          <cell r="P1298">
            <v>5.6531530206889329</v>
          </cell>
          <cell r="Q1298">
            <v>8.0193847963689322</v>
          </cell>
          <cell r="R1298" t="e">
            <v>#REF!</v>
          </cell>
          <cell r="S1298" t="e">
            <v>#REF!</v>
          </cell>
          <cell r="T1298" t="e">
            <v>#REF!</v>
          </cell>
          <cell r="U1298" t="e">
            <v>#REF!</v>
          </cell>
          <cell r="V1298" t="e">
            <v>#REF!</v>
          </cell>
        </row>
        <row r="1299">
          <cell r="F1299">
            <v>14.753726699400602</v>
          </cell>
          <cell r="G1299">
            <v>6.9190728605177014</v>
          </cell>
          <cell r="H1299">
            <v>4.4905383875815801</v>
          </cell>
          <cell r="I1299">
            <v>7.5736167120572304</v>
          </cell>
          <cell r="J1299">
            <v>10.937363211883557</v>
          </cell>
          <cell r="K1299">
            <v>11.263506438789513</v>
          </cell>
          <cell r="L1299">
            <v>-280.18194371387483</v>
          </cell>
          <cell r="M1299">
            <v>8.9111195194352035</v>
          </cell>
          <cell r="N1299">
            <v>8.5887244677444414</v>
          </cell>
          <cell r="O1299">
            <v>8.8152545776372904</v>
          </cell>
          <cell r="P1299">
            <v>10.116818369998015</v>
          </cell>
          <cell r="Q1299">
            <v>14.176034488939102</v>
          </cell>
          <cell r="R1299" t="e">
            <v>#REF!</v>
          </cell>
          <cell r="S1299" t="e">
            <v>#REF!</v>
          </cell>
          <cell r="T1299" t="e">
            <v>#REF!</v>
          </cell>
          <cell r="U1299" t="e">
            <v>#REF!</v>
          </cell>
          <cell r="V1299" t="e">
            <v>#REF!</v>
          </cell>
        </row>
        <row r="1300">
          <cell r="F1300">
            <v>20.745147738163439</v>
          </cell>
          <cell r="G1300">
            <v>10.575961218309658</v>
          </cell>
          <cell r="H1300">
            <v>20.23655564458744</v>
          </cell>
          <cell r="I1300">
            <v>16.657387426697369</v>
          </cell>
          <cell r="J1300">
            <v>9.2006824910854519</v>
          </cell>
          <cell r="K1300">
            <v>13.073103021558616</v>
          </cell>
          <cell r="L1300">
            <v>-248.35815799488054</v>
          </cell>
          <cell r="M1300">
            <v>7.1973307736686252</v>
          </cell>
          <cell r="N1300">
            <v>7.2809965649710477</v>
          </cell>
          <cell r="O1300">
            <v>7.3163511126178378</v>
          </cell>
          <cell r="P1300">
            <v>8.4900983701725465</v>
          </cell>
          <cell r="Q1300">
            <v>11.22900200630113</v>
          </cell>
          <cell r="R1300" t="e">
            <v>#REF!</v>
          </cell>
          <cell r="S1300" t="e">
            <v>#REF!</v>
          </cell>
          <cell r="T1300" t="e">
            <v>#REF!</v>
          </cell>
          <cell r="U1300" t="e">
            <v>#REF!</v>
          </cell>
          <cell r="V1300" t="e">
            <v>#REF!</v>
          </cell>
        </row>
        <row r="1301">
          <cell r="F1301">
            <v>30.573874192560652</v>
          </cell>
          <cell r="G1301">
            <v>12.992401425788444</v>
          </cell>
          <cell r="H1301">
            <v>34.526969645750683</v>
          </cell>
          <cell r="I1301">
            <v>21.411502084581002</v>
          </cell>
          <cell r="J1301">
            <v>29.294141191237884</v>
          </cell>
          <cell r="K1301">
            <v>35.305604926789698</v>
          </cell>
          <cell r="L1301">
            <v>-660.52615452050907</v>
          </cell>
          <cell r="M1301">
            <v>14.089845564358939</v>
          </cell>
          <cell r="N1301">
            <v>14.144964518635334</v>
          </cell>
          <cell r="O1301">
            <v>13.290667686742495</v>
          </cell>
          <cell r="P1301">
            <v>15.062582020924424</v>
          </cell>
          <cell r="Q1301">
            <v>20.137404195089616</v>
          </cell>
          <cell r="R1301" t="e">
            <v>#REF!</v>
          </cell>
          <cell r="S1301" t="e">
            <v>#REF!</v>
          </cell>
          <cell r="T1301" t="e">
            <v>#REF!</v>
          </cell>
          <cell r="U1301" t="e">
            <v>#REF!</v>
          </cell>
          <cell r="V1301" t="e">
            <v>#REF!</v>
          </cell>
        </row>
        <row r="1302">
          <cell r="F1302">
            <v>7.3302010600677363</v>
          </cell>
          <cell r="G1302">
            <v>6.336286915026335</v>
          </cell>
          <cell r="H1302">
            <v>9.6375138690165869</v>
          </cell>
          <cell r="I1302">
            <v>8.9245915127864777</v>
          </cell>
          <cell r="J1302">
            <v>9.2370161966240403</v>
          </cell>
          <cell r="K1302">
            <v>7.4696796877569014</v>
          </cell>
          <cell r="L1302">
            <v>-90.427733951854492</v>
          </cell>
          <cell r="M1302">
            <v>4.7414996862082432</v>
          </cell>
          <cell r="N1302">
            <v>4.8365684363913317</v>
          </cell>
          <cell r="O1302">
            <v>4.9854754833281163</v>
          </cell>
          <cell r="P1302">
            <v>4.297829029730849</v>
          </cell>
          <cell r="Q1302">
            <v>4.3659408304898264</v>
          </cell>
          <cell r="R1302" t="e">
            <v>#REF!</v>
          </cell>
          <cell r="S1302" t="e">
            <v>#REF!</v>
          </cell>
          <cell r="T1302" t="e">
            <v>#REF!</v>
          </cell>
          <cell r="U1302" t="e">
            <v>#REF!</v>
          </cell>
          <cell r="V1302" t="e">
            <v>#REF!</v>
          </cell>
        </row>
        <row r="1303">
          <cell r="F1303">
            <v>7.6645598718673114</v>
          </cell>
          <cell r="G1303">
            <v>4.103964403324099</v>
          </cell>
          <cell r="H1303">
            <v>6.3704145295417902</v>
          </cell>
          <cell r="I1303">
            <v>7.594397322000404</v>
          </cell>
          <cell r="J1303">
            <v>9.9000613524330099</v>
          </cell>
          <cell r="K1303">
            <v>8.2879799449629736</v>
          </cell>
          <cell r="L1303">
            <v>-93.986369812085215</v>
          </cell>
          <cell r="M1303">
            <v>4.1006039362734157</v>
          </cell>
          <cell r="N1303">
            <v>3.6085679169608795</v>
          </cell>
          <cell r="O1303">
            <v>4.310702211460665</v>
          </cell>
          <cell r="P1303">
            <v>4.3820650089251814</v>
          </cell>
          <cell r="Q1303">
            <v>5.1259592665561797</v>
          </cell>
          <cell r="R1303" t="e">
            <v>#REF!</v>
          </cell>
          <cell r="S1303" t="e">
            <v>#REF!</v>
          </cell>
          <cell r="T1303" t="e">
            <v>#REF!</v>
          </cell>
          <cell r="U1303" t="e">
            <v>#REF!</v>
          </cell>
          <cell r="V1303" t="e">
            <v>#REF!</v>
          </cell>
        </row>
        <row r="1304">
          <cell r="F1304">
            <v>0</v>
          </cell>
          <cell r="G1304">
            <v>0</v>
          </cell>
          <cell r="H1304">
            <v>0</v>
          </cell>
          <cell r="I1304">
            <v>-0.39879285088464655</v>
          </cell>
          <cell r="J1304">
            <v>2.7547750889981941</v>
          </cell>
          <cell r="K1304">
            <v>1.9392548438461503</v>
          </cell>
          <cell r="L1304">
            <v>-42.442770099150685</v>
          </cell>
          <cell r="M1304">
            <v>2.0077794413297028</v>
          </cell>
          <cell r="N1304">
            <v>2.0437116558113431</v>
          </cell>
          <cell r="O1304">
            <v>2.1313809698487418</v>
          </cell>
          <cell r="P1304">
            <v>1.9130513461247816</v>
          </cell>
          <cell r="Q1304">
            <v>2.0004475408581328</v>
          </cell>
          <cell r="R1304" t="e">
            <v>#REF!</v>
          </cell>
          <cell r="S1304" t="e">
            <v>#REF!</v>
          </cell>
          <cell r="T1304" t="e">
            <v>#REF!</v>
          </cell>
          <cell r="U1304" t="e">
            <v>#REF!</v>
          </cell>
          <cell r="V1304" t="e">
            <v>#REF!</v>
          </cell>
        </row>
        <row r="1305">
          <cell r="F1305">
            <v>17.131118035509246</v>
          </cell>
          <cell r="G1305">
            <v>11.286758605442543</v>
          </cell>
          <cell r="H1305">
            <v>14.392124078859041</v>
          </cell>
          <cell r="I1305">
            <v>13.043480514812728</v>
          </cell>
          <cell r="J1305">
            <v>16.318497671446245</v>
          </cell>
          <cell r="K1305">
            <v>16.793248609024609</v>
          </cell>
          <cell r="L1305">
            <v>-254.75307840810783</v>
          </cell>
          <cell r="M1305">
            <v>5.4588230276350203</v>
          </cell>
          <cell r="N1305">
            <v>5.2373417121975478</v>
          </cell>
          <cell r="O1305">
            <v>4.9191454898347047</v>
          </cell>
          <cell r="P1305">
            <v>4.0754788207487707</v>
          </cell>
          <cell r="Q1305">
            <v>5.8620021191792979</v>
          </cell>
          <cell r="R1305" t="e">
            <v>#REF!</v>
          </cell>
          <cell r="S1305" t="e">
            <v>#REF!</v>
          </cell>
          <cell r="T1305" t="e">
            <v>#REF!</v>
          </cell>
          <cell r="U1305" t="e">
            <v>#REF!</v>
          </cell>
          <cell r="V1305" t="e">
            <v>#REF!</v>
          </cell>
        </row>
        <row r="1306">
          <cell r="F1306">
            <v>-4.454494483719472</v>
          </cell>
          <cell r="G1306">
            <v>3.5554011676522776</v>
          </cell>
          <cell r="H1306">
            <v>6.874955030304875</v>
          </cell>
          <cell r="I1306">
            <v>3.2880965009134826</v>
          </cell>
          <cell r="J1306">
            <v>6.9415495825425531</v>
          </cell>
          <cell r="K1306">
            <v>6.882905351129974</v>
          </cell>
          <cell r="L1306">
            <v>-85.119763691946147</v>
          </cell>
          <cell r="M1306">
            <v>4.057818055460416</v>
          </cell>
          <cell r="N1306">
            <v>4.3447304320369255</v>
          </cell>
          <cell r="O1306">
            <v>4.6177529224788998</v>
          </cell>
          <cell r="P1306">
            <v>3.8775905507980326</v>
          </cell>
          <cell r="Q1306">
            <v>4.2411837156121344</v>
          </cell>
          <cell r="R1306" t="e">
            <v>#REF!</v>
          </cell>
          <cell r="S1306" t="e">
            <v>#REF!</v>
          </cell>
          <cell r="T1306" t="e">
            <v>#REF!</v>
          </cell>
          <cell r="U1306" t="e">
            <v>#REF!</v>
          </cell>
          <cell r="V1306" t="e">
            <v>#REF!</v>
          </cell>
        </row>
        <row r="1307">
          <cell r="F1307">
            <v>18.822823043747519</v>
          </cell>
          <cell r="G1307">
            <v>19.003073858920288</v>
          </cell>
          <cell r="H1307">
            <v>25.285605881105624</v>
          </cell>
          <cell r="I1307">
            <v>18.298537026445274</v>
          </cell>
          <cell r="J1307">
            <v>23.792075953350974</v>
          </cell>
          <cell r="K1307">
            <v>25.735986739634555</v>
          </cell>
          <cell r="L1307">
            <v>-264.903682015068</v>
          </cell>
          <cell r="M1307">
            <v>4.9693989896000517</v>
          </cell>
          <cell r="N1307">
            <v>4.619350701156236</v>
          </cell>
          <cell r="O1307">
            <v>4.4703044426068743</v>
          </cell>
          <cell r="P1307">
            <v>3.4105359906101853</v>
          </cell>
          <cell r="Q1307">
            <v>4.881872000958996</v>
          </cell>
          <cell r="R1307" t="e">
            <v>#REF!</v>
          </cell>
          <cell r="S1307" t="e">
            <v>#REF!</v>
          </cell>
          <cell r="T1307" t="e">
            <v>#REF!</v>
          </cell>
          <cell r="U1307" t="e">
            <v>#REF!</v>
          </cell>
          <cell r="V1307" t="e">
            <v>#REF!</v>
          </cell>
        </row>
        <row r="1308">
          <cell r="F1308">
            <v>86.463834689493979</v>
          </cell>
          <cell r="G1308">
            <v>27.253110906638767</v>
          </cell>
          <cell r="H1308">
            <v>28.805044554663255</v>
          </cell>
          <cell r="I1308">
            <v>43.362274966903783</v>
          </cell>
          <cell r="J1308">
            <v>52.724978575881607</v>
          </cell>
          <cell r="K1308">
            <v>70.927323422820564</v>
          </cell>
          <cell r="L1308">
            <v>-946.37488756503785</v>
          </cell>
          <cell r="M1308">
            <v>50.361392183290718</v>
          </cell>
          <cell r="N1308">
            <v>48.806274507807075</v>
          </cell>
          <cell r="O1308">
            <v>45.513178736721557</v>
          </cell>
          <cell r="P1308">
            <v>29.33415693909933</v>
          </cell>
          <cell r="Q1308">
            <v>26.630650940119182</v>
          </cell>
          <cell r="R1308" t="e">
            <v>#REF!</v>
          </cell>
          <cell r="S1308" t="e">
            <v>#REF!</v>
          </cell>
          <cell r="T1308" t="e">
            <v>#REF!</v>
          </cell>
          <cell r="U1308" t="e">
            <v>#REF!</v>
          </cell>
          <cell r="V1308" t="e">
            <v>#REF!</v>
          </cell>
        </row>
        <row r="1309">
          <cell r="F1309">
            <v>505.3799257562132</v>
          </cell>
          <cell r="G1309">
            <v>255.98278798097726</v>
          </cell>
          <cell r="H1309">
            <v>331.18938793477264</v>
          </cell>
          <cell r="I1309">
            <v>336.60010603598676</v>
          </cell>
          <cell r="J1309">
            <v>242.4709890836964</v>
          </cell>
          <cell r="K1309">
            <v>348.97233468351055</v>
          </cell>
          <cell r="L1309">
            <v>-5797.3804554245062</v>
          </cell>
          <cell r="M1309">
            <v>91.120544002290444</v>
          </cell>
          <cell r="N1309">
            <v>75.352399382554722</v>
          </cell>
          <cell r="O1309">
            <v>57.559331442093935</v>
          </cell>
          <cell r="P1309">
            <v>28.184945329328912</v>
          </cell>
          <cell r="Q1309">
            <v>42.097386843979308</v>
          </cell>
          <cell r="R1309" t="e">
            <v>#REF!</v>
          </cell>
          <cell r="S1309" t="e">
            <v>#REF!</v>
          </cell>
          <cell r="T1309" t="e">
            <v>#REF!</v>
          </cell>
          <cell r="U1309" t="e">
            <v>#REF!</v>
          </cell>
          <cell r="V1309" t="e">
            <v>#REF!</v>
          </cell>
        </row>
        <row r="1310">
          <cell r="F1310">
            <v>92.189040108131053</v>
          </cell>
          <cell r="G1310">
            <v>16.909265503923621</v>
          </cell>
          <cell r="H1310">
            <v>54.801297129205182</v>
          </cell>
          <cell r="I1310">
            <v>25.930734463789804</v>
          </cell>
          <cell r="J1310">
            <v>27.048040962198371</v>
          </cell>
          <cell r="K1310">
            <v>27.732650918389083</v>
          </cell>
          <cell r="L1310">
            <v>-555.88533609274396</v>
          </cell>
          <cell r="M1310">
            <v>11.782577990152276</v>
          </cell>
          <cell r="N1310">
            <v>9.3569369771275888</v>
          </cell>
          <cell r="O1310">
            <v>7.70147569419305</v>
          </cell>
          <cell r="P1310">
            <v>0.42345143729335177</v>
          </cell>
          <cell r="Q1310">
            <v>5.5092791364872014</v>
          </cell>
          <cell r="R1310" t="e">
            <v>#REF!</v>
          </cell>
          <cell r="S1310" t="e">
            <v>#REF!</v>
          </cell>
          <cell r="T1310" t="e">
            <v>#REF!</v>
          </cell>
          <cell r="U1310" t="e">
            <v>#REF!</v>
          </cell>
          <cell r="V1310" t="e">
            <v>#REF!</v>
          </cell>
        </row>
        <row r="1311">
          <cell r="F1311">
            <v>5.292617572582575</v>
          </cell>
          <cell r="G1311">
            <v>1.3884926469854868</v>
          </cell>
          <cell r="H1311">
            <v>1.7590628414898806</v>
          </cell>
          <cell r="I1311">
            <v>1.5921571861881567</v>
          </cell>
          <cell r="J1311">
            <v>2.0110613546181844</v>
          </cell>
          <cell r="K1311">
            <v>2.031061683656314</v>
          </cell>
          <cell r="L1311">
            <v>-21.210371754228124</v>
          </cell>
          <cell r="M1311">
            <v>0.95366761864704941</v>
          </cell>
          <cell r="N1311">
            <v>0.89526048559507387</v>
          </cell>
          <cell r="O1311">
            <v>0.79995887678941813</v>
          </cell>
          <cell r="P1311">
            <v>0.49838285544931793</v>
          </cell>
          <cell r="Q1311">
            <v>0.42233031818531508</v>
          </cell>
          <cell r="R1311" t="e">
            <v>#REF!</v>
          </cell>
          <cell r="S1311" t="e">
            <v>#REF!</v>
          </cell>
          <cell r="T1311" t="e">
            <v>#REF!</v>
          </cell>
          <cell r="U1311" t="e">
            <v>#REF!</v>
          </cell>
          <cell r="V1311" t="e">
            <v>#REF!</v>
          </cell>
        </row>
        <row r="1312">
          <cell r="F1312">
            <v>0</v>
          </cell>
          <cell r="G1312">
            <v>144.27194560220005</v>
          </cell>
          <cell r="H1312">
            <v>74.768274433773058</v>
          </cell>
          <cell r="I1312">
            <v>44.597205865932665</v>
          </cell>
          <cell r="J1312">
            <v>42.092703146490749</v>
          </cell>
          <cell r="K1312">
            <v>40.967709748232721</v>
          </cell>
          <cell r="L1312">
            <v>-1256.8337800104152</v>
          </cell>
          <cell r="M1312">
            <v>11.860954325716648</v>
          </cell>
          <cell r="N1312">
            <v>3.9702030019000176</v>
          </cell>
          <cell r="O1312">
            <v>-2.3848347885045769</v>
          </cell>
          <cell r="P1312">
            <v>-7.183964252296164</v>
          </cell>
          <cell r="Q1312">
            <v>1.7512109742181305</v>
          </cell>
          <cell r="R1312" t="e">
            <v>#REF!</v>
          </cell>
          <cell r="S1312" t="e">
            <v>#REF!</v>
          </cell>
          <cell r="T1312" t="e">
            <v>#REF!</v>
          </cell>
          <cell r="U1312" t="e">
            <v>#REF!</v>
          </cell>
          <cell r="V1312" t="e">
            <v>#REF!</v>
          </cell>
        </row>
        <row r="1313">
          <cell r="F1313">
            <v>30.488049470175611</v>
          </cell>
          <cell r="G1313">
            <v>399.05721920163342</v>
          </cell>
          <cell r="H1313">
            <v>444.83209094755239</v>
          </cell>
          <cell r="I1313">
            <v>498.26271169999382</v>
          </cell>
          <cell r="J1313">
            <v>510.84523945595106</v>
          </cell>
          <cell r="K1313">
            <v>542.61356996862173</v>
          </cell>
          <cell r="L1313">
            <v>-8658.356260658913</v>
          </cell>
          <cell r="M1313">
            <v>129.42294540198782</v>
          </cell>
          <cell r="N1313">
            <v>108.30946517311895</v>
          </cell>
          <cell r="O1313">
            <v>82.003768484619286</v>
          </cell>
          <cell r="P1313">
            <v>34.955896709721856</v>
          </cell>
          <cell r="Q1313">
            <v>55.048606978839075</v>
          </cell>
          <cell r="R1313" t="e">
            <v>#REF!</v>
          </cell>
          <cell r="S1313" t="e">
            <v>#REF!</v>
          </cell>
          <cell r="T1313" t="e">
            <v>#REF!</v>
          </cell>
          <cell r="U1313" t="e">
            <v>#REF!</v>
          </cell>
          <cell r="V1313" t="e">
            <v>#REF!</v>
          </cell>
        </row>
        <row r="1314">
          <cell r="F1314">
            <v>87.757148664372949</v>
          </cell>
          <cell r="G1314">
            <v>32.621343589323601</v>
          </cell>
          <cell r="H1314">
            <v>60.497552727277139</v>
          </cell>
          <cell r="I1314">
            <v>32.913648984961128</v>
          </cell>
          <cell r="J1314">
            <v>33.209976579005001</v>
          </cell>
          <cell r="K1314">
            <v>41.175877281848386</v>
          </cell>
          <cell r="L1314">
            <v>-767.66342357149415</v>
          </cell>
          <cell r="M1314">
            <v>10.472132797365475</v>
          </cell>
          <cell r="N1314">
            <v>8.2414691486928859</v>
          </cell>
          <cell r="O1314">
            <v>4.884579070868881</v>
          </cell>
          <cell r="P1314">
            <v>-1.8018059388087977</v>
          </cell>
          <cell r="Q1314">
            <v>-0.14990638010519497</v>
          </cell>
          <cell r="R1314" t="e">
            <v>#REF!</v>
          </cell>
          <cell r="S1314" t="e">
            <v>#REF!</v>
          </cell>
          <cell r="T1314" t="e">
            <v>#REF!</v>
          </cell>
          <cell r="U1314" t="e">
            <v>#REF!</v>
          </cell>
          <cell r="V1314" t="e">
            <v>#REF!</v>
          </cell>
        </row>
        <row r="1315">
          <cell r="F1315">
            <v>6.2943029771823831</v>
          </cell>
          <cell r="G1315">
            <v>6.6707804309081666</v>
          </cell>
          <cell r="H1315">
            <v>5.8790805425281292</v>
          </cell>
          <cell r="I1315">
            <v>5.1982624737518677</v>
          </cell>
          <cell r="J1315">
            <v>-5.3729778340818957</v>
          </cell>
          <cell r="K1315">
            <v>-8.2955920577363873</v>
          </cell>
          <cell r="L1315">
            <v>-220.13453864746936</v>
          </cell>
          <cell r="M1315">
            <v>5.1128929317548</v>
          </cell>
          <cell r="N1315">
            <v>4.8724224576170059</v>
          </cell>
          <cell r="O1315">
            <v>3.125155808839736</v>
          </cell>
          <cell r="P1315">
            <v>2.4860122607575477</v>
          </cell>
          <cell r="Q1315">
            <v>3.6453234225393132</v>
          </cell>
          <cell r="R1315" t="e">
            <v>#REF!</v>
          </cell>
          <cell r="S1315" t="e">
            <v>#REF!</v>
          </cell>
          <cell r="T1315" t="e">
            <v>#REF!</v>
          </cell>
          <cell r="U1315" t="e">
            <v>#REF!</v>
          </cell>
          <cell r="V1315" t="e">
            <v>#REF!</v>
          </cell>
        </row>
        <row r="1331">
          <cell r="F1331">
            <v>46.51083205162567</v>
          </cell>
          <cell r="G1331">
            <v>68.737118734534434</v>
          </cell>
          <cell r="H1331">
            <v>116.88048878735049</v>
          </cell>
          <cell r="I1331">
            <v>101.00764298565657</v>
          </cell>
          <cell r="J1331">
            <v>91.900077470484177</v>
          </cell>
          <cell r="K1331">
            <v>89.678376015101463</v>
          </cell>
          <cell r="L1331">
            <v>-3291.5421384669717</v>
          </cell>
          <cell r="M1331">
            <v>32.790698160855584</v>
          </cell>
          <cell r="N1331">
            <v>32.314388038006889</v>
          </cell>
          <cell r="O1331">
            <v>36.831019499851713</v>
          </cell>
          <cell r="P1331">
            <v>38.67973401171794</v>
          </cell>
          <cell r="Q1331">
            <v>53.374032507638262</v>
          </cell>
          <cell r="R1331" t="e">
            <v>#REF!</v>
          </cell>
          <cell r="S1331" t="e">
            <v>#REF!</v>
          </cell>
          <cell r="T1331" t="e">
            <v>#REF!</v>
          </cell>
          <cell r="U1331" t="e">
            <v>#REF!</v>
          </cell>
          <cell r="V1331" t="e">
            <v>#REF!</v>
          </cell>
        </row>
        <row r="1332">
          <cell r="F1332">
            <v>3176.9779436213139</v>
          </cell>
          <cell r="G1332">
            <v>187.35637597420146</v>
          </cell>
          <cell r="H1332">
            <v>380.65810928815824</v>
          </cell>
          <cell r="I1332">
            <v>222.08726525198955</v>
          </cell>
          <cell r="J1332">
            <v>225.59600535785546</v>
          </cell>
          <cell r="K1332">
            <v>188.09682681082452</v>
          </cell>
          <cell r="L1332">
            <v>-5135.7086017772162</v>
          </cell>
          <cell r="M1332">
            <v>15.189221985852118</v>
          </cell>
          <cell r="N1332">
            <v>78.373342452646654</v>
          </cell>
          <cell r="O1332">
            <v>90.187778003712339</v>
          </cell>
          <cell r="P1332">
            <v>34.538260354773065</v>
          </cell>
          <cell r="Q1332">
            <v>40.831763609961335</v>
          </cell>
          <cell r="R1332" t="e">
            <v>#REF!</v>
          </cell>
          <cell r="S1332" t="e">
            <v>#REF!</v>
          </cell>
          <cell r="T1332" t="e">
            <v>#REF!</v>
          </cell>
          <cell r="U1332" t="e">
            <v>#REF!</v>
          </cell>
          <cell r="V1332" t="e">
            <v>#REF!</v>
          </cell>
        </row>
        <row r="1333">
          <cell r="F1333">
            <v>27.693034675925947</v>
          </cell>
          <cell r="G1333">
            <v>22.67403039089772</v>
          </cell>
          <cell r="H1333">
            <v>28.488364746169943</v>
          </cell>
          <cell r="I1333">
            <v>23.51336254089528</v>
          </cell>
          <cell r="J1333">
            <v>25.60075784554045</v>
          </cell>
          <cell r="K1333">
            <v>24.313968002908268</v>
          </cell>
          <cell r="L1333">
            <v>-250.48215634706617</v>
          </cell>
          <cell r="M1333">
            <v>10.480130286643632</v>
          </cell>
          <cell r="N1333">
            <v>8.8745321775575601</v>
          </cell>
          <cell r="O1333">
            <v>7.6502731052024071</v>
          </cell>
          <cell r="P1333">
            <v>5.377110393816233</v>
          </cell>
          <cell r="Q1333">
            <v>4.1735576273175443</v>
          </cell>
          <cell r="R1333" t="e">
            <v>#REF!</v>
          </cell>
          <cell r="S1333" t="e">
            <v>#REF!</v>
          </cell>
          <cell r="T1333" t="e">
            <v>#REF!</v>
          </cell>
          <cell r="U1333" t="e">
            <v>#REF!</v>
          </cell>
          <cell r="V1333" t="e">
            <v>#REF!</v>
          </cell>
        </row>
        <row r="1334">
          <cell r="F1334">
            <v>24.817281898849764</v>
          </cell>
          <cell r="G1334">
            <v>10.810295383537831</v>
          </cell>
          <cell r="H1334">
            <v>15.827490933113266</v>
          </cell>
          <cell r="I1334">
            <v>15.61525271450803</v>
          </cell>
          <cell r="J1334">
            <v>15.66643848435924</v>
          </cell>
          <cell r="K1334">
            <v>13.852828200587888</v>
          </cell>
          <cell r="L1334">
            <v>-141.57212619546408</v>
          </cell>
          <cell r="M1334">
            <v>-1.1774855260002632</v>
          </cell>
          <cell r="N1334">
            <v>8.8238867574177284</v>
          </cell>
          <cell r="O1334">
            <v>8.8761858965745652</v>
          </cell>
          <cell r="P1334">
            <v>7.49480993739847</v>
          </cell>
          <cell r="Q1334">
            <v>6.5059932003946601</v>
          </cell>
          <cell r="R1334" t="e">
            <v>#REF!</v>
          </cell>
          <cell r="S1334" t="e">
            <v>#REF!</v>
          </cell>
          <cell r="T1334" t="e">
            <v>#REF!</v>
          </cell>
          <cell r="U1334" t="e">
            <v>#REF!</v>
          </cell>
          <cell r="V1334" t="e">
            <v>#REF!</v>
          </cell>
        </row>
        <row r="1335">
          <cell r="F1335">
            <v>2.4318436528606648</v>
          </cell>
          <cell r="G1335">
            <v>0.91361777599157001</v>
          </cell>
          <cell r="H1335">
            <v>0.94595209819758119</v>
          </cell>
          <cell r="I1335">
            <v>1.0414788264328232</v>
          </cell>
          <cell r="J1335">
            <v>0.78783391279704662</v>
          </cell>
          <cell r="K1335">
            <v>0.80896707896503517</v>
          </cell>
          <cell r="L1335">
            <v>-18.714642820970546</v>
          </cell>
          <cell r="M1335">
            <v>0.56404009788460097</v>
          </cell>
          <cell r="N1335">
            <v>0.70404035275224552</v>
          </cell>
          <cell r="O1335">
            <v>0.85107352869182384</v>
          </cell>
          <cell r="P1335">
            <v>0.96072274710795991</v>
          </cell>
          <cell r="Q1335">
            <v>1.1588107502523102</v>
          </cell>
          <cell r="R1335" t="e">
            <v>#REF!</v>
          </cell>
          <cell r="S1335" t="e">
            <v>#REF!</v>
          </cell>
          <cell r="T1335" t="e">
            <v>#REF!</v>
          </cell>
          <cell r="U1335" t="e">
            <v>#REF!</v>
          </cell>
          <cell r="V1335" t="e">
            <v>#REF!</v>
          </cell>
        </row>
        <row r="1336">
          <cell r="F1336">
            <v>38.182940355929013</v>
          </cell>
          <cell r="G1336">
            <v>14.536830955456164</v>
          </cell>
          <cell r="H1336">
            <v>28.180685564417068</v>
          </cell>
          <cell r="I1336">
            <v>17.745524204732796</v>
          </cell>
          <cell r="J1336">
            <v>24.112904767209759</v>
          </cell>
          <cell r="K1336">
            <v>27.214958553017109</v>
          </cell>
          <cell r="L1336">
            <v>-408.66022576716705</v>
          </cell>
          <cell r="M1336">
            <v>5.4180334413664104</v>
          </cell>
          <cell r="N1336">
            <v>15.759142242630201</v>
          </cell>
          <cell r="O1336">
            <v>18.588103133472167</v>
          </cell>
          <cell r="P1336">
            <v>19.76470809298366</v>
          </cell>
          <cell r="Q1336">
            <v>22.89670724331388</v>
          </cell>
          <cell r="R1336" t="e">
            <v>#REF!</v>
          </cell>
          <cell r="S1336" t="e">
            <v>#REF!</v>
          </cell>
          <cell r="T1336" t="e">
            <v>#REF!</v>
          </cell>
          <cell r="U1336" t="e">
            <v>#REF!</v>
          </cell>
          <cell r="V1336" t="e">
            <v>#REF!</v>
          </cell>
        </row>
        <row r="1337">
          <cell r="F1337">
            <v>30.802575973275069</v>
          </cell>
          <cell r="G1337">
            <v>16.429437519058535</v>
          </cell>
          <cell r="H1337">
            <v>12.409727568334258</v>
          </cell>
          <cell r="I1337">
            <v>19.04183463950088</v>
          </cell>
          <cell r="J1337">
            <v>26.207580910798569</v>
          </cell>
          <cell r="K1337">
            <v>34.108186084176417</v>
          </cell>
          <cell r="L1337">
            <v>-544.73780143930799</v>
          </cell>
          <cell r="M1337">
            <v>19.032710104700975</v>
          </cell>
          <cell r="N1337">
            <v>20.990693047619246</v>
          </cell>
          <cell r="O1337">
            <v>23.34185738350957</v>
          </cell>
          <cell r="P1337">
            <v>27.161045608250301</v>
          </cell>
          <cell r="Q1337">
            <v>33.722002180283326</v>
          </cell>
          <cell r="R1337" t="e">
            <v>#REF!</v>
          </cell>
          <cell r="S1337" t="e">
            <v>#REF!</v>
          </cell>
          <cell r="T1337" t="e">
            <v>#REF!</v>
          </cell>
          <cell r="U1337" t="e">
            <v>#REF!</v>
          </cell>
          <cell r="V1337" t="e">
            <v>#REF!</v>
          </cell>
        </row>
        <row r="1338">
          <cell r="F1338">
            <v>43.28507863567161</v>
          </cell>
          <cell r="G1338">
            <v>23.946651753326979</v>
          </cell>
          <cell r="H1338">
            <v>37.986842806424818</v>
          </cell>
          <cell r="I1338">
            <v>35.597989746232955</v>
          </cell>
          <cell r="J1338">
            <v>28.416860740091398</v>
          </cell>
          <cell r="K1338">
            <v>34.881397913742163</v>
          </cell>
          <cell r="L1338">
            <v>-489.63049943840497</v>
          </cell>
          <cell r="M1338">
            <v>16.023482714905022</v>
          </cell>
          <cell r="N1338">
            <v>18.475798752033338</v>
          </cell>
          <cell r="O1338">
            <v>20.221088695419624</v>
          </cell>
          <cell r="P1338">
            <v>23.2589387743879</v>
          </cell>
          <cell r="Q1338">
            <v>27.417080841437379</v>
          </cell>
          <cell r="R1338" t="e">
            <v>#REF!</v>
          </cell>
          <cell r="S1338" t="e">
            <v>#REF!</v>
          </cell>
          <cell r="T1338" t="e">
            <v>#REF!</v>
          </cell>
          <cell r="U1338" t="e">
            <v>#REF!</v>
          </cell>
          <cell r="V1338" t="e">
            <v>#REF!</v>
          </cell>
        </row>
        <row r="1339">
          <cell r="F1339">
            <v>75.964669482957191</v>
          </cell>
          <cell r="G1339">
            <v>41.712157563378142</v>
          </cell>
          <cell r="H1339">
            <v>82.640023742644544</v>
          </cell>
          <cell r="I1339">
            <v>104.41318777121911</v>
          </cell>
          <cell r="J1339">
            <v>120.92422772540471</v>
          </cell>
          <cell r="K1339">
            <v>141.24389655572537</v>
          </cell>
          <cell r="L1339">
            <v>-1457.9341532901985</v>
          </cell>
          <cell r="M1339">
            <v>41.386179455760356</v>
          </cell>
          <cell r="N1339">
            <v>49.457817089550275</v>
          </cell>
          <cell r="O1339">
            <v>53.960162224518243</v>
          </cell>
          <cell r="P1339">
            <v>61.481499075146154</v>
          </cell>
          <cell r="Q1339">
            <v>70.075283691355025</v>
          </cell>
          <cell r="R1339" t="e">
            <v>#REF!</v>
          </cell>
          <cell r="S1339" t="e">
            <v>#REF!</v>
          </cell>
          <cell r="T1339" t="e">
            <v>#REF!</v>
          </cell>
          <cell r="U1339" t="e">
            <v>#REF!</v>
          </cell>
          <cell r="V1339" t="e">
            <v>#REF!</v>
          </cell>
        </row>
        <row r="1340">
          <cell r="F1340">
            <v>15.671538121522396</v>
          </cell>
          <cell r="G1340">
            <v>13.680667916852331</v>
          </cell>
          <cell r="H1340">
            <v>19.409674048360042</v>
          </cell>
          <cell r="I1340">
            <v>21.140426427003923</v>
          </cell>
          <cell r="J1340">
            <v>22.391052016667544</v>
          </cell>
          <cell r="K1340">
            <v>21.460978600797194</v>
          </cell>
          <cell r="L1340">
            <v>-226.38813137389525</v>
          </cell>
          <cell r="M1340">
            <v>9.43880114502198</v>
          </cell>
          <cell r="N1340">
            <v>10.639620072763257</v>
          </cell>
          <cell r="O1340">
            <v>12.018051581864102</v>
          </cell>
          <cell r="P1340">
            <v>12.27604608117819</v>
          </cell>
          <cell r="Q1340">
            <v>13.190523478018537</v>
          </cell>
          <cell r="R1340" t="e">
            <v>#REF!</v>
          </cell>
          <cell r="S1340" t="e">
            <v>#REF!</v>
          </cell>
          <cell r="T1340" t="e">
            <v>#REF!</v>
          </cell>
          <cell r="U1340" t="e">
            <v>#REF!</v>
          </cell>
          <cell r="V1340" t="e">
            <v>#REF!</v>
          </cell>
        </row>
        <row r="1341">
          <cell r="F1341">
            <v>15.313523104513916</v>
          </cell>
          <cell r="G1341">
            <v>8.9055143469556501</v>
          </cell>
          <cell r="H1341">
            <v>13.526036057190696</v>
          </cell>
          <cell r="I1341">
            <v>16.192017926410394</v>
          </cell>
          <cell r="J1341">
            <v>19.989595020286536</v>
          </cell>
          <cell r="K1341">
            <v>19.073947944854581</v>
          </cell>
          <cell r="L1341">
            <v>-176.83269100828326</v>
          </cell>
          <cell r="M1341">
            <v>8.3822294712250702</v>
          </cell>
          <cell r="N1341">
            <v>8.2636027420655829</v>
          </cell>
          <cell r="O1341">
            <v>10.146915612426088</v>
          </cell>
          <cell r="P1341">
            <v>10.828448313197111</v>
          </cell>
          <cell r="Q1341">
            <v>11.615053151268231</v>
          </cell>
          <cell r="R1341" t="e">
            <v>#REF!</v>
          </cell>
          <cell r="S1341" t="e">
            <v>#REF!</v>
          </cell>
          <cell r="T1341" t="e">
            <v>#REF!</v>
          </cell>
          <cell r="U1341" t="e">
            <v>#REF!</v>
          </cell>
          <cell r="V1341" t="e">
            <v>#REF!</v>
          </cell>
        </row>
        <row r="1342">
          <cell r="F1342">
            <v>0.2</v>
          </cell>
          <cell r="G1342">
            <v>0.2</v>
          </cell>
          <cell r="H1342">
            <v>0.3</v>
          </cell>
          <cell r="I1342">
            <v>0.27418923444250998</v>
          </cell>
          <cell r="J1342">
            <v>5.620251820339913</v>
          </cell>
          <cell r="K1342">
            <v>5.1614135801457444</v>
          </cell>
          <cell r="L1342">
            <v>-75.844493531533971</v>
          </cell>
          <cell r="M1342">
            <v>3.6717629270882202</v>
          </cell>
          <cell r="N1342">
            <v>4.1984029407465515</v>
          </cell>
          <cell r="O1342">
            <v>4.639941750681599</v>
          </cell>
          <cell r="P1342">
            <v>4.6362372156560854</v>
          </cell>
          <cell r="Q1342">
            <v>4.8222034519924879</v>
          </cell>
          <cell r="R1342" t="e">
            <v>#REF!</v>
          </cell>
          <cell r="S1342" t="e">
            <v>#REF!</v>
          </cell>
          <cell r="T1342" t="e">
            <v>#REF!</v>
          </cell>
          <cell r="U1342" t="e">
            <v>#REF!</v>
          </cell>
          <cell r="V1342" t="e">
            <v>#REF!</v>
          </cell>
        </row>
        <row r="1343">
          <cell r="F1343">
            <v>57.349895278478897</v>
          </cell>
          <cell r="G1343">
            <v>43.604943173349803</v>
          </cell>
          <cell r="H1343">
            <v>52.542363066995307</v>
          </cell>
          <cell r="I1343">
            <v>54.386113544385594</v>
          </cell>
          <cell r="J1343">
            <v>63.567929812503706</v>
          </cell>
          <cell r="K1343">
            <v>66.802103166805551</v>
          </cell>
          <cell r="L1343">
            <v>-688.64622726112145</v>
          </cell>
          <cell r="M1343">
            <v>23.026087851340858</v>
          </cell>
          <cell r="N1343">
            <v>27.784378670496899</v>
          </cell>
          <cell r="O1343">
            <v>30.774097574672222</v>
          </cell>
          <cell r="P1343">
            <v>30.873238370056843</v>
          </cell>
          <cell r="Q1343">
            <v>32.468472488118636</v>
          </cell>
          <cell r="R1343" t="e">
            <v>#REF!</v>
          </cell>
          <cell r="S1343" t="e">
            <v>#REF!</v>
          </cell>
          <cell r="T1343" t="e">
            <v>#REF!</v>
          </cell>
          <cell r="U1343" t="e">
            <v>#REF!</v>
          </cell>
          <cell r="V1343" t="e">
            <v>#REF!</v>
          </cell>
        </row>
        <row r="1344">
          <cell r="F1344">
            <v>-8.2695598793996155</v>
          </cell>
          <cell r="G1344">
            <v>5.9871907411386793</v>
          </cell>
          <cell r="H1344">
            <v>10.521165114444592</v>
          </cell>
          <cell r="I1344">
            <v>7.4638951940344835</v>
          </cell>
          <cell r="J1344">
            <v>12.635108482950809</v>
          </cell>
          <cell r="K1344">
            <v>12.89434108813267</v>
          </cell>
          <cell r="L1344">
            <v>-150.12299128832197</v>
          </cell>
          <cell r="M1344">
            <v>6.6361231758847383</v>
          </cell>
          <cell r="N1344">
            <v>7.7111238713026973</v>
          </cell>
          <cell r="O1344">
            <v>8.5451560049416493</v>
          </cell>
          <cell r="P1344">
            <v>8.3407239473718704</v>
          </cell>
          <cell r="Q1344">
            <v>9.2200202363742498</v>
          </cell>
          <cell r="R1344" t="e">
            <v>#REF!</v>
          </cell>
          <cell r="S1344" t="e">
            <v>#REF!</v>
          </cell>
          <cell r="T1344" t="e">
            <v>#REF!</v>
          </cell>
          <cell r="U1344" t="e">
            <v>#REF!</v>
          </cell>
          <cell r="V1344" t="e">
            <v>#REF!</v>
          </cell>
        </row>
        <row r="1345">
          <cell r="F1345">
            <v>51.75189622161178</v>
          </cell>
          <cell r="G1345">
            <v>54.265624274428632</v>
          </cell>
          <cell r="H1345">
            <v>67.036568073323252</v>
          </cell>
          <cell r="I1345">
            <v>60.697633726734118</v>
          </cell>
          <cell r="J1345">
            <v>71.37923689500235</v>
          </cell>
          <cell r="K1345">
            <v>77.817303014968047</v>
          </cell>
          <cell r="L1345">
            <v>-610.81718883283997</v>
          </cell>
          <cell r="M1345">
            <v>17.288716511247966</v>
          </cell>
          <cell r="N1345">
            <v>20.140060126918293</v>
          </cell>
          <cell r="O1345">
            <v>22.256019872984449</v>
          </cell>
          <cell r="P1345">
            <v>21.296781547532252</v>
          </cell>
          <cell r="Q1345">
            <v>21.71136049966395</v>
          </cell>
          <cell r="R1345" t="e">
            <v>#REF!</v>
          </cell>
          <cell r="S1345" t="e">
            <v>#REF!</v>
          </cell>
          <cell r="T1345" t="e">
            <v>#REF!</v>
          </cell>
          <cell r="U1345" t="e">
            <v>#REF!</v>
          </cell>
          <cell r="V1345" t="e">
            <v>#REF!</v>
          </cell>
        </row>
        <row r="1346">
          <cell r="F1346">
            <v>128.5182346625248</v>
          </cell>
          <cell r="G1346">
            <v>47.909539858374259</v>
          </cell>
          <cell r="H1346">
            <v>51.561227324668543</v>
          </cell>
          <cell r="I1346">
            <v>75.957504036524796</v>
          </cell>
          <cell r="J1346">
            <v>90.168048682730642</v>
          </cell>
          <cell r="K1346">
            <v>118.66893684983282</v>
          </cell>
          <cell r="L1346">
            <v>-1328.9715898393606</v>
          </cell>
          <cell r="M1346">
            <v>73.148086645988002</v>
          </cell>
          <cell r="N1346">
            <v>76.948766755479198</v>
          </cell>
          <cell r="O1346">
            <v>76.29556063240085</v>
          </cell>
          <cell r="P1346">
            <v>58.95121708357901</v>
          </cell>
          <cell r="Q1346">
            <v>53.069001306382276</v>
          </cell>
          <cell r="R1346" t="e">
            <v>#REF!</v>
          </cell>
          <cell r="S1346" t="e">
            <v>#REF!</v>
          </cell>
          <cell r="T1346" t="e">
            <v>#REF!</v>
          </cell>
          <cell r="U1346" t="e">
            <v>#REF!</v>
          </cell>
          <cell r="V1346" t="e">
            <v>#REF!</v>
          </cell>
        </row>
        <row r="1347">
          <cell r="F1347">
            <v>956.03974191467046</v>
          </cell>
          <cell r="G1347">
            <v>563.05176309808746</v>
          </cell>
          <cell r="H1347">
            <v>667.66982085418249</v>
          </cell>
          <cell r="I1347">
            <v>704.95084626992934</v>
          </cell>
          <cell r="J1347">
            <v>665.86146682818821</v>
          </cell>
          <cell r="K1347">
            <v>850.78009579893751</v>
          </cell>
          <cell r="L1347">
            <v>-9565.84199327846</v>
          </cell>
          <cell r="M1347">
            <v>254.10731329786708</v>
          </cell>
          <cell r="N1347">
            <v>277.44232716160218</v>
          </cell>
          <cell r="O1347">
            <v>288.21535660119224</v>
          </cell>
          <cell r="P1347">
            <v>264.29124446386214</v>
          </cell>
          <cell r="Q1347">
            <v>274.90117891965031</v>
          </cell>
          <cell r="R1347" t="e">
            <v>#REF!</v>
          </cell>
          <cell r="S1347" t="e">
            <v>#REF!</v>
          </cell>
          <cell r="T1347" t="e">
            <v>#REF!</v>
          </cell>
          <cell r="U1347" t="e">
            <v>#REF!</v>
          </cell>
          <cell r="V1347" t="e">
            <v>#REF!</v>
          </cell>
        </row>
        <row r="1348">
          <cell r="F1348">
            <v>123.84930159889669</v>
          </cell>
          <cell r="G1348">
            <v>30.948300808237477</v>
          </cell>
          <cell r="H1348">
            <v>73.798437514547089</v>
          </cell>
          <cell r="I1348">
            <v>46.293595966558186</v>
          </cell>
          <cell r="J1348">
            <v>48.705249827837378</v>
          </cell>
          <cell r="K1348">
            <v>50.435322369898969</v>
          </cell>
          <cell r="L1348">
            <v>-690.11358486113545</v>
          </cell>
          <cell r="M1348">
            <v>19.512096676810557</v>
          </cell>
          <cell r="N1348">
            <v>18.281817157523463</v>
          </cell>
          <cell r="O1348">
            <v>16.930213575817191</v>
          </cell>
          <cell r="P1348">
            <v>8.2457695092996612</v>
          </cell>
          <cell r="Q1348">
            <v>11.781498954559009</v>
          </cell>
          <cell r="R1348" t="e">
            <v>#REF!</v>
          </cell>
          <cell r="S1348" t="e">
            <v>#REF!</v>
          </cell>
          <cell r="T1348" t="e">
            <v>#REF!</v>
          </cell>
          <cell r="U1348" t="e">
            <v>#REF!</v>
          </cell>
          <cell r="V1348" t="e">
            <v>#REF!</v>
          </cell>
        </row>
        <row r="1349">
          <cell r="F1349">
            <v>11.530085040888281</v>
          </cell>
          <cell r="G1349">
            <v>3.5136276355930658</v>
          </cell>
          <cell r="H1349">
            <v>4.4714713320534392</v>
          </cell>
          <cell r="I1349">
            <v>4.2779956699844721</v>
          </cell>
          <cell r="J1349">
            <v>5.2966149102527682</v>
          </cell>
          <cell r="K1349">
            <v>5.5016293740570124</v>
          </cell>
          <cell r="L1349">
            <v>-44.443486126576005</v>
          </cell>
          <cell r="M1349">
            <v>2.1349504320054575</v>
          </cell>
          <cell r="N1349">
            <v>2.2812788526015293</v>
          </cell>
          <cell r="O1349">
            <v>2.287520596668549</v>
          </cell>
          <cell r="P1349">
            <v>1.8668021725184105</v>
          </cell>
          <cell r="Q1349">
            <v>1.5946243009490157</v>
          </cell>
          <cell r="R1349" t="e">
            <v>#REF!</v>
          </cell>
          <cell r="S1349" t="e">
            <v>#REF!</v>
          </cell>
          <cell r="T1349" t="e">
            <v>#REF!</v>
          </cell>
          <cell r="U1349" t="e">
            <v>#REF!</v>
          </cell>
          <cell r="V1349" t="e">
            <v>#REF!</v>
          </cell>
        </row>
        <row r="1350">
          <cell r="F1350">
            <v>47.969276081674352</v>
          </cell>
          <cell r="G1350">
            <v>172.00818308594205</v>
          </cell>
          <cell r="H1350">
            <v>112.57320371045282</v>
          </cell>
          <cell r="I1350">
            <v>84.555683616537507</v>
          </cell>
          <cell r="J1350">
            <v>83.450029887863138</v>
          </cell>
          <cell r="K1350">
            <v>83.444815378134308</v>
          </cell>
          <cell r="L1350">
            <v>-1531.8650886571438</v>
          </cell>
          <cell r="M1350">
            <v>26.726900985014275</v>
          </cell>
          <cell r="N1350">
            <v>21.246177227508774</v>
          </cell>
          <cell r="O1350">
            <v>15.292290744824406</v>
          </cell>
          <cell r="P1350">
            <v>7.5345354448750754</v>
          </cell>
          <cell r="Q1350">
            <v>12.508709709839239</v>
          </cell>
          <cell r="R1350" t="e">
            <v>#REF!</v>
          </cell>
          <cell r="S1350" t="e">
            <v>#REF!</v>
          </cell>
          <cell r="T1350" t="e">
            <v>#REF!</v>
          </cell>
          <cell r="U1350" t="e">
            <v>#REF!</v>
          </cell>
          <cell r="V1350" t="e">
            <v>#REF!</v>
          </cell>
        </row>
        <row r="1351">
          <cell r="F1351">
            <v>51.667612881283063</v>
          </cell>
          <cell r="G1351">
            <v>451.58246048284809</v>
          </cell>
          <cell r="H1351">
            <v>502.71040651731244</v>
          </cell>
          <cell r="I1351">
            <v>566.59022135887119</v>
          </cell>
          <cell r="J1351">
            <v>581.78878230911118</v>
          </cell>
          <cell r="K1351">
            <v>626.02532720522686</v>
          </cell>
          <cell r="L1351">
            <v>-9302.1968677970872</v>
          </cell>
          <cell r="M1351">
            <v>156.06832159276144</v>
          </cell>
          <cell r="N1351">
            <v>141.86372780713938</v>
          </cell>
          <cell r="O1351">
            <v>120.52757845892364</v>
          </cell>
          <cell r="P1351">
            <v>74.978001352884888</v>
          </cell>
          <cell r="Q1351">
            <v>94.50577173966829</v>
          </cell>
          <cell r="R1351" t="e">
            <v>#REF!</v>
          </cell>
          <cell r="S1351" t="e">
            <v>#REF!</v>
          </cell>
          <cell r="T1351" t="e">
            <v>#REF!</v>
          </cell>
          <cell r="U1351" t="e">
            <v>#REF!</v>
          </cell>
          <cell r="V1351" t="e">
            <v>#REF!</v>
          </cell>
        </row>
        <row r="1352">
          <cell r="F1352">
            <v>114.56716283155934</v>
          </cell>
          <cell r="G1352">
            <v>48.442040214995941</v>
          </cell>
          <cell r="H1352">
            <v>80.145521232523777</v>
          </cell>
          <cell r="I1352">
            <v>52.820266263509119</v>
          </cell>
          <cell r="J1352">
            <v>54.065238624764916</v>
          </cell>
          <cell r="K1352">
            <v>62.907634403062971</v>
          </cell>
          <cell r="L1352">
            <v>-932.41498250152051</v>
          </cell>
          <cell r="M1352">
            <v>18.063429342101536</v>
          </cell>
          <cell r="N1352">
            <v>17.652090122280597</v>
          </cell>
          <cell r="O1352">
            <v>15.10385923043791</v>
          </cell>
          <cell r="P1352">
            <v>7.9167449166066266</v>
          </cell>
          <cell r="Q1352">
            <v>8.2662600547756302</v>
          </cell>
          <cell r="R1352" t="e">
            <v>#REF!</v>
          </cell>
          <cell r="S1352" t="e">
            <v>#REF!</v>
          </cell>
          <cell r="T1352" t="e">
            <v>#REF!</v>
          </cell>
          <cell r="U1352" t="e">
            <v>#REF!</v>
          </cell>
          <cell r="V1352" t="e">
            <v>#REF!</v>
          </cell>
        </row>
        <row r="1353">
          <cell r="F1353">
            <v>14.906952182420502</v>
          </cell>
          <cell r="G1353">
            <v>16.33446162614181</v>
          </cell>
          <cell r="H1353">
            <v>15.915209498666384</v>
          </cell>
          <cell r="I1353">
            <v>15.552204790417523</v>
          </cell>
          <cell r="J1353">
            <v>6.7660542296238564</v>
          </cell>
          <cell r="K1353">
            <v>9.337943642958999</v>
          </cell>
          <cell r="L1353">
            <v>-338.84919156342539</v>
          </cell>
          <cell r="M1353">
            <v>12.261094725578991</v>
          </cell>
          <cell r="N1353">
            <v>13.962415122951228</v>
          </cell>
          <cell r="O1353">
            <v>12.571881708038111</v>
          </cell>
          <cell r="P1353">
            <v>11.874129105152036</v>
          </cell>
          <cell r="Q1353">
            <v>12.072372698714371</v>
          </cell>
          <cell r="R1353" t="e">
            <v>#REF!</v>
          </cell>
          <cell r="S1353" t="e">
            <v>#REF!</v>
          </cell>
          <cell r="T1353" t="e">
            <v>#REF!</v>
          </cell>
          <cell r="U1353" t="e">
            <v>#REF!</v>
          </cell>
          <cell r="V1353" t="e">
            <v>#REF!</v>
          </cell>
        </row>
      </sheetData>
      <sheetData sheetId="23">
        <row r="4">
          <cell r="Y4">
            <v>1</v>
          </cell>
          <cell r="Z4" t="e">
            <v>#REF!</v>
          </cell>
          <cell r="AA4" t="e">
            <v>#REF!</v>
          </cell>
          <cell r="AB4" t="e">
            <v>#REF!</v>
          </cell>
          <cell r="AC4" t="e">
            <v>#REF!</v>
          </cell>
          <cell r="AD4" t="e">
            <v>#REF!</v>
          </cell>
          <cell r="AE4" t="e">
            <v>#REF!</v>
          </cell>
          <cell r="AF4" t="e">
            <v>#REF!</v>
          </cell>
          <cell r="AG4" t="e">
            <v>#REF!</v>
          </cell>
          <cell r="AH4" t="e">
            <v>#REF!</v>
          </cell>
          <cell r="AI4" t="e">
            <v>#REF!</v>
          </cell>
          <cell r="AJ4" t="e">
            <v>#REF!</v>
          </cell>
          <cell r="AK4" t="e">
            <v>#REF!</v>
          </cell>
          <cell r="AL4" t="e">
            <v>#REF!</v>
          </cell>
          <cell r="AM4" t="e">
            <v>#REF!</v>
          </cell>
          <cell r="AN4" t="e">
            <v>#REF!</v>
          </cell>
          <cell r="AO4" t="e">
            <v>#REF!</v>
          </cell>
          <cell r="AP4" t="e">
            <v>#REF!</v>
          </cell>
        </row>
        <row r="5">
          <cell r="Y5">
            <v>1</v>
          </cell>
          <cell r="Z5" t="e">
            <v>#REF!</v>
          </cell>
          <cell r="AA5" t="e">
            <v>#REF!</v>
          </cell>
          <cell r="AB5" t="e">
            <v>#REF!</v>
          </cell>
          <cell r="AC5" t="e">
            <v>#REF!</v>
          </cell>
          <cell r="AD5" t="e">
            <v>#REF!</v>
          </cell>
          <cell r="AE5" t="e">
            <v>#REF!</v>
          </cell>
          <cell r="AF5" t="e">
            <v>#REF!</v>
          </cell>
          <cell r="AG5" t="e">
            <v>#REF!</v>
          </cell>
          <cell r="AH5" t="e">
            <v>#REF!</v>
          </cell>
          <cell r="AI5" t="e">
            <v>#REF!</v>
          </cell>
          <cell r="AJ5" t="e">
            <v>#REF!</v>
          </cell>
          <cell r="AK5" t="e">
            <v>#REF!</v>
          </cell>
          <cell r="AL5" t="e">
            <v>#REF!</v>
          </cell>
          <cell r="AM5" t="e">
            <v>#REF!</v>
          </cell>
          <cell r="AN5" t="e">
            <v>#REF!</v>
          </cell>
          <cell r="AO5" t="e">
            <v>#REF!</v>
          </cell>
          <cell r="AP5" t="e">
            <v>#REF!</v>
          </cell>
        </row>
        <row r="6">
          <cell r="Y6">
            <v>1</v>
          </cell>
          <cell r="Z6" t="e">
            <v>#REF!</v>
          </cell>
          <cell r="AA6" t="e">
            <v>#REF!</v>
          </cell>
          <cell r="AB6" t="e">
            <v>#REF!</v>
          </cell>
          <cell r="AC6" t="e">
            <v>#REF!</v>
          </cell>
          <cell r="AD6" t="e">
            <v>#REF!</v>
          </cell>
          <cell r="AE6" t="e">
            <v>#REF!</v>
          </cell>
          <cell r="AF6" t="e">
            <v>#REF!</v>
          </cell>
          <cell r="AG6" t="e">
            <v>#REF!</v>
          </cell>
          <cell r="AH6" t="e">
            <v>#REF!</v>
          </cell>
          <cell r="AI6" t="e">
            <v>#REF!</v>
          </cell>
          <cell r="AJ6" t="e">
            <v>#REF!</v>
          </cell>
          <cell r="AK6" t="e">
            <v>#REF!</v>
          </cell>
          <cell r="AL6" t="e">
            <v>#REF!</v>
          </cell>
          <cell r="AM6" t="e">
            <v>#REF!</v>
          </cell>
          <cell r="AN6" t="e">
            <v>#REF!</v>
          </cell>
          <cell r="AO6" t="e">
            <v>#REF!</v>
          </cell>
          <cell r="AP6" t="e">
            <v>#REF!</v>
          </cell>
        </row>
        <row r="7">
          <cell r="Y7">
            <v>1</v>
          </cell>
          <cell r="Z7" t="e">
            <v>#REF!</v>
          </cell>
          <cell r="AA7" t="e">
            <v>#REF!</v>
          </cell>
          <cell r="AB7" t="e">
            <v>#REF!</v>
          </cell>
          <cell r="AC7" t="e">
            <v>#REF!</v>
          </cell>
          <cell r="AD7" t="e">
            <v>#REF!</v>
          </cell>
          <cell r="AE7" t="e">
            <v>#REF!</v>
          </cell>
          <cell r="AF7" t="e">
            <v>#REF!</v>
          </cell>
          <cell r="AG7" t="e">
            <v>#REF!</v>
          </cell>
          <cell r="AH7" t="e">
            <v>#REF!</v>
          </cell>
          <cell r="AI7" t="e">
            <v>#REF!</v>
          </cell>
          <cell r="AJ7" t="e">
            <v>#REF!</v>
          </cell>
          <cell r="AK7" t="e">
            <v>#REF!</v>
          </cell>
          <cell r="AL7" t="e">
            <v>#REF!</v>
          </cell>
          <cell r="AM7" t="e">
            <v>#REF!</v>
          </cell>
          <cell r="AN7" t="e">
            <v>#REF!</v>
          </cell>
          <cell r="AO7" t="e">
            <v>#REF!</v>
          </cell>
          <cell r="AP7" t="e">
            <v>#REF!</v>
          </cell>
        </row>
        <row r="8">
          <cell r="Y8">
            <v>1</v>
          </cell>
          <cell r="Z8" t="e">
            <v>#REF!</v>
          </cell>
          <cell r="AA8" t="e">
            <v>#REF!</v>
          </cell>
          <cell r="AB8" t="e">
            <v>#REF!</v>
          </cell>
          <cell r="AC8" t="e">
            <v>#REF!</v>
          </cell>
          <cell r="AD8" t="e">
            <v>#REF!</v>
          </cell>
          <cell r="AE8" t="e">
            <v>#REF!</v>
          </cell>
          <cell r="AF8" t="e">
            <v>#REF!</v>
          </cell>
          <cell r="AG8" t="e">
            <v>#REF!</v>
          </cell>
          <cell r="AH8" t="e">
            <v>#REF!</v>
          </cell>
          <cell r="AI8" t="e">
            <v>#REF!</v>
          </cell>
          <cell r="AJ8" t="e">
            <v>#REF!</v>
          </cell>
          <cell r="AK8" t="e">
            <v>#REF!</v>
          </cell>
          <cell r="AL8" t="e">
            <v>#REF!</v>
          </cell>
          <cell r="AM8" t="e">
            <v>#REF!</v>
          </cell>
          <cell r="AN8" t="e">
            <v>#REF!</v>
          </cell>
          <cell r="AO8" t="e">
            <v>#REF!</v>
          </cell>
          <cell r="AP8" t="e">
            <v>#REF!</v>
          </cell>
        </row>
        <row r="9">
          <cell r="Y9">
            <v>1</v>
          </cell>
          <cell r="Z9" t="e">
            <v>#REF!</v>
          </cell>
          <cell r="AA9" t="e">
            <v>#REF!</v>
          </cell>
          <cell r="AB9" t="e">
            <v>#REF!</v>
          </cell>
          <cell r="AC9" t="e">
            <v>#REF!</v>
          </cell>
          <cell r="AD9" t="e">
            <v>#REF!</v>
          </cell>
          <cell r="AE9" t="e">
            <v>#REF!</v>
          </cell>
          <cell r="AF9" t="e">
            <v>#REF!</v>
          </cell>
          <cell r="AG9" t="e">
            <v>#REF!</v>
          </cell>
          <cell r="AH9" t="e">
            <v>#REF!</v>
          </cell>
          <cell r="AI9" t="e">
            <v>#REF!</v>
          </cell>
          <cell r="AJ9" t="e">
            <v>#REF!</v>
          </cell>
          <cell r="AK9" t="e">
            <v>#REF!</v>
          </cell>
          <cell r="AL9" t="e">
            <v>#REF!</v>
          </cell>
          <cell r="AM9" t="e">
            <v>#REF!</v>
          </cell>
          <cell r="AN9" t="e">
            <v>#REF!</v>
          </cell>
          <cell r="AO9" t="e">
            <v>#REF!</v>
          </cell>
          <cell r="AP9" t="e">
            <v>#REF!</v>
          </cell>
        </row>
        <row r="10">
          <cell r="Y10">
            <v>1</v>
          </cell>
          <cell r="Z10" t="e">
            <v>#REF!</v>
          </cell>
          <cell r="AA10" t="e">
            <v>#REF!</v>
          </cell>
          <cell r="AB10" t="e">
            <v>#REF!</v>
          </cell>
          <cell r="AC10" t="e">
            <v>#REF!</v>
          </cell>
          <cell r="AD10" t="e">
            <v>#REF!</v>
          </cell>
          <cell r="AE10" t="e">
            <v>#REF!</v>
          </cell>
          <cell r="AF10" t="e">
            <v>#REF!</v>
          </cell>
          <cell r="AG10" t="e">
            <v>#REF!</v>
          </cell>
          <cell r="AH10" t="e">
            <v>#REF!</v>
          </cell>
          <cell r="AI10" t="e">
            <v>#REF!</v>
          </cell>
          <cell r="AJ10" t="e">
            <v>#REF!</v>
          </cell>
          <cell r="AK10" t="e">
            <v>#REF!</v>
          </cell>
          <cell r="AL10" t="e">
            <v>#REF!</v>
          </cell>
          <cell r="AM10" t="e">
            <v>#REF!</v>
          </cell>
          <cell r="AN10" t="e">
            <v>#REF!</v>
          </cell>
          <cell r="AO10" t="e">
            <v>#REF!</v>
          </cell>
          <cell r="AP10" t="e">
            <v>#REF!</v>
          </cell>
        </row>
        <row r="11">
          <cell r="Y11">
            <v>1</v>
          </cell>
          <cell r="Z11" t="e">
            <v>#REF!</v>
          </cell>
          <cell r="AA11" t="e">
            <v>#REF!</v>
          </cell>
          <cell r="AB11" t="e">
            <v>#REF!</v>
          </cell>
          <cell r="AC11" t="e">
            <v>#REF!</v>
          </cell>
          <cell r="AD11" t="e">
            <v>#REF!</v>
          </cell>
          <cell r="AE11" t="e">
            <v>#REF!</v>
          </cell>
          <cell r="AF11" t="e">
            <v>#REF!</v>
          </cell>
          <cell r="AG11" t="e">
            <v>#REF!</v>
          </cell>
          <cell r="AH11" t="e">
            <v>#REF!</v>
          </cell>
          <cell r="AI11" t="e">
            <v>#REF!</v>
          </cell>
          <cell r="AJ11" t="e">
            <v>#REF!</v>
          </cell>
          <cell r="AK11" t="e">
            <v>#REF!</v>
          </cell>
          <cell r="AL11" t="e">
            <v>#REF!</v>
          </cell>
          <cell r="AM11" t="e">
            <v>#REF!</v>
          </cell>
          <cell r="AN11" t="e">
            <v>#REF!</v>
          </cell>
          <cell r="AO11" t="e">
            <v>#REF!</v>
          </cell>
          <cell r="AP11" t="e">
            <v>#REF!</v>
          </cell>
        </row>
        <row r="12">
          <cell r="Y12">
            <v>1</v>
          </cell>
          <cell r="Z12" t="e">
            <v>#REF!</v>
          </cell>
          <cell r="AA12" t="e">
            <v>#REF!</v>
          </cell>
          <cell r="AB12" t="e">
            <v>#REF!</v>
          </cell>
          <cell r="AC12" t="e">
            <v>#REF!</v>
          </cell>
          <cell r="AD12" t="e">
            <v>#REF!</v>
          </cell>
          <cell r="AE12" t="e">
            <v>#REF!</v>
          </cell>
          <cell r="AF12" t="e">
            <v>#REF!</v>
          </cell>
          <cell r="AG12" t="e">
            <v>#REF!</v>
          </cell>
          <cell r="AH12" t="e">
            <v>#REF!</v>
          </cell>
          <cell r="AI12" t="e">
            <v>#REF!</v>
          </cell>
          <cell r="AJ12" t="e">
            <v>#REF!</v>
          </cell>
          <cell r="AK12" t="e">
            <v>#REF!</v>
          </cell>
          <cell r="AL12" t="e">
            <v>#REF!</v>
          </cell>
          <cell r="AM12" t="e">
            <v>#REF!</v>
          </cell>
          <cell r="AN12" t="e">
            <v>#REF!</v>
          </cell>
          <cell r="AO12" t="e">
            <v>#REF!</v>
          </cell>
          <cell r="AP12" t="e">
            <v>#REF!</v>
          </cell>
        </row>
        <row r="13">
          <cell r="Y13">
            <v>1</v>
          </cell>
          <cell r="Z13" t="e">
            <v>#REF!</v>
          </cell>
          <cell r="AA13" t="e">
            <v>#REF!</v>
          </cell>
          <cell r="AB13" t="e">
            <v>#REF!</v>
          </cell>
          <cell r="AC13" t="e">
            <v>#REF!</v>
          </cell>
          <cell r="AD13" t="e">
            <v>#REF!</v>
          </cell>
          <cell r="AE13" t="e">
            <v>#REF!</v>
          </cell>
          <cell r="AF13" t="e">
            <v>#REF!</v>
          </cell>
          <cell r="AG13" t="e">
            <v>#REF!</v>
          </cell>
          <cell r="AH13" t="e">
            <v>#REF!</v>
          </cell>
          <cell r="AI13" t="e">
            <v>#REF!</v>
          </cell>
          <cell r="AJ13" t="e">
            <v>#REF!</v>
          </cell>
          <cell r="AK13" t="e">
            <v>#REF!</v>
          </cell>
          <cell r="AL13" t="e">
            <v>#REF!</v>
          </cell>
          <cell r="AM13" t="e">
            <v>#REF!</v>
          </cell>
          <cell r="AN13" t="e">
            <v>#REF!</v>
          </cell>
          <cell r="AO13" t="e">
            <v>#REF!</v>
          </cell>
          <cell r="AP13" t="e">
            <v>#REF!</v>
          </cell>
        </row>
        <row r="14">
          <cell r="Y14">
            <v>1</v>
          </cell>
          <cell r="Z14" t="e">
            <v>#REF!</v>
          </cell>
          <cell r="AA14" t="e">
            <v>#REF!</v>
          </cell>
          <cell r="AB14" t="e">
            <v>#REF!</v>
          </cell>
          <cell r="AC14" t="e">
            <v>#REF!</v>
          </cell>
          <cell r="AD14" t="e">
            <v>#REF!</v>
          </cell>
          <cell r="AE14" t="e">
            <v>#REF!</v>
          </cell>
          <cell r="AF14" t="e">
            <v>#REF!</v>
          </cell>
          <cell r="AG14" t="e">
            <v>#REF!</v>
          </cell>
          <cell r="AH14" t="e">
            <v>#REF!</v>
          </cell>
          <cell r="AI14" t="e">
            <v>#REF!</v>
          </cell>
          <cell r="AJ14" t="e">
            <v>#REF!</v>
          </cell>
          <cell r="AK14" t="e">
            <v>#REF!</v>
          </cell>
          <cell r="AL14" t="e">
            <v>#REF!</v>
          </cell>
          <cell r="AM14" t="e">
            <v>#REF!</v>
          </cell>
          <cell r="AN14" t="e">
            <v>#REF!</v>
          </cell>
          <cell r="AO14" t="e">
            <v>#REF!</v>
          </cell>
          <cell r="AP14" t="e">
            <v>#REF!</v>
          </cell>
        </row>
        <row r="15">
          <cell r="Y15">
            <v>1</v>
          </cell>
          <cell r="Z15" t="e">
            <v>#REF!</v>
          </cell>
          <cell r="AA15" t="e">
            <v>#REF!</v>
          </cell>
          <cell r="AB15" t="e">
            <v>#REF!</v>
          </cell>
          <cell r="AC15" t="e">
            <v>#REF!</v>
          </cell>
          <cell r="AD15" t="e">
            <v>#REF!</v>
          </cell>
          <cell r="AE15" t="e">
            <v>#REF!</v>
          </cell>
          <cell r="AF15" t="e">
            <v>#REF!</v>
          </cell>
          <cell r="AG15" t="e">
            <v>#REF!</v>
          </cell>
          <cell r="AH15" t="e">
            <v>#REF!</v>
          </cell>
          <cell r="AI15" t="e">
            <v>#REF!</v>
          </cell>
          <cell r="AJ15" t="e">
            <v>#REF!</v>
          </cell>
          <cell r="AK15" t="e">
            <v>#REF!</v>
          </cell>
          <cell r="AL15" t="e">
            <v>#REF!</v>
          </cell>
          <cell r="AM15" t="e">
            <v>#REF!</v>
          </cell>
          <cell r="AN15" t="e">
            <v>#REF!</v>
          </cell>
          <cell r="AO15" t="e">
            <v>#REF!</v>
          </cell>
          <cell r="AP15" t="e">
            <v>#REF!</v>
          </cell>
        </row>
        <row r="16">
          <cell r="Y16">
            <v>1</v>
          </cell>
          <cell r="Z16" t="e">
            <v>#REF!</v>
          </cell>
          <cell r="AA16" t="e">
            <v>#REF!</v>
          </cell>
          <cell r="AB16" t="e">
            <v>#REF!</v>
          </cell>
          <cell r="AC16" t="e">
            <v>#REF!</v>
          </cell>
          <cell r="AD16" t="e">
            <v>#REF!</v>
          </cell>
          <cell r="AE16" t="e">
            <v>#REF!</v>
          </cell>
          <cell r="AF16" t="e">
            <v>#REF!</v>
          </cell>
          <cell r="AG16" t="e">
            <v>#REF!</v>
          </cell>
          <cell r="AH16" t="e">
            <v>#REF!</v>
          </cell>
          <cell r="AI16" t="e">
            <v>#REF!</v>
          </cell>
          <cell r="AJ16" t="e">
            <v>#REF!</v>
          </cell>
          <cell r="AK16" t="e">
            <v>#REF!</v>
          </cell>
          <cell r="AL16" t="e">
            <v>#REF!</v>
          </cell>
          <cell r="AM16" t="e">
            <v>#REF!</v>
          </cell>
          <cell r="AN16" t="e">
            <v>#REF!</v>
          </cell>
          <cell r="AO16" t="e">
            <v>#REF!</v>
          </cell>
          <cell r="AP16" t="e">
            <v>#REF!</v>
          </cell>
        </row>
        <row r="17">
          <cell r="Y17">
            <v>1</v>
          </cell>
          <cell r="Z17" t="e">
            <v>#REF!</v>
          </cell>
          <cell r="AA17" t="e">
            <v>#REF!</v>
          </cell>
          <cell r="AB17" t="e">
            <v>#REF!</v>
          </cell>
          <cell r="AC17" t="e">
            <v>#REF!</v>
          </cell>
          <cell r="AD17" t="e">
            <v>#REF!</v>
          </cell>
          <cell r="AE17" t="e">
            <v>#REF!</v>
          </cell>
          <cell r="AF17" t="e">
            <v>#REF!</v>
          </cell>
          <cell r="AG17" t="e">
            <v>#REF!</v>
          </cell>
          <cell r="AH17" t="e">
            <v>#REF!</v>
          </cell>
          <cell r="AI17" t="e">
            <v>#REF!</v>
          </cell>
          <cell r="AJ17" t="e">
            <v>#REF!</v>
          </cell>
          <cell r="AK17" t="e">
            <v>#REF!</v>
          </cell>
          <cell r="AL17" t="e">
            <v>#REF!</v>
          </cell>
          <cell r="AM17" t="e">
            <v>#REF!</v>
          </cell>
          <cell r="AN17" t="e">
            <v>#REF!</v>
          </cell>
          <cell r="AO17" t="e">
            <v>#REF!</v>
          </cell>
          <cell r="AP17" t="e">
            <v>#REF!</v>
          </cell>
        </row>
        <row r="18">
          <cell r="Y18">
            <v>1</v>
          </cell>
          <cell r="Z18" t="e">
            <v>#REF!</v>
          </cell>
          <cell r="AA18" t="e">
            <v>#REF!</v>
          </cell>
          <cell r="AB18" t="e">
            <v>#REF!</v>
          </cell>
          <cell r="AC18" t="e">
            <v>#REF!</v>
          </cell>
          <cell r="AD18" t="e">
            <v>#REF!</v>
          </cell>
          <cell r="AE18" t="e">
            <v>#REF!</v>
          </cell>
          <cell r="AF18" t="e">
            <v>#REF!</v>
          </cell>
          <cell r="AG18" t="e">
            <v>#REF!</v>
          </cell>
          <cell r="AH18" t="e">
            <v>#REF!</v>
          </cell>
          <cell r="AI18" t="e">
            <v>#REF!</v>
          </cell>
          <cell r="AJ18" t="e">
            <v>#REF!</v>
          </cell>
          <cell r="AK18" t="e">
            <v>#REF!</v>
          </cell>
          <cell r="AL18" t="e">
            <v>#REF!</v>
          </cell>
          <cell r="AM18" t="e">
            <v>#REF!</v>
          </cell>
          <cell r="AN18" t="e">
            <v>#REF!</v>
          </cell>
          <cell r="AO18" t="e">
            <v>#REF!</v>
          </cell>
          <cell r="AP18" t="e">
            <v>#REF!</v>
          </cell>
        </row>
        <row r="19">
          <cell r="Y19">
            <v>1</v>
          </cell>
          <cell r="Z19" t="e">
            <v>#REF!</v>
          </cell>
          <cell r="AA19" t="e">
            <v>#REF!</v>
          </cell>
          <cell r="AB19" t="e">
            <v>#REF!</v>
          </cell>
          <cell r="AC19" t="e">
            <v>#REF!</v>
          </cell>
          <cell r="AD19" t="e">
            <v>#REF!</v>
          </cell>
          <cell r="AE19" t="e">
            <v>#REF!</v>
          </cell>
          <cell r="AF19" t="e">
            <v>#REF!</v>
          </cell>
          <cell r="AG19" t="e">
            <v>#REF!</v>
          </cell>
          <cell r="AH19" t="e">
            <v>#REF!</v>
          </cell>
          <cell r="AI19" t="e">
            <v>#REF!</v>
          </cell>
          <cell r="AJ19" t="e">
            <v>#REF!</v>
          </cell>
          <cell r="AK19" t="e">
            <v>#REF!</v>
          </cell>
          <cell r="AL19" t="e">
            <v>#REF!</v>
          </cell>
          <cell r="AM19" t="e">
            <v>#REF!</v>
          </cell>
          <cell r="AN19" t="e">
            <v>#REF!</v>
          </cell>
          <cell r="AO19" t="e">
            <v>#REF!</v>
          </cell>
          <cell r="AP19" t="e">
            <v>#REF!</v>
          </cell>
        </row>
        <row r="20">
          <cell r="Y20">
            <v>1</v>
          </cell>
          <cell r="Z20" t="e">
            <v>#REF!</v>
          </cell>
          <cell r="AA20" t="e">
            <v>#REF!</v>
          </cell>
          <cell r="AB20" t="e">
            <v>#REF!</v>
          </cell>
          <cell r="AC20" t="e">
            <v>#REF!</v>
          </cell>
          <cell r="AD20" t="e">
            <v>#REF!</v>
          </cell>
          <cell r="AE20" t="e">
            <v>#REF!</v>
          </cell>
          <cell r="AF20" t="e">
            <v>#REF!</v>
          </cell>
          <cell r="AG20" t="e">
            <v>#REF!</v>
          </cell>
          <cell r="AH20" t="e">
            <v>#REF!</v>
          </cell>
          <cell r="AI20" t="e">
            <v>#REF!</v>
          </cell>
          <cell r="AJ20" t="e">
            <v>#REF!</v>
          </cell>
          <cell r="AK20" t="e">
            <v>#REF!</v>
          </cell>
          <cell r="AL20" t="e">
            <v>#REF!</v>
          </cell>
          <cell r="AM20" t="e">
            <v>#REF!</v>
          </cell>
          <cell r="AN20" t="e">
            <v>#REF!</v>
          </cell>
          <cell r="AO20" t="e">
            <v>#REF!</v>
          </cell>
          <cell r="AP20" t="e">
            <v>#REF!</v>
          </cell>
        </row>
        <row r="21">
          <cell r="Y21">
            <v>1</v>
          </cell>
          <cell r="Z21" t="e">
            <v>#REF!</v>
          </cell>
          <cell r="AA21" t="e">
            <v>#REF!</v>
          </cell>
          <cell r="AB21" t="e">
            <v>#REF!</v>
          </cell>
          <cell r="AC21" t="e">
            <v>#REF!</v>
          </cell>
          <cell r="AD21" t="e">
            <v>#REF!</v>
          </cell>
          <cell r="AE21" t="e">
            <v>#REF!</v>
          </cell>
          <cell r="AF21" t="e">
            <v>#REF!</v>
          </cell>
          <cell r="AG21" t="e">
            <v>#REF!</v>
          </cell>
          <cell r="AH21" t="e">
            <v>#REF!</v>
          </cell>
          <cell r="AI21" t="e">
            <v>#REF!</v>
          </cell>
          <cell r="AJ21" t="e">
            <v>#REF!</v>
          </cell>
          <cell r="AK21" t="e">
            <v>#REF!</v>
          </cell>
          <cell r="AL21" t="e">
            <v>#REF!</v>
          </cell>
          <cell r="AM21" t="e">
            <v>#REF!</v>
          </cell>
          <cell r="AN21" t="e">
            <v>#REF!</v>
          </cell>
          <cell r="AO21" t="e">
            <v>#REF!</v>
          </cell>
          <cell r="AP21" t="e">
            <v>#REF!</v>
          </cell>
        </row>
        <row r="22">
          <cell r="Y22">
            <v>1</v>
          </cell>
          <cell r="Z22" t="e">
            <v>#REF!</v>
          </cell>
          <cell r="AA22" t="e">
            <v>#REF!</v>
          </cell>
          <cell r="AB22" t="e">
            <v>#REF!</v>
          </cell>
          <cell r="AC22" t="e">
            <v>#REF!</v>
          </cell>
          <cell r="AD22" t="e">
            <v>#REF!</v>
          </cell>
          <cell r="AE22" t="e">
            <v>#REF!</v>
          </cell>
          <cell r="AF22" t="e">
            <v>#REF!</v>
          </cell>
          <cell r="AG22" t="e">
            <v>#REF!</v>
          </cell>
          <cell r="AH22" t="e">
            <v>#REF!</v>
          </cell>
          <cell r="AI22" t="e">
            <v>#REF!</v>
          </cell>
          <cell r="AJ22" t="e">
            <v>#REF!</v>
          </cell>
          <cell r="AK22" t="e">
            <v>#REF!</v>
          </cell>
          <cell r="AL22" t="e">
            <v>#REF!</v>
          </cell>
          <cell r="AM22" t="e">
            <v>#REF!</v>
          </cell>
          <cell r="AN22" t="e">
            <v>#REF!</v>
          </cell>
          <cell r="AO22" t="e">
            <v>#REF!</v>
          </cell>
          <cell r="AP22" t="e">
            <v>#REF!</v>
          </cell>
        </row>
        <row r="23">
          <cell r="Y23">
            <v>1</v>
          </cell>
          <cell r="Z23" t="e">
            <v>#REF!</v>
          </cell>
          <cell r="AA23" t="e">
            <v>#REF!</v>
          </cell>
          <cell r="AB23" t="e">
            <v>#REF!</v>
          </cell>
          <cell r="AC23" t="e">
            <v>#REF!</v>
          </cell>
          <cell r="AD23" t="e">
            <v>#REF!</v>
          </cell>
          <cell r="AE23" t="e">
            <v>#REF!</v>
          </cell>
          <cell r="AF23" t="e">
            <v>#REF!</v>
          </cell>
          <cell r="AG23" t="e">
            <v>#REF!</v>
          </cell>
          <cell r="AH23" t="e">
            <v>#REF!</v>
          </cell>
          <cell r="AI23" t="e">
            <v>#REF!</v>
          </cell>
          <cell r="AJ23" t="e">
            <v>#REF!</v>
          </cell>
          <cell r="AK23" t="e">
            <v>#REF!</v>
          </cell>
          <cell r="AL23" t="e">
            <v>#REF!</v>
          </cell>
          <cell r="AM23" t="e">
            <v>#REF!</v>
          </cell>
          <cell r="AN23" t="e">
            <v>#REF!</v>
          </cell>
          <cell r="AO23" t="e">
            <v>#REF!</v>
          </cell>
          <cell r="AP23" t="e">
            <v>#REF!</v>
          </cell>
        </row>
        <row r="24">
          <cell r="Y24">
            <v>1</v>
          </cell>
          <cell r="Z24" t="e">
            <v>#REF!</v>
          </cell>
          <cell r="AA24" t="e">
            <v>#REF!</v>
          </cell>
          <cell r="AB24" t="e">
            <v>#REF!</v>
          </cell>
          <cell r="AC24" t="e">
            <v>#REF!</v>
          </cell>
          <cell r="AD24" t="e">
            <v>#REF!</v>
          </cell>
          <cell r="AE24" t="e">
            <v>#REF!</v>
          </cell>
          <cell r="AF24" t="e">
            <v>#REF!</v>
          </cell>
          <cell r="AG24" t="e">
            <v>#REF!</v>
          </cell>
          <cell r="AH24" t="e">
            <v>#REF!</v>
          </cell>
          <cell r="AI24" t="e">
            <v>#REF!</v>
          </cell>
          <cell r="AJ24" t="e">
            <v>#REF!</v>
          </cell>
          <cell r="AK24" t="e">
            <v>#REF!</v>
          </cell>
          <cell r="AL24" t="e">
            <v>#REF!</v>
          </cell>
          <cell r="AM24" t="e">
            <v>#REF!</v>
          </cell>
          <cell r="AN24" t="e">
            <v>#REF!</v>
          </cell>
          <cell r="AO24" t="e">
            <v>#REF!</v>
          </cell>
          <cell r="AP24" t="e">
            <v>#REF!</v>
          </cell>
        </row>
        <row r="25">
          <cell r="Y25">
            <v>1</v>
          </cell>
          <cell r="Z25" t="e">
            <v>#REF!</v>
          </cell>
          <cell r="AA25" t="e">
            <v>#REF!</v>
          </cell>
          <cell r="AB25" t="e">
            <v>#REF!</v>
          </cell>
          <cell r="AC25" t="e">
            <v>#REF!</v>
          </cell>
          <cell r="AD25" t="e">
            <v>#REF!</v>
          </cell>
          <cell r="AE25" t="e">
            <v>#REF!</v>
          </cell>
          <cell r="AF25" t="e">
            <v>#REF!</v>
          </cell>
          <cell r="AG25" t="e">
            <v>#REF!</v>
          </cell>
          <cell r="AH25" t="e">
            <v>#REF!</v>
          </cell>
          <cell r="AI25" t="e">
            <v>#REF!</v>
          </cell>
          <cell r="AJ25" t="e">
            <v>#REF!</v>
          </cell>
          <cell r="AK25" t="e">
            <v>#REF!</v>
          </cell>
          <cell r="AL25" t="e">
            <v>#REF!</v>
          </cell>
          <cell r="AM25" t="e">
            <v>#REF!</v>
          </cell>
          <cell r="AN25" t="e">
            <v>#REF!</v>
          </cell>
          <cell r="AO25" t="e">
            <v>#REF!</v>
          </cell>
          <cell r="AP25" t="e">
            <v>#REF!</v>
          </cell>
        </row>
        <row r="26">
          <cell r="Y26">
            <v>1</v>
          </cell>
          <cell r="Z26" t="e">
            <v>#REF!</v>
          </cell>
          <cell r="AA26" t="e">
            <v>#REF!</v>
          </cell>
          <cell r="AB26" t="e">
            <v>#REF!</v>
          </cell>
          <cell r="AC26" t="e">
            <v>#REF!</v>
          </cell>
          <cell r="AD26" t="e">
            <v>#REF!</v>
          </cell>
          <cell r="AE26" t="e">
            <v>#REF!</v>
          </cell>
          <cell r="AF26" t="e">
            <v>#REF!</v>
          </cell>
          <cell r="AG26" t="e">
            <v>#REF!</v>
          </cell>
          <cell r="AH26" t="e">
            <v>#REF!</v>
          </cell>
          <cell r="AI26" t="e">
            <v>#REF!</v>
          </cell>
          <cell r="AJ26" t="e">
            <v>#REF!</v>
          </cell>
          <cell r="AK26" t="e">
            <v>#REF!</v>
          </cell>
          <cell r="AL26" t="e">
            <v>#REF!</v>
          </cell>
          <cell r="AM26" t="e">
            <v>#REF!</v>
          </cell>
          <cell r="AN26" t="e">
            <v>#REF!</v>
          </cell>
          <cell r="AO26" t="e">
            <v>#REF!</v>
          </cell>
          <cell r="AP26" t="e">
            <v>#REF!</v>
          </cell>
        </row>
        <row r="27">
          <cell r="Y27">
            <v>1</v>
          </cell>
          <cell r="Z27" t="e">
            <v>#REF!</v>
          </cell>
          <cell r="AA27" t="e">
            <v>#REF!</v>
          </cell>
          <cell r="AB27" t="e">
            <v>#REF!</v>
          </cell>
          <cell r="AC27" t="e">
            <v>#REF!</v>
          </cell>
          <cell r="AD27" t="e">
            <v>#REF!</v>
          </cell>
          <cell r="AE27" t="e">
            <v>#REF!</v>
          </cell>
          <cell r="AF27" t="e">
            <v>#REF!</v>
          </cell>
          <cell r="AG27" t="e">
            <v>#REF!</v>
          </cell>
          <cell r="AH27" t="e">
            <v>#REF!</v>
          </cell>
          <cell r="AI27" t="e">
            <v>#REF!</v>
          </cell>
          <cell r="AJ27" t="e">
            <v>#REF!</v>
          </cell>
          <cell r="AK27" t="e">
            <v>#REF!</v>
          </cell>
          <cell r="AL27" t="e">
            <v>#REF!</v>
          </cell>
          <cell r="AM27" t="e">
            <v>#REF!</v>
          </cell>
          <cell r="AN27" t="e">
            <v>#REF!</v>
          </cell>
          <cell r="AO27" t="e">
            <v>#REF!</v>
          </cell>
          <cell r="AP27" t="e">
            <v>#REF!</v>
          </cell>
        </row>
        <row r="36">
          <cell r="Y36">
            <v>1</v>
          </cell>
          <cell r="Z36">
            <v>1</v>
          </cell>
          <cell r="AA36" t="e">
            <v>#REF!</v>
          </cell>
          <cell r="AB36" t="e">
            <v>#REF!</v>
          </cell>
          <cell r="AC36" t="e">
            <v>#REF!</v>
          </cell>
          <cell r="AD36" t="e">
            <v>#REF!</v>
          </cell>
          <cell r="AE36" t="e">
            <v>#REF!</v>
          </cell>
          <cell r="AF36" t="e">
            <v>#REF!</v>
          </cell>
          <cell r="AG36" t="e">
            <v>#REF!</v>
          </cell>
          <cell r="AH36" t="e">
            <v>#REF!</v>
          </cell>
          <cell r="AI36" t="e">
            <v>#REF!</v>
          </cell>
          <cell r="AJ36" t="e">
            <v>#REF!</v>
          </cell>
          <cell r="AK36" t="e">
            <v>#REF!</v>
          </cell>
          <cell r="AL36" t="e">
            <v>#REF!</v>
          </cell>
          <cell r="AM36" t="e">
            <v>#REF!</v>
          </cell>
          <cell r="AN36" t="e">
            <v>#REF!</v>
          </cell>
          <cell r="AO36" t="e">
            <v>#REF!</v>
          </cell>
          <cell r="AP36" t="e">
            <v>#REF!</v>
          </cell>
        </row>
        <row r="37">
          <cell r="Y37">
            <v>1</v>
          </cell>
          <cell r="Z37">
            <v>1</v>
          </cell>
          <cell r="AA37" t="e">
            <v>#REF!</v>
          </cell>
          <cell r="AB37" t="e">
            <v>#REF!</v>
          </cell>
          <cell r="AC37" t="e">
            <v>#REF!</v>
          </cell>
          <cell r="AD37" t="e">
            <v>#REF!</v>
          </cell>
          <cell r="AE37" t="e">
            <v>#REF!</v>
          </cell>
          <cell r="AF37" t="e">
            <v>#REF!</v>
          </cell>
          <cell r="AG37" t="e">
            <v>#REF!</v>
          </cell>
          <cell r="AH37" t="e">
            <v>#REF!</v>
          </cell>
          <cell r="AI37" t="e">
            <v>#REF!</v>
          </cell>
          <cell r="AJ37" t="e">
            <v>#REF!</v>
          </cell>
          <cell r="AK37" t="e">
            <v>#REF!</v>
          </cell>
          <cell r="AL37" t="e">
            <v>#REF!</v>
          </cell>
          <cell r="AM37" t="e">
            <v>#REF!</v>
          </cell>
          <cell r="AN37" t="e">
            <v>#REF!</v>
          </cell>
          <cell r="AO37" t="e">
            <v>#REF!</v>
          </cell>
          <cell r="AP37" t="e">
            <v>#REF!</v>
          </cell>
        </row>
        <row r="38">
          <cell r="Y38">
            <v>1</v>
          </cell>
          <cell r="Z38">
            <v>1</v>
          </cell>
          <cell r="AA38" t="e">
            <v>#REF!</v>
          </cell>
          <cell r="AB38" t="e">
            <v>#REF!</v>
          </cell>
          <cell r="AC38" t="e">
            <v>#REF!</v>
          </cell>
          <cell r="AD38" t="e">
            <v>#REF!</v>
          </cell>
          <cell r="AE38" t="e">
            <v>#REF!</v>
          </cell>
          <cell r="AF38" t="e">
            <v>#REF!</v>
          </cell>
          <cell r="AG38" t="e">
            <v>#REF!</v>
          </cell>
          <cell r="AH38" t="e">
            <v>#REF!</v>
          </cell>
          <cell r="AI38" t="e">
            <v>#REF!</v>
          </cell>
          <cell r="AJ38" t="e">
            <v>#REF!</v>
          </cell>
          <cell r="AK38" t="e">
            <v>#REF!</v>
          </cell>
          <cell r="AL38" t="e">
            <v>#REF!</v>
          </cell>
          <cell r="AM38" t="e">
            <v>#REF!</v>
          </cell>
          <cell r="AN38" t="e">
            <v>#REF!</v>
          </cell>
          <cell r="AO38" t="e">
            <v>#REF!</v>
          </cell>
          <cell r="AP38" t="e">
            <v>#REF!</v>
          </cell>
        </row>
        <row r="39">
          <cell r="Y39">
            <v>1</v>
          </cell>
          <cell r="Z39">
            <v>1</v>
          </cell>
          <cell r="AA39" t="e">
            <v>#REF!</v>
          </cell>
          <cell r="AB39" t="e">
            <v>#REF!</v>
          </cell>
          <cell r="AC39" t="e">
            <v>#REF!</v>
          </cell>
          <cell r="AD39" t="e">
            <v>#REF!</v>
          </cell>
          <cell r="AE39" t="e">
            <v>#REF!</v>
          </cell>
          <cell r="AF39" t="e">
            <v>#REF!</v>
          </cell>
          <cell r="AG39" t="e">
            <v>#REF!</v>
          </cell>
          <cell r="AH39" t="e">
            <v>#REF!</v>
          </cell>
          <cell r="AI39" t="e">
            <v>#REF!</v>
          </cell>
          <cell r="AJ39" t="e">
            <v>#REF!</v>
          </cell>
          <cell r="AK39" t="e">
            <v>#REF!</v>
          </cell>
          <cell r="AL39" t="e">
            <v>#REF!</v>
          </cell>
          <cell r="AM39" t="e">
            <v>#REF!</v>
          </cell>
          <cell r="AN39" t="e">
            <v>#REF!</v>
          </cell>
          <cell r="AO39" t="e">
            <v>#REF!</v>
          </cell>
          <cell r="AP39" t="e">
            <v>#REF!</v>
          </cell>
        </row>
        <row r="40">
          <cell r="Y40">
            <v>1</v>
          </cell>
          <cell r="Z40">
            <v>1</v>
          </cell>
          <cell r="AA40" t="e">
            <v>#REF!</v>
          </cell>
          <cell r="AB40" t="e">
            <v>#REF!</v>
          </cell>
          <cell r="AC40" t="e">
            <v>#REF!</v>
          </cell>
          <cell r="AD40" t="e">
            <v>#REF!</v>
          </cell>
          <cell r="AE40" t="e">
            <v>#REF!</v>
          </cell>
          <cell r="AF40" t="e">
            <v>#REF!</v>
          </cell>
          <cell r="AG40" t="e">
            <v>#REF!</v>
          </cell>
          <cell r="AH40" t="e">
            <v>#REF!</v>
          </cell>
          <cell r="AI40" t="e">
            <v>#REF!</v>
          </cell>
          <cell r="AJ40" t="e">
            <v>#REF!</v>
          </cell>
          <cell r="AK40" t="e">
            <v>#REF!</v>
          </cell>
          <cell r="AL40" t="e">
            <v>#REF!</v>
          </cell>
          <cell r="AM40" t="e">
            <v>#REF!</v>
          </cell>
          <cell r="AN40" t="e">
            <v>#REF!</v>
          </cell>
          <cell r="AO40" t="e">
            <v>#REF!</v>
          </cell>
          <cell r="AP40" t="e">
            <v>#REF!</v>
          </cell>
        </row>
        <row r="41">
          <cell r="Y41">
            <v>1</v>
          </cell>
          <cell r="Z41">
            <v>1</v>
          </cell>
          <cell r="AA41" t="e">
            <v>#REF!</v>
          </cell>
          <cell r="AB41" t="e">
            <v>#REF!</v>
          </cell>
          <cell r="AC41" t="e">
            <v>#REF!</v>
          </cell>
          <cell r="AD41" t="e">
            <v>#REF!</v>
          </cell>
          <cell r="AE41" t="e">
            <v>#REF!</v>
          </cell>
          <cell r="AF41" t="e">
            <v>#REF!</v>
          </cell>
          <cell r="AG41" t="e">
            <v>#REF!</v>
          </cell>
          <cell r="AH41" t="e">
            <v>#REF!</v>
          </cell>
          <cell r="AI41" t="e">
            <v>#REF!</v>
          </cell>
          <cell r="AJ41" t="e">
            <v>#REF!</v>
          </cell>
          <cell r="AK41" t="e">
            <v>#REF!</v>
          </cell>
          <cell r="AL41" t="e">
            <v>#REF!</v>
          </cell>
          <cell r="AM41" t="e">
            <v>#REF!</v>
          </cell>
          <cell r="AN41" t="e">
            <v>#REF!</v>
          </cell>
          <cell r="AO41" t="e">
            <v>#REF!</v>
          </cell>
          <cell r="AP41" t="e">
            <v>#REF!</v>
          </cell>
        </row>
        <row r="42">
          <cell r="Y42">
            <v>1</v>
          </cell>
          <cell r="Z42">
            <v>1</v>
          </cell>
          <cell r="AA42" t="e">
            <v>#REF!</v>
          </cell>
          <cell r="AB42" t="e">
            <v>#REF!</v>
          </cell>
          <cell r="AC42" t="e">
            <v>#REF!</v>
          </cell>
          <cell r="AD42" t="e">
            <v>#REF!</v>
          </cell>
          <cell r="AE42" t="e">
            <v>#REF!</v>
          </cell>
          <cell r="AF42" t="e">
            <v>#REF!</v>
          </cell>
          <cell r="AG42" t="e">
            <v>#REF!</v>
          </cell>
          <cell r="AH42" t="e">
            <v>#REF!</v>
          </cell>
          <cell r="AI42" t="e">
            <v>#REF!</v>
          </cell>
          <cell r="AJ42" t="e">
            <v>#REF!</v>
          </cell>
          <cell r="AK42" t="e">
            <v>#REF!</v>
          </cell>
          <cell r="AL42" t="e">
            <v>#REF!</v>
          </cell>
          <cell r="AM42" t="e">
            <v>#REF!</v>
          </cell>
          <cell r="AN42" t="e">
            <v>#REF!</v>
          </cell>
          <cell r="AO42" t="e">
            <v>#REF!</v>
          </cell>
          <cell r="AP42" t="e">
            <v>#REF!</v>
          </cell>
        </row>
        <row r="43">
          <cell r="Y43">
            <v>1</v>
          </cell>
          <cell r="Z43">
            <v>1</v>
          </cell>
          <cell r="AA43" t="e">
            <v>#REF!</v>
          </cell>
          <cell r="AB43" t="e">
            <v>#REF!</v>
          </cell>
          <cell r="AC43" t="e">
            <v>#REF!</v>
          </cell>
          <cell r="AD43" t="e">
            <v>#REF!</v>
          </cell>
          <cell r="AE43" t="e">
            <v>#REF!</v>
          </cell>
          <cell r="AF43" t="e">
            <v>#REF!</v>
          </cell>
          <cell r="AG43" t="e">
            <v>#REF!</v>
          </cell>
          <cell r="AH43" t="e">
            <v>#REF!</v>
          </cell>
          <cell r="AI43" t="e">
            <v>#REF!</v>
          </cell>
          <cell r="AJ43" t="e">
            <v>#REF!</v>
          </cell>
          <cell r="AK43" t="e">
            <v>#REF!</v>
          </cell>
          <cell r="AL43" t="e">
            <v>#REF!</v>
          </cell>
          <cell r="AM43" t="e">
            <v>#REF!</v>
          </cell>
          <cell r="AN43" t="e">
            <v>#REF!</v>
          </cell>
          <cell r="AO43" t="e">
            <v>#REF!</v>
          </cell>
          <cell r="AP43" t="e">
            <v>#REF!</v>
          </cell>
        </row>
        <row r="44">
          <cell r="Y44">
            <v>1</v>
          </cell>
          <cell r="Z44">
            <v>1</v>
          </cell>
          <cell r="AA44" t="e">
            <v>#REF!</v>
          </cell>
          <cell r="AB44" t="e">
            <v>#REF!</v>
          </cell>
          <cell r="AC44" t="e">
            <v>#REF!</v>
          </cell>
          <cell r="AD44" t="e">
            <v>#REF!</v>
          </cell>
          <cell r="AE44" t="e">
            <v>#REF!</v>
          </cell>
          <cell r="AF44" t="e">
            <v>#REF!</v>
          </cell>
          <cell r="AG44" t="e">
            <v>#REF!</v>
          </cell>
          <cell r="AH44" t="e">
            <v>#REF!</v>
          </cell>
          <cell r="AI44" t="e">
            <v>#REF!</v>
          </cell>
          <cell r="AJ44" t="e">
            <v>#REF!</v>
          </cell>
          <cell r="AK44" t="e">
            <v>#REF!</v>
          </cell>
          <cell r="AL44" t="e">
            <v>#REF!</v>
          </cell>
          <cell r="AM44" t="e">
            <v>#REF!</v>
          </cell>
          <cell r="AN44" t="e">
            <v>#REF!</v>
          </cell>
          <cell r="AO44" t="e">
            <v>#REF!</v>
          </cell>
          <cell r="AP44" t="e">
            <v>#REF!</v>
          </cell>
        </row>
        <row r="45">
          <cell r="Y45">
            <v>1</v>
          </cell>
          <cell r="Z45">
            <v>1</v>
          </cell>
          <cell r="AA45" t="e">
            <v>#REF!</v>
          </cell>
          <cell r="AB45" t="e">
            <v>#REF!</v>
          </cell>
          <cell r="AC45" t="e">
            <v>#REF!</v>
          </cell>
          <cell r="AD45" t="e">
            <v>#REF!</v>
          </cell>
          <cell r="AE45" t="e">
            <v>#REF!</v>
          </cell>
          <cell r="AF45" t="e">
            <v>#REF!</v>
          </cell>
          <cell r="AG45" t="e">
            <v>#REF!</v>
          </cell>
          <cell r="AH45" t="e">
            <v>#REF!</v>
          </cell>
          <cell r="AI45" t="e">
            <v>#REF!</v>
          </cell>
          <cell r="AJ45" t="e">
            <v>#REF!</v>
          </cell>
          <cell r="AK45" t="e">
            <v>#REF!</v>
          </cell>
          <cell r="AL45" t="e">
            <v>#REF!</v>
          </cell>
          <cell r="AM45" t="e">
            <v>#REF!</v>
          </cell>
          <cell r="AN45" t="e">
            <v>#REF!</v>
          </cell>
          <cell r="AO45" t="e">
            <v>#REF!</v>
          </cell>
          <cell r="AP45" t="e">
            <v>#REF!</v>
          </cell>
        </row>
        <row r="46">
          <cell r="Y46">
            <v>1</v>
          </cell>
          <cell r="Z46">
            <v>1</v>
          </cell>
          <cell r="AA46" t="e">
            <v>#REF!</v>
          </cell>
          <cell r="AB46" t="e">
            <v>#REF!</v>
          </cell>
          <cell r="AC46" t="e">
            <v>#REF!</v>
          </cell>
          <cell r="AD46" t="e">
            <v>#REF!</v>
          </cell>
          <cell r="AE46" t="e">
            <v>#REF!</v>
          </cell>
          <cell r="AF46" t="e">
            <v>#REF!</v>
          </cell>
          <cell r="AG46" t="e">
            <v>#REF!</v>
          </cell>
          <cell r="AH46" t="e">
            <v>#REF!</v>
          </cell>
          <cell r="AI46" t="e">
            <v>#REF!</v>
          </cell>
          <cell r="AJ46" t="e">
            <v>#REF!</v>
          </cell>
          <cell r="AK46" t="e">
            <v>#REF!</v>
          </cell>
          <cell r="AL46" t="e">
            <v>#REF!</v>
          </cell>
          <cell r="AM46" t="e">
            <v>#REF!</v>
          </cell>
          <cell r="AN46" t="e">
            <v>#REF!</v>
          </cell>
          <cell r="AO46" t="e">
            <v>#REF!</v>
          </cell>
          <cell r="AP46" t="e">
            <v>#REF!</v>
          </cell>
        </row>
        <row r="47">
          <cell r="Y47">
            <v>1</v>
          </cell>
          <cell r="Z47">
            <v>1</v>
          </cell>
          <cell r="AA47" t="e">
            <v>#REF!</v>
          </cell>
          <cell r="AB47" t="e">
            <v>#REF!</v>
          </cell>
          <cell r="AC47" t="e">
            <v>#REF!</v>
          </cell>
          <cell r="AD47" t="e">
            <v>#REF!</v>
          </cell>
          <cell r="AE47" t="e">
            <v>#REF!</v>
          </cell>
          <cell r="AF47" t="e">
            <v>#REF!</v>
          </cell>
          <cell r="AG47" t="e">
            <v>#REF!</v>
          </cell>
          <cell r="AH47" t="e">
            <v>#REF!</v>
          </cell>
          <cell r="AI47" t="e">
            <v>#REF!</v>
          </cell>
          <cell r="AJ47" t="e">
            <v>#REF!</v>
          </cell>
          <cell r="AK47" t="e">
            <v>#REF!</v>
          </cell>
          <cell r="AL47" t="e">
            <v>#REF!</v>
          </cell>
          <cell r="AM47" t="e">
            <v>#REF!</v>
          </cell>
          <cell r="AN47" t="e">
            <v>#REF!</v>
          </cell>
          <cell r="AO47" t="e">
            <v>#REF!</v>
          </cell>
          <cell r="AP47" t="e">
            <v>#REF!</v>
          </cell>
        </row>
        <row r="48">
          <cell r="Y48">
            <v>1</v>
          </cell>
          <cell r="Z48">
            <v>1</v>
          </cell>
          <cell r="AA48" t="e">
            <v>#REF!</v>
          </cell>
          <cell r="AB48" t="e">
            <v>#REF!</v>
          </cell>
          <cell r="AC48" t="e">
            <v>#REF!</v>
          </cell>
          <cell r="AD48" t="e">
            <v>#REF!</v>
          </cell>
          <cell r="AE48" t="e">
            <v>#REF!</v>
          </cell>
          <cell r="AF48" t="e">
            <v>#REF!</v>
          </cell>
          <cell r="AG48" t="e">
            <v>#REF!</v>
          </cell>
          <cell r="AH48" t="e">
            <v>#REF!</v>
          </cell>
          <cell r="AI48" t="e">
            <v>#REF!</v>
          </cell>
          <cell r="AJ48" t="e">
            <v>#REF!</v>
          </cell>
          <cell r="AK48" t="e">
            <v>#REF!</v>
          </cell>
          <cell r="AL48" t="e">
            <v>#REF!</v>
          </cell>
          <cell r="AM48" t="e">
            <v>#REF!</v>
          </cell>
          <cell r="AN48" t="e">
            <v>#REF!</v>
          </cell>
          <cell r="AO48" t="e">
            <v>#REF!</v>
          </cell>
          <cell r="AP48" t="e">
            <v>#REF!</v>
          </cell>
        </row>
        <row r="49">
          <cell r="Y49">
            <v>1</v>
          </cell>
          <cell r="Z49">
            <v>1</v>
          </cell>
          <cell r="AA49" t="e">
            <v>#REF!</v>
          </cell>
          <cell r="AB49" t="e">
            <v>#REF!</v>
          </cell>
          <cell r="AC49" t="e">
            <v>#REF!</v>
          </cell>
          <cell r="AD49" t="e">
            <v>#REF!</v>
          </cell>
          <cell r="AE49" t="e">
            <v>#REF!</v>
          </cell>
          <cell r="AF49" t="e">
            <v>#REF!</v>
          </cell>
          <cell r="AG49" t="e">
            <v>#REF!</v>
          </cell>
          <cell r="AH49" t="e">
            <v>#REF!</v>
          </cell>
          <cell r="AI49" t="e">
            <v>#REF!</v>
          </cell>
          <cell r="AJ49" t="e">
            <v>#REF!</v>
          </cell>
          <cell r="AK49" t="e">
            <v>#REF!</v>
          </cell>
          <cell r="AL49" t="e">
            <v>#REF!</v>
          </cell>
          <cell r="AM49" t="e">
            <v>#REF!</v>
          </cell>
          <cell r="AN49" t="e">
            <v>#REF!</v>
          </cell>
          <cell r="AO49" t="e">
            <v>#REF!</v>
          </cell>
          <cell r="AP49" t="e">
            <v>#REF!</v>
          </cell>
        </row>
        <row r="50">
          <cell r="Y50">
            <v>1</v>
          </cell>
          <cell r="Z50">
            <v>1</v>
          </cell>
          <cell r="AA50" t="e">
            <v>#REF!</v>
          </cell>
          <cell r="AB50" t="e">
            <v>#REF!</v>
          </cell>
          <cell r="AC50" t="e">
            <v>#REF!</v>
          </cell>
          <cell r="AD50" t="e">
            <v>#REF!</v>
          </cell>
          <cell r="AE50" t="e">
            <v>#REF!</v>
          </cell>
          <cell r="AF50" t="e">
            <v>#REF!</v>
          </cell>
          <cell r="AG50" t="e">
            <v>#REF!</v>
          </cell>
          <cell r="AH50" t="e">
            <v>#REF!</v>
          </cell>
          <cell r="AI50" t="e">
            <v>#REF!</v>
          </cell>
          <cell r="AJ50" t="e">
            <v>#REF!</v>
          </cell>
          <cell r="AK50" t="e">
            <v>#REF!</v>
          </cell>
          <cell r="AL50" t="e">
            <v>#REF!</v>
          </cell>
          <cell r="AM50" t="e">
            <v>#REF!</v>
          </cell>
          <cell r="AN50" t="e">
            <v>#REF!</v>
          </cell>
          <cell r="AO50" t="e">
            <v>#REF!</v>
          </cell>
          <cell r="AP50" t="e">
            <v>#REF!</v>
          </cell>
        </row>
        <row r="51">
          <cell r="Y51">
            <v>1</v>
          </cell>
          <cell r="Z51">
            <v>1</v>
          </cell>
          <cell r="AA51" t="e">
            <v>#REF!</v>
          </cell>
          <cell r="AB51" t="e">
            <v>#REF!</v>
          </cell>
          <cell r="AC51" t="e">
            <v>#REF!</v>
          </cell>
          <cell r="AD51" t="e">
            <v>#REF!</v>
          </cell>
          <cell r="AE51" t="e">
            <v>#REF!</v>
          </cell>
          <cell r="AF51" t="e">
            <v>#REF!</v>
          </cell>
          <cell r="AG51" t="e">
            <v>#REF!</v>
          </cell>
          <cell r="AH51" t="e">
            <v>#REF!</v>
          </cell>
          <cell r="AI51" t="e">
            <v>#REF!</v>
          </cell>
          <cell r="AJ51" t="e">
            <v>#REF!</v>
          </cell>
          <cell r="AK51" t="e">
            <v>#REF!</v>
          </cell>
          <cell r="AL51" t="e">
            <v>#REF!</v>
          </cell>
          <cell r="AM51" t="e">
            <v>#REF!</v>
          </cell>
          <cell r="AN51" t="e">
            <v>#REF!</v>
          </cell>
          <cell r="AO51" t="e">
            <v>#REF!</v>
          </cell>
          <cell r="AP51" t="e">
            <v>#REF!</v>
          </cell>
        </row>
        <row r="52">
          <cell r="Y52">
            <v>1</v>
          </cell>
          <cell r="Z52">
            <v>1</v>
          </cell>
          <cell r="AA52" t="e">
            <v>#REF!</v>
          </cell>
          <cell r="AB52" t="e">
            <v>#REF!</v>
          </cell>
          <cell r="AC52" t="e">
            <v>#REF!</v>
          </cell>
          <cell r="AD52" t="e">
            <v>#REF!</v>
          </cell>
          <cell r="AE52" t="e">
            <v>#REF!</v>
          </cell>
          <cell r="AF52" t="e">
            <v>#REF!</v>
          </cell>
          <cell r="AG52" t="e">
            <v>#REF!</v>
          </cell>
          <cell r="AH52" t="e">
            <v>#REF!</v>
          </cell>
          <cell r="AI52" t="e">
            <v>#REF!</v>
          </cell>
          <cell r="AJ52" t="e">
            <v>#REF!</v>
          </cell>
          <cell r="AK52" t="e">
            <v>#REF!</v>
          </cell>
          <cell r="AL52" t="e">
            <v>#REF!</v>
          </cell>
          <cell r="AM52" t="e">
            <v>#REF!</v>
          </cell>
          <cell r="AN52" t="e">
            <v>#REF!</v>
          </cell>
          <cell r="AO52" t="e">
            <v>#REF!</v>
          </cell>
          <cell r="AP52" t="e">
            <v>#REF!</v>
          </cell>
        </row>
        <row r="53">
          <cell r="Y53">
            <v>1</v>
          </cell>
          <cell r="Z53">
            <v>1</v>
          </cell>
          <cell r="AA53" t="e">
            <v>#REF!</v>
          </cell>
          <cell r="AB53" t="e">
            <v>#REF!</v>
          </cell>
          <cell r="AC53" t="e">
            <v>#REF!</v>
          </cell>
          <cell r="AD53" t="e">
            <v>#REF!</v>
          </cell>
          <cell r="AE53" t="e">
            <v>#REF!</v>
          </cell>
          <cell r="AF53" t="e">
            <v>#REF!</v>
          </cell>
          <cell r="AG53" t="e">
            <v>#REF!</v>
          </cell>
          <cell r="AH53" t="e">
            <v>#REF!</v>
          </cell>
          <cell r="AI53" t="e">
            <v>#REF!</v>
          </cell>
          <cell r="AJ53" t="e">
            <v>#REF!</v>
          </cell>
          <cell r="AK53" t="e">
            <v>#REF!</v>
          </cell>
          <cell r="AL53" t="e">
            <v>#REF!</v>
          </cell>
          <cell r="AM53" t="e">
            <v>#REF!</v>
          </cell>
          <cell r="AN53" t="e">
            <v>#REF!</v>
          </cell>
          <cell r="AO53" t="e">
            <v>#REF!</v>
          </cell>
          <cell r="AP53" t="e">
            <v>#REF!</v>
          </cell>
        </row>
        <row r="54">
          <cell r="Y54">
            <v>1</v>
          </cell>
          <cell r="Z54">
            <v>1</v>
          </cell>
          <cell r="AA54" t="e">
            <v>#REF!</v>
          </cell>
          <cell r="AB54" t="e">
            <v>#REF!</v>
          </cell>
          <cell r="AC54" t="e">
            <v>#REF!</v>
          </cell>
          <cell r="AD54" t="e">
            <v>#REF!</v>
          </cell>
          <cell r="AE54" t="e">
            <v>#REF!</v>
          </cell>
          <cell r="AF54" t="e">
            <v>#REF!</v>
          </cell>
          <cell r="AG54" t="e">
            <v>#REF!</v>
          </cell>
          <cell r="AH54" t="e">
            <v>#REF!</v>
          </cell>
          <cell r="AI54" t="e">
            <v>#REF!</v>
          </cell>
          <cell r="AJ54" t="e">
            <v>#REF!</v>
          </cell>
          <cell r="AK54" t="e">
            <v>#REF!</v>
          </cell>
          <cell r="AL54" t="e">
            <v>#REF!</v>
          </cell>
          <cell r="AM54" t="e">
            <v>#REF!</v>
          </cell>
          <cell r="AN54" t="e">
            <v>#REF!</v>
          </cell>
          <cell r="AO54" t="e">
            <v>#REF!</v>
          </cell>
          <cell r="AP54" t="e">
            <v>#REF!</v>
          </cell>
        </row>
        <row r="55">
          <cell r="Y55">
            <v>1</v>
          </cell>
          <cell r="Z55">
            <v>1</v>
          </cell>
          <cell r="AA55" t="e">
            <v>#REF!</v>
          </cell>
          <cell r="AB55" t="e">
            <v>#REF!</v>
          </cell>
          <cell r="AC55" t="e">
            <v>#REF!</v>
          </cell>
          <cell r="AD55" t="e">
            <v>#REF!</v>
          </cell>
          <cell r="AE55" t="e">
            <v>#REF!</v>
          </cell>
          <cell r="AF55" t="e">
            <v>#REF!</v>
          </cell>
          <cell r="AG55" t="e">
            <v>#REF!</v>
          </cell>
          <cell r="AH55" t="e">
            <v>#REF!</v>
          </cell>
          <cell r="AI55" t="e">
            <v>#REF!</v>
          </cell>
          <cell r="AJ55" t="e">
            <v>#REF!</v>
          </cell>
          <cell r="AK55" t="e">
            <v>#REF!</v>
          </cell>
          <cell r="AL55" t="e">
            <v>#REF!</v>
          </cell>
          <cell r="AM55" t="e">
            <v>#REF!</v>
          </cell>
          <cell r="AN55" t="e">
            <v>#REF!</v>
          </cell>
          <cell r="AO55" t="e">
            <v>#REF!</v>
          </cell>
          <cell r="AP55" t="e">
            <v>#REF!</v>
          </cell>
        </row>
        <row r="56">
          <cell r="Y56">
            <v>1</v>
          </cell>
          <cell r="Z56">
            <v>1</v>
          </cell>
          <cell r="AA56" t="e">
            <v>#REF!</v>
          </cell>
          <cell r="AB56" t="e">
            <v>#REF!</v>
          </cell>
          <cell r="AC56" t="e">
            <v>#REF!</v>
          </cell>
          <cell r="AD56" t="e">
            <v>#REF!</v>
          </cell>
          <cell r="AE56" t="e">
            <v>#REF!</v>
          </cell>
          <cell r="AF56" t="e">
            <v>#REF!</v>
          </cell>
          <cell r="AG56" t="e">
            <v>#REF!</v>
          </cell>
          <cell r="AH56" t="e">
            <v>#REF!</v>
          </cell>
          <cell r="AI56" t="e">
            <v>#REF!</v>
          </cell>
          <cell r="AJ56" t="e">
            <v>#REF!</v>
          </cell>
          <cell r="AK56" t="e">
            <v>#REF!</v>
          </cell>
          <cell r="AL56" t="e">
            <v>#REF!</v>
          </cell>
          <cell r="AM56" t="e">
            <v>#REF!</v>
          </cell>
          <cell r="AN56" t="e">
            <v>#REF!</v>
          </cell>
          <cell r="AO56" t="e">
            <v>#REF!</v>
          </cell>
          <cell r="AP56" t="e">
            <v>#REF!</v>
          </cell>
        </row>
        <row r="57">
          <cell r="Y57">
            <v>1</v>
          </cell>
          <cell r="Z57">
            <v>1</v>
          </cell>
          <cell r="AA57" t="e">
            <v>#REF!</v>
          </cell>
          <cell r="AB57" t="e">
            <v>#REF!</v>
          </cell>
          <cell r="AC57" t="e">
            <v>#REF!</v>
          </cell>
          <cell r="AD57" t="e">
            <v>#REF!</v>
          </cell>
          <cell r="AE57" t="e">
            <v>#REF!</v>
          </cell>
          <cell r="AF57" t="e">
            <v>#REF!</v>
          </cell>
          <cell r="AG57" t="e">
            <v>#REF!</v>
          </cell>
          <cell r="AH57" t="e">
            <v>#REF!</v>
          </cell>
          <cell r="AI57" t="e">
            <v>#REF!</v>
          </cell>
          <cell r="AJ57" t="e">
            <v>#REF!</v>
          </cell>
          <cell r="AK57" t="e">
            <v>#REF!</v>
          </cell>
          <cell r="AL57" t="e">
            <v>#REF!</v>
          </cell>
          <cell r="AM57" t="e">
            <v>#REF!</v>
          </cell>
          <cell r="AN57" t="e">
            <v>#REF!</v>
          </cell>
          <cell r="AO57" t="e">
            <v>#REF!</v>
          </cell>
          <cell r="AP57" t="e">
            <v>#REF!</v>
          </cell>
        </row>
        <row r="58">
          <cell r="Y58">
            <v>1</v>
          </cell>
          <cell r="Z58">
            <v>1</v>
          </cell>
          <cell r="AA58" t="e">
            <v>#REF!</v>
          </cell>
          <cell r="AB58" t="e">
            <v>#REF!</v>
          </cell>
          <cell r="AC58" t="e">
            <v>#REF!</v>
          </cell>
          <cell r="AD58" t="e">
            <v>#REF!</v>
          </cell>
          <cell r="AE58" t="e">
            <v>#REF!</v>
          </cell>
          <cell r="AF58" t="e">
            <v>#REF!</v>
          </cell>
          <cell r="AG58" t="e">
            <v>#REF!</v>
          </cell>
          <cell r="AH58" t="e">
            <v>#REF!</v>
          </cell>
          <cell r="AI58" t="e">
            <v>#REF!</v>
          </cell>
          <cell r="AJ58" t="e">
            <v>#REF!</v>
          </cell>
          <cell r="AK58" t="e">
            <v>#REF!</v>
          </cell>
          <cell r="AL58" t="e">
            <v>#REF!</v>
          </cell>
          <cell r="AM58" t="e">
            <v>#REF!</v>
          </cell>
          <cell r="AN58" t="e">
            <v>#REF!</v>
          </cell>
          <cell r="AO58" t="e">
            <v>#REF!</v>
          </cell>
          <cell r="AP58" t="e">
            <v>#REF!</v>
          </cell>
        </row>
      </sheetData>
      <sheetData sheetId="24"/>
      <sheetData sheetId="25"/>
      <sheetData sheetId="26"/>
      <sheetData sheetId="27"/>
      <sheetData sheetId="28">
        <row r="2">
          <cell r="B2" t="str">
            <v>Выпуски</v>
          </cell>
        </row>
        <row r="3">
          <cell r="B3" t="str">
            <v>Годовые индексы изменения физического объема выпусков</v>
          </cell>
        </row>
        <row r="4">
          <cell r="B4" t="str">
            <v>Отраслевая структура выпусков по годам в прогнозируемом периоде</v>
          </cell>
        </row>
        <row r="5">
          <cell r="B5" t="str">
            <v xml:space="preserve">Объем отраслевых ресурсов отечественного производства </v>
          </cell>
        </row>
        <row r="6">
          <cell r="B6" t="str">
            <v xml:space="preserve">Динамика отраслевых ресурсов отечественного производства </v>
          </cell>
        </row>
        <row r="7">
          <cell r="B7" t="str">
            <v xml:space="preserve">Отраслевая структура ресурсов отечественного производства </v>
          </cell>
        </row>
        <row r="8">
          <cell r="B8" t="str">
            <v>Объем отраслевых ресурсов отечественного производства в конечном использовании</v>
          </cell>
        </row>
        <row r="9">
          <cell r="B9" t="str">
            <v>Динамика отраслевых ресурсов отечественного производства в конечном использовании</v>
          </cell>
        </row>
        <row r="10">
          <cell r="B10" t="str">
            <v>Отраслевая структура ресурсов отечественного производства в конечном использовании</v>
          </cell>
        </row>
        <row r="11">
          <cell r="B11" t="str">
            <v>Конечное потребление домашних хозяйств</v>
          </cell>
        </row>
        <row r="12">
          <cell r="B12" t="str">
            <v>Динамика конечного потребления домашних хозяйств</v>
          </cell>
        </row>
        <row r="13">
          <cell r="B13" t="str">
            <v>Отраслевая структура конечного потребления домашних хозяйств</v>
          </cell>
        </row>
        <row r="14">
          <cell r="B14" t="str">
            <v>Конечное потребление ОГУ</v>
          </cell>
        </row>
        <row r="15">
          <cell r="B15" t="str">
            <v>Динамика конечного потребления ОГУ</v>
          </cell>
        </row>
        <row r="16">
          <cell r="B16" t="str">
            <v>Отраслевая структура конечного потребления ОГУ</v>
          </cell>
        </row>
        <row r="17">
          <cell r="B17" t="str">
            <v>Изменение запасов материальных оборотных средств</v>
          </cell>
        </row>
        <row r="18">
          <cell r="B18" t="str">
            <v>Динамика изменения запасов материальных оборотных средств</v>
          </cell>
        </row>
        <row r="19">
          <cell r="B19" t="str">
            <v>Отраслевая структура изменения запасов материальных оборотных средств</v>
          </cell>
        </row>
        <row r="20">
          <cell r="B20" t="str">
            <v>Экспорт</v>
          </cell>
        </row>
        <row r="21">
          <cell r="B21" t="str">
            <v>Динамика экспорта</v>
          </cell>
        </row>
        <row r="22">
          <cell r="B22" t="str">
            <v>Отраслевая структура экспорта</v>
          </cell>
        </row>
        <row r="23">
          <cell r="B23" t="str">
            <v>Импорт</v>
          </cell>
        </row>
        <row r="24">
          <cell r="B24" t="str">
            <v>Динамика импорта</v>
          </cell>
        </row>
        <row r="25">
          <cell r="B25" t="str">
            <v>Отраслевая структура импорта</v>
          </cell>
        </row>
        <row r="26">
          <cell r="B26" t="str">
            <v>Сальдо</v>
          </cell>
        </row>
        <row r="27">
          <cell r="B27" t="str">
            <v>Динамика отраслевой потребности в инвестициях</v>
          </cell>
        </row>
        <row r="28">
          <cell r="B28" t="str">
            <v>Динамика основных фондов</v>
          </cell>
        </row>
        <row r="29">
          <cell r="B29" t="str">
            <v>Коэффициенты выбытия основных фондов</v>
          </cell>
        </row>
        <row r="30">
          <cell r="B30" t="str">
            <v>Коэффициенты обновления основных фондов</v>
          </cell>
        </row>
        <row r="31">
          <cell r="B31" t="str">
            <v>Динамика фондоотдачи</v>
          </cell>
        </row>
      </sheetData>
      <sheetData sheetId="2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ОГНОЗ_1"/>
    </sheetNames>
    <sheetDataSet>
      <sheetData sheetId="0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ЭО"/>
      <sheetName val="Сводная"/>
      <sheetName val="Календарный"/>
      <sheetName val="График оплаты"/>
      <sheetName val="смета"/>
      <sheetName val="Разбивка"/>
      <sheetName val="СМЕТА проект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тоимость"/>
      <sheetName val="Коэфф1."/>
      <sheetName val="в работу"/>
      <sheetName val="Нижний ур."/>
      <sheetName val="Нижний NEW"/>
      <sheetName val="ЗИП_НУ"/>
      <sheetName val="Лист2"/>
      <sheetName val="ВерхУров"/>
      <sheetName val="Прайс лист"/>
      <sheetName val="СП"/>
      <sheetName val="КП"/>
      <sheetName val="КП-1"/>
      <sheetName val="СП-1"/>
      <sheetName val="СП-2"/>
      <sheetName val="СП-3"/>
      <sheetName val="СП-4"/>
      <sheetName val="СП-5"/>
      <sheetName val="Спец"/>
      <sheetName val="Шкаф"/>
      <sheetName val="Сервис"/>
      <sheetName val="ЗИП"/>
      <sheetName val="Труд"/>
      <sheetName val="Тепло"/>
      <sheetName val="База"/>
      <sheetName val="MACRO"/>
      <sheetName val="Коэфф1_"/>
      <sheetName val="ПЭО"/>
    </sheetNames>
    <sheetDataSet>
      <sheetData sheetId="0" refreshError="1"/>
      <sheetData sheetId="1" refreshError="1">
        <row r="23">
          <cell r="E23">
            <v>30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мета"/>
      <sheetName val="Б.Сатка"/>
      <sheetName val="Исполнение _освоение по закупк_"/>
      <sheetName val="Исполнение для Ускова"/>
      <sheetName val="Выборка по отсыпкам"/>
      <sheetName val="ИП _отсыпки_"/>
      <sheetName val="ИП _отсыпки_ФОТ_диз_т_"/>
      <sheetName val="ИП _отсыпки_ _выборка_"/>
      <sheetName val="Исполнение по оборуд_"/>
      <sheetName val="Исполнение по оборуд_ _2_"/>
      <sheetName val="Исполнение сжато"/>
      <sheetName val="Форма для бурения"/>
      <sheetName val="Форма для КС"/>
      <sheetName val="Форма для ГР"/>
      <sheetName val="Корректировка"/>
      <sheetName val="смета 2 проект. работы"/>
      <sheetName val="карты"/>
      <sheetName val="геол"/>
      <sheetName val="3 РД"/>
      <sheetName val="График"/>
      <sheetName val="Calc"/>
      <sheetName val="Шкаф"/>
      <sheetName val="Коэфф1."/>
      <sheetName val="Прайс лист"/>
      <sheetName val="кп ГК"/>
      <sheetName val="топография"/>
      <sheetName val="к.84-к.83"/>
      <sheetName val="2"/>
      <sheetName val="Прибыль опл"/>
      <sheetName val="Product"/>
      <sheetName val="Цена"/>
      <sheetName val="Обновление"/>
      <sheetName val="свод"/>
      <sheetName val="свод 2"/>
      <sheetName val="OCK1"/>
      <sheetName val="Лист1"/>
      <sheetName val="информаци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р1(98_00)"/>
      <sheetName val="Гр1(99_00)"/>
      <sheetName val="Гр2"/>
      <sheetName val="Гр2(06)"/>
      <sheetName val="Гр3"/>
      <sheetName val="Прод(Непр)"/>
      <sheetName val="Гр4"/>
      <sheetName val="Гр4(06)"/>
      <sheetName val="Гр5(о)"/>
      <sheetName val="Гр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мета"/>
      <sheetName val="1"/>
      <sheetName val="259-290"/>
      <sheetName val="р.Волхов"/>
      <sheetName val="р.Нева"/>
      <sheetName val="р.Молога"/>
      <sheetName val="518-540"/>
      <sheetName val="470-518"/>
      <sheetName val="365-405"/>
      <sheetName val="290-365"/>
      <sheetName val="157-259"/>
      <sheetName val="132-157"/>
      <sheetName val="405-470"/>
      <sheetName val="111-132"/>
      <sheetName val="93-110"/>
      <sheetName val="111"/>
      <sheetName val="Сахалин"/>
      <sheetName val="Чумляк"/>
      <sheetName val="18 рек Ю-Х"/>
      <sheetName val="нпс Палкино"/>
      <sheetName val="Россия - Китай"/>
      <sheetName val="КМ 210-238"/>
      <sheetName val="БТС-2 км 405-459"/>
      <sheetName val="БТС-2 км 405-453"/>
      <sheetName val="БТС-2 км 313-352"/>
      <sheetName val="БТС-2 км326-352"/>
      <sheetName val="Улейма И"/>
      <sheetName val="Белая УБКА"/>
      <sheetName val="Уфа"/>
      <sheetName val="км 72-75р.Левоннька"/>
      <sheetName val="dgghg"/>
      <sheetName val="бтс-2"/>
      <sheetName val="колва"/>
      <sheetName val="Чермасан"/>
      <sheetName val="Б.Сатка"/>
      <sheetName val="Корожечна"/>
      <sheetName val="Колтасы-Куйбышев"/>
      <sheetName val="Самара"/>
      <sheetName val="Мишуга"/>
      <sheetName val="киенгоп-н.Челны км 104-206"/>
      <sheetName val="ВЛ Урдома"/>
      <sheetName val="Вл Микунь Урдома"/>
      <sheetName val="ВЛ Синдор-Микунь"/>
      <sheetName val="Тон Чермасан"/>
      <sheetName val="Трасса км 16-147"/>
      <sheetName val="Тверца"/>
      <sheetName val="трасса 0-76"/>
      <sheetName val="Колва 78"/>
      <sheetName val="Гидрология .р.Колва км 3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опография"/>
      <sheetName val="геология"/>
      <sheetName val="гидрология"/>
      <sheetName val="эл.химз."/>
      <sheetName val="геология "/>
      <sheetName val="Смета"/>
      <sheetName val="Лист опроса"/>
      <sheetName val="СметаСводная снег"/>
      <sheetName val="к.84-к.83"/>
      <sheetName val="Лист2"/>
      <sheetName val="93-110"/>
      <sheetName val="Шкаф"/>
      <sheetName val="Коэфф1."/>
      <sheetName val="Прайс лист"/>
      <sheetName val="Исполнение _освоение по закупк_"/>
      <sheetName val="Исполнение для Ускова"/>
      <sheetName val="Выборка по отсыпкам"/>
      <sheetName val="ИП _отсыпки_"/>
      <sheetName val="ИП _отсыпки_ФОТ_диз_т_"/>
      <sheetName val="ИП _отсыпки_ _выборка_"/>
      <sheetName val="Исполнение по оборуд_"/>
      <sheetName val="Исполнение по оборуд_ _2_"/>
      <sheetName val="Исполнение сжато"/>
      <sheetName val="Форма для бурения"/>
      <sheetName val="Форма для КС"/>
      <sheetName val="Форма для ГР"/>
      <sheetName val="Корректировка"/>
      <sheetName val="свод"/>
      <sheetName val="Смета 1свод"/>
      <sheetName val="см8"/>
      <sheetName val="Данные для расчёта сметы"/>
      <sheetName val="Зап-3- СЦБ"/>
      <sheetName val="свод 2"/>
      <sheetName val="Вспомогательный"/>
      <sheetName val="Прибыль опл"/>
      <sheetName val="СМЕТА проект"/>
      <sheetName val="таблица руководству"/>
      <sheetName val="Суточная добыча за неделю"/>
      <sheetName val="РП"/>
      <sheetName val="list"/>
      <sheetName val="Смета 1"/>
      <sheetName val="Табл38-7"/>
      <sheetName val="вариант"/>
      <sheetName val="Обновление"/>
      <sheetName val="Лист1"/>
      <sheetName val="Цена"/>
      <sheetName val="Product"/>
      <sheetName val="Разработка проекта"/>
      <sheetName val="сводная"/>
      <sheetName val="См 1 наруж.водопровод"/>
      <sheetName val="График"/>
      <sheetName val="топо"/>
      <sheetName val="Суточная"/>
      <sheetName val="5ОборРабМест(HP)"/>
      <sheetName val="ПДР"/>
      <sheetName val="1"/>
      <sheetName val="СметаСводная Рыб"/>
      <sheetName val="СметаСводная Колпино"/>
      <sheetName val="СметаСводная"/>
      <sheetName val="информация"/>
      <sheetName val="часы"/>
      <sheetName val="кп (3)"/>
      <sheetName val="СП"/>
      <sheetName val="Лист3"/>
      <sheetName val="sapactivexlhiddensheet"/>
      <sheetName val="смета СИД"/>
      <sheetName val="Итог"/>
      <sheetName val="Summary"/>
      <sheetName val="ЭХЗ"/>
      <sheetName val="РасчетКомандир1"/>
      <sheetName val="РасчетКомандир2"/>
      <sheetName val="Коэфф"/>
      <sheetName val="Смета2 проект. раб."/>
      <sheetName val="Счет-Фактура"/>
      <sheetName val="Кредиты"/>
      <sheetName val="данные"/>
      <sheetName val="СС"/>
      <sheetName val="Баланс"/>
      <sheetName val="Production and Spend"/>
      <sheetName val="ТИТУЛ"/>
      <sheetName val="6.14"/>
      <sheetName val="ОБЩЕСТВА"/>
      <sheetName val="6.3.1"/>
      <sheetName val="6.20"/>
      <sheetName val="6.4.1"/>
      <sheetName val="ПРОГНОЗ_1"/>
      <sheetName val="6_11_1  сторонние"/>
      <sheetName val="установки"/>
      <sheetName val="8.14 КР (списание)ОПСТИКР"/>
      <sheetName val="Стр1"/>
      <sheetName val="Список"/>
      <sheetName val="эл_химз_"/>
      <sheetName val="геология_"/>
      <sheetName val="6_14"/>
      <sheetName val="6_3_1"/>
      <sheetName val="6_20"/>
      <sheetName val="6_4_1"/>
      <sheetName val="6_11_1__сторонние"/>
      <sheetName val="8_14_КР_(списание)ОПСТИКР"/>
      <sheetName val="DATA"/>
      <sheetName val="Списки"/>
      <sheetName val="6.14_КР"/>
      <sheetName val="Прилож"/>
      <sheetName val="Пример расчета"/>
      <sheetName val="все"/>
      <sheetName val="Нормы"/>
      <sheetName val="OCK1"/>
      <sheetName val="1.3"/>
      <sheetName val="ИГ1"/>
      <sheetName val="К.рын"/>
      <sheetName val="Сводная смета"/>
      <sheetName val="Землеотвод"/>
      <sheetName val="2002(v2)"/>
      <sheetName val="справ."/>
      <sheetName val="Пояснение "/>
      <sheetName val="Восстановл_Лист7"/>
      <sheetName val="Восстановл_Лист13"/>
      <sheetName val="Восстановл_Лист15"/>
      <sheetName val="Восстановл_Лист19"/>
      <sheetName val="Восстановл_Лист44"/>
      <sheetName val="Восстановл_Лист6"/>
      <sheetName val="Восстановл_Лист4"/>
      <sheetName val="Восстановл_Лист45"/>
      <sheetName val="Восстановл_Лист9"/>
      <sheetName val="Восстановл_Лист10"/>
      <sheetName val="Восстановл_Лист46"/>
      <sheetName val="Восстановл_Лист11"/>
      <sheetName val="Восстановл_Лист47"/>
      <sheetName val="Восстановл_Лист20"/>
      <sheetName val="Восстановл_Лист49"/>
      <sheetName val="Восстановл_Лист21"/>
      <sheetName val="КП НовоКов"/>
      <sheetName val="ПДР ООО &quot;Юкос ФБЦ&quot;"/>
      <sheetName val="сохранить"/>
      <sheetName val="3.1"/>
      <sheetName val="Коммерческие расходы"/>
      <sheetName val="13.1"/>
      <sheetName val="исходные данные"/>
      <sheetName val="расчетные таблицы"/>
      <sheetName val="HP и оргтехника"/>
      <sheetName val="справ_"/>
      <sheetName val="оборудован"/>
      <sheetName val="СметаСводная павильон"/>
      <sheetName val="Перечень ИУ"/>
      <sheetName val="Упр"/>
      <sheetName val="НМА"/>
      <sheetName val="оператор"/>
      <sheetName val="исх_данные"/>
      <sheetName val="ст ГТМ"/>
      <sheetName val="2002_v2_"/>
      <sheetName val="свод1"/>
      <sheetName val="Хаттон 90.90 Femco"/>
      <sheetName val="ИД1"/>
      <sheetName val="шаблон"/>
      <sheetName val="Таблица 4 АСУТП"/>
      <sheetName val="Смета 5.2. Кусты25,29,31,65"/>
      <sheetName val="свод общ"/>
      <sheetName val="изыскания 2"/>
      <sheetName val="мсн"/>
      <sheetName val="КП к ГК"/>
      <sheetName val="Calc"/>
      <sheetName val="ID"/>
      <sheetName val="История"/>
      <sheetName val="Р1"/>
      <sheetName val="Параметры_i"/>
      <sheetName val="Таблица 2"/>
      <sheetName val="Input"/>
      <sheetName val="Calculation"/>
      <sheetName val="RSOILBAL"/>
      <sheetName val="Смета2_проект__раб_"/>
      <sheetName val="Зап-3-_СЦБ"/>
      <sheetName val="свод_2"/>
      <sheetName val="Данные_для_расчёта_сметы"/>
      <sheetName val="Смета_1"/>
      <sheetName val="свод 3"/>
      <sheetName val="смета 2 проект. работы"/>
      <sheetName val="4сд"/>
      <sheetName val="2сд"/>
      <sheetName val="7сд"/>
      <sheetName val="MAIN_PARAMETERS"/>
      <sheetName val="Амур ДОН"/>
      <sheetName val="total"/>
      <sheetName val="Комплектация"/>
      <sheetName val="трубы"/>
      <sheetName val="СМР"/>
      <sheetName val="дороги"/>
      <sheetName val="Ачинский НПЗ"/>
      <sheetName val="ИД"/>
      <sheetName val="СС замеч с ответами"/>
      <sheetName val="начало"/>
      <sheetName val="Main"/>
      <sheetName val="УП _2004"/>
      <sheetName val="в работу"/>
      <sheetName val="1ПС"/>
      <sheetName val="Курсы"/>
      <sheetName val="3.2"/>
      <sheetName val="3.3"/>
      <sheetName val="Р2.1"/>
      <sheetName val="Р2.2"/>
      <sheetName val="Р3"/>
      <sheetName val="Р4"/>
      <sheetName val="Р5"/>
      <sheetName val="Р7"/>
      <sheetName val="Удельные(проф.)"/>
      <sheetName val="Спецификация"/>
      <sheetName val="Константы и результаты"/>
      <sheetName val="Лизинг"/>
      <sheetName val="расчет №3"/>
      <sheetName val="20_Кредиты краткосрочные"/>
      <sheetName val="Текущие цены"/>
      <sheetName val="рабочий"/>
      <sheetName val="окраска"/>
      <sheetName val="отчет эл_эн  2000"/>
      <sheetName val="№5 СУБ Инж защ"/>
      <sheetName val="3.1 ТХ"/>
      <sheetName val="ЗП_ЮНГ"/>
      <sheetName val="3.5"/>
      <sheetName val="справка"/>
      <sheetName val="суб.подряд"/>
      <sheetName val="ПСБ - ОЭ"/>
      <sheetName val="См3 СЦБ-зап"/>
      <sheetName val="Смета 2"/>
      <sheetName val="Январь"/>
      <sheetName val="ИДвалка"/>
      <sheetName val="СметаСводная 1 оч"/>
      <sheetName val="Перечень Заказчиков"/>
      <sheetName val="Капитальные затраты"/>
      <sheetName val="Opex personnel (Term facs)"/>
      <sheetName val="КП (2)"/>
      <sheetName val="2.2 "/>
      <sheetName val="ПОДПИСИ"/>
      <sheetName val="РАСЧЕТ"/>
      <sheetName val="Бюджет"/>
      <sheetName val="Norm"/>
      <sheetName val="эл_химз_1"/>
      <sheetName val="геология_1"/>
      <sheetName val="6_141"/>
      <sheetName val="6_3_11"/>
      <sheetName val="6_201"/>
      <sheetName val="6_4_11"/>
      <sheetName val="6_11_1__сторонние1"/>
      <sheetName val="8_14_КР_(списание)ОПСТИКР1"/>
      <sheetName val="6_14_КР"/>
      <sheetName val="Текущие_цены"/>
      <sheetName val="Пример_расчета"/>
      <sheetName val="СметаСводная_Рыб"/>
      <sheetName val="отчет_эл_эн__2000"/>
      <sheetName val="к_84-к_83"/>
      <sheetName val="6.3"/>
      <sheetName val="6.7"/>
      <sheetName val="6.3.1.3"/>
      <sheetName val="Коэфф1_"/>
      <sheetName val="Прайс_лист"/>
      <sheetName val="См_1_наруж_водопровод"/>
      <sheetName val="Разработка_проекта"/>
      <sheetName val="КП_НовоКов"/>
      <sheetName val="СметаСводная_1_оч"/>
      <sheetName val="Переменные и константы"/>
      <sheetName val="пятилетка"/>
      <sheetName val="мониторинг"/>
      <sheetName val="свод (2)"/>
      <sheetName val="Калплан ОИ2 Макм крестики"/>
      <sheetName val="Св. смета"/>
      <sheetName val="РБС ИЗМ1"/>
      <sheetName val="кп ГК"/>
      <sheetName val="Справочные данные"/>
      <sheetName val="Б.Сатка"/>
      <sheetName val="РН-ПНГ"/>
      <sheetName val="влад-таблица"/>
      <sheetName val="2002(v1)"/>
      <sheetName val="Подрядчики"/>
      <sheetName val="мат"/>
      <sheetName val="суб_подряд"/>
      <sheetName val="ПСБ_-_ОЭ"/>
      <sheetName val="D"/>
      <sheetName val="4"/>
      <sheetName val="ресурсная вед."/>
      <sheetName val="р.Волхов"/>
      <sheetName val="Калплан Кра"/>
      <sheetName val="Материалы"/>
      <sheetName val="6.11 новый"/>
      <sheetName val="Хар_"/>
      <sheetName val="С1_"/>
      <sheetName val="СтрЗапасов (2)"/>
      <sheetName val="Lim"/>
      <sheetName val="Справочник"/>
      <sheetName val="PwC Copies from old models --&gt;&gt;"/>
      <sheetName val="Справочники"/>
      <sheetName val="Journals"/>
      <sheetName val="ц_1991"/>
      <sheetName val="rvldmrv"/>
      <sheetName val="Сравнение ДПН факт 06-07"/>
      <sheetName val="Параметры"/>
      <sheetName val="трансформация1"/>
      <sheetName val="НМ расчеты"/>
      <sheetName val="Names"/>
      <sheetName val="breakdown"/>
      <sheetName val="Destination"/>
      <sheetName val="ДКС"/>
      <sheetName val="Етыпур"/>
      <sheetName val="НВГПЗ"/>
      <sheetName val="НГКХ"/>
      <sheetName val="ПСП"/>
      <sheetName val="Тобольск"/>
      <sheetName val="УПН"/>
      <sheetName val="ПСПавтодор"/>
      <sheetName val="НГХК"/>
      <sheetName val="КП к снег Рыбинская"/>
      <sheetName val="EKDEB90"/>
      <sheetName val="Коэф КВ"/>
      <sheetName val="К"/>
      <sheetName val="Смета терзем"/>
      <sheetName val="Кал.план Жукова даты - не надо"/>
      <sheetName val="кп"/>
      <sheetName val="матер."/>
      <sheetName val="КП Прим (3)"/>
      <sheetName val="АЧ"/>
      <sheetName val="фонтан разбитый2"/>
      <sheetName val="накладная"/>
      <sheetName val="Акт"/>
      <sheetName val="Баланс (Ф1)"/>
      <sheetName val="Смета-Т"/>
      <sheetName val=""/>
      <sheetName val="Смета 3 Гидролог"/>
      <sheetName val="Записка СЦБ"/>
      <sheetName val="РС "/>
      <sheetName val="13_1"/>
      <sheetName val="Дополнительные параметры"/>
      <sheetName val="Свод объем"/>
      <sheetName val="Табл.5"/>
      <sheetName val="Табл.2"/>
      <sheetName val="Исх.данные"/>
      <sheetName val="Курс доллара"/>
      <sheetName val="Календарь новый"/>
      <sheetName val="Смета № 1 ИИ линия"/>
      <sheetName val="Общая часть"/>
      <sheetName val="ВКЕ"/>
      <sheetName val="Additives"/>
      <sheetName val="Ryazan"/>
      <sheetName val="Assumpt"/>
      <sheetName val="Control"/>
      <sheetName val="См №3 ОПР"/>
      <sheetName val="см.№6 АВЗУ и ГПЗУ"/>
      <sheetName val="Геофизика"/>
      <sheetName val="Геодезия"/>
      <sheetName val="Экология1"/>
      <sheetName val="АУП"/>
      <sheetName val="CENTR"/>
      <sheetName val="DMTR_BP_03"/>
      <sheetName val="см №1.1 Геодезические работы "/>
      <sheetName val="см №1.4 Экология "/>
      <sheetName val="Input Assumptions"/>
      <sheetName val="Расчет курса"/>
      <sheetName val="XLR_NoRangeSheet"/>
      <sheetName val="НЕДЕЛИ"/>
      <sheetName val="GD"/>
      <sheetName val="АСУ ТП 1 этап ПД"/>
      <sheetName val="ЛЧ"/>
      <sheetName val="Leistungsakt"/>
      <sheetName val="Дог цена"/>
      <sheetName val="геолог"/>
      <sheetName val="1155"/>
      <sheetName val="ОПС"/>
      <sheetName val="ИПЦ2002-2004"/>
      <sheetName val="Восстановл_Лист75"/>
      <sheetName val="Восстановл_Лист76"/>
      <sheetName val="Восстановл_Лист77"/>
      <sheetName val="Восстановл_Лист78"/>
      <sheetName val="Восстановл_Лист79"/>
      <sheetName val="Восстановл_Лист80"/>
      <sheetName val="Восстановл_Лист81"/>
      <sheetName val="Восстановл_Лист82"/>
      <sheetName val="SakhNIPI5"/>
      <sheetName val="ПИР"/>
      <sheetName val="выборка на22 июня"/>
      <sheetName val="HP_и_оргтехника"/>
      <sheetName val="СМЕТА_проект"/>
      <sheetName val="Лист_опроса"/>
      <sheetName val="СметаСводная_снег"/>
      <sheetName val="Хаттон_90_90_Femco"/>
      <sheetName val="свод_общ"/>
      <sheetName val="таблица_руководству"/>
      <sheetName val="Суточная_добыча_за_неделю"/>
      <sheetName val="СметаСводная_павильон"/>
      <sheetName val="Восстановл_Лист83"/>
      <sheetName val="Восстановл_Лист84"/>
      <sheetName val="Восстановл_Лист85"/>
      <sheetName val="Восстановл_Лист88"/>
      <sheetName val="Восстановл_Лист91"/>
      <sheetName val="Восстановл_Лист92"/>
      <sheetName val="Восстановл_Лист86"/>
      <sheetName val="Восстановл_Лист89"/>
      <sheetName val="Восстановл_Лист87"/>
      <sheetName val="Восстановл_Лист90"/>
      <sheetName val="Восстановл_Лист93"/>
      <sheetName val="Восстановл_Лист94"/>
      <sheetName val="Восстановл_Лист95"/>
      <sheetName val="Восстановл_Лист38"/>
      <sheetName val="Восстановл_Лист40"/>
      <sheetName val="Восстановл_Лист39"/>
      <sheetName val="Восстановл_Лист41"/>
      <sheetName val="Восстановл_Лист8"/>
      <sheetName val="Восстановл_Лист17"/>
      <sheetName val="Восстановл_Лист37"/>
      <sheetName val="3труба (П)"/>
      <sheetName val="15"/>
      <sheetName val="Объемы работ по ПВ"/>
      <sheetName val="16"/>
      <sheetName val="Таблица 5"/>
      <sheetName val="Таблица 3"/>
      <sheetName val="1.401.2"/>
      <sheetName val="Коэф"/>
      <sheetName val="Исходные"/>
      <sheetName val="Капвложения"/>
      <sheetName val="259-290"/>
      <sheetName val="р.Нева"/>
      <sheetName val="р.Молога"/>
      <sheetName val="518-540"/>
      <sheetName val="470-518"/>
      <sheetName val="365-405"/>
      <sheetName val="290-365"/>
      <sheetName val="157-259"/>
      <sheetName val="132-157"/>
      <sheetName val="405-470"/>
      <sheetName val="111-132"/>
      <sheetName val="111"/>
      <sheetName val="Сахалин"/>
      <sheetName val="Чумляк"/>
      <sheetName val="18 рек Ю-Х"/>
      <sheetName val="нпс Палкино"/>
      <sheetName val="Россия - Китай"/>
      <sheetName val="КМ 210-238"/>
      <sheetName val="БТС-2 км 405-459"/>
      <sheetName val="БТС-2 км 405-453"/>
      <sheetName val="БТС-2 км 313-352"/>
      <sheetName val="БТС-2 км326-352"/>
      <sheetName val="Улейма И"/>
      <sheetName val="Белая УБКА"/>
      <sheetName val="Уфа"/>
      <sheetName val="км 72-75р.Левоннька"/>
      <sheetName val="dgghg"/>
      <sheetName val="бтс-2"/>
      <sheetName val="колва"/>
      <sheetName val="Чермасан"/>
      <sheetName val="Корожечна"/>
      <sheetName val="Колтасы-Куйбышев"/>
      <sheetName val="Самара"/>
      <sheetName val="Мишуга"/>
      <sheetName val="киенгоп-н.Челны км 104-206"/>
      <sheetName val="ВЛ Урдома"/>
      <sheetName val="Вл Микунь Урдома"/>
      <sheetName val="ВЛ Синдор-Микунь"/>
      <sheetName val="Тон Чермасан"/>
      <sheetName val="Трасса км 16-147"/>
      <sheetName val="Тверца"/>
      <sheetName val="трасса 0-76"/>
      <sheetName val="Колва 78"/>
      <sheetName val="Гидрология .р.Колва км 38"/>
      <sheetName val="Восстановл_Лист5"/>
      <sheetName val="Восстановл_Лист29"/>
      <sheetName val="Восстановл_Лист2"/>
      <sheetName val="Восстановл_Лист27"/>
      <sheetName val="Восстановл_Лист28"/>
      <sheetName val="Восстановл_Лист12"/>
      <sheetName val="Восстановл_Лист14"/>
      <sheetName val="Восстановл_Лист1"/>
      <sheetName val="Восстановл_Лист18"/>
      <sheetName val="Восстановл_Лист25"/>
      <sheetName val="ГПК"/>
      <sheetName val="Западн"/>
      <sheetName val="ПСП "/>
      <sheetName val="Спр_общий"/>
      <sheetName val="р_Волхов"/>
      <sheetName val="р_Нева"/>
      <sheetName val="р_Молога"/>
      <sheetName val="18_рек_Ю-Х"/>
      <sheetName val="нпс_Палкино"/>
      <sheetName val="Россия_-_Китай"/>
      <sheetName val="КМ_210-238"/>
      <sheetName val="БТС-2_км_405-459"/>
      <sheetName val="БТС-2_км_405-453"/>
      <sheetName val="БТС-2_км_313-352"/>
      <sheetName val="БТС-2_км326-352"/>
      <sheetName val="Улейма_И"/>
      <sheetName val="Белая_УБКА"/>
      <sheetName val="км_72-75р_Левоннька"/>
      <sheetName val="Б_Сатка"/>
      <sheetName val="киенгоп-н_Челны_км_104-206"/>
      <sheetName val="ВЛ_Урдома"/>
      <sheetName val="Вл_Микунь_Урдома"/>
      <sheetName val="ВЛ_Синдор-Микунь"/>
      <sheetName val="Тон_Чермасан"/>
      <sheetName val="Трасса_км_16-147"/>
      <sheetName val="трасса_0-76"/>
      <sheetName val="Колва_78"/>
      <sheetName val="Гидрология__р_Колва_км_38"/>
      <sheetName val="свод_3"/>
      <sheetName val="ПСП_"/>
      <sheetName val="Сводная_смета"/>
      <sheetName val="Стр1По"/>
      <sheetName val="Новая сводка (до бюджета) (2)"/>
      <sheetName val="Что пришло"/>
      <sheetName val="влад-таблица (2)"/>
      <sheetName val="Новая сводка (до бюджета)"/>
      <sheetName val="Сводка"/>
      <sheetName val="Новая сводка"/>
      <sheetName val="Бю-т"/>
      <sheetName val="ПерехОстатки"/>
      <sheetName val="Общие расходы"/>
      <sheetName val="Новая сводка (по бюджету)"/>
      <sheetName val="âëàä-òàáëèöà"/>
      <sheetName val="Íîâàÿ ñâîäêà (äî áþäæåòà) (2)"/>
      <sheetName val="×òî ïðèøëî"/>
      <sheetName val="âëàä-òàáëèöà (2)"/>
      <sheetName val="Íîâàÿ ñâîäêà (äî áþäæåòà)"/>
      <sheetName val="Ñâîäêà"/>
      <sheetName val="Íîâàÿ ñâîäêà"/>
      <sheetName val="Áþ-ò"/>
      <sheetName val="ÏåðåõÎñòàòêè"/>
      <sheetName val="Îáùèå ðàñõîäû"/>
      <sheetName val="Íîâàÿ ñâîäêà (ïî áþäæåòó)"/>
      <sheetName val="влад_таблица"/>
      <sheetName val="6.10.1"/>
      <sheetName val="Восстановл_Лист16"/>
      <sheetName val="6.7.3_ТН"/>
      <sheetName val="6.1"/>
      <sheetName val="НДС"/>
      <sheetName val="Гр5(о)"/>
      <sheetName val="пр_5_1"/>
      <sheetName val="Россия"/>
      <sheetName val="Украина"/>
      <sheetName val="Белорусия"/>
      <sheetName val="6.52-свод"/>
      <sheetName val="Новая_сводка_(до_бюджета)_(2)"/>
      <sheetName val="Что_пришло"/>
      <sheetName val="влад-таблица_(2)"/>
      <sheetName val="Новая_сводка_(до_бюджета)"/>
      <sheetName val="Новая_сводка"/>
      <sheetName val="Общие_расходы"/>
      <sheetName val="Новая_сводка_(по_бюджету)"/>
      <sheetName val="Íîâàÿ_ñâîäêà_(äî_áþäæåòà)_(2)"/>
      <sheetName val="×òî_ïðèøëî"/>
      <sheetName val="âëàä-òàáëèöà_(2)"/>
      <sheetName val="Íîâàÿ_ñâîäêà_(äî_áþäæåòà)"/>
      <sheetName val="Íîâàÿ_ñâîäêà"/>
      <sheetName val="Îáùèå_ðàñõîäû"/>
      <sheetName val="Íîâàÿ_ñâîäêà_(ïî_áþäæåòó)"/>
      <sheetName val="6_10_1"/>
      <sheetName val="6_7_3_ТН"/>
      <sheetName val="6_1"/>
      <sheetName val="ЦО"/>
      <sheetName val="Статьи"/>
      <sheetName val="2"/>
      <sheetName val="Новая_сводка_(до_бюджета)_(2)1"/>
      <sheetName val="Что_пришло1"/>
      <sheetName val="влад-таблица_(2)1"/>
      <sheetName val="Новая_сводка_(до_бюджета)1"/>
      <sheetName val="Новая_сводка1"/>
      <sheetName val="Общие_расходы1"/>
      <sheetName val="Новая_сводка_(по_бюджету)1"/>
      <sheetName val="Íîâàÿ_ñâîäêà_(äî_áþäæåòà)_(2)1"/>
      <sheetName val="×òî_ïðèøëî1"/>
      <sheetName val="âëàä-òàáëèöà_(2)1"/>
      <sheetName val="Íîâàÿ_ñâîäêà_(äî_áþäæåòà)1"/>
      <sheetName val="Íîâàÿ_ñâîäêà1"/>
      <sheetName val="Îáùèå_ðàñõîäû1"/>
      <sheetName val="Íîâàÿ_ñâîäêà_(ïî_áþäæåòó)1"/>
      <sheetName val="6_10_11"/>
      <sheetName val="6_7_3_ТН1"/>
      <sheetName val="6_11"/>
      <sheetName val="6_52-свод"/>
      <sheetName val="ДДС (Форма №3)"/>
      <sheetName val="09-07"/>
      <sheetName val="Титул1"/>
      <sheetName val="Титул2"/>
      <sheetName val="Титул3"/>
      <sheetName val="Info"/>
      <sheetName val="Source lists"/>
      <sheetName val="PO Data"/>
      <sheetName val="Rub"/>
      <sheetName val="свод_ИИР"/>
      <sheetName val="3_1"/>
      <sheetName val="Коммерческие_расходы"/>
      <sheetName val="СС_замеч_с_ответами"/>
      <sheetName val="ПДР_ООО_&quot;Юкос_ФБЦ&quot;"/>
      <sheetName val="УП__2004"/>
      <sheetName val="Ачинский_НПЗ"/>
      <sheetName val="3_2"/>
      <sheetName val="3_3"/>
      <sheetName val="Р2_1"/>
      <sheetName val="Р2_2"/>
      <sheetName val="Удельные(проф_)"/>
      <sheetName val="Константы_и_результаты"/>
      <sheetName val="расчет_№3"/>
      <sheetName val="в_работу"/>
      <sheetName val="№5_СУБ_Инж_защ"/>
      <sheetName val="исходные_данные"/>
      <sheetName val="расчетные_таблицы"/>
      <sheetName val="Исполнение__освоение_по_закупк_"/>
      <sheetName val="Исполнение_для_Ускова"/>
      <sheetName val="Выборка_по_отсыпкам"/>
      <sheetName val="ИП__отсыпки_"/>
      <sheetName val="ИП__отсыпки_ФОТ_диз_т_"/>
      <sheetName val="ИП__отсыпки___выборка_"/>
      <sheetName val="Исполнение_по_оборуд_"/>
      <sheetName val="Исполнение_по_оборуд___2_"/>
      <sheetName val="Исполнение_сжато"/>
      <sheetName val="Форма_для_бурения"/>
      <sheetName val="Форма_для_КС"/>
      <sheetName val="Форма_для_ГР"/>
      <sheetName val="Смета_1свод"/>
      <sheetName val="Прибыль_опл"/>
      <sheetName val="Амур_ДОН"/>
      <sheetName val="справ_1"/>
      <sheetName val="Перечень_ИУ"/>
      <sheetName val="3_1_ТХ"/>
      <sheetName val="1_3"/>
      <sheetName val="К_рын"/>
      <sheetName val="3_5"/>
      <sheetName val="См3_СЦБ-зап"/>
      <sheetName val="СметаСводная_Колпино"/>
      <sheetName val="Смета_2"/>
      <sheetName val="Таблица_4_АСУТП"/>
      <sheetName val="20_Кредиты_краткосрочные"/>
      <sheetName val="Перечень_Заказчиков"/>
      <sheetName val="Переменные_и_константы"/>
      <sheetName val="КП_к_снег_Рыбинская"/>
      <sheetName val="Смета_5_2__Кусты25,29,31,65"/>
      <sheetName val="Табл_5"/>
      <sheetName val="Табл_2"/>
      <sheetName val="Капитальные_затраты"/>
      <sheetName val="Opex_personnel_(Term_facs)"/>
      <sheetName val="КП_(2)"/>
      <sheetName val="2_2_"/>
      <sheetName val="М_1"/>
      <sheetName val="Сводная "/>
      <sheetName val="7.ТХ Сети (кор)"/>
      <sheetName val="Tier 311208"/>
      <sheetName val="ПД"/>
      <sheetName val="Акт выбора"/>
      <sheetName val="См.№7 Эл."/>
      <sheetName val="См.№8 Пож."/>
      <sheetName val="См.№3 ВиК"/>
      <sheetName val="Восстановл_Лист42"/>
      <sheetName val="Восстановл_Лист22"/>
      <sheetName val="Восстановл_Лист43"/>
      <sheetName val="Восстановл_Лист24"/>
      <sheetName val="Восстановл_Лист48"/>
      <sheetName val="Восстановл_Лист50"/>
      <sheetName val="Восстановл_Лист30"/>
      <sheetName val="Восстановл_Лист51"/>
      <sheetName val="Восстановл_Лист23"/>
      <sheetName val="Восстановл_Лист32"/>
      <sheetName val="Восстановл_Лист52"/>
      <sheetName val="Восстановл_Лист53"/>
      <sheetName val="Восстановл_Лист55"/>
      <sheetName val="Восстановл_Лист56"/>
      <sheetName val="Восстановл_Лист26"/>
      <sheetName val="Восстановл_Лист57"/>
      <sheetName val="Восстановл_Лист58"/>
      <sheetName val="Восстановл_Лист59"/>
      <sheetName val="Восстановл_Лист60"/>
      <sheetName val="Восстановл_Лист61"/>
      <sheetName val="Восстановл_Лист3"/>
      <sheetName val="Восстановл_Лист62"/>
      <sheetName val="Восстановл_Лист63"/>
      <sheetName val="Восстановл_Лист64"/>
      <sheetName val="Восстановл_Лист35"/>
      <sheetName val="Восстановл_Лист67"/>
      <sheetName val="Восстановл_Лист68"/>
      <sheetName val="Восстановл_Лист65"/>
      <sheetName val="Восстановл_Лист69"/>
      <sheetName val="Восстановл_Лист66"/>
      <sheetName val="Восстановл_Лист97"/>
      <sheetName val="Восстановл_Лист54"/>
      <sheetName val="Восстановл_Лист70"/>
      <sheetName val="Восстановл_Лист96"/>
      <sheetName val="Восстановл_Лист33"/>
      <sheetName val="Восстановл_Лист71"/>
      <sheetName val="Восстановл_Лист36"/>
      <sheetName val="Восстановл_Лист98"/>
      <sheetName val="Восстановл_Лист34"/>
      <sheetName val="Восстановл_Лист72"/>
      <sheetName val="Восстановл_Лист73"/>
      <sheetName val="Восстановл_Лист74"/>
      <sheetName val="Восстановл_Лист31"/>
      <sheetName val="№1"/>
      <sheetName val="РСС_АУ"/>
      <sheetName val="Раб.АУ"/>
      <sheetName val="Сметы за сопровождение"/>
      <sheetName val="СМ_x000b__x0011__x0012__x000c__x0011__x0011__x0011__x0011__x0011__x0011_"/>
      <sheetName val="ᄀᄀᄀᄀᄀᄀᄀᄀᄀᄀᄀᄀᄀᄀᄀᄀᄀ"/>
      <sheetName val="См.3_АСУ"/>
      <sheetName val="РабПр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/>
      <sheetData sheetId="176"/>
      <sheetData sheetId="177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/>
      <sheetData sheetId="220"/>
      <sheetData sheetId="22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опография"/>
      <sheetName val="геология"/>
      <sheetName val="гидрология"/>
      <sheetName val="эл.химз."/>
      <sheetName val="геология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 2"/>
      <sheetName val="топ"/>
      <sheetName val="геолог"/>
      <sheetName val="гидрометеолог"/>
      <sheetName val="экология"/>
      <sheetName val="газоснабжение"/>
      <sheetName val="ГОЧС2"/>
      <sheetName val="оос1"/>
      <sheetName val="благоустройство"/>
      <sheetName val="регламент"/>
      <sheetName val="защита"/>
      <sheetName val="топография"/>
    </sheetNames>
    <sheetDataSet>
      <sheetData sheetId="0" refreshError="1">
        <row r="7">
          <cell r="A7" t="str">
            <v>Наименование  объекта : " Энергоснабжение и автоматизация НПС "Синдор", реконструкция. Газоснабжение.</v>
          </cell>
        </row>
        <row r="10">
          <cell r="C10" t="str">
            <v xml:space="preserve"> ОАО "СМН"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опография"/>
      <sheetName val="геология"/>
      <sheetName val="гидрология"/>
      <sheetName val="эл.химз."/>
      <sheetName val="геология "/>
      <sheetName val="Calc"/>
      <sheetName val="ID"/>
      <sheetName val="свод 2"/>
      <sheetName val="График"/>
      <sheetName val="Смета 1"/>
      <sheetName val="Суточная"/>
      <sheetName val="СС"/>
      <sheetName val="Смета"/>
      <sheetName val="ПДР"/>
      <sheetName val="РП"/>
      <sheetName val="История"/>
      <sheetName val="Сводная"/>
      <sheetName val="Р1"/>
      <sheetName val="Параметры_i"/>
      <sheetName val="Таблица 2"/>
      <sheetName val="Кредиты"/>
      <sheetName val="К.рын"/>
      <sheetName val="Таблица 4 АСУТП"/>
      <sheetName val="Лист1"/>
      <sheetName val="Обновление"/>
      <sheetName val="Цена"/>
      <sheetName val="Product"/>
      <sheetName val="Summary"/>
      <sheetName val="ЭХЗ"/>
      <sheetName val="РасчетКомандир1"/>
      <sheetName val="РасчетКомандир2"/>
      <sheetName val="Коэфф"/>
      <sheetName val="Смета2 проект. раб."/>
      <sheetName val="Зап-3- СЦБ"/>
      <sheetName val="Счет-Фактура"/>
      <sheetName val="вариант"/>
      <sheetName val="Табл38-7"/>
      <sheetName val="данные"/>
      <sheetName val="Баланс"/>
      <sheetName val="Production and Spend"/>
      <sheetName val="ТИТУЛ"/>
      <sheetName val="6.14"/>
      <sheetName val="ОБЩЕСТВА"/>
      <sheetName val="6.3.1"/>
      <sheetName val="6.20"/>
      <sheetName val="6.4.1"/>
      <sheetName val="ПРОГНОЗ_1"/>
      <sheetName val="6_11_1  сторонние"/>
      <sheetName val="установки"/>
      <sheetName val="8.14 КР (списание)ОПСТИКР"/>
      <sheetName val="Стр1"/>
      <sheetName val="Список"/>
      <sheetName val="эл_химз_"/>
      <sheetName val="геология_"/>
      <sheetName val="6_14"/>
      <sheetName val="6_3_1"/>
      <sheetName val="6_20"/>
      <sheetName val="6_4_1"/>
      <sheetName val="6_11_1__сторонние"/>
      <sheetName val="8_14_КР_(списание)ОПСТИКР"/>
      <sheetName val="топо"/>
      <sheetName val="Данные для расчёта сметы"/>
      <sheetName val="DATA"/>
      <sheetName val="Списки"/>
      <sheetName val="6.14_КР"/>
      <sheetName val="см8"/>
      <sheetName val="Прилож"/>
      <sheetName val="Пример расчета"/>
      <sheetName val="СметаСводная Рыб"/>
      <sheetName val="все"/>
      <sheetName val="Нормы"/>
      <sheetName val="sapactivexlhiddensheet"/>
      <sheetName val="OCK1"/>
      <sheetName val="Шкаф"/>
      <sheetName val="Коэфф1."/>
      <sheetName val="Прайс лист"/>
      <sheetName val="1.3"/>
      <sheetName val="ИГ1"/>
      <sheetName val="Сводная смета"/>
      <sheetName val="Землеотвод"/>
      <sheetName val="1"/>
      <sheetName val="к.84-к.83"/>
      <sheetName val="СМЕТА проект"/>
      <sheetName val="2002(v2)"/>
      <sheetName val="справ."/>
      <sheetName val="Пояснение "/>
      <sheetName val="93-110"/>
      <sheetName val="list"/>
      <sheetName val="См 1 наруж.водопровод"/>
      <sheetName val="Восстановл_Лист7"/>
      <sheetName val="Восстановл_Лист13"/>
      <sheetName val="Восстановл_Лист15"/>
      <sheetName val="Восстановл_Лист19"/>
      <sheetName val="Восстановл_Лист44"/>
      <sheetName val="Восстановл_Лист6"/>
      <sheetName val="Восстановл_Лист4"/>
      <sheetName val="Восстановл_Лист45"/>
      <sheetName val="Восстановл_Лист9"/>
      <sheetName val="Восстановл_Лист10"/>
      <sheetName val="Восстановл_Лист46"/>
      <sheetName val="Восстановл_Лист11"/>
      <sheetName val="Восстановл_Лист47"/>
      <sheetName val="Восстановл_Лист20"/>
      <sheetName val="Восстановл_Лист49"/>
      <sheetName val="Восстановл_Лист21"/>
      <sheetName val="свод"/>
      <sheetName val="Разработка проекта"/>
      <sheetName val="КП НовоКов"/>
      <sheetName val="ПДР ООО &quot;Юкос ФБЦ&quot;"/>
      <sheetName val="Прибыль опл"/>
      <sheetName val="сохранить"/>
      <sheetName val="3.1"/>
      <sheetName val="Коммерческие расходы"/>
      <sheetName val="13.1"/>
      <sheetName val="исходные данные"/>
      <sheetName val="расчетные таблицы"/>
      <sheetName val="Лист опроса"/>
      <sheetName val="5ОборРабМест(HP)"/>
      <sheetName val="СметаСводная Колпино"/>
      <sheetName val="HP и оргтехника"/>
      <sheetName val="Лист2"/>
      <sheetName val="справ_"/>
      <sheetName val="оборудован"/>
      <sheetName val="СметаСводная снег"/>
      <sheetName val="СметаСводная"/>
      <sheetName val="СметаСводная павильон"/>
      <sheetName val="Перечень ИУ"/>
      <sheetName val="Упр"/>
      <sheetName val="НМА"/>
      <sheetName val="оператор"/>
      <sheetName val="исх_данные"/>
      <sheetName val="ст ГТМ"/>
      <sheetName val="2002_v2_"/>
      <sheetName val="свод1"/>
      <sheetName val="таблица руководству"/>
      <sheetName val="Суточная добыча за неделю"/>
      <sheetName val="Хаттон 90.90 Femco"/>
      <sheetName val="ИД1"/>
      <sheetName val="шаблон"/>
      <sheetName val="Смета 5.2. Кусты25,29,31,65"/>
      <sheetName val="свод общ"/>
      <sheetName val="Input"/>
      <sheetName val="Calculation"/>
      <sheetName val="свод 3"/>
      <sheetName val="Амур ДОН"/>
      <sheetName val="rvldmrv"/>
      <sheetName val="ИД"/>
      <sheetName val="Б.Сатка"/>
      <sheetName val="Исполнение по оборуд_"/>
      <sheetName val="RSOILBAL"/>
      <sheetName val="смета 2 проект. работы"/>
      <sheetName val="Хар_"/>
      <sheetName val="С1_"/>
      <sheetName val="СтрЗапасов (2)"/>
      <sheetName val="Norm"/>
      <sheetName val="НМ расчеты"/>
      <sheetName val="Переменные и константы"/>
      <sheetName val="Исполнение _освоение по закупк_"/>
      <sheetName val="Исполнение для Ускова"/>
      <sheetName val="Выборка по отсыпкам"/>
      <sheetName val="ИП _отсыпки_"/>
      <sheetName val="ИП _отсыпки_ФОТ_диз_т_"/>
      <sheetName val="ИП _отсыпки_ _выборка_"/>
      <sheetName val="Исполнение по оборуд_ _2_"/>
      <sheetName val="Исполнение сжато"/>
      <sheetName val="Форма для бурения"/>
      <sheetName val="Форма для КС"/>
      <sheetName val="Форма для ГР"/>
      <sheetName val="Корректировка"/>
      <sheetName val="Смета 1свод"/>
      <sheetName val="Вспомогательный"/>
      <sheetName val="информация"/>
      <sheetName val="Текущие цены"/>
      <sheetName val="рабочий"/>
      <sheetName val="окраска"/>
      <sheetName val="отчет эл_эн  2000"/>
      <sheetName val="справка"/>
      <sheetName val="суб.подряд"/>
      <sheetName val="ПСБ - ОЭ"/>
      <sheetName val="См3 СЦБ-зап"/>
      <sheetName val="Ачинский НПЗ"/>
      <sheetName val="D"/>
      <sheetName val="СметаСводная 1 оч"/>
      <sheetName val="Итог"/>
      <sheetName val="3.1 ТХ"/>
      <sheetName val="ЗП_ЮНГ"/>
      <sheetName val="РН-ПНГ"/>
      <sheetName val="СС замеч с ответами"/>
      <sheetName val="total"/>
      <sheetName val="Комплектация"/>
      <sheetName val="трубы"/>
      <sheetName val="СМР"/>
      <sheetName val="дороги"/>
      <sheetName val="начало"/>
      <sheetName val="Main"/>
      <sheetName val="УП _2004"/>
      <sheetName val="Курсы"/>
      <sheetName val="3.2"/>
      <sheetName val="3.3"/>
      <sheetName val="Р2.1"/>
      <sheetName val="Р2.2"/>
      <sheetName val="Р3"/>
      <sheetName val="Р4"/>
      <sheetName val="Р5"/>
      <sheetName val="Р7"/>
      <sheetName val="Удельные(проф.)"/>
      <sheetName val="Спецификация"/>
      <sheetName val="Константы и результаты"/>
      <sheetName val="Лизинг"/>
      <sheetName val="расчет №3"/>
      <sheetName val="в работу"/>
      <sheetName val="1ПС"/>
      <sheetName val="20_Кредиты краткосрочные"/>
      <sheetName val="№5 СУБ Инж защ"/>
      <sheetName val="3.5"/>
      <sheetName val="Смета 2"/>
      <sheetName val="Январь"/>
      <sheetName val="ИДвалка"/>
      <sheetName val="ц_1991"/>
      <sheetName val="ДКС"/>
      <sheetName val="Етыпур"/>
      <sheetName val="НВГПЗ"/>
      <sheetName val="НГКХ"/>
      <sheetName val="ПСП"/>
      <sheetName val="Тобольск"/>
      <sheetName val="УПН"/>
      <sheetName val="ПСПавтодор"/>
      <sheetName val="Лист3"/>
      <sheetName val="часы"/>
      <sheetName val="АЧ"/>
      <sheetName val="кп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/>
      <sheetData sheetId="178"/>
      <sheetData sheetId="179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ОГНОЗ_1"/>
      <sheetName val="Гр5(о)"/>
    </sheetNames>
    <sheetDataSet>
      <sheetData sheetId="0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ИПЦцепн."/>
      <sheetName val="CPI-food "/>
      <sheetName val="пч-2010"/>
      <sheetName val="пч-2020(1-3)"/>
      <sheetName val="def04-07"/>
      <sheetName val="def08-20"/>
      <sheetName val="Тарифы газ-энергия 2020"/>
      <sheetName val="Мир _цены"/>
      <sheetName val="РасчМЭРТИЦП"/>
      <sheetName val="Тарэлектроэн."/>
      <sheetName val="ИПЦ2002-2004"/>
      <sheetName val="199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МЦ лота на торги"/>
      <sheetName val="УРСС"/>
      <sheetName val="Кал гр к дс №2"/>
      <sheetName val="ССР к проекту"/>
      <sheetName val="ССР К ДОП. БЕЗ 1,5%"/>
      <sheetName val="ССР к доп С. 1,5%"/>
      <sheetName val="ССР проект ОБЩ"/>
      <sheetName val="ССР1 ВЛ"/>
      <sheetName val="Смета 1.1-01"/>
      <sheetName val="Смета 1.1-02"/>
      <sheetName val="ЛС 1.1-03"/>
      <sheetName val="ЛС 1.1-04"/>
      <sheetName val="ЛС 1.1-05"/>
      <sheetName val="ЛС 1.2-01"/>
      <sheetName val="ЛС 1.9-01"/>
      <sheetName val="ССР2 КЛ"/>
      <sheetName val="Смета 2.1-01"/>
      <sheetName val="Смета 2.1-02"/>
      <sheetName val="ЛС 2.1-03"/>
      <sheetName val="ЛС2.2-01"/>
      <sheetName val="ЛС 2.9-01"/>
      <sheetName val="Расчет стоимости"/>
      <sheetName val="перерасчет"/>
      <sheetName val="Снижение"/>
      <sheetName val="снижение-для объекта-аналога2"/>
      <sheetName val="ССР"/>
      <sheetName val="Таблица"/>
      <sheetName val="Регионы"/>
      <sheetName val="НМЦ лота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 refreshError="1"/>
      <sheetData sheetId="18"/>
      <sheetData sheetId="19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>
        <row r="6">
          <cell r="B6" t="str">
            <v>ВЛ 0,4 кВ с установкой ж/б опор и проводами  А до 35 мм2</v>
          </cell>
        </row>
        <row r="7">
          <cell r="B7" t="str">
            <v>ВЛ 0,4 кВ с установкой дерев. опор и проводами  А до 35 мм2</v>
          </cell>
          <cell r="M7" t="str">
            <v>Изменение констр. решений до 50 %</v>
          </cell>
        </row>
        <row r="8">
          <cell r="B8" t="str">
            <v>ВЛ 0,4 кВ с установкой ж/б опор и проводами  А до 35* мм2</v>
          </cell>
          <cell r="M8" t="str">
            <v>Изменение констр. решений более 50 %</v>
          </cell>
        </row>
        <row r="9">
          <cell r="B9" t="str">
            <v>ВЛ 0,4 кВ с установкой дерев. опор и проводами  А до 35* мм2</v>
          </cell>
          <cell r="M9" t="str">
            <v>Установка доп. оборудования ПС</v>
          </cell>
        </row>
        <row r="10">
          <cell r="B10" t="str">
            <v>ВЛ 0,4 кВ с установкой ж/б опор и проводами  А 70 мм2</v>
          </cell>
          <cell r="M10" t="str">
            <v>Замена распред. устройства ПС</v>
          </cell>
        </row>
        <row r="11">
          <cell r="B11" t="str">
            <v>ВЛ 0,4 кВ с установкой дерев. опор и проводами  А 70 мм2</v>
          </cell>
        </row>
        <row r="12">
          <cell r="B12" t="str">
            <v>ВЛ 0,4 кВ с установкой ж/б опор и проводами  А 95мм2</v>
          </cell>
        </row>
        <row r="13">
          <cell r="B13" t="str">
            <v>ВЛ 0,4 кВ с установкой дерев. опор и проводами  А 95 мм2</v>
          </cell>
          <cell r="O13">
            <v>1.0429999999999999</v>
          </cell>
        </row>
        <row r="14">
          <cell r="B14" t="str">
            <v>ВЛ 0,4 кВ с установкой ж/б опор и проводами  АС до 35 мм2</v>
          </cell>
          <cell r="O14">
            <v>1.012</v>
          </cell>
        </row>
        <row r="15">
          <cell r="B15" t="str">
            <v>ВЛ 0,4 кВ с установкой дерев. опор и проводами  АС до 35 мм2</v>
          </cell>
          <cell r="O15">
            <v>1.0129999999999999</v>
          </cell>
          <cell r="P15">
            <v>1.022</v>
          </cell>
        </row>
        <row r="16">
          <cell r="B16" t="str">
            <v>ВЛ 0,4 кВ с установкой ж/б опор и проводами  АС 70 мм2</v>
          </cell>
          <cell r="O16">
            <v>1.0529999999999999</v>
          </cell>
        </row>
        <row r="17">
          <cell r="B17" t="str">
            <v>ВЛ 0,4 кВ с установкой дерев. опор и проводами  АС 70 мм3</v>
          </cell>
          <cell r="O17">
            <v>1.028</v>
          </cell>
        </row>
        <row r="18">
          <cell r="B18" t="str">
            <v>ВЛ 0,4 кВ с установкой ж/б опор и проводами  АС 95мм2</v>
          </cell>
        </row>
        <row r="19">
          <cell r="B19" t="str">
            <v>ВЛ 0,4 кВ с установкой дерев. опор и проводами  АС 95 мм2</v>
          </cell>
        </row>
        <row r="20">
          <cell r="B20" t="str">
            <v>ВЛ 0,4 кВ с установкой ж/б опор и проводами СИП до 35 мм2</v>
          </cell>
        </row>
        <row r="21">
          <cell r="B21" t="str">
            <v>ВЛ 0.4 кВ с установкой ж/б опор, магистр. линией СИП 50 мм2, ответвлений и вводами сечением 16 мм2</v>
          </cell>
        </row>
        <row r="22">
          <cell r="B22" t="str">
            <v>ВЛ 0.4 кВ с установкой ж/б опор и проводами СИП 70 мм2</v>
          </cell>
        </row>
        <row r="23">
          <cell r="B23" t="str">
            <v>Подвеска провода 0,4 кВ по существ. ж/б опорам 1 цепь СИП до 35 мм2</v>
          </cell>
          <cell r="O23">
            <v>1.0029999999999999</v>
          </cell>
        </row>
        <row r="24">
          <cell r="B24" t="str">
            <v>Подвеска провода 0,4 кВ по существ. дерев. опорам 1 цепь СИП до 35 мм2</v>
          </cell>
          <cell r="O24">
            <v>1.006</v>
          </cell>
        </row>
        <row r="25">
          <cell r="B25" t="str">
            <v>Подвеска провода 0,4 кВ по существ. ж/б опорам 1 цепь СИП 50 мм2</v>
          </cell>
        </row>
        <row r="26">
          <cell r="B26" t="str">
            <v>Подвеска провода 0,4 кВ по существ. дерев. опорам 1 цепь СИП 50 мм2</v>
          </cell>
          <cell r="O26">
            <v>1.02</v>
          </cell>
          <cell r="R26">
            <v>1.02</v>
          </cell>
        </row>
        <row r="27">
          <cell r="B27" t="str">
            <v>Подвеска провода 0,4 кВ по существ. ж/б опорам 1 цепь СИП 70 мм2</v>
          </cell>
          <cell r="O27">
            <v>1.03</v>
          </cell>
          <cell r="R27">
            <v>1.04</v>
          </cell>
        </row>
        <row r="28">
          <cell r="B28" t="str">
            <v>Подвеска провода 0,4 кВ по существ. дерев. опорам 1 цепь СИП 70 мм2</v>
          </cell>
          <cell r="O28">
            <v>1.05</v>
          </cell>
          <cell r="R28">
            <v>1.08</v>
          </cell>
        </row>
        <row r="29">
          <cell r="B29" t="str">
            <v>Подвеска провода 0,4 кВ по существ. ж/б опорам 1 цепь АС до 35 мм2</v>
          </cell>
        </row>
        <row r="30">
          <cell r="B30" t="str">
            <v>Подвеска провода 0,4 кВ по существ. дерев. опорам 1 цепь АС до 35 мм2</v>
          </cell>
          <cell r="O30">
            <v>1.018</v>
          </cell>
          <cell r="P30">
            <v>1.036</v>
          </cell>
        </row>
        <row r="31">
          <cell r="B31" t="str">
            <v>Подвеска провода 0,4 кВ по существ. ж/б опорам 1 цепь АС 50 мм2</v>
          </cell>
        </row>
        <row r="32">
          <cell r="B32" t="str">
            <v>Подвеска провода 0,4 кВ по существ. дерев. опорам 1 цепь АС 50 мм2</v>
          </cell>
        </row>
        <row r="33">
          <cell r="B33" t="str">
            <v>Подвеска провода 0,4 кВ по существ. ж/б опорам 1 цепь АС до 70 мм2</v>
          </cell>
        </row>
        <row r="34">
          <cell r="B34" t="str">
            <v>Подвеска провода 0,4 кВ по существ. дерев. опорам 1 цепь АС до 70 мм2</v>
          </cell>
        </row>
        <row r="35">
          <cell r="B35" t="str">
            <v>ВЛ 0.4 кВ с установкой ж/б опор, совместной абонентской подвеской 2 цепей СИП 70 мм2 и подвеской освещения с ответвлениями и вводами сечением 16 мм2</v>
          </cell>
        </row>
        <row r="36">
          <cell r="B36" t="str">
            <v>ВЛ 0.4/10 кВ с установкой ж/б опор, с совместной подвеской 2 цепей проводов: 0,4 кВ магистр. линией СИП 50 мм2, ответвлений и вводами сечением 16 мм2, 10 кВ АС 50 мм2</v>
          </cell>
        </row>
        <row r="37">
          <cell r="B37" t="str">
            <v>ВЛ 0.4/10 кВ с установкой ж/б опор, с совместной подвеской 2 цепей проводов: 0,4 кВ СИП 50 мм2, 10 кВ АС 50 мм2</v>
          </cell>
        </row>
        <row r="38">
          <cell r="B38" t="str">
            <v>ВЛ 0.4/10 кВ с установкой ж/б опор, с совместной подвеской 2 цепей проводов: 0,4 кВ СИП 50 мм2, 10 кВ СИП 70 мм2</v>
          </cell>
        </row>
        <row r="39">
          <cell r="B39" t="str">
            <v>ВЛ 0.4/10 кВ с установкой ж/б опор, с совместной подвеской 2 цепей проводов: 0,4 кВ магистр. линией СИП 50 мм2, ответвлений и вводами сечением 16 мм2, 10 кВ СИП 70 мм2</v>
          </cell>
        </row>
        <row r="40">
          <cell r="B40" t="str">
            <v>ВЛ 6-10 кВ с установкой ж/б опор и подвеской проводов АС 35 мм2</v>
          </cell>
        </row>
        <row r="41">
          <cell r="B41" t="str">
            <v>ВЛ 6-10 кВ с установкой дерев. опор и подвеской проводов АС 35 мм2</v>
          </cell>
        </row>
        <row r="42">
          <cell r="B42" t="str">
            <v>ВЛ 6-10 кВ с установкой ж/б опор и подвеской проводов АС 50 мм2</v>
          </cell>
        </row>
        <row r="43">
          <cell r="B43" t="str">
            <v>ВЛ 6-10 кВ с установкой ж/б опор и подвеской проводов АС 70 мм2</v>
          </cell>
        </row>
        <row r="44">
          <cell r="B44" t="str">
            <v>ВЛ 6-10 кВ с установкой ж/б опор и подвеской 2 цепей проводов АС 70 мм2</v>
          </cell>
        </row>
        <row r="45">
          <cell r="B45" t="str">
            <v>ВЛ 6-10 кВ с установкой ж/б опор и подвеской проводов АС 95 мм2</v>
          </cell>
        </row>
        <row r="46">
          <cell r="B46" t="str">
            <v>ВЛ 6-10 кВ с установкой ж/б опор и подвеской проводов СИП 50 мм2</v>
          </cell>
        </row>
        <row r="47">
          <cell r="B47" t="str">
            <v>ВЛ 6-10 кВ с установкой ж/б опор и подвеской проводов СИП 70 мм2</v>
          </cell>
        </row>
        <row r="48">
          <cell r="B48" t="str">
            <v>ВЛ 6-10 кВ с установкой многогр. опор и подвеской проводов СИП 70 мм2</v>
          </cell>
        </row>
        <row r="49">
          <cell r="B49" t="str">
            <v>ВЛ 6-10 кВ с установкой ж/б опор и подвеской 2 цепей проводов СИП 70 мм2</v>
          </cell>
        </row>
        <row r="50">
          <cell r="B50" t="str">
            <v>ВЛ 35 кВ с установкой стальных опор и подвеской проводов АС 95 мм2</v>
          </cell>
        </row>
        <row r="51">
          <cell r="B51" t="str">
            <v>ВЛ 35 кВ с установкой ж/б опор (анк.-угл. стальных) и подвеской проводов АС 95 мм2</v>
          </cell>
        </row>
        <row r="52">
          <cell r="B52" t="str">
            <v>ВЛ 35 кВ с установкой стальных опор и подвеской 2 цепей проводов АС 95 мм2</v>
          </cell>
        </row>
        <row r="53">
          <cell r="B53" t="str">
            <v>ВЛ 35 кВ с установкой ж/б опор (анк.-угл. стальных) и подвеской 2 цепей проводов АС 95 мм2</v>
          </cell>
        </row>
        <row r="54">
          <cell r="B54" t="str">
            <v>ВЛ 35 кВ с установкой стальных опор и подвеской проводов АС до 150 мм2</v>
          </cell>
        </row>
        <row r="55">
          <cell r="B55" t="str">
            <v>ВЛ 35 кВ с установкой ж/б опор (анк.-угл. стальных) и подвеской проводов АС до 150 мм2</v>
          </cell>
        </row>
        <row r="56">
          <cell r="B56" t="str">
            <v>ВЛ 35 кВ с установкой многогр. опор и подвеской 2 цепей проводов АС до 150 мм2</v>
          </cell>
        </row>
        <row r="57">
          <cell r="B57" t="str">
            <v>ВЛ 35 кВ с установкой стальных опор и подвеской 2 цепей проводов АС до 150 мм2</v>
          </cell>
        </row>
        <row r="58">
          <cell r="B58" t="str">
            <v>ВЛ 35 кВ с установкой ж/б опор (анк.-угл. стальных) и подвеской 2 цепей проводов АС до 150 мм2</v>
          </cell>
        </row>
        <row r="59">
          <cell r="B59" t="str">
            <v>ВЛ 110 кВ с установкой стальных опор и подвеской проводов АС до 150 мм2</v>
          </cell>
        </row>
        <row r="60">
          <cell r="B60" t="str">
            <v>ВЛ 110 кВ с установкой ж/б опор (анк.-угл. стальных) и подвеской проводов АС до 150 мм2</v>
          </cell>
        </row>
        <row r="61">
          <cell r="B61" t="str">
            <v>ВЛ 110 кВ с установкой стальных опор и подвеской 2 цепей проводов АС до 150 мм2</v>
          </cell>
        </row>
        <row r="62">
          <cell r="B62" t="str">
            <v>ВЛ 110 кВ с установкой ж/б опор (анк.-угл. стальных) и подвеской 2 цепей проводов АС до 150 мм2</v>
          </cell>
        </row>
        <row r="63">
          <cell r="B63" t="str">
            <v>ВЛ 110 кВ с установкой стальных опор (анк.-угл. типовых) и подвеской 2 цепей проводов АС до 150 мм2</v>
          </cell>
        </row>
        <row r="64">
          <cell r="B64" t="str">
            <v>ВЛ 110 кВ с установкой стальных опор и подвеской проводов АС 185-240 мм2</v>
          </cell>
        </row>
        <row r="65">
          <cell r="B65" t="str">
            <v>ВЛ 110 кВ с установкой ж/б опор (анк.-угл. стальных) и подвеской проводов АС 185-240 мм2</v>
          </cell>
        </row>
        <row r="66">
          <cell r="B66" t="str">
            <v>ВЛ 110 кВ с установкой стальных опор (анк.-угл. типовых) и подвеской проводов АС 185-240 мм2</v>
          </cell>
        </row>
        <row r="67">
          <cell r="B67" t="str">
            <v>ВЛ 110 кВ с установкой многогр. опор и подвеской проводов АС 185-240 мм2</v>
          </cell>
        </row>
        <row r="68">
          <cell r="B68" t="str">
            <v>ВЛ 110 кВ с установкой стальных опор и подвеской 2 цепей проводов АС 185-240 мм2</v>
          </cell>
        </row>
        <row r="69">
          <cell r="B69" t="str">
            <v>ВЛ 110 кВ с установкой ж/б опор (анк.-угл. стальных) и подвеской 2 цепей проводов АС 185-240 мм2</v>
          </cell>
        </row>
        <row r="70">
          <cell r="B70" t="str">
            <v>ВЛ 110 кВ с установкой многогр. опор и подвеской 2 цепей проводов АС 185-240 мм2</v>
          </cell>
        </row>
        <row r="71">
          <cell r="B71" t="str">
            <v>ВЛ 110 кВ с установкой стальных опор и подвеской 2 цепей проводов ACCR Hawk 477-T16</v>
          </cell>
        </row>
        <row r="72">
          <cell r="B72" t="str">
            <v>ВЛ 220 кВ с установкой стальных опор и подвеской проводов АС 300 мм2</v>
          </cell>
        </row>
        <row r="73">
          <cell r="B73" t="str">
            <v>ВЛ 220 кВ с установкой стальных опор и подвеской 2 цепей проводов АС 300 мм2</v>
          </cell>
        </row>
        <row r="74">
          <cell r="B74" t="str">
            <v>ВЛ 220 кВ с установкой стальных опор и подвеской проводов АС 400 мм2</v>
          </cell>
        </row>
        <row r="75">
          <cell r="B75" t="str">
            <v>ВЛ 220 кВ с установкой стальных опор и подвеской 2 цепей проводов АС 400 мм2</v>
          </cell>
        </row>
        <row r="76">
          <cell r="B76" t="str">
            <v>ВЛ 220 кВ с установкой стальных опор и подвеской 2 цепей проводов АС 500 мм2</v>
          </cell>
        </row>
        <row r="77">
          <cell r="B77" t="str">
            <v>ВЛ 220 кВ с установкой ж/б двухстоечных опор и подвеской проводов АС 300 мм2</v>
          </cell>
        </row>
        <row r="78">
          <cell r="B78" t="str">
            <v>ВЛ 220 кВ с установкой ж/б двухстоечных опор и подвеской 2 цепей проводов АС 300 мм2</v>
          </cell>
        </row>
        <row r="79">
          <cell r="B79" t="str">
            <v>ВЛ 220 кВ с установкой ж/б двухстоечных опор и подвеской проводов АС 400 мм2</v>
          </cell>
        </row>
        <row r="80">
          <cell r="B80" t="str">
            <v>ВЛ 220 кВ с установкой стальных двухстоечных опор и подвеской 2 цепей проводов АС 400 мм2</v>
          </cell>
        </row>
        <row r="81">
          <cell r="B81" t="str">
            <v>ВЛ 220 кВ с установкой ж/б двухстоечных опор и подвеской 2 цепей проводов АС 400 мм2</v>
          </cell>
        </row>
        <row r="88">
          <cell r="B88" t="str">
            <v>Постоянный отвод земель ВЛ 0,4 кВ на деревянных опорах (40 шт./км)</v>
          </cell>
        </row>
        <row r="89">
          <cell r="B89" t="str">
            <v>Постоянный отвод земель ВЛ 0,4 кВ на ж/б опорах (40 шт./км)</v>
          </cell>
        </row>
        <row r="90">
          <cell r="B90" t="str">
            <v>Постоянный отвод земель ВЛ 6-10 кВ на деревянных опорах (20 шт./км)</v>
          </cell>
        </row>
        <row r="91">
          <cell r="B91" t="str">
            <v>Постоянный отвод земель ВЛ 6-10 кВ на ж/б опорах (20 шт./км)</v>
          </cell>
        </row>
        <row r="92">
          <cell r="B92" t="str">
            <v>Постоянный отвод земель ВЛ 35 кВ на деревянных опорах (8 шт./км)</v>
          </cell>
        </row>
        <row r="93">
          <cell r="B93" t="str">
            <v>Постоянный отвод земель ВЛ 35 кВ на стальных опорах (8 шт./км)</v>
          </cell>
        </row>
        <row r="94">
          <cell r="B94" t="str">
            <v>Постоянный отвод земель ВЛ 35 кВ на ж/б опорах (8 шт./км)</v>
          </cell>
        </row>
        <row r="95">
          <cell r="B95" t="str">
            <v>Постоянный отвод земель ВЛ 110 кВ на деревянных опорах (5 шт./км)</v>
          </cell>
        </row>
        <row r="96">
          <cell r="B96" t="str">
            <v>Постоянный отвод земель ВЛ 110 кВ на стальных опорах (5 шт./км)</v>
          </cell>
        </row>
        <row r="97">
          <cell r="B97" t="str">
            <v>Постоянный отвод земель ВЛ 110 кВ на ж/б опорах (5 шт./км)</v>
          </cell>
        </row>
        <row r="98">
          <cell r="B98" t="str">
            <v>Постоянный отвод земель ВЛ 220 кВ на деревянных опорах (3 шт./км)</v>
          </cell>
        </row>
        <row r="99">
          <cell r="B99" t="str">
            <v>Постоянный отвод земель ВЛ 220 кВ на стальных опорах (3 шт./км)</v>
          </cell>
        </row>
        <row r="100">
          <cell r="B100" t="str">
            <v>Постоянный отвод земель ВЛ 220 кВ на железобетонных опорах (3 шт./км)</v>
          </cell>
        </row>
        <row r="101">
          <cell r="B101" t="str">
            <v>Постоянный отвод земель ВЛ 220-330 кВ на стальных опорах</v>
          </cell>
        </row>
        <row r="102">
          <cell r="B102" t="str">
            <v>Постоянный отвод земель ВЛ 220-330 кВ на ж/б опорах</v>
          </cell>
        </row>
        <row r="103">
          <cell r="B103" t="str">
            <v>Постоянный отвод земель ВЛ 220-500 кВ на многогранных опорах</v>
          </cell>
        </row>
        <row r="104">
          <cell r="B104" t="str">
            <v>Постоянный отвод земель ВЛ 500-750 кВ на стальных опорах</v>
          </cell>
        </row>
        <row r="105">
          <cell r="B105" t="str">
            <v>Постоянный отвод земель ВЛ 500-750 кВ на стальных опорах с оттяжками</v>
          </cell>
        </row>
        <row r="106">
          <cell r="B106" t="str">
            <v>Постоянный отвод земель ВЛ 500-750 кВ на ж/б опорах</v>
          </cell>
        </row>
        <row r="109">
          <cell r="B109" t="str">
            <v>Затраты на вырубку просеки ВЛ 6-10 кВ</v>
          </cell>
        </row>
        <row r="110">
          <cell r="B110" t="str">
            <v>Затраты на вырубку просеки ВЛ 35 кВ</v>
          </cell>
        </row>
        <row r="111">
          <cell r="B111" t="str">
            <v>Затраты на вырубку просеки ВЛ 110 кВ</v>
          </cell>
        </row>
        <row r="112">
          <cell r="B112" t="str">
            <v>Затраты на вырубку просеки ВЛ 220 кВ</v>
          </cell>
        </row>
        <row r="113">
          <cell r="B113" t="str">
            <v>Затраты на устройство лежневых дорог ВЛ 0,4 кВ</v>
          </cell>
        </row>
        <row r="114">
          <cell r="B114" t="str">
            <v>Затраты на устройство лежневых дорог ВЛ 10 кВ</v>
          </cell>
        </row>
        <row r="115">
          <cell r="B115" t="str">
            <v>Затраты на устройство лежневых дорог ВЛ 35 кВ</v>
          </cell>
        </row>
        <row r="116">
          <cell r="B116" t="str">
            <v>Затраты на устройство лежневых дорог ВЛ 35 кВ</v>
          </cell>
        </row>
        <row r="117">
          <cell r="B117" t="str">
            <v>Затраты на устройство лежневых дорог ВЛ 120 кВ</v>
          </cell>
        </row>
        <row r="118">
          <cell r="B118" t="str">
            <v>0,4 кВ_Затраты на устройство лежневых дорог на топких болотах</v>
          </cell>
        </row>
        <row r="119">
          <cell r="B119" t="str">
            <v>10 кВ_Затраты на устройство лежневых дорог на топких болотах</v>
          </cell>
        </row>
        <row r="120">
          <cell r="B120" t="str">
            <v>35 кВ_Затраты на устройство лежневых дорог на топких болотах</v>
          </cell>
        </row>
        <row r="121">
          <cell r="B121" t="str">
            <v>110 кВ_Затраты на устройство лежневых дорог на топких болотах</v>
          </cell>
        </row>
        <row r="122">
          <cell r="B122" t="str">
            <v>220 кВ_Затраты на устройство лежневых дорог на топких болотах</v>
          </cell>
        </row>
        <row r="125">
          <cell r="B125" t="str">
            <v>Подвеска кабеля ОКСН на существующих опорах ВЛ 35 кВ</v>
          </cell>
        </row>
        <row r="126">
          <cell r="B126" t="str">
            <v>Подвеска кабеля ОКМС на существующих опорах ВЛ 110 кВ</v>
          </cell>
        </row>
        <row r="127">
          <cell r="B127" t="str">
            <v>Подвеска 2 кабелей ОКМС на существующих опорах ВЛ 110 кВ</v>
          </cell>
        </row>
        <row r="128">
          <cell r="B128" t="str">
            <v>Подвеска кабеля ОКГТ на существующих опорах ВЛ 220 кВ</v>
          </cell>
        </row>
        <row r="129">
          <cell r="B129" t="str">
            <v>Подвеска кабеля ASLH-D(S)bb 1*24SMF на существующих опорах ВЛ 220 кВ</v>
          </cell>
        </row>
        <row r="132">
          <cell r="B132" t="str">
            <v>КТП шкафного типа 1х40 кВА 6-10/0,4 кВ</v>
          </cell>
        </row>
        <row r="133">
          <cell r="B133" t="str">
            <v>КТП шкафного типа 1х63 кВА 6-10/0,4 кВ</v>
          </cell>
        </row>
        <row r="134">
          <cell r="B134" t="str">
            <v>КТП шкафного типа 1х100 кВА 6-10/0,4 кВ</v>
          </cell>
        </row>
        <row r="135">
          <cell r="B135" t="str">
            <v>КТП шкафного типа 1х160 кВА 6-10/0,4 кВ</v>
          </cell>
        </row>
        <row r="136">
          <cell r="B136" t="str">
            <v>КТП киоскового типа 1х250 кВА 6-10/0,4 кВ</v>
          </cell>
        </row>
        <row r="137">
          <cell r="B137" t="str">
            <v>КТП киоскового типа 1х400 кВА 6-10/0,4 кВ</v>
          </cell>
        </row>
        <row r="138">
          <cell r="B138" t="str">
            <v>КТП киоскового типа 1х630 кВА 6-10/0,4 кВ</v>
          </cell>
        </row>
        <row r="139">
          <cell r="B139" t="str">
            <v>КТП киоскового типа 1х1000 кВА 6-10/0,4 кВ</v>
          </cell>
        </row>
        <row r="140">
          <cell r="B140" t="str">
            <v>КТП киоскового типа 2х250 кВА 6-10/0,4 кВ</v>
          </cell>
        </row>
        <row r="141">
          <cell r="B141" t="str">
            <v>КТП киоскового типа 2х400 кВА 6-10/0,4 кВ</v>
          </cell>
        </row>
        <row r="142">
          <cell r="B142" t="str">
            <v>КТП киоскового типа 2х630 кВА 6-10/0,4 кВ</v>
          </cell>
        </row>
        <row r="143">
          <cell r="B143" t="str">
            <v>БКТП блочного типа 2х630 кВА 6-10/0,4 кВ</v>
          </cell>
        </row>
        <row r="144">
          <cell r="B144" t="str">
            <v>БКТП блочного типа 2х1000 кВА 6-10/0,4 кВ, панели "сэндвич"</v>
          </cell>
        </row>
        <row r="145">
          <cell r="B145" t="str">
            <v>БКТП блочного типа 2х1250 кВА 6-10/0,4 кВ, ячейки RM6</v>
          </cell>
        </row>
        <row r="146">
          <cell r="B146" t="str">
            <v>Реклоузер PBA/TEL-10-12,5/630</v>
          </cell>
        </row>
        <row r="149">
          <cell r="B149" t="str">
            <v>Демонтаж ж/б опор ВЛ 0,4 кВ</v>
          </cell>
        </row>
        <row r="150">
          <cell r="B150" t="str">
            <v>Демонтаж ж/б опор ВЛ 6-10 кВ</v>
          </cell>
        </row>
        <row r="151">
          <cell r="B151" t="str">
            <v>Демонтаж деревянных опор ВЛ 0,4 кВ</v>
          </cell>
        </row>
        <row r="152">
          <cell r="B152" t="str">
            <v>Демонтаж деревянных опор ВЛ 6-10 кВ</v>
          </cell>
        </row>
        <row r="153">
          <cell r="B153" t="str">
            <v>Демонтаж трех проводов ВЛ 0,4-10 кВ сечением до 95 мм2</v>
          </cell>
        </row>
        <row r="154">
          <cell r="B154" t="str">
            <v>Демонтаж ж/б опор ВЛ 35 кВ (анкерно-угловые стальные)</v>
          </cell>
        </row>
        <row r="155">
          <cell r="B155" t="str">
            <v>Демонтаж ж/б опор ВЛ 110 кВ (анкерно-угловые стальные)</v>
          </cell>
        </row>
        <row r="156">
          <cell r="B156" t="str">
            <v>Демонтаж ж/б опор ВЛ 220 кВ (анкерно-угловые стальные)</v>
          </cell>
        </row>
        <row r="157">
          <cell r="B157" t="str">
            <v>Демонтаж стальных опор ВЛ 35 кВ</v>
          </cell>
        </row>
        <row r="158">
          <cell r="B158" t="str">
            <v>Демонтаж стальных опор ВЛ 110 кВ</v>
          </cell>
        </row>
        <row r="159">
          <cell r="B159" t="str">
            <v>Демонтаж стальных опор ВЛ 220 кВ</v>
          </cell>
        </row>
        <row r="160">
          <cell r="B160" t="str">
            <v>Демонтаж трех проводов ВЛ-35 кВ сечением до 120 мм2 при пролете до 1 км</v>
          </cell>
        </row>
        <row r="161">
          <cell r="B161" t="str">
            <v>Демонтаж трех проводов ВЛ-35 кВ сечением до 120 мм2 при пролете свыше 1 км</v>
          </cell>
        </row>
        <row r="162">
          <cell r="B162" t="str">
            <v>Демонтаж трех проводов ВЛ-110 кВ сечением до 240 мм2 при пролете до 1 км</v>
          </cell>
        </row>
        <row r="163">
          <cell r="B163" t="str">
            <v>Демонтаж трех проводов ВЛ-110 кВ сечением до 240 мм2 при пролете свыше 1 км</v>
          </cell>
        </row>
        <row r="164">
          <cell r="B164" t="str">
            <v>Демонтаж трех проводов ВЛ-220 кВ сечением свыше 240 мм2 при пролете до 1 км</v>
          </cell>
        </row>
        <row r="165">
          <cell r="B165" t="str">
            <v>Демонтаж трех проводов ВЛ-220 кВ сечением свыше 240 мм2 при пролете свыше 1 км</v>
          </cell>
        </row>
        <row r="166">
          <cell r="B166" t="str">
            <v>Демонтаж шести проводов ВЛ-220 кВ сечением свыше 240 мм2 при пролете до 1 км</v>
          </cell>
        </row>
        <row r="167">
          <cell r="B167" t="str">
            <v>Демонтаж шести проводов ВЛ-220 кВ сечением свыше 240 мм2 при пролете свыше 1 км</v>
          </cell>
        </row>
        <row r="168">
          <cell r="B168" t="str">
            <v>Демонтаж одного грозащитного троса</v>
          </cell>
        </row>
        <row r="169">
          <cell r="B169" t="str">
            <v>Демонтаж двух грозащитных тросов</v>
          </cell>
        </row>
        <row r="172">
          <cell r="B172" t="str">
            <v>Ж/б опора одностоечная</v>
          </cell>
        </row>
        <row r="173">
          <cell r="B173" t="str">
            <v>Ж/б опора одностоечная с ж.б подкосом</v>
          </cell>
        </row>
        <row r="174">
          <cell r="B174" t="str">
            <v>Дерев. опора одностоечная</v>
          </cell>
        </row>
        <row r="175">
          <cell r="B175" t="str">
            <v>Дерев. опора одностоечная с ж/б подкосом</v>
          </cell>
        </row>
        <row r="176">
          <cell r="B176" t="str">
            <v>Ж/б опора одностоечная</v>
          </cell>
        </row>
        <row r="177">
          <cell r="B177" t="str">
            <v>Ж/б опора одностоечная с ж.б подкосом</v>
          </cell>
        </row>
        <row r="178">
          <cell r="B178" t="str">
            <v>Дерев. опора одностоечная</v>
          </cell>
        </row>
        <row r="179">
          <cell r="B179" t="str">
            <v>Дерев. опора одностоечная с ж/б подкосом</v>
          </cell>
        </row>
        <row r="182">
          <cell r="B182" t="str">
            <v>35 кВ промежут. свободност. одностоечные одноцепные</v>
          </cell>
        </row>
        <row r="183">
          <cell r="B183" t="str">
            <v>35 кВ промежут. свободност. одностоечные двухцепные</v>
          </cell>
        </row>
        <row r="184">
          <cell r="B184" t="str">
            <v>35 кВ анкерно-угловые, одноцепные на оттяжках, одностоечные</v>
          </cell>
        </row>
        <row r="185">
          <cell r="B185" t="str">
            <v>110 кВ промежут. свободност. одностоечные одноцепные</v>
          </cell>
        </row>
        <row r="186">
          <cell r="B186" t="str">
            <v>110 кВ промежут. свободност. одностоечные двухцепные</v>
          </cell>
        </row>
        <row r="187">
          <cell r="B187" t="str">
            <v>110 кВ анкерно-угловые, одноцепные на оттяжках, одностоечные</v>
          </cell>
        </row>
        <row r="188">
          <cell r="B188" t="str">
            <v>220 кВ промежут. свободност. одностоечные одноцепные</v>
          </cell>
        </row>
        <row r="189">
          <cell r="B189" t="str">
            <v>220 кВ промежут. свободност. одностоечные двухцепные</v>
          </cell>
        </row>
        <row r="190">
          <cell r="B190" t="str">
            <v>220 кВ анкерно-угловые, одноцепные на оттяжках, одностоечные</v>
          </cell>
        </row>
        <row r="193">
          <cell r="B193" t="str">
            <v>35 кВ промежут. свободност. одностоечные</v>
          </cell>
        </row>
        <row r="194">
          <cell r="B194" t="str">
            <v xml:space="preserve">35 кВ промежут. на оттяжках одностоечные </v>
          </cell>
        </row>
        <row r="195">
          <cell r="B195" t="str">
            <v>35 кВ анкерно-угловые, свободностоящие, одностоечные</v>
          </cell>
        </row>
        <row r="196">
          <cell r="B196" t="str">
            <v>110 кВ промежут. свободност. одностоечные</v>
          </cell>
        </row>
        <row r="197">
          <cell r="B197" t="str">
            <v xml:space="preserve">110 кВ промежут. на оттяжках одностоечные </v>
          </cell>
        </row>
        <row r="198">
          <cell r="B198" t="str">
            <v>110 кВ анкерно-угловые, свободностоящие, одностоечные</v>
          </cell>
        </row>
        <row r="199">
          <cell r="B199" t="str">
            <v>220 кВ промежут. свободност. одностоечные</v>
          </cell>
        </row>
        <row r="200">
          <cell r="B200" t="str">
            <v xml:space="preserve">220 кВ промежут. на оттяжках одностоечные </v>
          </cell>
        </row>
        <row r="201">
          <cell r="B201" t="str">
            <v>220 кВ анкерно-угловые, свободностоящие, одностоечные</v>
          </cell>
        </row>
        <row r="205">
          <cell r="B205" t="str">
            <v>КЛ 0,4 кВ без покрытия один кабель 16 мм2</v>
          </cell>
        </row>
        <row r="206">
          <cell r="B206" t="str">
            <v>КЛ 0,4 кВ без покрытия один кабель 25 мм2</v>
          </cell>
        </row>
        <row r="207">
          <cell r="B207" t="str">
            <v>КЛ 0,4 кВ без покрытия один кабель 35 мм2</v>
          </cell>
        </row>
        <row r="208">
          <cell r="B208" t="str">
            <v>КЛ 0,4 кВ без покрытия один кабель 50 мм2</v>
          </cell>
        </row>
        <row r="209">
          <cell r="B209" t="str">
            <v>КЛ 0,4 кВ без покрытия один кабель 70 мм2</v>
          </cell>
        </row>
        <row r="210">
          <cell r="B210" t="str">
            <v>КЛ 0,4 кВ без покрытия один кабель 95мм2</v>
          </cell>
        </row>
        <row r="211">
          <cell r="B211" t="str">
            <v>КЛ 0,4 кВ без покрытия один кабель 120 мм2</v>
          </cell>
        </row>
        <row r="212">
          <cell r="B212" t="str">
            <v>КЛ 0,4 кВ без покрытия один кабель 150 мм2</v>
          </cell>
        </row>
        <row r="213">
          <cell r="B213" t="str">
            <v>КЛ 0,4 кВ с покрытием кирпичом один кабель 16 мм2</v>
          </cell>
        </row>
        <row r="214">
          <cell r="B214" t="str">
            <v>КЛ 0,4 кВ с покрытием кирпичом один кабель 25 мм2</v>
          </cell>
        </row>
        <row r="215">
          <cell r="B215" t="str">
            <v>КЛ 0,4 кВ с покрытием кирпичом один кабель 35 мм2</v>
          </cell>
        </row>
        <row r="216">
          <cell r="B216" t="str">
            <v>КЛ 0,4 кВ с покрытием кирпичом один кабель 50 мм2</v>
          </cell>
        </row>
        <row r="217">
          <cell r="B217" t="str">
            <v>КЛ 0,4 кВ с покрытием кирпичом один кабель70 мм2</v>
          </cell>
        </row>
        <row r="218">
          <cell r="B218" t="str">
            <v>КЛ 0,4 кВ с покрытием кирпичом один кабель 95 мм2</v>
          </cell>
        </row>
        <row r="219">
          <cell r="B219" t="str">
            <v>КЛ 0,4 кВ с покрытием кирпичом один кабель 120 мм2</v>
          </cell>
        </row>
        <row r="220">
          <cell r="B220" t="str">
            <v>КЛ 0,4 кВ с покрытием кирпичом один кабель 150 мм2</v>
          </cell>
        </row>
        <row r="221">
          <cell r="B221" t="str">
            <v>КЛ 0,4 кВ в асбестоцементной трубе один кабель 16 мм2</v>
          </cell>
        </row>
        <row r="222">
          <cell r="B222" t="str">
            <v>КЛ 0,4 кВ в асбестоцементной трубе один кабель 25 мм2</v>
          </cell>
        </row>
        <row r="223">
          <cell r="B223" t="str">
            <v>КЛ 0,4 кВ в асбестоцементной трубе один кабель 35 мм2</v>
          </cell>
        </row>
        <row r="224">
          <cell r="B224" t="str">
            <v>КЛ 0,4 кВ в асбестоцементной трубе один кабель 50 мм2</v>
          </cell>
        </row>
        <row r="225">
          <cell r="B225" t="str">
            <v>КЛ 0,4 кВ в асбестоцементной трубе один кабель 70 мм2</v>
          </cell>
        </row>
        <row r="226">
          <cell r="B226" t="str">
            <v>КЛ 0,4 кВ в асбестоцементной трубе один кабель 95 мм2</v>
          </cell>
        </row>
        <row r="227">
          <cell r="B227" t="str">
            <v>КЛ 0,4 кВ в асбестоцементной трубе один кабель 120 мм2</v>
          </cell>
        </row>
        <row r="228">
          <cell r="B228" t="str">
            <v>КЛ 0,4 кВ в асбестоцементной трубе один кабель 150 мм2</v>
          </cell>
        </row>
        <row r="229">
          <cell r="B229" t="str">
            <v>КЛ 0,4 кВ без покрытия следующий кабель 16 мм2</v>
          </cell>
        </row>
        <row r="230">
          <cell r="B230" t="str">
            <v>КЛ 0,4 кВ без покрытия следующий кабель 25 мм2</v>
          </cell>
        </row>
        <row r="231">
          <cell r="B231" t="str">
            <v>КЛ 0,4 кВ без покрытия следующий кабель 35 мм2</v>
          </cell>
        </row>
        <row r="232">
          <cell r="B232" t="str">
            <v>КЛ 0,4 кВ без покрытия следующий кабель 50 мм2</v>
          </cell>
        </row>
        <row r="233">
          <cell r="B233" t="str">
            <v>КЛ 0,4 кВ без покрытия следующий кабель 70 мм2</v>
          </cell>
        </row>
        <row r="234">
          <cell r="B234" t="str">
            <v>КЛ 0,4 кВ без покрытия следующий кабель 95мм2</v>
          </cell>
        </row>
        <row r="235">
          <cell r="B235" t="str">
            <v>КЛ 0,4 кВ без покрытия следующий кабель 120 мм2</v>
          </cell>
        </row>
        <row r="236">
          <cell r="B236" t="str">
            <v>КЛ 0,4 кВ без покрытия следующий кабель 150 мм2</v>
          </cell>
        </row>
        <row r="237">
          <cell r="B237" t="str">
            <v>КЛ 0,4 кВ с покрытием кирпичом следующий кабель 16 мм2</v>
          </cell>
        </row>
        <row r="238">
          <cell r="B238" t="str">
            <v>КЛ 0,4 кВ с покрытием кирпичом следующий кабель 25 мм2</v>
          </cell>
        </row>
        <row r="239">
          <cell r="B239" t="str">
            <v>КЛ 0,4 кВ с покрытием кирпичом следующий кабель 35 мм2</v>
          </cell>
        </row>
        <row r="240">
          <cell r="B240" t="str">
            <v>КЛ 0,4 кВ с покрытием кирпичом следующий кабель 50 мм2</v>
          </cell>
        </row>
        <row r="241">
          <cell r="B241" t="str">
            <v>КЛ 0,4 кВ с покрытием кирпичом следующий кабель70 мм2</v>
          </cell>
        </row>
        <row r="242">
          <cell r="B242" t="str">
            <v>КЛ 0,4 кВ с покрытием кирпичом следующий кабель 95 мм2</v>
          </cell>
        </row>
        <row r="243">
          <cell r="B243" t="str">
            <v>КЛ 0,4 кВ с покрытием кирпичом следующий кабель 120 мм2</v>
          </cell>
        </row>
        <row r="244">
          <cell r="B244" t="str">
            <v>КЛ 0,4 кВ с покрытием кирпичом следующий кабель 150 мм2</v>
          </cell>
        </row>
        <row r="245">
          <cell r="B245" t="str">
            <v>КЛ 0,4 кВ в асбестоцементной трубе следующий кабель 16 мм2</v>
          </cell>
        </row>
        <row r="246">
          <cell r="B246" t="str">
            <v>КЛ 0,4 кВ в асбестоцементной трубе следующий кабель 25 мм2</v>
          </cell>
        </row>
        <row r="247">
          <cell r="B247" t="str">
            <v>КЛ 0,4 кВ в асбестоцементной трубе следующий кабель 35 мм2</v>
          </cell>
        </row>
        <row r="248">
          <cell r="B248" t="str">
            <v>КЛ 0,4 кВ в асбестоцементной трубе следующий кабель 50 мм2</v>
          </cell>
        </row>
        <row r="249">
          <cell r="B249" t="str">
            <v>КЛ 0,4 кВ в асбестоцементной трубе следующий кабель 70 мм2</v>
          </cell>
        </row>
        <row r="250">
          <cell r="B250" t="str">
            <v>КЛ 0,4 кВ в асбестоцементной трубе следующий кабель 95 мм2</v>
          </cell>
        </row>
        <row r="251">
          <cell r="B251" t="str">
            <v>КЛ 0,4 кВ в асбестоцементной трубе следующий кабель 120 мм2</v>
          </cell>
        </row>
        <row r="252">
          <cell r="B252" t="str">
            <v>КЛ 0,4 кВ в асбестоцементной трубе следующий кабель 150 мм2</v>
          </cell>
        </row>
        <row r="253">
          <cell r="B253" t="str">
            <v>КЛ 6-10 кВ один кабель ААБлУ, ААШвУ в траншее 50 мм2</v>
          </cell>
        </row>
        <row r="254">
          <cell r="B254" t="str">
            <v>КЛ 6-10 кВ один кабель ААБлУ, ААШвУ в траншее 70-95 мм2</v>
          </cell>
        </row>
        <row r="255">
          <cell r="B255" t="str">
            <v>КЛ 6-10 кВ один кабель ААБлУ, ААШвУ в траншее 120 мм2</v>
          </cell>
        </row>
        <row r="256">
          <cell r="B256" t="str">
            <v>КЛ 6-10 кВ один кабель ААБлУ, ААШвУ в траншее 150 мм2</v>
          </cell>
        </row>
        <row r="257">
          <cell r="B257" t="str">
            <v>КЛ 6-10 кВ один кабель ААБлУ, ААШвУ в траншее 185 мм2</v>
          </cell>
        </row>
        <row r="258">
          <cell r="B258" t="str">
            <v>КЛ 6-10 кВ один кабель ААБлУ, ААШвУ в траншее 240 мм2</v>
          </cell>
        </row>
        <row r="259">
          <cell r="B259" t="str">
            <v>КЛ 6-10 кВ один кабель АСБ в траншее 50 мм2</v>
          </cell>
        </row>
        <row r="260">
          <cell r="B260" t="str">
            <v>КЛ 6-10 кВ один кабель АСБ в траншее 70-95 мм2</v>
          </cell>
        </row>
        <row r="261">
          <cell r="B261" t="str">
            <v>КЛ 6-10 кВ один кабель АСБ в траншее 120 мм2</v>
          </cell>
        </row>
        <row r="262">
          <cell r="B262" t="str">
            <v>КЛ 6-10 кВ один кабель АСБ в траншее 150 мм2</v>
          </cell>
        </row>
        <row r="263">
          <cell r="B263" t="str">
            <v>КЛ 6-10 кВ один кабель АСБ в траншее 185 мм2</v>
          </cell>
        </row>
        <row r="264">
          <cell r="B264" t="str">
            <v>КЛ 6-10 кВ один кабель АСБ в траншее 240 мм2</v>
          </cell>
        </row>
        <row r="265">
          <cell r="B265" t="str">
            <v>КЛ 10 кВ один кабель АПвПг 3 (1х70/35)</v>
          </cell>
        </row>
        <row r="266">
          <cell r="B266" t="str">
            <v>КЛ 10 кВ один кабель АПвПг 3 (1х95/35)</v>
          </cell>
        </row>
        <row r="267">
          <cell r="B267" t="str">
            <v>КЛ 10 кВ один кабель АПвПг 3 (1х120/35)</v>
          </cell>
        </row>
        <row r="268">
          <cell r="B268" t="str">
            <v>КЛ 10 кВ один кабель АПвПг 3 (1х150/35)</v>
          </cell>
        </row>
        <row r="269">
          <cell r="B269" t="str">
            <v>КЛ 10 кВ один кабель АПвПг 3 (1х185/35)</v>
          </cell>
        </row>
        <row r="270">
          <cell r="B270" t="str">
            <v>КЛ 10 кВ один кабель АПвПг 3 (1х240/35)</v>
          </cell>
        </row>
        <row r="271">
          <cell r="B271" t="str">
            <v>КЛ 10 кВ один кабель АПвПг 3 (1х400/35)</v>
          </cell>
        </row>
        <row r="272">
          <cell r="B272" t="str">
            <v>КЛ 10 кВ один кабель АПвПг 3 (1х500/35)</v>
          </cell>
        </row>
        <row r="273">
          <cell r="B273" t="str">
            <v>КЛ 6-10 кВ два кабеля ААБлУ, ААШвУ в траншее 50 мм2</v>
          </cell>
        </row>
        <row r="274">
          <cell r="B274" t="str">
            <v>КЛ 6-10 кВ два кабеля ААБлУ, ААШвУ в траншее 70-95 мм2</v>
          </cell>
        </row>
        <row r="275">
          <cell r="B275" t="str">
            <v>КЛ 6-10 кВ два кабеля ААБлУ, ААШвУ в траншее 120 мм2</v>
          </cell>
        </row>
        <row r="276">
          <cell r="B276" t="str">
            <v>КЛ 6-10 кВ два кабеля ААБлУ, ААШвУ в траншее 150 мм2</v>
          </cell>
        </row>
        <row r="277">
          <cell r="B277" t="str">
            <v>КЛ 6-10 кВ два кабеля ААБлУ, ААШвУ в траншее 185 мм2</v>
          </cell>
        </row>
        <row r="278">
          <cell r="B278" t="str">
            <v>КЛ 6-10 кВ два кабеля ААБлУ, ААШвУ в траншее 240 мм2</v>
          </cell>
        </row>
        <row r="279">
          <cell r="B279" t="str">
            <v>КЛ 6-10 кВ два кабеля АСБ в траншее 50 мм2</v>
          </cell>
        </row>
        <row r="280">
          <cell r="B280" t="str">
            <v>КЛ 6-10 кВ два кабеля АСБ в траншее 70-95 мм2</v>
          </cell>
        </row>
        <row r="281">
          <cell r="B281" t="str">
            <v>КЛ 6-10 кВ два кабеля АСБ в траншее 120 мм2</v>
          </cell>
        </row>
        <row r="282">
          <cell r="B282" t="str">
            <v>КЛ 6-10 кВ два кабеля АСБ в траншее 150 мм2</v>
          </cell>
        </row>
        <row r="283">
          <cell r="B283" t="str">
            <v>КЛ 6-10 кВ два кабеля АСБ в траншее 185 мм2</v>
          </cell>
        </row>
        <row r="284">
          <cell r="B284" t="str">
            <v>КЛ 6-10 кВ два кабеля АСБ в траншее 240 мм2</v>
          </cell>
        </row>
        <row r="285">
          <cell r="B285" t="str">
            <v>КЛ 10 кВ два кабеля АПвПг 3 (1х70/35)</v>
          </cell>
        </row>
        <row r="286">
          <cell r="B286" t="str">
            <v>КЛ 10 кВ два кабеля АПвПг 3 (1х95/35)</v>
          </cell>
        </row>
        <row r="287">
          <cell r="B287" t="str">
            <v>КЛ 10 кВ два кабеля АПвПг 3 (1х120/35)</v>
          </cell>
        </row>
        <row r="288">
          <cell r="B288" t="str">
            <v>КЛ 10 кВ два кабеля АПвПг 3 (1х150/35)</v>
          </cell>
        </row>
        <row r="289">
          <cell r="B289" t="str">
            <v>КЛ 10 кВ два кабеля АПвПг 3 (1х185/35)</v>
          </cell>
        </row>
        <row r="290">
          <cell r="B290" t="str">
            <v>КЛ 10 кВ два кабеля АПвПг 3 (1х240/35)</v>
          </cell>
        </row>
        <row r="291">
          <cell r="B291" t="str">
            <v>КЛ 10 кВ два кабеля АПвПг 3 (1х400/35)</v>
          </cell>
        </row>
        <row r="292">
          <cell r="B292" t="str">
            <v>КЛ 10 кВ два кабеля АПвПг 3 (1х500/35)</v>
          </cell>
        </row>
        <row r="293">
          <cell r="B293" t="str">
            <v>КЛ 6-10 кВ последующий кабель ААБлУ, ААШвУ в траншее 50 мм2</v>
          </cell>
        </row>
        <row r="294">
          <cell r="B294" t="str">
            <v>КЛ 6-10 кВ последующий кабель ААБлУ, ААШвУ в траншее 70-95 мм2</v>
          </cell>
        </row>
        <row r="295">
          <cell r="B295" t="str">
            <v>КЛ 6-10 кВ последующий кабель ААБлУ, ААШвУ в траншее 120 мм2</v>
          </cell>
        </row>
        <row r="296">
          <cell r="B296" t="str">
            <v>КЛ 6-10 кВ последующий кабель ААБлУ, ААШвУ в траншее 150 мм2</v>
          </cell>
        </row>
        <row r="297">
          <cell r="B297" t="str">
            <v>КЛ 6-10 кВ последующий кабель ААБлУ, ААШвУ в траншее 185 мм2</v>
          </cell>
        </row>
        <row r="298">
          <cell r="B298" t="str">
            <v>КЛ 6-10 кВ последующий кабель ААБлУ, ААШвУ в траншее 240 мм2</v>
          </cell>
        </row>
        <row r="299">
          <cell r="B299" t="str">
            <v>КЛ 6-10 кВ последующий кабель АСБ в траншее 50 мм2</v>
          </cell>
        </row>
        <row r="300">
          <cell r="B300" t="str">
            <v>КЛ 6-10 кВ последующий кабель АСБ в траншее 70-95 мм2</v>
          </cell>
        </row>
        <row r="301">
          <cell r="B301" t="str">
            <v>КЛ 6-10 кВ последующий кабель АСБ в траншее 120 мм2</v>
          </cell>
        </row>
        <row r="302">
          <cell r="B302" t="str">
            <v>КЛ 6-10 кВ последующий кабель АСБ в траншее 150 мм2</v>
          </cell>
        </row>
        <row r="303">
          <cell r="B303" t="str">
            <v>КЛ 6-10 кВ последующий кабель АСБ в траншее 185 мм2</v>
          </cell>
        </row>
        <row r="304">
          <cell r="B304" t="str">
            <v>КЛ 6-10 кВ последующий кабель АСБ в траншее 240 мм2</v>
          </cell>
        </row>
        <row r="305">
          <cell r="B305" t="str">
            <v>КЛ 10 кВ последующий кабель АПвПг 3 (1х70/35)</v>
          </cell>
        </row>
        <row r="306">
          <cell r="B306" t="str">
            <v>КЛ 10 кВ последующий кабель АПвПг 3 (1х95/35)</v>
          </cell>
        </row>
        <row r="307">
          <cell r="B307" t="str">
            <v>КЛ 10 кВ последующий кабель АПвПг 3 (1х120/35)</v>
          </cell>
        </row>
        <row r="308">
          <cell r="B308" t="str">
            <v>КЛ 10 кВ последующий кабель АПвПг 3 (1х150/35)</v>
          </cell>
        </row>
        <row r="309">
          <cell r="B309" t="str">
            <v>КЛ 10 кВ последующий кабель АПвПг 3 (1х185/35)</v>
          </cell>
        </row>
        <row r="310">
          <cell r="B310" t="str">
            <v>КЛ 10 кВ последующий кабель АПвПг 3 (1х240/35)</v>
          </cell>
        </row>
        <row r="311">
          <cell r="B311" t="str">
            <v>КЛ 10 кВ последующий кабель АПвПг 3 (1х400/35)</v>
          </cell>
        </row>
        <row r="312">
          <cell r="B312" t="str">
            <v>КЛ 10 кВ последующий кабель АПвПг 3 (1х500/35)</v>
          </cell>
        </row>
        <row r="313">
          <cell r="B313" t="str">
            <v>КЛ 110 кВ один кабель АПвП2г 300 мм2</v>
          </cell>
        </row>
        <row r="314">
          <cell r="B314" t="str">
            <v>КЛ 110 кВ один кабель A2XS(FL)2Y 300 мм2</v>
          </cell>
        </row>
        <row r="315">
          <cell r="B315" t="str">
            <v>КЛ 110 кВ один кабель МВДТ 550 мм2</v>
          </cell>
        </row>
        <row r="316">
          <cell r="B316" t="str">
            <v>КЛ 110 кВ один кабель АПвП2г 550 мм2</v>
          </cell>
        </row>
        <row r="317">
          <cell r="B317" t="str">
            <v>КЛ 110 кВ один кабель ПвП2г 1000 мм2</v>
          </cell>
        </row>
        <row r="318">
          <cell r="B318" t="str">
            <v>КЛ 110 кВ один кабель ПвП2г 1200 мм2</v>
          </cell>
        </row>
        <row r="319">
          <cell r="B319" t="str">
            <v>КЛ 220 кВ один кабель 2xS(FL)2Y-LWL 1600 мм2</v>
          </cell>
        </row>
        <row r="320">
          <cell r="B320" t="str">
            <v>КЛ 220 кВ один кабель МВДТ 550 мм2</v>
          </cell>
        </row>
        <row r="321">
          <cell r="B321" t="str">
            <v>КЛ 220 кВ один кабель ПвПу2г 2000 мм2</v>
          </cell>
        </row>
        <row r="322">
          <cell r="B322" t="str">
            <v>КЛ 110 кВ два кабеля АПвП2г 300 мм2</v>
          </cell>
        </row>
        <row r="323">
          <cell r="B323" t="str">
            <v>КЛ 110 кВ два кабеля A2XS(FL)2Y 300 мм2</v>
          </cell>
        </row>
        <row r="324">
          <cell r="B324" t="str">
            <v>КЛ 110 кВ два кабеля МВДТ 550 мм2</v>
          </cell>
        </row>
        <row r="325">
          <cell r="B325" t="str">
            <v>КЛ 110 кВ два кабеля АПвП2г 550 мм2</v>
          </cell>
        </row>
        <row r="326">
          <cell r="B326" t="str">
            <v>КЛ 110 кВ два кабеля ПвП2г 1000 мм2</v>
          </cell>
        </row>
        <row r="327">
          <cell r="B327" t="str">
            <v>КЛ 110 кВ два кабеля ПвП2г 1200 мм2</v>
          </cell>
        </row>
        <row r="328">
          <cell r="B328" t="str">
            <v>КЛ 110 кВ два кабеля FXLJ-4FO 1200 мм2</v>
          </cell>
        </row>
        <row r="329">
          <cell r="B329" t="str">
            <v>КЛ 220 кВ два кабеля МВДТ 550 мм2</v>
          </cell>
        </row>
        <row r="330">
          <cell r="B330" t="str">
            <v>КЛ 220 кВ два кабеля ПвПу2г 2000 мм2</v>
          </cell>
        </row>
        <row r="331">
          <cell r="B331" t="str">
            <v>КЛ 110 кВ последующий кабель АПвП2г 300 мм2</v>
          </cell>
        </row>
        <row r="332">
          <cell r="B332" t="str">
            <v>КЛ 110 кВ последующий кабель A2XS(FL)2Y 300 мм2</v>
          </cell>
        </row>
        <row r="333">
          <cell r="B333" t="str">
            <v>КЛ 110 кВ последующий кабель МВДТ 550 мм2</v>
          </cell>
        </row>
        <row r="334">
          <cell r="B334" t="str">
            <v>КЛ 110 кВ последующий кабель АПвП2г 550 мм2</v>
          </cell>
        </row>
        <row r="335">
          <cell r="B335" t="str">
            <v>КЛ 110 кВ последующий кабель ПвП2г 1000 мм2</v>
          </cell>
        </row>
        <row r="336">
          <cell r="B336" t="str">
            <v>КЛ 110 кВ последующий кабель ПвП2г 1200 мм2</v>
          </cell>
        </row>
        <row r="337">
          <cell r="B337" t="str">
            <v>КЛ 220 кВ последующий кабель 2xS(FL)2Y-LWL 1600 мм2</v>
          </cell>
        </row>
        <row r="338">
          <cell r="B338" t="str">
            <v>КЛ 220 кВ последующий кабель МВДТ 550 мм2</v>
          </cell>
        </row>
        <row r="339">
          <cell r="B339" t="str">
            <v>КЛ 220 кВ последующий кабель ПвПу2г 2000 мм2</v>
          </cell>
        </row>
        <row r="344">
          <cell r="B344" t="str">
            <v>Переход 0,4-1,0 кВ ГНБ (1 скважина)</v>
          </cell>
        </row>
        <row r="345">
          <cell r="B345" t="str">
            <v>Переход 0,4-1,0 кВ ГНБ (2 скважины)</v>
          </cell>
        </row>
        <row r="346">
          <cell r="B346" t="str">
            <v>Переход 3,0-10 кВ ГНБ (1 скважина)</v>
          </cell>
        </row>
        <row r="347">
          <cell r="B347" t="str">
            <v>Переход 3,0-10 кВ ГНБ (2 скважины)</v>
          </cell>
        </row>
        <row r="348">
          <cell r="B348" t="str">
            <v>Переход 110-220 кВ ГНБ (1 скважина)</v>
          </cell>
        </row>
        <row r="349">
          <cell r="B349" t="str">
            <v>Переход 110-220 кВ ГНБ (2 скважины)</v>
          </cell>
        </row>
        <row r="350">
          <cell r="B350" t="str">
            <v>Метод протаскивания трубы (1 скважина)</v>
          </cell>
        </row>
        <row r="351">
          <cell r="B351" t="str">
            <v>Метод протаскивания трубы (2 скважины)</v>
          </cell>
        </row>
        <row r="354">
          <cell r="B354" t="str">
            <v>Восстановление тротуарной плитки</v>
          </cell>
        </row>
        <row r="355">
          <cell r="B355" t="str">
            <v>Восстановление тротуара с бордюром</v>
          </cell>
        </row>
        <row r="356">
          <cell r="B356" t="str">
            <v>Восстановление тротуара без бордюра</v>
          </cell>
        </row>
        <row r="357">
          <cell r="B357" t="str">
            <v>Восстановление дорожного полотна</v>
          </cell>
        </row>
        <row r="358">
          <cell r="B358" t="str">
            <v>Восстановление зеленой зоны</v>
          </cell>
        </row>
        <row r="361">
          <cell r="B361" t="str">
            <v>Кабель ДКП-7-6z-4/12 совместно с КЛ</v>
          </cell>
        </row>
        <row r="362">
          <cell r="B362" t="str">
            <v>Кабель ОПС-024E12 совместно с КЛ</v>
          </cell>
        </row>
        <row r="363">
          <cell r="B363" t="str">
            <v>Кабель ОКБ-0,22-24</v>
          </cell>
        </row>
        <row r="367">
          <cell r="B367" t="str">
            <v>ПС 35/10 кВ, 2х4 МВА, схемы35-9/10-1; линии 2 ВН/16 линий НН</v>
          </cell>
        </row>
        <row r="368">
          <cell r="B368" t="str">
            <v>ПС 35/10 кВ, 2х4 МВА, схемы 35-5Н/10-1; линии 2 ВН/16 линий НН</v>
          </cell>
        </row>
        <row r="369">
          <cell r="B369" t="str">
            <v>ПС 35/10 кВ, 2х10 МВА, схемы 35-5АН/10-1; линии 2 ВН/16 линий НН</v>
          </cell>
        </row>
        <row r="370">
          <cell r="B370" t="str">
            <v>ПС 110/10-6 кВ, 2х40 МВА, схемы 110-5АН/10(6)-1; линии 2 ВН/16 линий НН</v>
          </cell>
        </row>
        <row r="371">
          <cell r="B371" t="str">
            <v>ПС 110/6 кВ, 2х40 МВА, схемы 110-5Н/10-1; линии 2 ВН/22 линии НН</v>
          </cell>
        </row>
        <row r="372">
          <cell r="B372" t="str">
            <v>ПС 110/10 кВ 2х10 МВА, схемы 110-4Н/10-1; линии 2 ВН/16 линий НН</v>
          </cell>
        </row>
        <row r="373">
          <cell r="B373" t="str">
            <v>ПС 110/10 кВ, 2х25 МВА, схемы 110-12/10-1; линии 2 ВН/22 НН</v>
          </cell>
        </row>
        <row r="374">
          <cell r="B374" t="str">
            <v>ПС 110/10 кВ, 2х25 МВА, схемы 110-13/10-1; линии 2 ВН/22 НН</v>
          </cell>
        </row>
        <row r="375">
          <cell r="B375" t="str">
            <v>ПС 110/10 кВ, 2х25 МВА, схемы 110-5Н/10-2; линии 2 ВН/20 НН</v>
          </cell>
        </row>
        <row r="376">
          <cell r="B376" t="str">
            <v>ПС 110/10 кВ, 2х40 МВА, схемы 110-5Н/10-1; линии 2 ВН/36 НН</v>
          </cell>
        </row>
        <row r="377">
          <cell r="B377" t="str">
            <v>ПС 110/35/10 кВ, 2х10 МВА, схемы 110-9/35-9/10-1; линии 2 ВН/4 СН/36 НН</v>
          </cell>
        </row>
        <row r="378">
          <cell r="B378" t="str">
            <v>ПС 110/35/10 кВ, 2х25 МВА, схемы 110-12/35-9/10-1; линии 4 ВН/4 СН/36 НН</v>
          </cell>
        </row>
        <row r="379">
          <cell r="B379" t="str">
            <v>ПС 110/35/10 кВ, 2х25 МВА, схемы 110-13/35-9/10-1; линии 4 ВН/4 СН/36 НН</v>
          </cell>
        </row>
        <row r="380">
          <cell r="B380" t="str">
            <v>ПС 110/35/10 кВ, 2х40 МВА, схемы 110-13/35-9/10-1; линии 4 ВН/4 СН/36 НН</v>
          </cell>
        </row>
        <row r="381">
          <cell r="B381" t="str">
            <v>ПС 220/10 кВ, 2х63 МВА, схемы 220-5Н/10-1; линии 2 ВН/36 НН</v>
          </cell>
        </row>
        <row r="382">
          <cell r="B382" t="str">
            <v>ПС 220/35/10 кВ, 2х25 МВА, схемы 220-5Н/35-9/10-1; линии 2 ВН/4 СН/24 НН</v>
          </cell>
        </row>
        <row r="383">
          <cell r="B383" t="str">
            <v>ПС 220/110/6 кВ, 2х125 МВА, схемы 220-7/110-9/6-1; линии 2 ВН/2 СН/36 НН</v>
          </cell>
        </row>
        <row r="384">
          <cell r="B384" t="str">
            <v>ПС 220/110 кВ, 2х125 МВА, схемы 220-7/110-9; линии 2 ВН/7 СН</v>
          </cell>
        </row>
        <row r="385">
          <cell r="B385" t="str">
            <v>ПС 220/110/10 кВ, 2х250 МВА, схемы 220-16/110-9/10-1; линии 6 ВН/4 СН/36 НН</v>
          </cell>
        </row>
        <row r="388">
          <cell r="B388" t="str">
            <v>ПС 35/10 кВ, 2х4 МВА, схемы35-9/10-1; линии 2 ВН/16 линий НН</v>
          </cell>
        </row>
        <row r="389">
          <cell r="B389" t="str">
            <v>ПС 35/10 кВ, 2х4 МВА, схемы 35-5Н/10-1; линии 2 ВН/16 линий НН</v>
          </cell>
        </row>
        <row r="390">
          <cell r="B390" t="str">
            <v>ПС 35/10 кВ, 2х10 МВА, схемы 35-5АН/10-1; линии 2 ВН/16 линий НН</v>
          </cell>
        </row>
        <row r="391">
          <cell r="B391" t="str">
            <v>ПС 110/10-6 кВ, 2х40 МВА, схемы 110-5АН/10(6)-1; линии 2 ВН/16 линий НН</v>
          </cell>
        </row>
        <row r="392">
          <cell r="B392" t="str">
            <v>ПС 110/6 кВ, 2х40 МВА, схемы 110-5Н/10-1; линии 2 ВН/22 линии НН</v>
          </cell>
        </row>
        <row r="393">
          <cell r="B393" t="str">
            <v>ПС 110/10 кВ 2х10 МВА, схемы 110-4Н/10-1; линии 2 ВН/16 линий НН</v>
          </cell>
        </row>
        <row r="394">
          <cell r="B394" t="str">
            <v>ПС 110/10 кВ, 2х25 МВА, схемы 110-12/10-1; линии 2 ВН/22 НН</v>
          </cell>
        </row>
        <row r="395">
          <cell r="B395" t="str">
            <v>ПС 110/10 кВ, 2х25 МВА, схемы 110-13/10-1; линии 2 ВН/22 НН</v>
          </cell>
        </row>
        <row r="396">
          <cell r="B396" t="str">
            <v>ПС 110/10 кВ, 2х25 МВА, схемы 110-5Н/10-2; линии 2 ВН/20 НН</v>
          </cell>
        </row>
        <row r="397">
          <cell r="B397" t="str">
            <v>ПС 110/10 кВ, 2х40 МВА, схемы 110-5Н/10-1; линии 2 ВН/36 НН</v>
          </cell>
        </row>
        <row r="398">
          <cell r="B398" t="str">
            <v>ПС 110/35/10 кВ, 2х10 МВА, схемы 110-9/35-9/10-1; линии 2 ВН/4 СН/36 НН</v>
          </cell>
        </row>
        <row r="399">
          <cell r="B399" t="str">
            <v>ПС 110/35/10 кВ, 2х25 МВА, схемы 110-12/35-9/10-1; линии 4 ВН/4 СН/36 НН</v>
          </cell>
        </row>
        <row r="400">
          <cell r="B400" t="str">
            <v>ПС 110/35/10 кВ, 2х25 МВА, схемы 110-13/35-9/10-1; линии 4 ВН/4 СН/36 НН</v>
          </cell>
        </row>
        <row r="401">
          <cell r="B401" t="str">
            <v>ПС 110/35/10 кВ, 2х40 МВА, схемы 110-13/35-9/10-1; линии 4 ВН/4 СН/36 НН</v>
          </cell>
        </row>
        <row r="402">
          <cell r="B402" t="str">
            <v>ПС 220/10 кВ, 2х63 МВА, схемы 220-5Н/10-1; линии 2 ВН/36 НН</v>
          </cell>
        </row>
        <row r="403">
          <cell r="B403" t="str">
            <v>ПС 220/35/10 кВ, 2х25 МВА, схемы 220-5Н/35-9/10-1; линии 2 ВН/4 СН/24 НН</v>
          </cell>
        </row>
        <row r="404">
          <cell r="B404" t="str">
            <v>ПС 220/110/6 кВ, 2х125 МВА, схемы 220-7/110-9/6-1; линии 2 ВН/2 СН/36 НН</v>
          </cell>
        </row>
        <row r="405">
          <cell r="B405" t="str">
            <v>ПС 220/110 кВ, 2х125 МВА, схемы 220-7/110-9; линии 2 ВН/7 СН</v>
          </cell>
        </row>
        <row r="406">
          <cell r="B406" t="str">
            <v>ПС 220/110/10 кВ, 2х250 МВА, схемы 220-16/110-9/10-1; линии 6 ВН/4 СН/36 НН</v>
          </cell>
        </row>
        <row r="409">
          <cell r="B409" t="str">
            <v>ПС 35/10 кВ, 2х6,3 МВА закр., схемы 35-4Н/10-1, линии 2 ВН/16 НН</v>
          </cell>
        </row>
        <row r="410">
          <cell r="B410" t="str">
            <v>ПС 35/10 кВ, 2х16 МВА закр., схемы 35-4Н/10-1; линии 2 ВН/16 НН</v>
          </cell>
        </row>
        <row r="411">
          <cell r="B411" t="str">
            <v>ПС 110/10 кВ, 2х10 МВА закр., схемы 110-5Н/10-1; 2 линии ВН/16 НН</v>
          </cell>
        </row>
        <row r="412">
          <cell r="B412" t="str">
            <v>ПС 110/10 кВ, 2х25 МВА закр., схемы 110-5Н/10-1; линии 2 ВН/32 НН</v>
          </cell>
        </row>
        <row r="413">
          <cell r="B413" t="str">
            <v>ПС 110/10 кВ, 2х40 МВА закр., схемы 110-5Н/10-1; линии 2 ВН/32 НН</v>
          </cell>
        </row>
        <row r="414">
          <cell r="B414" t="str">
            <v>ПС 110/10-6 кВ, 2х40 МВА закр., схемы 110-4Н/10(6)-1; линии 2 ВН/36 НН</v>
          </cell>
        </row>
        <row r="415">
          <cell r="B415" t="str">
            <v>ПС 110/10 кВ, 2х63 МВА закр., схемы 110-5Н/10-1; линии 2 ВН/36 НН</v>
          </cell>
        </row>
        <row r="416">
          <cell r="B416" t="str">
            <v>ПС 110/10 кВ 2х63 МВА, закр. элегаз схемы 110-13/10-3; линии 2 ВН/36 НН</v>
          </cell>
        </row>
        <row r="417">
          <cell r="B417" t="str">
            <v>ПС 220/110/10 2х200 МВА, закр. элегаз схемы 220-7/110-13/10-1; линии 2 ВН/6 СН/48 НН</v>
          </cell>
        </row>
        <row r="418">
          <cell r="B418" t="str">
            <v>ПС 220/110/10 2х200 МВА, закр. элегаз схемы 220-9Н/110-13/10-1; линии 4 ВН/8 СН/48 НН</v>
          </cell>
        </row>
        <row r="433">
          <cell r="B433" t="str">
            <v>ПС 35/10 кВ, схема 35-1 без выключателей</v>
          </cell>
        </row>
        <row r="434">
          <cell r="B434" t="str">
            <v>ПС 35/10 кВ, схемы 35-3АН, 35-4Н, 35-5Н, 35-5АН с выключателями</v>
          </cell>
        </row>
        <row r="435">
          <cell r="B435" t="str">
            <v>ПС 110/6-10 кВ, схема 110-4Н два блока с выкл. и перемычкой</v>
          </cell>
        </row>
        <row r="436">
          <cell r="B436" t="str">
            <v>ПС 110/6-10 кВ, схема 110-13 две рабочие системы шин</v>
          </cell>
        </row>
        <row r="437">
          <cell r="B437" t="str">
            <v>ПС 110/6-10 кВ, схемы 110-5Н, 110-5АН мостик</v>
          </cell>
        </row>
        <row r="438">
          <cell r="B438" t="str">
            <v>ПС 110/35/10 кВ, схема 110-13 две рабочие системы шин</v>
          </cell>
        </row>
        <row r="439">
          <cell r="B439" t="str">
            <v>ПС 220/10 кВ, схемы 220-5Н, 220-5АН мостик</v>
          </cell>
        </row>
        <row r="440">
          <cell r="B440" t="str">
            <v>ПС 220/35/10 кВ, схемы 220-5Н, 220-5АН мостик</v>
          </cell>
        </row>
        <row r="441">
          <cell r="B441" t="str">
            <v>ПС 220/110 кВ, схема 220-7 четырехугольник</v>
          </cell>
        </row>
        <row r="442">
          <cell r="B442" t="str">
            <v>ПС 220/110 кВ, схема 220-13 две рабочие системы шин</v>
          </cell>
        </row>
        <row r="445">
          <cell r="B445" t="str">
            <v>ПС 35/10 кВ закр., схемы 35-3АН, 35-4Н, 35-5Н, 35-5АН с выключателями</v>
          </cell>
        </row>
        <row r="446">
          <cell r="B446" t="str">
            <v>ПС 110/6-10 кВ закр., схема 110-13 две рабочие системы шин</v>
          </cell>
        </row>
        <row r="447">
          <cell r="B447" t="str">
            <v>ПС 110/6-10 кВ закр., схемы 110-5Н, 110-5АН мостик</v>
          </cell>
        </row>
        <row r="448">
          <cell r="B448" t="str">
            <v>ПС 220/10 кВ закр., схемы 220-5Н, 220-5АН мостик</v>
          </cell>
        </row>
        <row r="449">
          <cell r="B449" t="str">
            <v>ПС 220/110 кВ закр., схема 220-7 четырехугольник</v>
          </cell>
        </row>
        <row r="450">
          <cell r="B450" t="str">
            <v>ПС 220/110 кВ закр., схема 220-13 две рабочие системы шин</v>
          </cell>
        </row>
        <row r="453">
          <cell r="B453" t="str">
            <v>Противоаварийная автоматика ПС - до 2 присоед. 220 кВ</v>
          </cell>
        </row>
        <row r="454">
          <cell r="B454" t="str">
            <v>Противоаварийная автоматика ПС - свыше 2 присоед. 220 кВ</v>
          </cell>
        </row>
        <row r="455">
          <cell r="B455" t="str">
            <v>комплекс АСУ ТП  ПС 110 кВ</v>
          </cell>
        </row>
        <row r="456">
          <cell r="B456" t="str">
            <v>комплекс АСУ ТП  ПС 220 кВ</v>
          </cell>
        </row>
        <row r="457">
          <cell r="B457" t="str">
            <v>комплекс АИСКУЭ  ПС 110 кВ</v>
          </cell>
        </row>
        <row r="458">
          <cell r="B458" t="str">
            <v>комплекс АИСКУЭ  ПС 220 кВ</v>
          </cell>
        </row>
        <row r="459">
          <cell r="B459" t="str">
            <v>Система телемеханики  ПС 110 кВ</v>
          </cell>
        </row>
        <row r="460">
          <cell r="B460" t="str">
            <v>Система телемеханики  ПС 220 кВ</v>
          </cell>
        </row>
        <row r="461">
          <cell r="B461" t="str">
            <v>Система пожарно-охранной сигнализации ПС 110 кВ</v>
          </cell>
        </row>
        <row r="462">
          <cell r="B462" t="str">
            <v>Система пожарно-охранной сигнализации ПС 220 кВ</v>
          </cell>
        </row>
        <row r="465">
          <cell r="B465" t="str">
            <v>ОРУ 35 кВ схема 1: блок линия трансформатор с разъединителем</v>
          </cell>
        </row>
        <row r="466">
          <cell r="B466" t="str">
            <v>ОРУ 35 кВ схема 3Н: блок линия-трансформатор с выключателем</v>
          </cell>
        </row>
        <row r="467">
          <cell r="B467" t="str">
            <v>ОРУ 35 кВ схема 4Н: два блока с элегазовым выкл. и перемычкой со стороны линии</v>
          </cell>
        </row>
        <row r="468">
          <cell r="B468" t="str">
            <v>ОРУ 35 кВ схема 5Н, 5 АН: мостик с элег. выключателем в перемычке и в цепях</v>
          </cell>
        </row>
        <row r="469">
          <cell r="B469" t="str">
            <v>ОРУ 110 кВ схема 1: блок линия трансформатор с разъединителем</v>
          </cell>
        </row>
        <row r="470">
          <cell r="B470" t="str">
            <v>ОРУ 110 кВ схема 3Н: блок линия-трансформатор с выключателем</v>
          </cell>
        </row>
        <row r="471">
          <cell r="B471" t="str">
            <v>ОРУ 110 кВ схема 4Н: два блока с элегазовым выкл. и перемычкой со стороны линии</v>
          </cell>
        </row>
        <row r="472">
          <cell r="B472" t="str">
            <v>ОРУ 110 кВ схема 5Н, 5 АН: мостик с элег. выключателем в перемычке и в цепях</v>
          </cell>
        </row>
        <row r="473">
          <cell r="B473" t="str">
            <v>ОРУ 220 кВ схема 1: блок линия трансформатор с разъединителем</v>
          </cell>
        </row>
        <row r="474">
          <cell r="B474" t="str">
            <v>ОРУ 220 кВ схема 3Н: блок линия-трансформатор с выключателем</v>
          </cell>
        </row>
        <row r="475">
          <cell r="B475" t="str">
            <v>ОРУ 220 кВ схема 4Н: два блока с элегазовым выкл. и перемычкой со стороны линии</v>
          </cell>
        </row>
        <row r="476">
          <cell r="B476" t="str">
            <v>ОРУ 220 кВ схема 5Н, 5 АН: мостик с элег. выключателем в перемычке и в цепях</v>
          </cell>
        </row>
        <row r="479">
          <cell r="B479" t="str">
            <v>Выключатель 6-10 кВ масляный 31,5-40 кА</v>
          </cell>
        </row>
        <row r="480">
          <cell r="B480" t="str">
            <v>Выключатель 6-10 кВ вакуумный КРУН 31,5-40 кА</v>
          </cell>
        </row>
        <row r="481">
          <cell r="B481" t="str">
            <v>Выключатель 6-10 кВ элегазовый для ОРУ 31,5-40 кА</v>
          </cell>
        </row>
        <row r="482">
          <cell r="B482" t="str">
            <v>Выключатель 6-10 кВ элегазовый для КРУ 31,5-40 кА</v>
          </cell>
        </row>
        <row r="483">
          <cell r="B483" t="str">
            <v>Выключатель 35 кВ масляный наружной установки 20-25 кА</v>
          </cell>
        </row>
        <row r="484">
          <cell r="B484" t="str">
            <v>Выключатель 35 кВ вакуумный</v>
          </cell>
        </row>
        <row r="485">
          <cell r="B485" t="str">
            <v>Выключатель 35 кВ элегазовый для ОРУ</v>
          </cell>
        </row>
        <row r="486">
          <cell r="B486" t="str">
            <v>Выключатель 35 кВ элегазовый для КРУЭ</v>
          </cell>
        </row>
        <row r="487">
          <cell r="B487" t="str">
            <v>Выключатель 110 кВ воздушный</v>
          </cell>
        </row>
        <row r="488">
          <cell r="B488" t="str">
            <v>Выключатель 110 кВ масляный</v>
          </cell>
        </row>
        <row r="489">
          <cell r="B489" t="str">
            <v>Выключатель 110 кВ вакуумный КРУН</v>
          </cell>
        </row>
        <row r="490">
          <cell r="B490" t="str">
            <v>Выключатель 110 кВ элегазовый для ОРУ</v>
          </cell>
        </row>
        <row r="491">
          <cell r="B491" t="str">
            <v>Выключатель 110 кВ элегазовый для КРУЭ</v>
          </cell>
        </row>
        <row r="492">
          <cell r="B492" t="str">
            <v>Выключатель 110 кВ элегазовый для КРУЭ Siemens</v>
          </cell>
        </row>
        <row r="493">
          <cell r="B493" t="str">
            <v>Выключатель 110 кВ элегазовый для КРУЭ Hyundai</v>
          </cell>
        </row>
        <row r="494">
          <cell r="B494" t="str">
            <v>Выключатель 220 кВ воздушный</v>
          </cell>
        </row>
        <row r="495">
          <cell r="B495" t="str">
            <v>Выключатель 220 кВ масляный</v>
          </cell>
        </row>
        <row r="496">
          <cell r="B496" t="str">
            <v>Выключатель 220 кВ элегазовый для ОРУ</v>
          </cell>
        </row>
        <row r="497">
          <cell r="B497" t="str">
            <v>Выключатель 220 кВ  элегазовый для КРУЭ</v>
          </cell>
        </row>
        <row r="498">
          <cell r="B498" t="str">
            <v>Выключатель 220 кВ  элегазовый для КРУЭ  Siemens</v>
          </cell>
        </row>
        <row r="501">
          <cell r="B501" t="str">
            <v>Трансформатор 35/НН мощностью 2,5 МВА</v>
          </cell>
        </row>
        <row r="502">
          <cell r="B502" t="str">
            <v>Трансформатор 35/НН мощностью 4 МВА</v>
          </cell>
        </row>
        <row r="503">
          <cell r="B503" t="str">
            <v>Трансформатор 35/НН мощностью 6,3 МВА</v>
          </cell>
        </row>
        <row r="504">
          <cell r="B504" t="str">
            <v>Трансформатор 35/НН мощностью 10 МВА</v>
          </cell>
        </row>
        <row r="505">
          <cell r="B505" t="str">
            <v>Трансформатор 35/НН мощностью 16 МВА</v>
          </cell>
        </row>
        <row r="506">
          <cell r="B506" t="str">
            <v>Трансформатор 35/НН мощностью 25 МВА</v>
          </cell>
        </row>
        <row r="507">
          <cell r="B507" t="str">
            <v>Трансформатор 35/НН мощностью 40 МВА</v>
          </cell>
        </row>
        <row r="508">
          <cell r="B508" t="str">
            <v>Трансформатор 110/НН мощностью 6,3 МВА</v>
          </cell>
        </row>
        <row r="509">
          <cell r="B509" t="str">
            <v>Трансформатор 110/НН мощностью 10 МВА</v>
          </cell>
        </row>
        <row r="510">
          <cell r="B510" t="str">
            <v>Трансформатор 110/НН мощностью 16 МВА</v>
          </cell>
        </row>
        <row r="511">
          <cell r="B511" t="str">
            <v>Трансформатор 110/НН мощностью 25 МВА</v>
          </cell>
        </row>
        <row r="512">
          <cell r="B512" t="str">
            <v>Трансформатор 110/НН мощностью 40 МВА</v>
          </cell>
        </row>
        <row r="513">
          <cell r="B513" t="str">
            <v>Трансформатор 110/НН мощностью 63 МВА</v>
          </cell>
        </row>
        <row r="514">
          <cell r="B514" t="str">
            <v>Трансформатор 110/НН мощностью 80 МВА</v>
          </cell>
        </row>
        <row r="515">
          <cell r="B515" t="str">
            <v>Трансформатор 110/НН мощностью 125 МВА</v>
          </cell>
        </row>
        <row r="516">
          <cell r="B516" t="str">
            <v>Трансформатор 110/НН мощностью 220 МВА</v>
          </cell>
        </row>
        <row r="517">
          <cell r="B517" t="str">
            <v>Трансформатор 110/35/НН мощностью 6,3 МВА</v>
          </cell>
        </row>
        <row r="518">
          <cell r="B518" t="str">
            <v>Трансформатор 110/35/НН мощностью 10 МВА</v>
          </cell>
        </row>
        <row r="519">
          <cell r="B519" t="str">
            <v>Трансформатор 110/35/НН мощностью 16 МВА</v>
          </cell>
        </row>
        <row r="520">
          <cell r="B520" t="str">
            <v>Трансформатор 110/35/НН мощностью 25 МВА</v>
          </cell>
        </row>
        <row r="521">
          <cell r="B521" t="str">
            <v>Трансформатор 110/35/НН мощностью 40 МВА</v>
          </cell>
        </row>
        <row r="522">
          <cell r="B522" t="str">
            <v>Трансформатор 110/35/НН мощностью 63 МВА</v>
          </cell>
        </row>
        <row r="523">
          <cell r="B523" t="str">
            <v>Трансформатор 110/35/НН мощностью 80 МВА</v>
          </cell>
        </row>
        <row r="524">
          <cell r="B524" t="str">
            <v>Трансформатор 220/НН мощностью 40 МВА</v>
          </cell>
        </row>
        <row r="525">
          <cell r="B525" t="str">
            <v>Трансформатор 220/НН мощностью 63 МВА</v>
          </cell>
        </row>
        <row r="526">
          <cell r="B526" t="str">
            <v>Трансформатор 220/НН ПБВ мощностью 80 МВА</v>
          </cell>
        </row>
        <row r="527">
          <cell r="B527" t="str">
            <v>Трансформатор 220/НН мощностью 100 МВА</v>
          </cell>
        </row>
        <row r="528">
          <cell r="B528" t="str">
            <v>Трансформатор 220/НН ПБВ мощностью 125 МВА</v>
          </cell>
        </row>
        <row r="529">
          <cell r="B529" t="str">
            <v>Трансформатор 220/НН мощностью 160 МВА</v>
          </cell>
        </row>
        <row r="530">
          <cell r="B530" t="str">
            <v>Трансформатор 220/НН ПБВ мощностью 200 МВА</v>
          </cell>
        </row>
        <row r="531">
          <cell r="B531" t="str">
            <v>Трансформатор 220/35/НН мощностью 25 МВА</v>
          </cell>
        </row>
        <row r="532">
          <cell r="B532" t="str">
            <v>Трансформатор 220/35/НН мощностью 40 МВА</v>
          </cell>
        </row>
        <row r="533">
          <cell r="B533" t="str">
            <v>Автотрансформатор 220/110/НН мощностью 63 МВА</v>
          </cell>
        </row>
        <row r="534">
          <cell r="B534" t="str">
            <v>Автотрансформатор 220/110/НН мощностью 125 МВА</v>
          </cell>
        </row>
        <row r="535">
          <cell r="B535" t="str">
            <v>Автотрансформатор 220/110/НН мощностью 200 МВА</v>
          </cell>
        </row>
        <row r="536">
          <cell r="B536" t="str">
            <v>Автотрансформатор 220/110/НН мощностью 250 МВА</v>
          </cell>
        </row>
        <row r="537">
          <cell r="B537" t="str">
            <v>Лин. рег. тр-р ТДНЛ-10000/10 10 кВ, мощностью 10 МВА</v>
          </cell>
        </row>
        <row r="538">
          <cell r="B538" t="str">
            <v>Лин. рег. тр-р ТМНЛ-16000/10 10 кВ, мощностью 16 МВА</v>
          </cell>
        </row>
        <row r="539">
          <cell r="B539" t="str">
            <v>Лин. рег. тр-р ТДНЛ-40000/10 10 кВ, мощностью 40 МВА</v>
          </cell>
        </row>
        <row r="540">
          <cell r="B540" t="str">
            <v>Лин. рег. тр-р ТДНЛ-63000/10 10 кВ, мощностью 63 МВА</v>
          </cell>
        </row>
        <row r="541">
          <cell r="B541" t="str">
            <v>Лин. рег. тр-р ТДНЛ-63000/35 35 кВ, мощностью 63 МВА</v>
          </cell>
        </row>
        <row r="544">
          <cell r="B544" t="str">
            <v>Синхр. компенсатор КСВБ-50-11 мощностью 50 МВАр</v>
          </cell>
        </row>
        <row r="545">
          <cell r="B545" t="str">
            <v>Синхр. компенсатор КСВБО-50-11 мощностью 50 МВАр</v>
          </cell>
        </row>
        <row r="546">
          <cell r="B546" t="str">
            <v>Синхр. компенсатор КСВБ-100-11 мощностью 100 МВАр</v>
          </cell>
        </row>
        <row r="547">
          <cell r="B547" t="str">
            <v>Синхр. компенсатор КСВБО-100-11 мощностью 100 МВАр</v>
          </cell>
        </row>
        <row r="548">
          <cell r="B548" t="str">
            <v>Асинхр. компенсатор АСК-50 мощностью 50 МВАр</v>
          </cell>
        </row>
        <row r="549">
          <cell r="B549" t="str">
            <v>Асинхр. компенсатор АСК-100 мощностью 100 МВАр</v>
          </cell>
        </row>
        <row r="550">
          <cell r="B550" t="str">
            <v>Статич. тиристорный компенсатор СТК-50</v>
          </cell>
        </row>
        <row r="551">
          <cell r="B551" t="str">
            <v>Статич. тиристорный компенсатор СТК-100</v>
          </cell>
        </row>
        <row r="552">
          <cell r="B552" t="str">
            <v>Два синхр. компенсатора КСВБ-50-11 мощностью 50 МВАр</v>
          </cell>
        </row>
        <row r="553">
          <cell r="B553" t="str">
            <v>Два синхр. компенсатора КСВБО-50-11 мощностью 50 МВАр</v>
          </cell>
        </row>
        <row r="554">
          <cell r="B554" t="str">
            <v>Два синхр. компенсатора КСВБ-100-11 мощностью 100 МВАр</v>
          </cell>
        </row>
        <row r="555">
          <cell r="B555" t="str">
            <v>Два синхр. компенсатора КСВБО-100-11 мощностью 100 МВАр</v>
          </cell>
        </row>
        <row r="556">
          <cell r="B556" t="str">
            <v>Два асинхр. компенсатора АСК-50 мощностью 50 МВАр</v>
          </cell>
        </row>
        <row r="557">
          <cell r="B557" t="str">
            <v>Два асинхр. компенсатора АСК-100 мощностью 100 МВАр</v>
          </cell>
        </row>
        <row r="558">
          <cell r="B558" t="str">
            <v>Два статич. тиристорных компенсатора СТК-50</v>
          </cell>
        </row>
        <row r="559">
          <cell r="B559" t="str">
            <v>Два статич. тиристорных компенсатора СТК-100</v>
          </cell>
        </row>
        <row r="562">
          <cell r="B562" t="str">
            <v>Упр. шунтирующий реактор УШР-110 мощностью 32 МВА</v>
          </cell>
        </row>
        <row r="563">
          <cell r="B563" t="str">
            <v>Упр. шунтирующий реактор УШР-220 мощностью 63 МВА</v>
          </cell>
        </row>
        <row r="564">
          <cell r="B564" t="str">
            <v>Упр. шунтирующий реактор УШР-220 мощностью 100 МВА</v>
          </cell>
        </row>
        <row r="565">
          <cell r="B565" t="str">
            <v>Шунтирующий реактор РТМ 11 кВ мощностью 3,3 МВА, 3 фазы</v>
          </cell>
        </row>
        <row r="566">
          <cell r="B566" t="str">
            <v>Шунтирующий реактор РТД 38,5 кВ мощностью 20 МВА, 3 фазы</v>
          </cell>
        </row>
        <row r="567">
          <cell r="B567" t="str">
            <v>Шунтирующий реактор 3хРОДБС 121 кВ мощностью 3х33,3 МВА, 3 фазы</v>
          </cell>
        </row>
        <row r="568">
          <cell r="B568" t="str">
            <v>Шунтовая конденс. батарея 6 кВ мощность. 1,45 МВАр</v>
          </cell>
        </row>
        <row r="569">
          <cell r="B569" t="str">
            <v>Шунтовая конденс. батарея 6 кВ мощность. 2,9 МВАр регулир.</v>
          </cell>
        </row>
        <row r="570">
          <cell r="B570" t="str">
            <v>Шунтовая конденс. батарея 6 кВ мощность. 4,3 МВАр</v>
          </cell>
        </row>
        <row r="571">
          <cell r="B571" t="str">
            <v>Шунтовая конденс. батарея 6 кВ мощность. 5,8 МВАр регулир.</v>
          </cell>
        </row>
        <row r="572">
          <cell r="B572" t="str">
            <v>Шунтовая конденс. батарея 6 кВ мощность. 7,2 МВАр</v>
          </cell>
        </row>
        <row r="573">
          <cell r="B573" t="str">
            <v>Шунтовая конденс. батарея 10 кВ мощность. 1,2 МВАр</v>
          </cell>
        </row>
        <row r="574">
          <cell r="B574" t="str">
            <v>Шунтовая конденс. батарея 10 кВ мощность. 2,4 МВАр</v>
          </cell>
        </row>
        <row r="575">
          <cell r="B575" t="str">
            <v>Шунтовая конденс. батарея 10 кВ мощность. 3,6 МВАр</v>
          </cell>
        </row>
        <row r="576">
          <cell r="B576" t="str">
            <v>Шунтовая конденс. батарея 10 кВ мощность. 4,8 МВАр регулир.</v>
          </cell>
        </row>
        <row r="577">
          <cell r="B577" t="str">
            <v>Шунтовая конденс. батарея 10 кВ мощность. 6,0 МВАр</v>
          </cell>
        </row>
        <row r="578">
          <cell r="B578" t="str">
            <v>Шунтовая конденс. батарея 10 кВ мощность. 7,2 МВАр</v>
          </cell>
        </row>
        <row r="579">
          <cell r="B579" t="str">
            <v>Шунтовая конденс. батарея 10 кВ мощность. 9,6 МВАр регулир.</v>
          </cell>
        </row>
        <row r="580">
          <cell r="B580" t="str">
            <v>Шунтовая конденс. батарея 10 кВ мощность. 12 МВАр</v>
          </cell>
        </row>
        <row r="581">
          <cell r="B581" t="str">
            <v>Шунтовая конденс. батарея 35 кВ мощность. 9,1 МВАр</v>
          </cell>
        </row>
        <row r="582">
          <cell r="B582" t="str">
            <v>Шунтовая конденс. батарея 35 кВ мощность. 13,6 МВАр</v>
          </cell>
        </row>
        <row r="583">
          <cell r="B583" t="str">
            <v>Шунтовая конденс. батарея 35 кВ мощность. 18,1 МВАр</v>
          </cell>
        </row>
        <row r="584">
          <cell r="B584" t="str">
            <v>Шунтовая конденс. батарея 110 кВ мощность. 27,2 МВАр</v>
          </cell>
        </row>
        <row r="585">
          <cell r="B585" t="str">
            <v>Шунтовая конденс. батарея 110 кВ мощность. 40,8 МВАр</v>
          </cell>
        </row>
        <row r="586">
          <cell r="B586" t="str">
            <v>Шунтовая конденс. батарея 110 кВ мощность. 54 МВАр</v>
          </cell>
        </row>
        <row r="587">
          <cell r="B587" t="str">
            <v>Шунтовая конденс. батарея 110 кВ мощность. 54,4 МВАр регулир.</v>
          </cell>
        </row>
        <row r="588">
          <cell r="B588" t="str">
            <v>Вакуумно-реакторная группа 10 кВ мощностью 7,5 МВАр</v>
          </cell>
        </row>
        <row r="589">
          <cell r="B589" t="str">
            <v>Вакуумно-реакторная группа 10 кВ мощностью 10 МВАр</v>
          </cell>
        </row>
        <row r="590">
          <cell r="B590" t="str">
            <v>Вакуумно-реакторная группа 10 кВ мощностью 20 МВАр</v>
          </cell>
        </row>
        <row r="591">
          <cell r="B591" t="str">
            <v>Вакуумно-реакторная группа 10 кВ мощностью 50 МВАр</v>
          </cell>
        </row>
        <row r="592">
          <cell r="B592" t="str">
            <v>Дугогасящий масл. однофазный реактор РЗДСОМ-380/10 У1</v>
          </cell>
        </row>
        <row r="593">
          <cell r="B593" t="str">
            <v>Дугогасящий масл. однофазный реактор РЗДСОМ-1520/10 У1</v>
          </cell>
        </row>
        <row r="594">
          <cell r="B594" t="str">
            <v>Дугогасящий масл. однофазный реактор РЗДПОМ-190/10 У1</v>
          </cell>
        </row>
        <row r="595">
          <cell r="B595" t="str">
            <v>Дугогасящий масл. однофазный реактор РЗДПОМА-190/10 У1</v>
          </cell>
        </row>
        <row r="596">
          <cell r="B596" t="str">
            <v>Дугогасящий масл. однофазный реактор РУОМ-300/6 УХЛ1</v>
          </cell>
        </row>
        <row r="597">
          <cell r="B597" t="str">
            <v>Дугогасящий масл. однофазный реактор РЗДПОМ-480/10 У1</v>
          </cell>
        </row>
        <row r="598">
          <cell r="B598" t="str">
            <v>Дугогасящий масл. однофазный реактор РУОМ-480/10 УХЛ1</v>
          </cell>
        </row>
        <row r="599">
          <cell r="B599" t="str">
            <v>Дугогасящий масл. однофазный реактор РЗДПОМ-480/20 У1</v>
          </cell>
        </row>
        <row r="600">
          <cell r="B600" t="str">
            <v>Дугогасящий масл. однофазный реактор РЗДПОМ-480/35 У1</v>
          </cell>
        </row>
        <row r="601">
          <cell r="B601" t="str">
            <v>Одинарный сух.токоогр.реактор РТОС 10-1600-0,25 У3 внутр. установки</v>
          </cell>
        </row>
        <row r="602">
          <cell r="B602" t="str">
            <v>Одинарный сух.токоогр.реактор РТОС 10-1600-0,35 У3 внутр. установки</v>
          </cell>
        </row>
        <row r="603">
          <cell r="B603" t="str">
            <v>Одинарный сух.токоогр.реактор РТОС 10-2500-0,35 У3 внутр. установки</v>
          </cell>
        </row>
        <row r="604">
          <cell r="B604" t="str">
            <v>Одинарный сух.токоогр.реактор РТОС 10-4000-0,25 У3 внутр. установки</v>
          </cell>
        </row>
        <row r="605">
          <cell r="B605" t="str">
            <v>Трехфазный сухой токоогр. реактор РТСТ 10-1000-01,4 У3 внутр. установки</v>
          </cell>
        </row>
        <row r="606">
          <cell r="B606" t="str">
            <v>Трехфазный сухой токоогр. реактор РТСТ 10-1000-0,35 У3 внутр. установки</v>
          </cell>
        </row>
        <row r="607">
          <cell r="B607" t="str">
            <v>Трехфазный сухой токоогр. реактор РТСТ 10-1000-0,56 У3 внутр. Установки</v>
          </cell>
        </row>
        <row r="608">
          <cell r="B608" t="str">
            <v>Трехфазный сухой токоогр. реактор РТСТ 10-1600-0,35 У3 внутр. установки</v>
          </cell>
        </row>
        <row r="609">
          <cell r="B609" t="str">
            <v>Трехфазный сухой токоогр. реактор РТСТ 10-5000-0,0,1 УХЛ1 3 внутр. установки</v>
          </cell>
        </row>
        <row r="612">
          <cell r="B612" t="str">
            <v>Демонтаж трансформатора 35 кВ 10-40 МВА, с консервацией</v>
          </cell>
        </row>
        <row r="613">
          <cell r="B613" t="str">
            <v>Демонтаж трансформатора 35 кВ 10-40 МВА, с использованием</v>
          </cell>
        </row>
        <row r="614">
          <cell r="B614" t="str">
            <v>Демонтаж трансформатора 35 кВ 10-40 МВА, в лом с разборкой</v>
          </cell>
        </row>
        <row r="615">
          <cell r="B615" t="str">
            <v>Демонтаж трансформатора 35 кВ 10-40 МВА, в лом без разборки</v>
          </cell>
        </row>
        <row r="616">
          <cell r="B616" t="str">
            <v>Демонтаж трансформатора 110 кВ 2,5-6,3 МВА, с консервацией</v>
          </cell>
        </row>
        <row r="617">
          <cell r="B617" t="str">
            <v>Демонтаж трансформатора 110 кВ 2,5-6,3 МВА, с использованием</v>
          </cell>
        </row>
        <row r="618">
          <cell r="B618" t="str">
            <v>Демонтаж трансформатора 110 кВ 2,5-6,3 МВА, в лом с разборкой</v>
          </cell>
        </row>
        <row r="619">
          <cell r="B619" t="str">
            <v>Демонтаж трансформатора 110 кВ 2,5-6,3 МВА, в лом без разборки</v>
          </cell>
        </row>
        <row r="620">
          <cell r="B620" t="str">
            <v>Демонтаж трансформатора 110 кВ 25-80 МВА, с консервацией</v>
          </cell>
        </row>
        <row r="621">
          <cell r="B621" t="str">
            <v>Демонтаж трансформатора 110 кВ 25-80 МВА, с использованием</v>
          </cell>
        </row>
        <row r="622">
          <cell r="B622" t="str">
            <v>Демонтаж трансформатора 110 кВ 25-80 МВА, в лом с разборкой</v>
          </cell>
        </row>
        <row r="623">
          <cell r="B623" t="str">
            <v>Демонтаж трансформатора 110 кВ 25-80 МВА, в лом без разборки</v>
          </cell>
        </row>
        <row r="624">
          <cell r="B624" t="str">
            <v>Демонтаж трансформатора 220 кВ 25-160 МВА, с консервацией</v>
          </cell>
        </row>
        <row r="625">
          <cell r="B625" t="str">
            <v>Демонтаж трансформатора 220 кВ 25-160 МВА, с использованием</v>
          </cell>
        </row>
        <row r="626">
          <cell r="B626" t="str">
            <v>Демонтаж трансформатора 220 кВ 25-160 МВА, в лом с разборкой</v>
          </cell>
        </row>
        <row r="627">
          <cell r="B627" t="str">
            <v>Демонтаж трансформатора 220 кВ 25-160 МВА, в лом без разборки</v>
          </cell>
        </row>
        <row r="628">
          <cell r="B628" t="str">
            <v>Демонтаж трансформатора 220 кВ 200-250 МВА, с консервацией</v>
          </cell>
        </row>
        <row r="629">
          <cell r="B629" t="str">
            <v>Демонтаж трансформатора 220 кВ 200-250 МВА, с использованием</v>
          </cell>
        </row>
        <row r="630">
          <cell r="B630" t="str">
            <v>Демонтаж трансформатора 220 кВ 200-250 МВА, в лом с разборкой</v>
          </cell>
        </row>
        <row r="631">
          <cell r="B631" t="str">
            <v>Демонтаж трансформатора 220 кВ 200-250 МВА, в лом без разборки</v>
          </cell>
        </row>
        <row r="632">
          <cell r="B632" t="str">
            <v>Демонтаж масляного выключателя 35 кВ, с консервацией</v>
          </cell>
        </row>
        <row r="633">
          <cell r="B633" t="str">
            <v>Демонтаж масляного выключателя 35 кВ, с использованием</v>
          </cell>
        </row>
        <row r="634">
          <cell r="B634" t="str">
            <v>Демонтаж масляного выключателя 35 кВ, в лом с разборкой</v>
          </cell>
        </row>
        <row r="635">
          <cell r="B635" t="str">
            <v>Демонтаж масляного выключателя 35 кВ, в лом без разборки</v>
          </cell>
        </row>
        <row r="636">
          <cell r="B636" t="str">
            <v>Демонтаж масляного выключателя 110 кВ, с консервацией</v>
          </cell>
        </row>
        <row r="637">
          <cell r="B637" t="str">
            <v>Демонтаж масляного выключателя 110 кВ, с использованием</v>
          </cell>
        </row>
        <row r="638">
          <cell r="B638" t="str">
            <v>Демонтаж масляного выключателя 110 кВ, в лом с разборкой</v>
          </cell>
        </row>
        <row r="639">
          <cell r="B639" t="str">
            <v>Демонтаж масляного выключателя 110 кВ, в лом без разборки</v>
          </cell>
        </row>
        <row r="640">
          <cell r="B640" t="str">
            <v>Демонтаж масляного выключателя 220 кВ, с консервацией</v>
          </cell>
        </row>
        <row r="641">
          <cell r="B641" t="str">
            <v>Демонтаж масляного выключателя 220 кВ, с использованием</v>
          </cell>
        </row>
        <row r="642">
          <cell r="B642" t="str">
            <v>Демонтаж масляного выключателя 220 кВ, в лом с разборкой</v>
          </cell>
        </row>
        <row r="643">
          <cell r="B643" t="str">
            <v>Демонтаж масляного выключателя 220 кВ, в лом без разборки</v>
          </cell>
        </row>
        <row r="644">
          <cell r="B644" t="str">
            <v>Демонтаж воздушного выключателя 220 кВ, с консервацией</v>
          </cell>
        </row>
        <row r="645">
          <cell r="B645" t="str">
            <v>Демонтаж воздушного выключателя 220 кВ, с использованием</v>
          </cell>
        </row>
        <row r="646">
          <cell r="B646" t="str">
            <v>Демонтаж воздушного выключателя 220 кВ, в лом с разборкой</v>
          </cell>
        </row>
        <row r="647">
          <cell r="B647" t="str">
            <v>Демонтаж воздушного выключателя 220 кВ, в лом без разборки</v>
          </cell>
        </row>
        <row r="648">
          <cell r="B648" t="str">
            <v>Демонтаж разъединителя 35 кВ, с консервацией</v>
          </cell>
        </row>
        <row r="649">
          <cell r="B649" t="str">
            <v>Демонтаж разъединителя 35 кВ, с использованием</v>
          </cell>
        </row>
        <row r="650">
          <cell r="B650" t="str">
            <v>Демонтаж разъединителя 35 кВ, в лом с разборкой</v>
          </cell>
        </row>
        <row r="651">
          <cell r="B651" t="str">
            <v>Демонтаж разъединителя 35 кВ, в лом без разборки</v>
          </cell>
        </row>
        <row r="652">
          <cell r="B652" t="str">
            <v>Демонтаж разъединителя 110 кВ, с консервацией</v>
          </cell>
        </row>
        <row r="653">
          <cell r="B653" t="str">
            <v>Демонтаж разъединителя 110 кВ, с использованием</v>
          </cell>
        </row>
        <row r="654">
          <cell r="B654" t="str">
            <v>Демонтаж разъединителя 110 кВ, в лом с разборкой</v>
          </cell>
        </row>
        <row r="655">
          <cell r="B655" t="str">
            <v>Демонтаж разъединителя 110 кВ, в лом без разборки</v>
          </cell>
        </row>
        <row r="656">
          <cell r="B656" t="str">
            <v>Демонтаж разъединителя 220 кВ, с консервацией</v>
          </cell>
        </row>
        <row r="657">
          <cell r="B657" t="str">
            <v>Демонтаж разъединителя 220 кВ, с использованием</v>
          </cell>
        </row>
        <row r="658">
          <cell r="B658" t="str">
            <v>Демонтаж разъединителя 220 кВ, в лом с разборкой</v>
          </cell>
        </row>
        <row r="659">
          <cell r="B659" t="str">
            <v>Демонтаж разъединителя 220 кВ, в лом без разборки</v>
          </cell>
        </row>
        <row r="660">
          <cell r="B660" t="str">
            <v>Демонтаж стальных опор под оборудование, с консервацией</v>
          </cell>
        </row>
        <row r="661">
          <cell r="B661" t="str">
            <v>Демонтаж стальных опор под оборудование, с использованием</v>
          </cell>
        </row>
        <row r="662">
          <cell r="B662" t="str">
            <v>Демонтаж стальных опор под оборудование, в лом с разборкой</v>
          </cell>
        </row>
        <row r="663">
          <cell r="B663" t="str">
            <v>Демонтаж стальных опор под оборудование, в лом без разборки</v>
          </cell>
        </row>
        <row r="666">
          <cell r="B666" t="str">
            <v>Мачтовые подстанции мощностью 25-250 кВА</v>
          </cell>
        </row>
        <row r="667">
          <cell r="B667" t="str">
            <v>КТП с тр-ром мощностью 25-630 кВА</v>
          </cell>
        </row>
        <row r="668">
          <cell r="B668" t="str">
            <v>КТП с двумя тр-рами мощностью 160-630 кВА</v>
          </cell>
        </row>
        <row r="669">
          <cell r="B669" t="str">
            <v>БКТП закрытого типа с двумя тр-рами мощностью 160-630 кВА</v>
          </cell>
        </row>
        <row r="670">
          <cell r="B670" t="str">
            <v>Распределительные пункты наружной установки</v>
          </cell>
        </row>
        <row r="671">
          <cell r="B671" t="str">
            <v>Распределительные пункты закрытого типа</v>
          </cell>
        </row>
        <row r="672">
          <cell r="B672" t="str">
            <v>Секционирующие пункты</v>
          </cell>
        </row>
        <row r="675">
          <cell r="B675" t="str">
            <v>ПС 35/6-10 кВ схема 35-4 блок линия-трансформатор</v>
          </cell>
        </row>
        <row r="676">
          <cell r="B676" t="str">
            <v>ПС 35/6-10 кВ схема 35-5 мостик с тремя выключателями</v>
          </cell>
        </row>
        <row r="677">
          <cell r="B677" t="str">
            <v>ПС 35/6-10 кВ сборные шины с 8 ячейками ВН</v>
          </cell>
        </row>
        <row r="678">
          <cell r="B678" t="str">
            <v>ПС 110/6-10 кВ схема 110-4 блок линия трансформатор</v>
          </cell>
        </row>
        <row r="679">
          <cell r="B679" t="str">
            <v>ПС 110/6-10 кВ схема 110-5 мостик с тремя выключателями</v>
          </cell>
        </row>
        <row r="680">
          <cell r="B680" t="str">
            <v>ПС 110/6-10 кВ сборные шины с 8 ячейками ВН</v>
          </cell>
        </row>
        <row r="681">
          <cell r="B681" t="str">
            <v>ПС 110/35/6-10 кВ схема 110-4 с 5 ячейками 35 кВ</v>
          </cell>
        </row>
        <row r="682">
          <cell r="B682" t="str">
            <v>ПС 110/35/6-10 кВ схема 110-5 мостик с 9 ячейками 35 кВ</v>
          </cell>
        </row>
        <row r="683">
          <cell r="B683" t="str">
            <v>ПС 110/35/6-10 кВ сборные шины с 9 ячейками 110 кВ и 9 ячейками 35 кВ</v>
          </cell>
        </row>
        <row r="684">
          <cell r="B684" t="str">
            <v>ПС 220/6-10 кВ схема 220-4 блок линия-трансформатор</v>
          </cell>
        </row>
        <row r="685">
          <cell r="B685" t="str">
            <v>ПС 220/6-10 кВ схема 220-5 мостик</v>
          </cell>
        </row>
        <row r="686">
          <cell r="B686" t="str">
            <v>ПС 220/6-10 кВ схема 220-7 четырехугольник</v>
          </cell>
        </row>
        <row r="687">
          <cell r="B687" t="str">
            <v>ПС 220/6-10 кВ сборные шины с 9 ячейками 220 кВ</v>
          </cell>
        </row>
        <row r="688">
          <cell r="B688" t="str">
            <v>ПС 220/35/6-10 кВ схема 220-4 блок с 10 ячейками 35 кВ</v>
          </cell>
        </row>
        <row r="689">
          <cell r="B689" t="str">
            <v>ПС 220/110/6-10 кВ схема 220-4 блок с 6 ячейками 110 кВ</v>
          </cell>
        </row>
        <row r="690">
          <cell r="B690" t="str">
            <v>ПС 220/110/6-10 кВ схема 220-5 мостик с 12 ячейками 110 кВ</v>
          </cell>
        </row>
        <row r="691">
          <cell r="B691" t="str">
            <v>ПС 220/110/6-10 кВ сборные шины с 9 ячейками 220 кВ и 8 ячейками 110 кВ</v>
          </cell>
        </row>
        <row r="692">
          <cell r="B692" t="str">
            <v>ПС 220/110/35/10 кВ сборные шины с 9х220 кв, 9Х110 кВ, 10х35 кВ, 4 тр-ра</v>
          </cell>
        </row>
        <row r="694">
          <cell r="B694" t="str">
            <v>Здания КРУЭ, ЗРУ до 20 кВ (укомплектованные оборудованием СЖО)</v>
          </cell>
        </row>
        <row r="695">
          <cell r="B695" t="str">
            <v>Здания КРУЭ, ЗРУ 35 кВ (укомплектованные оборудованием СЖО)</v>
          </cell>
        </row>
        <row r="696">
          <cell r="B696" t="str">
            <v>Здания КРУЭ, ЗРУ 110 кВ (укомплектованные оборудованием СЖО)</v>
          </cell>
        </row>
        <row r="697">
          <cell r="B697" t="str">
            <v>Здания КРУЭ, ЗРУ 220 кВ (укомплектованные оборудованием СЖО)</v>
          </cell>
        </row>
        <row r="700">
          <cell r="B700" t="str">
            <v>Закрытая</v>
          </cell>
        </row>
        <row r="701">
          <cell r="B701" t="str">
            <v>Открытая</v>
          </cell>
        </row>
        <row r="715">
          <cell r="B715" t="str">
            <v>Постоянный отвод земель под КЛ 0,4 кВ и ниже</v>
          </cell>
        </row>
        <row r="716">
          <cell r="B716" t="str">
            <v xml:space="preserve">Постоянный отвод земель под КЛ выше 0,4 кВ и до 10 кВ </v>
          </cell>
        </row>
        <row r="717">
          <cell r="B717" t="str">
            <v>Постоянный отвод земель под КЛ 35 кВ</v>
          </cell>
        </row>
        <row r="718">
          <cell r="B718" t="str">
            <v>Постоянный отвод земель под КЛ 110 кВ и выше</v>
          </cell>
        </row>
      </sheetData>
      <sheetData sheetId="27">
        <row r="5">
          <cell r="HN5" t="str">
            <v>I</v>
          </cell>
          <cell r="HO5" t="str">
            <v>II</v>
          </cell>
          <cell r="HP5" t="str">
            <v>III</v>
          </cell>
          <cell r="HQ5" t="str">
            <v>IV</v>
          </cell>
          <cell r="HR5" t="str">
            <v>V</v>
          </cell>
          <cell r="HS5" t="str">
            <v>VI</v>
          </cell>
          <cell r="HT5" t="str">
            <v>VII</v>
          </cell>
          <cell r="HU5" t="str">
            <v>VIII</v>
          </cell>
          <cell r="HV5" t="str">
            <v>IX</v>
          </cell>
          <cell r="HW5" t="str">
            <v>X</v>
          </cell>
          <cell r="HX5" t="str">
            <v>XI</v>
          </cell>
          <cell r="HY5" t="str">
            <v>XII</v>
          </cell>
          <cell r="HZ5" t="str">
            <v>XIII</v>
          </cell>
          <cell r="IA5" t="str">
            <v>XIV</v>
          </cell>
          <cell r="IB5" t="str">
            <v>XV</v>
          </cell>
          <cell r="IC5" t="str">
            <v>XVI</v>
          </cell>
          <cell r="ID5" t="str">
            <v>XVII</v>
          </cell>
          <cell r="IE5" t="str">
            <v>XVIII</v>
          </cell>
          <cell r="IF5" t="str">
            <v>XIX</v>
          </cell>
          <cell r="IG5" t="str">
            <v>XX</v>
          </cell>
          <cell r="IH5" t="str">
            <v>XXI</v>
          </cell>
          <cell r="II5" t="str">
            <v>XXII</v>
          </cell>
          <cell r="IJ5" t="str">
            <v>XXIII</v>
          </cell>
          <cell r="IK5" t="str">
            <v>XXIV</v>
          </cell>
          <cell r="IL5" t="str">
            <v>XXV</v>
          </cell>
          <cell r="IM5" t="str">
            <v>XXVI</v>
          </cell>
          <cell r="IN5" t="str">
            <v>XXVII</v>
          </cell>
          <cell r="IO5" t="str">
            <v>XXVIII</v>
          </cell>
          <cell r="IP5" t="str">
            <v>XXIX</v>
          </cell>
          <cell r="IQ5" t="str">
            <v>XXX</v>
          </cell>
        </row>
        <row r="6">
          <cell r="B6" t="str">
            <v>Белгородская область</v>
          </cell>
        </row>
        <row r="7">
          <cell r="B7" t="str">
            <v>Брянская область</v>
          </cell>
        </row>
        <row r="8">
          <cell r="B8" t="str">
            <v>Владимирская область</v>
          </cell>
        </row>
        <row r="9">
          <cell r="B9" t="str">
            <v>Воронежская область</v>
          </cell>
        </row>
        <row r="10">
          <cell r="B10" t="str">
            <v>Ивановская область</v>
          </cell>
        </row>
        <row r="11">
          <cell r="B11" t="str">
            <v>Калужская область</v>
          </cell>
        </row>
        <row r="12">
          <cell r="B12" t="str">
            <v>Костромская область</v>
          </cell>
        </row>
        <row r="13">
          <cell r="B13" t="str">
            <v>Курская область</v>
          </cell>
        </row>
        <row r="14">
          <cell r="B14" t="str">
            <v>Липецкая область</v>
          </cell>
        </row>
        <row r="15">
          <cell r="B15" t="str">
            <v>Московская область</v>
          </cell>
        </row>
        <row r="16">
          <cell r="B16" t="str">
            <v>Орловская область</v>
          </cell>
        </row>
        <row r="17">
          <cell r="B17" t="str">
            <v>Рязанская область</v>
          </cell>
        </row>
        <row r="18">
          <cell r="B18" t="str">
            <v>Смоленская область</v>
          </cell>
        </row>
        <row r="19">
          <cell r="B19" t="str">
            <v>Тамбовская область</v>
          </cell>
        </row>
        <row r="20">
          <cell r="B20" t="str">
            <v>Тверская область</v>
          </cell>
        </row>
        <row r="21">
          <cell r="B21" t="str">
            <v>Тульская область</v>
          </cell>
        </row>
        <row r="22">
          <cell r="B22" t="str">
            <v>Ярославская область</v>
          </cell>
        </row>
        <row r="23">
          <cell r="B23" t="str">
            <v>г. Москва</v>
          </cell>
        </row>
        <row r="24">
          <cell r="B24" t="str">
            <v>Республика Карелия</v>
          </cell>
        </row>
        <row r="25">
          <cell r="B25" t="str">
            <v>Республика Коми</v>
          </cell>
        </row>
        <row r="26">
          <cell r="B26" t="str">
            <v>Архангельская область</v>
          </cell>
        </row>
        <row r="27">
          <cell r="B27" t="str">
            <v>Ненецкий национальный округ</v>
          </cell>
        </row>
        <row r="28">
          <cell r="B28" t="str">
            <v>Вологодская область</v>
          </cell>
        </row>
        <row r="29">
          <cell r="B29" t="str">
            <v>Калининградская область</v>
          </cell>
        </row>
        <row r="30">
          <cell r="B30" t="str">
            <v>Ленинградская область</v>
          </cell>
        </row>
        <row r="31">
          <cell r="B31" t="str">
            <v>Мурманская область</v>
          </cell>
        </row>
        <row r="32">
          <cell r="B32" t="str">
            <v>Новгородская область</v>
          </cell>
        </row>
        <row r="33">
          <cell r="B33" t="str">
            <v>Псковская область</v>
          </cell>
        </row>
        <row r="34">
          <cell r="B34" t="str">
            <v>г. Санкт-Петербург</v>
          </cell>
        </row>
        <row r="35">
          <cell r="B35" t="str">
            <v>Республика Адыгея</v>
          </cell>
        </row>
        <row r="36">
          <cell r="B36" t="str">
            <v>Астраханская область</v>
          </cell>
        </row>
        <row r="37">
          <cell r="B37" t="str">
            <v>Волгоградская область</v>
          </cell>
        </row>
        <row r="38">
          <cell r="B38" t="str">
            <v>Республика Калмыкия</v>
          </cell>
        </row>
        <row r="39">
          <cell r="B39" t="str">
            <v>Краснодарский край</v>
          </cell>
        </row>
        <row r="40">
          <cell r="B40" t="str">
            <v>Ростовская область</v>
          </cell>
        </row>
        <row r="41">
          <cell r="B41" t="str">
            <v>Республика Дагестан</v>
          </cell>
        </row>
        <row r="42">
          <cell r="B42" t="str">
            <v>Республика Ингушетия</v>
          </cell>
        </row>
        <row r="43">
          <cell r="B43" t="str">
            <v>Кабардино-Балкарская Республика</v>
          </cell>
        </row>
        <row r="44">
          <cell r="B44" t="str">
            <v>Карачаево-Черкесская Республика</v>
          </cell>
        </row>
        <row r="45">
          <cell r="B45" t="str">
            <v>Республика Северная Осетия-Алания</v>
          </cell>
        </row>
        <row r="46">
          <cell r="B46" t="str">
            <v>Чеченская Республика</v>
          </cell>
        </row>
        <row r="47">
          <cell r="B47" t="str">
            <v>Ставропольский край</v>
          </cell>
        </row>
        <row r="48">
          <cell r="B48" t="str">
            <v>Республика Башкортостан</v>
          </cell>
        </row>
        <row r="49">
          <cell r="B49" t="str">
            <v>Республика Марий Эл</v>
          </cell>
        </row>
        <row r="50">
          <cell r="B50" t="str">
            <v>Республика Мордовия</v>
          </cell>
        </row>
        <row r="51">
          <cell r="B51" t="str">
            <v>Республика Татарстан</v>
          </cell>
        </row>
        <row r="52">
          <cell r="B52" t="str">
            <v>Удмуртская Республика</v>
          </cell>
        </row>
        <row r="53">
          <cell r="B53" t="str">
            <v>Чувашская Республика</v>
          </cell>
        </row>
        <row r="54">
          <cell r="B54" t="str">
            <v>Кировская область</v>
          </cell>
        </row>
        <row r="55">
          <cell r="B55" t="str">
            <v>Нижегородская область</v>
          </cell>
        </row>
        <row r="56">
          <cell r="B56" t="str">
            <v>Оренбургская область</v>
          </cell>
        </row>
        <row r="57">
          <cell r="B57" t="str">
            <v>Пензенская область</v>
          </cell>
        </row>
        <row r="58">
          <cell r="B58" t="str">
            <v>Пермский край</v>
          </cell>
        </row>
        <row r="59">
          <cell r="B59" t="str">
            <v>Самарская область</v>
          </cell>
        </row>
        <row r="60">
          <cell r="B60" t="str">
            <v>Саратовская область</v>
          </cell>
        </row>
        <row r="61">
          <cell r="B61" t="str">
            <v>Ульяновская область</v>
          </cell>
        </row>
        <row r="62">
          <cell r="B62" t="str">
            <v>Курганская область</v>
          </cell>
        </row>
        <row r="63">
          <cell r="B63" t="str">
            <v>Свердловская область</v>
          </cell>
        </row>
        <row r="64">
          <cell r="B64" t="str">
            <v>Тюменская область</v>
          </cell>
        </row>
        <row r="65">
          <cell r="B65" t="str">
            <v>Челябинская область</v>
          </cell>
        </row>
        <row r="66">
          <cell r="B66" t="str">
            <v>Ханты-Мансийский а.о.(Югра)</v>
          </cell>
        </row>
        <row r="67">
          <cell r="B67" t="str">
            <v>Ямало-Ненецкий а. о.</v>
          </cell>
        </row>
        <row r="68">
          <cell r="B68" t="str">
            <v>Республика Алтай</v>
          </cell>
        </row>
        <row r="69">
          <cell r="B69" t="str">
            <v>Республика Бурятия</v>
          </cell>
        </row>
        <row r="70">
          <cell r="B70" t="str">
            <v>Республика Тыва</v>
          </cell>
        </row>
        <row r="71">
          <cell r="B71" t="str">
            <v>Республика Хакасия</v>
          </cell>
        </row>
        <row r="72">
          <cell r="B72" t="str">
            <v>Алтайский край</v>
          </cell>
        </row>
        <row r="73">
          <cell r="B73" t="str">
            <v>Красноярский край</v>
          </cell>
        </row>
        <row r="74">
          <cell r="B74" t="str">
            <v>Иркутская область</v>
          </cell>
        </row>
        <row r="75">
          <cell r="B75" t="str">
            <v>Кемеровская область</v>
          </cell>
        </row>
        <row r="76">
          <cell r="B76" t="str">
            <v>Новосибирская область</v>
          </cell>
        </row>
        <row r="77">
          <cell r="B77" t="str">
            <v>Омская область</v>
          </cell>
        </row>
        <row r="78">
          <cell r="B78" t="str">
            <v>Томская область</v>
          </cell>
        </row>
        <row r="79">
          <cell r="B79" t="str">
            <v>Забайкальский край</v>
          </cell>
        </row>
        <row r="80">
          <cell r="B80" t="str">
            <v>Республика Саха (Якутия)</v>
          </cell>
        </row>
        <row r="81">
          <cell r="B81" t="str">
            <v>Приморский край</v>
          </cell>
        </row>
        <row r="82">
          <cell r="B82" t="str">
            <v>Хабаровский край</v>
          </cell>
        </row>
        <row r="83">
          <cell r="B83" t="str">
            <v>Амурская область</v>
          </cell>
        </row>
        <row r="84">
          <cell r="B84" t="str">
            <v>Камчатский край</v>
          </cell>
        </row>
        <row r="85">
          <cell r="B85" t="str">
            <v>Магаданская область</v>
          </cell>
        </row>
        <row r="86">
          <cell r="B86" t="str">
            <v>Сахалинская область</v>
          </cell>
        </row>
        <row r="87">
          <cell r="B87" t="str">
            <v>Еврейская а.о.</v>
          </cell>
        </row>
        <row r="88">
          <cell r="B88" t="str">
            <v>Чукотский а. о.</v>
          </cell>
        </row>
        <row r="89">
          <cell r="B89" t="str">
            <v>Республика Крым</v>
          </cell>
        </row>
        <row r="90">
          <cell r="B90" t="str">
            <v>Севастополь</v>
          </cell>
        </row>
        <row r="99">
          <cell r="B99" t="str">
            <v>I кв. 2000 г.</v>
          </cell>
          <cell r="C99" t="str">
            <v>базисные цены</v>
          </cell>
          <cell r="E99">
            <v>1</v>
          </cell>
          <cell r="F99">
            <v>1</v>
          </cell>
          <cell r="G99">
            <v>1.0760000000000001</v>
          </cell>
          <cell r="I99">
            <v>1</v>
          </cell>
          <cell r="J99">
            <v>1</v>
          </cell>
          <cell r="K99">
            <v>1.052</v>
          </cell>
          <cell r="M99">
            <v>1</v>
          </cell>
          <cell r="N99">
            <v>0.84</v>
          </cell>
          <cell r="O99">
            <v>0.79</v>
          </cell>
        </row>
        <row r="100">
          <cell r="B100" t="str">
            <v>II кв. 2000 г.</v>
          </cell>
          <cell r="C100" t="str">
            <v>инерполяция</v>
          </cell>
          <cell r="E100">
            <v>1.0549999999999999</v>
          </cell>
          <cell r="F100">
            <v>1.0549999999999999</v>
          </cell>
          <cell r="G100">
            <v>1.121</v>
          </cell>
          <cell r="I100">
            <v>1.1200000000000001</v>
          </cell>
          <cell r="J100">
            <v>1.1200000000000001</v>
          </cell>
          <cell r="K100">
            <v>1.121</v>
          </cell>
          <cell r="M100">
            <v>1</v>
          </cell>
          <cell r="N100">
            <v>0.88</v>
          </cell>
          <cell r="O100">
            <v>0.84299999999999997</v>
          </cell>
        </row>
        <row r="101">
          <cell r="B101" t="str">
            <v>III кв. 2000 г.</v>
          </cell>
          <cell r="C101" t="str">
            <v>инерполяция</v>
          </cell>
          <cell r="E101">
            <v>1.111</v>
          </cell>
          <cell r="F101">
            <v>1.111</v>
          </cell>
          <cell r="G101">
            <v>1.165</v>
          </cell>
          <cell r="I101">
            <v>1.2400000000000002</v>
          </cell>
          <cell r="J101">
            <v>1.2400000000000002</v>
          </cell>
          <cell r="K101">
            <v>1.2190000000000001</v>
          </cell>
          <cell r="M101">
            <v>1</v>
          </cell>
          <cell r="N101">
            <v>0.92</v>
          </cell>
          <cell r="O101">
            <v>0.89600000000000002</v>
          </cell>
        </row>
        <row r="102">
          <cell r="B102" t="str">
            <v>IV кв. 2000 г.</v>
          </cell>
          <cell r="C102" t="str">
            <v>инерполяция</v>
          </cell>
          <cell r="E102">
            <v>1.1659999999999999</v>
          </cell>
          <cell r="F102">
            <v>1.1659999999999999</v>
          </cell>
          <cell r="G102">
            <v>1.1970000000000001</v>
          </cell>
          <cell r="I102">
            <v>1.3600000000000003</v>
          </cell>
          <cell r="J102">
            <v>1.3600000000000003</v>
          </cell>
          <cell r="K102">
            <v>1.353</v>
          </cell>
          <cell r="M102">
            <v>1</v>
          </cell>
          <cell r="N102">
            <v>0.96000000000000008</v>
          </cell>
          <cell r="O102">
            <v>0.94899999999999995</v>
          </cell>
        </row>
        <row r="103">
          <cell r="B103" t="str">
            <v>I кв. 2001 г.</v>
          </cell>
          <cell r="C103" t="str">
            <v>инерполяция</v>
          </cell>
          <cell r="E103">
            <v>1.222</v>
          </cell>
          <cell r="F103">
            <v>1.222</v>
          </cell>
          <cell r="G103">
            <v>1.252</v>
          </cell>
          <cell r="I103">
            <v>1.4800000000000004</v>
          </cell>
          <cell r="J103">
            <v>1.4800000000000004</v>
          </cell>
          <cell r="K103">
            <v>1.4630000000000001</v>
          </cell>
          <cell r="M103">
            <v>1</v>
          </cell>
          <cell r="N103">
            <v>1</v>
          </cell>
          <cell r="O103">
            <v>1</v>
          </cell>
        </row>
        <row r="104">
          <cell r="B104" t="str">
            <v>II кв. 2001 г.</v>
          </cell>
          <cell r="C104" t="str">
            <v>инерполяция</v>
          </cell>
          <cell r="E104">
            <v>1.2769999999999999</v>
          </cell>
          <cell r="F104">
            <v>1.2769999999999999</v>
          </cell>
          <cell r="G104">
            <v>1.2929999999999999</v>
          </cell>
          <cell r="I104">
            <v>1.6000000000000005</v>
          </cell>
          <cell r="J104">
            <v>1.6000000000000005</v>
          </cell>
          <cell r="K104">
            <v>1.504</v>
          </cell>
          <cell r="M104">
            <v>1</v>
          </cell>
          <cell r="N104">
            <v>1.046</v>
          </cell>
          <cell r="O104">
            <v>1.0469999999999999</v>
          </cell>
        </row>
        <row r="105">
          <cell r="B105" t="str">
            <v>III кв. 2001 г.</v>
          </cell>
          <cell r="C105" t="str">
            <v>инерполяция</v>
          </cell>
          <cell r="E105">
            <v>1.333</v>
          </cell>
          <cell r="F105">
            <v>1.333</v>
          </cell>
          <cell r="G105">
            <v>1.325</v>
          </cell>
          <cell r="I105">
            <v>1.7200000000000006</v>
          </cell>
          <cell r="J105">
            <v>1.7200000000000006</v>
          </cell>
          <cell r="K105">
            <v>1.5389999999999999</v>
          </cell>
          <cell r="M105">
            <v>1</v>
          </cell>
          <cell r="N105">
            <v>1.0920000000000001</v>
          </cell>
          <cell r="O105">
            <v>1.0940000000000001</v>
          </cell>
        </row>
        <row r="106">
          <cell r="B106" t="str">
            <v>IV кв. 2001 г.</v>
          </cell>
          <cell r="C106" t="str">
            <v>инерполяция</v>
          </cell>
          <cell r="E106">
            <v>1.3879999999999999</v>
          </cell>
          <cell r="F106">
            <v>1.3879999999999999</v>
          </cell>
          <cell r="G106">
            <v>1.3560000000000001</v>
          </cell>
          <cell r="I106">
            <v>1.8400000000000007</v>
          </cell>
          <cell r="J106">
            <v>1.8400000000000007</v>
          </cell>
          <cell r="K106">
            <v>1.603</v>
          </cell>
          <cell r="M106">
            <v>1</v>
          </cell>
          <cell r="N106">
            <v>1.1380000000000001</v>
          </cell>
          <cell r="O106">
            <v>1.141</v>
          </cell>
        </row>
        <row r="107">
          <cell r="B107" t="str">
            <v>I кв. 2002 г.</v>
          </cell>
          <cell r="C107" t="str">
            <v>инерполяция</v>
          </cell>
          <cell r="E107">
            <v>1.444</v>
          </cell>
          <cell r="F107">
            <v>1.444</v>
          </cell>
          <cell r="G107">
            <v>1.407</v>
          </cell>
          <cell r="I107">
            <v>1.9600000000000009</v>
          </cell>
          <cell r="J107">
            <v>1.9600000000000009</v>
          </cell>
          <cell r="K107">
            <v>1.6759999999999999</v>
          </cell>
          <cell r="M107">
            <v>1.1859999999999999</v>
          </cell>
          <cell r="N107">
            <v>1.1840000000000002</v>
          </cell>
          <cell r="O107">
            <v>1.1879999999999999</v>
          </cell>
        </row>
        <row r="108">
          <cell r="B108" t="str">
            <v>II кв. 2002 г.</v>
          </cell>
          <cell r="C108" t="str">
            <v>инерполяция</v>
          </cell>
          <cell r="E108">
            <v>1.4990000000000001</v>
          </cell>
          <cell r="F108">
            <v>1.4990000000000001</v>
          </cell>
          <cell r="G108">
            <v>1.431</v>
          </cell>
          <cell r="I108">
            <v>2.080000000000001</v>
          </cell>
          <cell r="J108">
            <v>2.080000000000001</v>
          </cell>
          <cell r="K108">
            <v>1.7430000000000001</v>
          </cell>
          <cell r="M108">
            <v>1.1859999999999999</v>
          </cell>
          <cell r="N108">
            <v>1.2300000000000002</v>
          </cell>
          <cell r="O108">
            <v>1.2350000000000001</v>
          </cell>
        </row>
        <row r="109">
          <cell r="B109" t="str">
            <v>III кв. 2002 г.</v>
          </cell>
          <cell r="C109" t="str">
            <v>инерполяция</v>
          </cell>
          <cell r="E109">
            <v>1.5549999999999999</v>
          </cell>
          <cell r="F109">
            <v>1.5549999999999999</v>
          </cell>
          <cell r="G109">
            <v>1.45</v>
          </cell>
          <cell r="I109">
            <v>2.2000000000000011</v>
          </cell>
          <cell r="J109">
            <v>2.2000000000000011</v>
          </cell>
          <cell r="K109">
            <v>1.8</v>
          </cell>
          <cell r="M109">
            <v>1.1859999999999999</v>
          </cell>
          <cell r="N109">
            <v>1.2760000000000002</v>
          </cell>
          <cell r="O109">
            <v>1.282</v>
          </cell>
        </row>
        <row r="110">
          <cell r="B110" t="str">
            <v>IV кв. 2002 г.</v>
          </cell>
          <cell r="C110" t="str">
            <v>инерполяция</v>
          </cell>
          <cell r="E110">
            <v>1.611</v>
          </cell>
          <cell r="F110">
            <v>1.611</v>
          </cell>
          <cell r="G110">
            <v>1.4730000000000001</v>
          </cell>
          <cell r="I110">
            <v>2.3200000000000012</v>
          </cell>
          <cell r="J110">
            <v>2.3200000000000012</v>
          </cell>
          <cell r="K110">
            <v>1.847</v>
          </cell>
          <cell r="M110">
            <v>1.1859999999999999</v>
          </cell>
          <cell r="N110">
            <v>1.3220000000000003</v>
          </cell>
          <cell r="O110">
            <v>1.329</v>
          </cell>
        </row>
        <row r="111">
          <cell r="B111" t="str">
            <v>I кв. 2003 г.</v>
          </cell>
          <cell r="C111" t="str">
            <v>инерполяция</v>
          </cell>
          <cell r="E111">
            <v>1.6659999999999999</v>
          </cell>
          <cell r="F111">
            <v>1.6659999999999999</v>
          </cell>
          <cell r="G111">
            <v>1.508</v>
          </cell>
          <cell r="I111">
            <v>2.4400000000000013</v>
          </cell>
          <cell r="J111">
            <v>2.4400000000000013</v>
          </cell>
          <cell r="K111">
            <v>1.8879999999999999</v>
          </cell>
          <cell r="M111">
            <v>1.365086</v>
          </cell>
          <cell r="N111">
            <v>1.3680000000000003</v>
          </cell>
          <cell r="O111">
            <v>1.3759999999999999</v>
          </cell>
        </row>
        <row r="112">
          <cell r="B112" t="str">
            <v>II кв. 2003 г.</v>
          </cell>
          <cell r="C112" t="str">
            <v>инерполяция</v>
          </cell>
          <cell r="E112">
            <v>1.7210000000000001</v>
          </cell>
          <cell r="F112">
            <v>1.7210000000000001</v>
          </cell>
          <cell r="G112">
            <v>1.5349999999999999</v>
          </cell>
          <cell r="I112">
            <v>2.5600000000000014</v>
          </cell>
          <cell r="J112">
            <v>2.5600000000000014</v>
          </cell>
          <cell r="K112">
            <v>1.968</v>
          </cell>
          <cell r="M112">
            <v>1.365086</v>
          </cell>
          <cell r="N112">
            <v>1.4140000000000004</v>
          </cell>
          <cell r="O112">
            <v>1.423</v>
          </cell>
        </row>
        <row r="113">
          <cell r="B113" t="str">
            <v>III кв. 2003 г.</v>
          </cell>
          <cell r="C113" t="str">
            <v>инерполяция</v>
          </cell>
          <cell r="E113">
            <v>1.7769999999999999</v>
          </cell>
          <cell r="F113">
            <v>1.7769999999999999</v>
          </cell>
          <cell r="G113">
            <v>1.56</v>
          </cell>
          <cell r="I113">
            <v>2.6800000000000015</v>
          </cell>
          <cell r="J113">
            <v>2.6800000000000015</v>
          </cell>
          <cell r="K113">
            <v>2.0419999999999998</v>
          </cell>
          <cell r="M113">
            <v>1.365086</v>
          </cell>
          <cell r="N113">
            <v>1.46</v>
          </cell>
          <cell r="O113">
            <v>1.47</v>
          </cell>
        </row>
        <row r="114">
          <cell r="B114" t="str">
            <v>IV кв. 2003 г.</v>
          </cell>
          <cell r="C114" t="str">
            <v>инерполяция</v>
          </cell>
          <cell r="E114">
            <v>1.833</v>
          </cell>
          <cell r="F114">
            <v>1.833</v>
          </cell>
          <cell r="G114">
            <v>1.5880000000000001</v>
          </cell>
          <cell r="I114">
            <v>2.8000000000000016</v>
          </cell>
          <cell r="J114">
            <v>2.8000000000000016</v>
          </cell>
          <cell r="K114">
            <v>2.0910000000000002</v>
          </cell>
          <cell r="M114">
            <v>1.365086</v>
          </cell>
          <cell r="N114">
            <v>1.5</v>
          </cell>
          <cell r="O114">
            <v>1.5169999999999999</v>
          </cell>
        </row>
        <row r="115">
          <cell r="B115" t="str">
            <v>I кв. 2004 г.</v>
          </cell>
          <cell r="C115" t="str">
            <v>Госстрой 03.03.2004  № НК-1448/10</v>
          </cell>
          <cell r="E115">
            <v>1.8879999999999999</v>
          </cell>
          <cell r="F115">
            <v>1.8879999999999999</v>
          </cell>
          <cell r="G115">
            <v>1.619</v>
          </cell>
          <cell r="I115">
            <v>2.9200000000000017</v>
          </cell>
          <cell r="J115">
            <v>2.9200000000000017</v>
          </cell>
          <cell r="K115">
            <v>2.177</v>
          </cell>
          <cell r="M115">
            <v>1.5288963200000001</v>
          </cell>
          <cell r="N115">
            <v>1.54</v>
          </cell>
          <cell r="O115">
            <v>1.56</v>
          </cell>
        </row>
        <row r="116">
          <cell r="B116" t="str">
            <v>II кв. 2004 г.</v>
          </cell>
          <cell r="C116" t="str">
            <v>Госстрой 03.03.2004  № НК-1448/10</v>
          </cell>
          <cell r="E116">
            <v>1.944</v>
          </cell>
          <cell r="F116">
            <v>1.944</v>
          </cell>
          <cell r="G116">
            <v>1.6719999999999999</v>
          </cell>
          <cell r="I116">
            <v>3.0400000000000018</v>
          </cell>
          <cell r="J116">
            <v>3.0400000000000018</v>
          </cell>
          <cell r="K116">
            <v>2.2389999999999999</v>
          </cell>
          <cell r="M116">
            <v>1.5288963200000001</v>
          </cell>
          <cell r="N116">
            <v>1.6</v>
          </cell>
          <cell r="O116">
            <v>1.62</v>
          </cell>
        </row>
        <row r="117">
          <cell r="B117" t="str">
            <v>III кв. 2004 г.</v>
          </cell>
          <cell r="C117" t="str">
            <v>Госстрой 20.04.2004 г. N СК-2419/10</v>
          </cell>
          <cell r="E117">
            <v>1.9990000000000001</v>
          </cell>
          <cell r="F117">
            <v>1.9990000000000001</v>
          </cell>
          <cell r="G117">
            <v>1.7070000000000001</v>
          </cell>
          <cell r="I117">
            <v>3.1600000000000019</v>
          </cell>
          <cell r="J117">
            <v>3.1600000000000019</v>
          </cell>
          <cell r="K117">
            <v>2.3199999999999998</v>
          </cell>
          <cell r="M117">
            <v>1.5288963200000001</v>
          </cell>
          <cell r="N117">
            <v>1.64</v>
          </cell>
          <cell r="O117">
            <v>1.67</v>
          </cell>
        </row>
        <row r="118">
          <cell r="B118" t="str">
            <v>IV кв. 2004 г.</v>
          </cell>
          <cell r="C118" t="str">
            <v>Госстрой 20.04.2004 г. N СК-2419/10</v>
          </cell>
          <cell r="E118">
            <v>2.0550000000000002</v>
          </cell>
          <cell r="F118">
            <v>2.0550000000000002</v>
          </cell>
          <cell r="G118">
            <v>1.7390000000000001</v>
          </cell>
          <cell r="I118">
            <v>3.280000000000002</v>
          </cell>
          <cell r="J118">
            <v>3.280000000000002</v>
          </cell>
          <cell r="K118">
            <v>2.419</v>
          </cell>
          <cell r="M118">
            <v>1.5288963200000001</v>
          </cell>
          <cell r="N118">
            <v>1.68</v>
          </cell>
          <cell r="O118">
            <v>1.71</v>
          </cell>
        </row>
        <row r="119">
          <cell r="B119" t="str">
            <v>I кв. 2005 г.</v>
          </cell>
          <cell r="C119" t="str">
            <v xml:space="preserve">Минрегион 25.02.2005       № 645-ВГ/70  </v>
          </cell>
          <cell r="E119">
            <v>2.11</v>
          </cell>
          <cell r="F119">
            <v>2.11</v>
          </cell>
          <cell r="G119">
            <v>1.792</v>
          </cell>
          <cell r="I119">
            <v>3.4000000000000021</v>
          </cell>
          <cell r="J119">
            <v>3.4000000000000021</v>
          </cell>
          <cell r="K119">
            <v>2.48</v>
          </cell>
          <cell r="M119">
            <v>1.70777718944</v>
          </cell>
          <cell r="N119">
            <v>1.73</v>
          </cell>
          <cell r="O119">
            <v>1.76</v>
          </cell>
        </row>
        <row r="120">
          <cell r="B120" t="str">
            <v>II кв. 2005 г.</v>
          </cell>
          <cell r="C120" t="str">
            <v>Минрегион 27.05.2005 г. N 2585-МП/70</v>
          </cell>
          <cell r="E120">
            <v>2.1659999999999999</v>
          </cell>
          <cell r="F120">
            <v>2.1659999999999999</v>
          </cell>
          <cell r="G120">
            <v>1.8280000000000001</v>
          </cell>
          <cell r="I120">
            <v>3.5200000000000022</v>
          </cell>
          <cell r="J120">
            <v>3.5200000000000022</v>
          </cell>
          <cell r="K120">
            <v>2.5430000000000001</v>
          </cell>
          <cell r="M120">
            <v>1.70777718944</v>
          </cell>
          <cell r="N120">
            <v>1.81</v>
          </cell>
          <cell r="O120">
            <v>1.84</v>
          </cell>
        </row>
        <row r="121">
          <cell r="B121" t="str">
            <v>III кв. 2005 г.</v>
          </cell>
          <cell r="C121" t="str">
            <v xml:space="preserve">Минрегион 25.07.2005 № 4079-ВА/70 </v>
          </cell>
          <cell r="E121">
            <v>2.2210000000000001</v>
          </cell>
          <cell r="F121">
            <v>2.2210000000000001</v>
          </cell>
          <cell r="G121">
            <v>1.861</v>
          </cell>
          <cell r="I121">
            <v>3.6400000000000023</v>
          </cell>
          <cell r="J121">
            <v>3.6400000000000023</v>
          </cell>
          <cell r="K121">
            <v>2.6040000000000001</v>
          </cell>
          <cell r="M121">
            <v>1.70777718944</v>
          </cell>
          <cell r="N121">
            <v>1.87</v>
          </cell>
          <cell r="O121">
            <v>1.91</v>
          </cell>
        </row>
        <row r="122">
          <cell r="B122" t="str">
            <v>IV кв. 2005 г.</v>
          </cell>
          <cell r="C122" t="str">
            <v>Росстрой 10.11.2005   № СК-4713/02</v>
          </cell>
          <cell r="E122">
            <v>2.2770000000000001</v>
          </cell>
          <cell r="F122">
            <v>2.2770000000000001</v>
          </cell>
          <cell r="G122">
            <v>1.8819999999999999</v>
          </cell>
          <cell r="I122">
            <v>3.7600000000000025</v>
          </cell>
          <cell r="J122">
            <v>3.7600000000000025</v>
          </cell>
          <cell r="K122">
            <v>2.67</v>
          </cell>
          <cell r="M122">
            <v>1.70777718944</v>
          </cell>
          <cell r="N122">
            <v>1.93</v>
          </cell>
          <cell r="O122">
            <v>1.99</v>
          </cell>
        </row>
        <row r="123">
          <cell r="B123" t="str">
            <v>I кв. 2006 г.</v>
          </cell>
          <cell r="C123" t="str">
            <v>Росстрой 08.02.2006 г. N СК-426/02</v>
          </cell>
          <cell r="E123">
            <v>2.3319999999999999</v>
          </cell>
          <cell r="F123">
            <v>2.3319999999999999</v>
          </cell>
          <cell r="G123">
            <v>1.925</v>
          </cell>
          <cell r="I123">
            <v>3.8800000000000026</v>
          </cell>
          <cell r="J123">
            <v>3.8800000000000026</v>
          </cell>
          <cell r="K123">
            <v>2.726</v>
          </cell>
          <cell r="M123">
            <v>1.89392490308896</v>
          </cell>
          <cell r="N123">
            <v>1.99</v>
          </cell>
          <cell r="O123">
            <v>2.04</v>
          </cell>
        </row>
        <row r="124">
          <cell r="B124" t="str">
            <v>II кв. 2006 г.</v>
          </cell>
          <cell r="C124" t="str">
            <v>Росстрой 21.04.2006 г. N СК-1523/02</v>
          </cell>
          <cell r="E124">
            <v>2.3879999999999999</v>
          </cell>
          <cell r="F124">
            <v>2.3879999999999999</v>
          </cell>
          <cell r="G124">
            <v>1.9610000000000001</v>
          </cell>
          <cell r="I124">
            <v>4.0000000000000027</v>
          </cell>
          <cell r="J124">
            <v>4.0000000000000027</v>
          </cell>
          <cell r="K124">
            <v>2.7829999999999999</v>
          </cell>
          <cell r="M124">
            <v>1.89392490308896</v>
          </cell>
          <cell r="N124">
            <v>2.08</v>
          </cell>
          <cell r="O124">
            <v>2.14</v>
          </cell>
        </row>
        <row r="125">
          <cell r="B125" t="str">
            <v>III кв. 2006 г.</v>
          </cell>
          <cell r="C125" t="str">
            <v>Росстрой 10.07.2006г.   СК-2842/02</v>
          </cell>
          <cell r="E125">
            <v>2.4430000000000001</v>
          </cell>
          <cell r="F125">
            <v>2.4430000000000001</v>
          </cell>
          <cell r="G125">
            <v>1.99</v>
          </cell>
          <cell r="I125">
            <v>4.1200000000000028</v>
          </cell>
          <cell r="J125">
            <v>4.1200000000000028</v>
          </cell>
          <cell r="K125">
            <v>2.8929999999999998</v>
          </cell>
          <cell r="M125">
            <v>1.89392490308896</v>
          </cell>
          <cell r="N125">
            <v>2.13</v>
          </cell>
          <cell r="O125">
            <v>2.19</v>
          </cell>
        </row>
        <row r="126">
          <cell r="B126" t="str">
            <v>IV кв. 2006 г.</v>
          </cell>
          <cell r="C126" t="str">
            <v>Росстрой 12.10.2006   № СК-4312/02</v>
          </cell>
          <cell r="E126">
            <v>2.4990000000000001</v>
          </cell>
          <cell r="F126">
            <v>2.4990000000000001</v>
          </cell>
          <cell r="G126">
            <v>2.0249999999999999</v>
          </cell>
          <cell r="I126">
            <v>4.2400000000000029</v>
          </cell>
          <cell r="J126">
            <v>4.2400000000000029</v>
          </cell>
          <cell r="K126">
            <v>3.0459999999999998</v>
          </cell>
          <cell r="M126">
            <v>1.89392490308896</v>
          </cell>
          <cell r="N126">
            <v>2.16</v>
          </cell>
          <cell r="O126">
            <v>2.2400000000000002</v>
          </cell>
        </row>
        <row r="127">
          <cell r="B127" t="str">
            <v>I кв. 2007 г.</v>
          </cell>
          <cell r="C127" t="str">
            <v>Росстрой 23.01.2007 г. N СК-185/02</v>
          </cell>
          <cell r="E127">
            <v>2.5539999999999998</v>
          </cell>
          <cell r="F127">
            <v>2.5539999999999998</v>
          </cell>
          <cell r="G127">
            <v>2.085</v>
          </cell>
          <cell r="I127">
            <v>4.360000000000003</v>
          </cell>
          <cell r="J127">
            <v>4.360000000000003</v>
          </cell>
          <cell r="K127">
            <v>3.1680000000000001</v>
          </cell>
          <cell r="M127">
            <v>2.0643781443669664</v>
          </cell>
          <cell r="N127">
            <v>2.19</v>
          </cell>
          <cell r="O127">
            <v>2.2799999999999998</v>
          </cell>
        </row>
        <row r="128">
          <cell r="B128" t="str">
            <v>II кв. 2007 г.</v>
          </cell>
          <cell r="C128" t="str">
            <v>Росстрой 09.04.2007 г. N СК-1395/02</v>
          </cell>
          <cell r="E128">
            <v>2.61</v>
          </cell>
          <cell r="F128">
            <v>2.61</v>
          </cell>
          <cell r="G128">
            <v>2.14</v>
          </cell>
          <cell r="I128">
            <v>4.4800000000000031</v>
          </cell>
          <cell r="J128">
            <v>4.4800000000000031</v>
          </cell>
          <cell r="K128">
            <v>3.2829999999999999</v>
          </cell>
          <cell r="M128">
            <v>2.0643781443669664</v>
          </cell>
          <cell r="N128">
            <v>2.23</v>
          </cell>
          <cell r="O128">
            <v>2.3199999999999998</v>
          </cell>
        </row>
        <row r="129">
          <cell r="B129" t="str">
            <v>III кв. 2007 г.</v>
          </cell>
          <cell r="C129" t="str">
            <v>Росстрой 24.07.2007 г. N ВК-2778/02</v>
          </cell>
          <cell r="E129">
            <v>2.665</v>
          </cell>
          <cell r="F129">
            <v>2.665</v>
          </cell>
          <cell r="G129">
            <v>2.194</v>
          </cell>
          <cell r="I129">
            <v>4.6000000000000032</v>
          </cell>
          <cell r="J129">
            <v>4.6000000000000032</v>
          </cell>
          <cell r="K129">
            <v>3.45</v>
          </cell>
          <cell r="M129">
            <v>2.0643781443669664</v>
          </cell>
          <cell r="N129">
            <v>2.27</v>
          </cell>
          <cell r="O129">
            <v>2.36</v>
          </cell>
        </row>
        <row r="130">
          <cell r="B130" t="str">
            <v>IV кв. 2007 г.</v>
          </cell>
          <cell r="C130" t="str">
            <v>Росстрой 10.10.2007 г. N СК-3752/02</v>
          </cell>
          <cell r="E130">
            <v>2.7210000000000001</v>
          </cell>
          <cell r="F130">
            <v>2.7210000000000001</v>
          </cell>
          <cell r="G130">
            <v>2.2509999999999999</v>
          </cell>
          <cell r="I130">
            <v>4.7200000000000033</v>
          </cell>
          <cell r="J130">
            <v>4.7200000000000033</v>
          </cell>
          <cell r="K130">
            <v>3.6539999999999999</v>
          </cell>
          <cell r="M130">
            <v>2.0643781443669664</v>
          </cell>
          <cell r="N130">
            <v>2.39</v>
          </cell>
          <cell r="O130">
            <v>2.46</v>
          </cell>
        </row>
        <row r="131">
          <cell r="B131" t="str">
            <v>I кв. 2008 г.</v>
          </cell>
          <cell r="C131" t="str">
            <v>Росстрой 16.01.2008     № ВБ-82/02</v>
          </cell>
          <cell r="E131">
            <v>2.7759999999999998</v>
          </cell>
          <cell r="F131">
            <v>2.7759999999999998</v>
          </cell>
          <cell r="G131">
            <v>2.351</v>
          </cell>
          <cell r="I131">
            <v>4.8400000000000034</v>
          </cell>
          <cell r="J131">
            <v>4.8400000000000034</v>
          </cell>
          <cell r="K131">
            <v>3.84</v>
          </cell>
          <cell r="M131">
            <v>2.3100391435466356</v>
          </cell>
          <cell r="N131">
            <v>2.48</v>
          </cell>
          <cell r="O131">
            <v>2.54</v>
          </cell>
        </row>
        <row r="132">
          <cell r="B132" t="str">
            <v>II кв. 2008 г.</v>
          </cell>
          <cell r="C132" t="str">
            <v>Росстрой 04.04.2008 № ВБ-1305-02</v>
          </cell>
          <cell r="E132">
            <v>2.831</v>
          </cell>
          <cell r="F132">
            <v>2.831</v>
          </cell>
          <cell r="G132">
            <v>2.4340000000000002</v>
          </cell>
          <cell r="I132">
            <v>4.9600000000000035</v>
          </cell>
          <cell r="J132">
            <v>4.9600000000000035</v>
          </cell>
          <cell r="K132">
            <v>3.976</v>
          </cell>
          <cell r="M132">
            <v>2.3100391435466356</v>
          </cell>
          <cell r="N132">
            <v>2.58</v>
          </cell>
          <cell r="O132">
            <v>2.64</v>
          </cell>
        </row>
        <row r="133">
          <cell r="B133" t="str">
            <v>III кв. 2008 г.</v>
          </cell>
          <cell r="C133" t="str">
            <v>Минрегион 09.07.2008 г. N 16568-СК/08</v>
          </cell>
          <cell r="E133">
            <v>2.89</v>
          </cell>
          <cell r="F133">
            <v>2.89</v>
          </cell>
          <cell r="G133">
            <v>2.548</v>
          </cell>
          <cell r="I133">
            <v>5.08</v>
          </cell>
          <cell r="J133">
            <v>5.08</v>
          </cell>
          <cell r="K133">
            <v>4.1660000000000004</v>
          </cell>
          <cell r="M133">
            <v>2.3100391435466356</v>
          </cell>
          <cell r="N133">
            <v>2.69</v>
          </cell>
          <cell r="O133">
            <v>2.75</v>
          </cell>
        </row>
        <row r="134">
          <cell r="B134" t="str">
            <v>IV кв. 2008 г.</v>
          </cell>
          <cell r="C134" t="str">
            <v>Минрегион 14.10.2008 № 26064-СК/08</v>
          </cell>
          <cell r="E134">
            <v>2.92</v>
          </cell>
          <cell r="F134">
            <v>2.92</v>
          </cell>
          <cell r="G134">
            <v>2.601</v>
          </cell>
          <cell r="I134">
            <v>5.14</v>
          </cell>
          <cell r="J134">
            <v>5.14</v>
          </cell>
          <cell r="K134">
            <v>4.3170000000000002</v>
          </cell>
          <cell r="M134">
            <v>2.3100391435466356</v>
          </cell>
          <cell r="N134">
            <v>2.76</v>
          </cell>
          <cell r="O134">
            <v>2.83</v>
          </cell>
        </row>
        <row r="135">
          <cell r="B135" t="str">
            <v>I кв. 2009 г.</v>
          </cell>
          <cell r="C135" t="str">
            <v>Минрегион 12.02.2009 № 3652-СК/08</v>
          </cell>
          <cell r="E135">
            <v>3.07</v>
          </cell>
          <cell r="F135">
            <v>3.07</v>
          </cell>
          <cell r="G135">
            <v>2.65</v>
          </cell>
          <cell r="I135">
            <v>5.47</v>
          </cell>
          <cell r="J135">
            <v>5.47</v>
          </cell>
          <cell r="K135">
            <v>4.3140000000000001</v>
          </cell>
          <cell r="M135">
            <v>2.6172743496383384</v>
          </cell>
          <cell r="N135">
            <v>2.83</v>
          </cell>
          <cell r="O135">
            <v>2.9</v>
          </cell>
        </row>
        <row r="136">
          <cell r="B136" t="str">
            <v>II кв. 2009 г.</v>
          </cell>
          <cell r="C136" t="str">
            <v>Минрегион 09.04.2009 г. N 10217-СК/08</v>
          </cell>
          <cell r="E136">
            <v>3.01</v>
          </cell>
          <cell r="F136">
            <v>3.01</v>
          </cell>
          <cell r="G136">
            <v>2.665</v>
          </cell>
          <cell r="I136">
            <v>5.44</v>
          </cell>
          <cell r="J136">
            <v>5.44</v>
          </cell>
          <cell r="K136">
            <v>4.2789999999999999</v>
          </cell>
          <cell r="M136">
            <v>2.6172743496383384</v>
          </cell>
          <cell r="N136">
            <v>2.97</v>
          </cell>
          <cell r="O136">
            <v>3.03</v>
          </cell>
        </row>
        <row r="137">
          <cell r="B137" t="str">
            <v>III кв. 2009 г.</v>
          </cell>
          <cell r="C137" t="str">
            <v>Минрегион 13.07.2009 г. N 21713-СК/08</v>
          </cell>
          <cell r="E137">
            <v>3.12</v>
          </cell>
          <cell r="F137">
            <v>3.12</v>
          </cell>
          <cell r="G137">
            <v>2.6760000000000002</v>
          </cell>
          <cell r="I137">
            <v>5.6</v>
          </cell>
          <cell r="J137">
            <v>5.6</v>
          </cell>
          <cell r="K137">
            <v>4.3559999999999999</v>
          </cell>
          <cell r="M137">
            <v>2.6172743496383384</v>
          </cell>
          <cell r="N137">
            <v>3.03</v>
          </cell>
          <cell r="O137">
            <v>3.09</v>
          </cell>
        </row>
        <row r="138">
          <cell r="B138" t="str">
            <v>IV кв. 2009 г.</v>
          </cell>
          <cell r="C138" t="str">
            <v xml:space="preserve">Минрегион 13.10.2009 г. N 33498-СК/08 </v>
          </cell>
          <cell r="E138">
            <v>3.16</v>
          </cell>
          <cell r="F138">
            <v>3.16</v>
          </cell>
          <cell r="G138">
            <v>2.6789999999999998</v>
          </cell>
          <cell r="I138">
            <v>5.69</v>
          </cell>
          <cell r="J138">
            <v>5.69</v>
          </cell>
          <cell r="K138">
            <v>4.3689999999999998</v>
          </cell>
          <cell r="M138">
            <v>2.6172743496383384</v>
          </cell>
          <cell r="N138">
            <v>3.08</v>
          </cell>
          <cell r="O138">
            <v>3.14</v>
          </cell>
        </row>
        <row r="139">
          <cell r="B139" t="str">
            <v>I кв. 2010 г.</v>
          </cell>
          <cell r="C139" t="str">
            <v>Минрегион 20.01.2010 г. N 1289-СК/08</v>
          </cell>
          <cell r="E139">
            <v>3.15</v>
          </cell>
          <cell r="F139">
            <v>3.15</v>
          </cell>
          <cell r="G139">
            <v>2.7109999999999999</v>
          </cell>
          <cell r="I139">
            <v>5.8</v>
          </cell>
          <cell r="J139">
            <v>5.8</v>
          </cell>
          <cell r="K139">
            <v>4.4660000000000002</v>
          </cell>
          <cell r="M139">
            <v>2.8475944924065124</v>
          </cell>
          <cell r="N139">
            <v>3.05</v>
          </cell>
          <cell r="O139">
            <v>3.11</v>
          </cell>
        </row>
        <row r="140">
          <cell r="B140" t="str">
            <v>II кв. 2010 г.</v>
          </cell>
          <cell r="C140" t="str">
            <v>Минрегион 26.05.2010 г. N 22030-ВТ/08</v>
          </cell>
          <cell r="E140">
            <v>3.14</v>
          </cell>
          <cell r="F140">
            <v>3.14</v>
          </cell>
          <cell r="G140">
            <v>2.7629999999999999</v>
          </cell>
          <cell r="I140">
            <v>5.77</v>
          </cell>
          <cell r="J140">
            <v>5.77</v>
          </cell>
          <cell r="M140">
            <v>2.8475944924065124</v>
          </cell>
          <cell r="N140">
            <v>3.05</v>
          </cell>
          <cell r="O140">
            <v>3.11</v>
          </cell>
        </row>
        <row r="141">
          <cell r="B141" t="str">
            <v>III кв. 2010 г.</v>
          </cell>
          <cell r="C141" t="str">
            <v>Минрегион 26.07.2010 г. N 28203-кк/08</v>
          </cell>
          <cell r="E141">
            <v>3.27</v>
          </cell>
          <cell r="F141">
            <v>3.27</v>
          </cell>
          <cell r="G141">
            <v>2.806</v>
          </cell>
          <cell r="I141">
            <v>6.03</v>
          </cell>
          <cell r="J141">
            <v>6.03</v>
          </cell>
          <cell r="M141">
            <v>2.8475944924065124</v>
          </cell>
          <cell r="N141">
            <v>3.13</v>
          </cell>
          <cell r="O141">
            <v>3.19</v>
          </cell>
        </row>
        <row r="142">
          <cell r="B142" t="str">
            <v>IV кв. 2010 г.</v>
          </cell>
          <cell r="C142" t="str">
            <v>Минрегион 18.11.2010 № 39160-КК/08</v>
          </cell>
          <cell r="E142">
            <v>3.27</v>
          </cell>
          <cell r="F142">
            <v>3.27</v>
          </cell>
          <cell r="G142">
            <v>2.8370000000000002</v>
          </cell>
          <cell r="I142">
            <v>6.03</v>
          </cell>
          <cell r="J142">
            <v>6.03</v>
          </cell>
          <cell r="M142">
            <v>2.8475944924065124</v>
          </cell>
          <cell r="N142">
            <v>3.13</v>
          </cell>
          <cell r="O142">
            <v>3.19</v>
          </cell>
        </row>
        <row r="143">
          <cell r="B143" t="str">
            <v>I кв. 2011 г.</v>
          </cell>
          <cell r="C143" t="str">
            <v>Минрегион 02.03.2011 № 4511-КК/08</v>
          </cell>
          <cell r="E143">
            <v>3.27</v>
          </cell>
          <cell r="F143">
            <v>3.27</v>
          </cell>
          <cell r="G143">
            <v>2.9359999999999999</v>
          </cell>
          <cell r="I143">
            <v>6.03</v>
          </cell>
          <cell r="J143">
            <v>6.03</v>
          </cell>
          <cell r="M143">
            <v>3.0981828077382856</v>
          </cell>
          <cell r="N143">
            <v>3.13</v>
          </cell>
          <cell r="O143">
            <v>3.19</v>
          </cell>
        </row>
        <row r="144">
          <cell r="B144" t="str">
            <v>II кв. 2011 г.</v>
          </cell>
          <cell r="C144" t="str">
            <v>Минрегион 09.06.2011 № 15076-КК/08</v>
          </cell>
          <cell r="E144">
            <v>3.38</v>
          </cell>
          <cell r="F144">
            <v>3.38</v>
          </cell>
          <cell r="G144">
            <v>2.952</v>
          </cell>
          <cell r="I144">
            <v>6.65</v>
          </cell>
          <cell r="J144">
            <v>6.65</v>
          </cell>
          <cell r="M144">
            <v>3.0981828077382856</v>
          </cell>
          <cell r="N144">
            <v>3.19</v>
          </cell>
          <cell r="O144">
            <v>3.25</v>
          </cell>
        </row>
        <row r="145">
          <cell r="B145" t="str">
            <v>III кв. 2011 г.</v>
          </cell>
          <cell r="C145" t="str">
            <v>Минрегион 15.07.2011 № 18769-АП/08</v>
          </cell>
          <cell r="E145">
            <v>3.48</v>
          </cell>
          <cell r="F145">
            <v>3.48</v>
          </cell>
          <cell r="G145">
            <v>2.9710000000000001</v>
          </cell>
          <cell r="I145">
            <v>6.82</v>
          </cell>
          <cell r="J145">
            <v>6.82</v>
          </cell>
          <cell r="M145">
            <v>3.0981828077382856</v>
          </cell>
          <cell r="N145">
            <v>3.27</v>
          </cell>
          <cell r="O145">
            <v>3.34</v>
          </cell>
        </row>
        <row r="146">
          <cell r="B146" t="str">
            <v>IV кв. 2011 г.</v>
          </cell>
          <cell r="C146" t="str">
            <v>Минрегион 07.11.2011 № 30394-ИП/07</v>
          </cell>
          <cell r="E146">
            <v>3.55</v>
          </cell>
          <cell r="F146">
            <v>3.55</v>
          </cell>
          <cell r="G146">
            <v>2.996</v>
          </cell>
          <cell r="I146">
            <v>6.95</v>
          </cell>
          <cell r="J146">
            <v>6.95</v>
          </cell>
          <cell r="M146">
            <v>3.0981828077382856</v>
          </cell>
          <cell r="N146">
            <v>3.31</v>
          </cell>
          <cell r="O146">
            <v>3.38</v>
          </cell>
        </row>
        <row r="147">
          <cell r="B147" t="str">
            <v>I кв. 2012 г.</v>
          </cell>
          <cell r="C147" t="str">
            <v>Минрегион 28.01.2012 № 4122-ИП/08</v>
          </cell>
          <cell r="E147">
            <v>3.58</v>
          </cell>
          <cell r="F147">
            <v>3.58</v>
          </cell>
          <cell r="G147">
            <v>3.0270000000000001</v>
          </cell>
          <cell r="I147">
            <v>7.06</v>
          </cell>
          <cell r="J147">
            <v>7.06</v>
          </cell>
          <cell r="M147">
            <v>3.2871719590103208</v>
          </cell>
          <cell r="N147">
            <v>3.35</v>
          </cell>
          <cell r="O147">
            <v>3.42</v>
          </cell>
        </row>
        <row r="148">
          <cell r="B148" t="str">
            <v>II кв. 2012 г.</v>
          </cell>
          <cell r="C148" t="str">
            <v>Минрегион 04.05.2012 № 10837-ИП/08</v>
          </cell>
          <cell r="E148">
            <v>3.66</v>
          </cell>
          <cell r="F148">
            <v>3.66</v>
          </cell>
          <cell r="G148">
            <v>3.069</v>
          </cell>
          <cell r="I148">
            <v>7.21</v>
          </cell>
          <cell r="J148">
            <v>7.21</v>
          </cell>
          <cell r="M148">
            <v>3.2871719590103208</v>
          </cell>
          <cell r="N148">
            <v>3.42</v>
          </cell>
          <cell r="O148">
            <v>3.49</v>
          </cell>
        </row>
        <row r="149">
          <cell r="B149" t="str">
            <v>III кв. 2012 г.</v>
          </cell>
          <cell r="C149" t="str">
            <v>Минрегион 03.09.2012 № 23167-АП/08</v>
          </cell>
          <cell r="E149">
            <v>3.74</v>
          </cell>
          <cell r="F149">
            <v>3.74</v>
          </cell>
          <cell r="G149">
            <v>3.101</v>
          </cell>
          <cell r="I149">
            <v>7.38</v>
          </cell>
          <cell r="J149">
            <v>7.38</v>
          </cell>
          <cell r="M149">
            <v>3.2871719590103208</v>
          </cell>
          <cell r="N149">
            <v>3.46</v>
          </cell>
          <cell r="O149">
            <v>3.53</v>
          </cell>
        </row>
        <row r="150">
          <cell r="B150" t="str">
            <v>IV кв. 2012 г.</v>
          </cell>
          <cell r="C150" t="str">
            <v>Госстрой 03.12.2012 № 2836-ИП/12</v>
          </cell>
          <cell r="E150">
            <v>3.82</v>
          </cell>
          <cell r="F150">
            <v>3.82</v>
          </cell>
          <cell r="G150">
            <v>3.1150000000000002</v>
          </cell>
          <cell r="I150">
            <v>7.53</v>
          </cell>
          <cell r="J150">
            <v>7.53</v>
          </cell>
          <cell r="M150">
            <v>3.2871719590103208</v>
          </cell>
          <cell r="N150">
            <v>3.53</v>
          </cell>
          <cell r="O150">
            <v>3.59</v>
          </cell>
        </row>
        <row r="151">
          <cell r="B151" t="str">
            <v>I кв. 2013 г.</v>
          </cell>
          <cell r="C151" t="str">
            <v>Минрегион 12.02.2013 № 1951-ВТ/10</v>
          </cell>
          <cell r="E151">
            <v>3.86</v>
          </cell>
          <cell r="F151">
            <v>3.86</v>
          </cell>
          <cell r="G151">
            <v>3.16</v>
          </cell>
          <cell r="I151">
            <v>7.61</v>
          </cell>
          <cell r="J151">
            <v>7.61</v>
          </cell>
          <cell r="M151">
            <v>3.5041253083050021</v>
          </cell>
          <cell r="N151">
            <v>3.58</v>
          </cell>
          <cell r="O151">
            <v>3.64</v>
          </cell>
        </row>
        <row r="152">
          <cell r="B152" t="str">
            <v>II кв. 2013 г.</v>
          </cell>
          <cell r="C152" t="str">
            <v>Минрегион 07.06.2013 № 9912-СД/10</v>
          </cell>
          <cell r="E152">
            <v>3.9</v>
          </cell>
          <cell r="F152">
            <v>3.9</v>
          </cell>
          <cell r="G152">
            <v>3.1859999999999999</v>
          </cell>
          <cell r="I152">
            <v>7.66</v>
          </cell>
          <cell r="J152">
            <v>7.66</v>
          </cell>
          <cell r="M152">
            <v>3.5041253083050021</v>
          </cell>
          <cell r="N152">
            <v>3.6</v>
          </cell>
          <cell r="O152">
            <v>3.66</v>
          </cell>
        </row>
        <row r="153">
          <cell r="B153" t="str">
            <v>III кв. 2013 г.</v>
          </cell>
          <cell r="C153" t="str">
            <v>Минрегион 29.07.2013 № 13478-СД/10</v>
          </cell>
          <cell r="E153">
            <v>3.94</v>
          </cell>
          <cell r="F153">
            <v>3.94</v>
          </cell>
          <cell r="G153">
            <v>3.2280000000000002</v>
          </cell>
          <cell r="I153">
            <v>7.74</v>
          </cell>
          <cell r="J153">
            <v>7.74</v>
          </cell>
          <cell r="M153">
            <v>3.5041253083050021</v>
          </cell>
          <cell r="N153">
            <v>3.64</v>
          </cell>
          <cell r="O153">
            <v>3.7</v>
          </cell>
        </row>
        <row r="154">
          <cell r="B154" t="str">
            <v>IV кв. 2013 г.</v>
          </cell>
          <cell r="C154" t="str">
            <v>Минрегион 12.11.2013 № 21331-СД/10</v>
          </cell>
          <cell r="E154">
            <v>3.94</v>
          </cell>
          <cell r="F154">
            <v>3.94</v>
          </cell>
          <cell r="G154">
            <v>3.2189999999999999</v>
          </cell>
          <cell r="I154">
            <v>7.74</v>
          </cell>
          <cell r="J154">
            <v>7.74</v>
          </cell>
          <cell r="M154">
            <v>3.5041253083050021</v>
          </cell>
          <cell r="N154">
            <v>3.64</v>
          </cell>
          <cell r="O154">
            <v>3.7</v>
          </cell>
        </row>
        <row r="155">
          <cell r="B155" t="str">
            <v>I кв. 2014 г.</v>
          </cell>
          <cell r="C155" t="str">
            <v>Минстрой 28.02.2014 № 3085-ЕС/08</v>
          </cell>
          <cell r="E155">
            <v>3.94</v>
          </cell>
          <cell r="F155">
            <v>3.94</v>
          </cell>
          <cell r="G155">
            <v>3.222</v>
          </cell>
          <cell r="I155">
            <v>7.74</v>
          </cell>
          <cell r="J155">
            <v>7.74</v>
          </cell>
          <cell r="M155">
            <v>3.7318934533448269</v>
          </cell>
          <cell r="N155">
            <v>3.64</v>
          </cell>
          <cell r="O155">
            <v>3.7</v>
          </cell>
        </row>
        <row r="156">
          <cell r="B156" t="str">
            <v>II кв. 2014 г.</v>
          </cell>
          <cell r="C156" t="str">
            <v>Минстрой 15.05.2014 № 8367-ЕС/08</v>
          </cell>
          <cell r="E156">
            <v>3.96</v>
          </cell>
          <cell r="F156">
            <v>3.96</v>
          </cell>
          <cell r="G156">
            <v>3.2090000000000001</v>
          </cell>
          <cell r="I156">
            <v>7.77</v>
          </cell>
          <cell r="J156">
            <v>7.77</v>
          </cell>
          <cell r="M156">
            <v>3.7318934533448269</v>
          </cell>
          <cell r="N156">
            <v>3.64</v>
          </cell>
          <cell r="O156">
            <v>3.7</v>
          </cell>
        </row>
        <row r="157">
          <cell r="B157" t="str">
            <v>III кв. 2014 г.</v>
          </cell>
          <cell r="C157" t="str">
            <v>Минстрой 04.08.2014 № 15285-ЕС/08</v>
          </cell>
          <cell r="E157">
            <v>4.04</v>
          </cell>
          <cell r="F157">
            <v>4.04</v>
          </cell>
          <cell r="I157">
            <v>7.93</v>
          </cell>
          <cell r="J157">
            <v>7.93</v>
          </cell>
          <cell r="M157">
            <v>3.7318934533448269</v>
          </cell>
          <cell r="N157">
            <v>3.7</v>
          </cell>
          <cell r="O157">
            <v>3.76</v>
          </cell>
        </row>
        <row r="158">
          <cell r="B158" t="str">
            <v>IV кв. 2014 г.</v>
          </cell>
          <cell r="C158" t="str">
            <v>Минстрой 13.11.2014 № 25374-ЮР/08</v>
          </cell>
          <cell r="E158">
            <v>4.0199999999999996</v>
          </cell>
          <cell r="F158">
            <v>4.0199999999999996</v>
          </cell>
          <cell r="I158">
            <v>7.9</v>
          </cell>
          <cell r="J158">
            <v>7.9</v>
          </cell>
          <cell r="M158">
            <v>3.7318934533448269</v>
          </cell>
          <cell r="N158">
            <v>3.7</v>
          </cell>
          <cell r="O158">
            <v>3.76</v>
          </cell>
        </row>
        <row r="159">
          <cell r="B159" t="str">
            <v>I кв. 2015 г.</v>
          </cell>
          <cell r="C159" t="str">
            <v>Минстрой 06.02.2015 № 3004-ЛС/08</v>
          </cell>
          <cell r="E159">
            <v>4.04</v>
          </cell>
          <cell r="F159">
            <v>4.04</v>
          </cell>
          <cell r="I159">
            <v>7.94</v>
          </cell>
          <cell r="J159">
            <v>7.94</v>
          </cell>
          <cell r="M159">
            <v>4.1573293070261377</v>
          </cell>
          <cell r="N159">
            <v>3.73</v>
          </cell>
          <cell r="O159">
            <v>3.79</v>
          </cell>
        </row>
        <row r="160">
          <cell r="B160" t="str">
            <v>II кв. 2015 г.</v>
          </cell>
          <cell r="C160" t="str">
            <v>Минстрой 26.06.2015 №19823-ЮР/08</v>
          </cell>
          <cell r="E160">
            <v>4.04</v>
          </cell>
          <cell r="F160">
            <v>4.04</v>
          </cell>
          <cell r="I160">
            <v>7.94</v>
          </cell>
          <cell r="J160">
            <v>7.94</v>
          </cell>
          <cell r="M160">
            <v>4.1573293070261377</v>
          </cell>
          <cell r="N160">
            <v>3.73</v>
          </cell>
          <cell r="O160">
            <v>3.79</v>
          </cell>
        </row>
        <row r="161">
          <cell r="B161" t="str">
            <v>III кв. 2015 г.</v>
          </cell>
          <cell r="C161" t="str">
            <v>Минстрой 13.08.2015 №25760-ЮР/08</v>
          </cell>
          <cell r="E161">
            <v>4.18</v>
          </cell>
          <cell r="F161">
            <v>4.18</v>
          </cell>
          <cell r="I161">
            <v>8.2100000000000009</v>
          </cell>
          <cell r="J161">
            <v>8.2100000000000009</v>
          </cell>
          <cell r="M161">
            <v>4.1573293070261377</v>
          </cell>
          <cell r="N161">
            <v>3.84</v>
          </cell>
          <cell r="O161">
            <v>3.9</v>
          </cell>
        </row>
        <row r="162">
          <cell r="B162" t="str">
            <v>IV кв. 2015 г.</v>
          </cell>
          <cell r="C162" t="str">
            <v>Минстрой 14.12.2015 №40538-ЕС/05</v>
          </cell>
          <cell r="E162">
            <v>4.25</v>
          </cell>
          <cell r="F162">
            <v>4.25</v>
          </cell>
          <cell r="I162">
            <v>8.36</v>
          </cell>
          <cell r="J162">
            <v>8.36</v>
          </cell>
          <cell r="M162">
            <v>4.1573293070261377</v>
          </cell>
          <cell r="N162">
            <v>3.84</v>
          </cell>
          <cell r="O162">
            <v>3.9</v>
          </cell>
        </row>
        <row r="163">
          <cell r="B163" t="str">
            <v>I кв. 2016 г.</v>
          </cell>
          <cell r="C163" t="str">
            <v>Минстрой 19.02.2016г №4688-ХМ/05</v>
          </cell>
          <cell r="E163">
            <v>4.28</v>
          </cell>
          <cell r="F163">
            <v>4.28</v>
          </cell>
          <cell r="I163">
            <v>8.42</v>
          </cell>
          <cell r="J163">
            <v>8.42</v>
          </cell>
          <cell r="M163">
            <v>3.73</v>
          </cell>
          <cell r="N163">
            <v>3.92</v>
          </cell>
          <cell r="O163">
            <v>3.93</v>
          </cell>
        </row>
        <row r="164">
          <cell r="B164" t="str">
            <v>II кв. 2016 г.</v>
          </cell>
          <cell r="C164" t="str">
            <v>Минстрой 03.06.2016г №17269-ХМ/09</v>
          </cell>
          <cell r="E164">
            <v>4.28</v>
          </cell>
          <cell r="F164">
            <v>4.28</v>
          </cell>
          <cell r="I164">
            <v>8.42</v>
          </cell>
          <cell r="J164">
            <v>8.42</v>
          </cell>
          <cell r="M164">
            <v>3.73</v>
          </cell>
          <cell r="N164">
            <v>3.92</v>
          </cell>
          <cell r="O164">
            <v>3.93</v>
          </cell>
        </row>
        <row r="165">
          <cell r="B165" t="str">
            <v>III кв. 2016 г.</v>
          </cell>
          <cell r="C165" t="str">
            <v>Минстрой 27.09.2016г №31523-ХМ/09</v>
          </cell>
          <cell r="E165">
            <v>4.28</v>
          </cell>
          <cell r="F165">
            <v>4.28</v>
          </cell>
          <cell r="I165">
            <v>8.42</v>
          </cell>
          <cell r="J165">
            <v>8.42</v>
          </cell>
          <cell r="M165">
            <v>3.73</v>
          </cell>
          <cell r="N165">
            <v>3.92</v>
          </cell>
          <cell r="O165">
            <v>3.93</v>
          </cell>
        </row>
        <row r="166">
          <cell r="B166" t="str">
            <v>IV кв. 2016 г.</v>
          </cell>
          <cell r="C166" t="str">
            <v>Минстрой 09.12.2016г №41695-ХМ/09</v>
          </cell>
          <cell r="E166">
            <v>4.28</v>
          </cell>
          <cell r="F166">
            <v>4.28</v>
          </cell>
          <cell r="I166">
            <v>8.42</v>
          </cell>
          <cell r="J166">
            <v>8.42</v>
          </cell>
          <cell r="M166">
            <v>3.73</v>
          </cell>
          <cell r="N166">
            <v>3.95</v>
          </cell>
          <cell r="O166">
            <v>3.99</v>
          </cell>
        </row>
        <row r="167">
          <cell r="B167" t="str">
            <v>I кв. 2017 г.</v>
          </cell>
          <cell r="C167" t="str">
            <v>Минстрой 20.03.2017г №8802-ХМ/9</v>
          </cell>
          <cell r="E167">
            <v>4.28</v>
          </cell>
          <cell r="F167">
            <v>4.28</v>
          </cell>
          <cell r="I167">
            <v>8.42</v>
          </cell>
          <cell r="J167">
            <v>8.42</v>
          </cell>
          <cell r="M167">
            <v>4.95</v>
          </cell>
          <cell r="N167">
            <v>3.99</v>
          </cell>
          <cell r="O167">
            <v>3.99</v>
          </cell>
        </row>
        <row r="168">
          <cell r="B168" t="str">
            <v>II кв. 2017 г.</v>
          </cell>
          <cell r="C168" t="str">
            <v xml:space="preserve">Минстрой 09.06.2017 №20618-ЕС/09 + Минстрой 30.06.2017 №23090-ХМ/09 </v>
          </cell>
          <cell r="E168">
            <v>4.28</v>
          </cell>
          <cell r="F168">
            <v>4.28</v>
          </cell>
          <cell r="I168">
            <v>8.42</v>
          </cell>
          <cell r="J168">
            <v>8.42</v>
          </cell>
          <cell r="M168">
            <v>4.95</v>
          </cell>
          <cell r="N168">
            <v>3.99</v>
          </cell>
          <cell r="O168">
            <v>3.99</v>
          </cell>
        </row>
        <row r="169">
          <cell r="B169" t="str">
            <v>III кв. 2017 г.</v>
          </cell>
          <cell r="C169" t="str">
            <v>Минстрой 05.10.2017 №35948-ХМ/09- без индексов на ПИР!!</v>
          </cell>
          <cell r="E169">
            <v>4.37</v>
          </cell>
          <cell r="F169">
            <v>4.37</v>
          </cell>
          <cell r="I169">
            <v>8.59</v>
          </cell>
          <cell r="J169">
            <v>8.59</v>
          </cell>
          <cell r="M169">
            <v>4.95</v>
          </cell>
          <cell r="N169">
            <v>3.99</v>
          </cell>
          <cell r="O169">
            <v>3.99</v>
          </cell>
        </row>
        <row r="170">
          <cell r="B170" t="str">
            <v>IV кв. 2017 г.</v>
          </cell>
          <cell r="C170" t="str">
            <v>Минстрой 05.12.2017 №45082-ХМ/09- без СМР для Оренбургской области!!</v>
          </cell>
          <cell r="E170">
            <v>4.4400000000000004</v>
          </cell>
          <cell r="F170">
            <v>4.4400000000000004</v>
          </cell>
          <cell r="I170">
            <v>8.74</v>
          </cell>
          <cell r="J170">
            <v>8.74</v>
          </cell>
          <cell r="M170">
            <v>4.95</v>
          </cell>
          <cell r="N170">
            <v>3.99</v>
          </cell>
          <cell r="O170">
            <v>3.99</v>
          </cell>
        </row>
        <row r="171">
          <cell r="B171" t="str">
            <v>I кв. 2018 г.</v>
          </cell>
          <cell r="E171">
            <v>1</v>
          </cell>
          <cell r="F171">
            <v>1</v>
          </cell>
          <cell r="I171">
            <v>1</v>
          </cell>
          <cell r="J171">
            <v>1</v>
          </cell>
          <cell r="M171">
            <v>4.95</v>
          </cell>
          <cell r="N171">
            <v>1</v>
          </cell>
          <cell r="O171">
            <v>1</v>
          </cell>
        </row>
        <row r="172">
          <cell r="B172" t="str">
            <v>II кв. 2018 г.</v>
          </cell>
          <cell r="E172">
            <v>1</v>
          </cell>
          <cell r="F172">
            <v>1</v>
          </cell>
          <cell r="I172">
            <v>1</v>
          </cell>
          <cell r="J172">
            <v>1</v>
          </cell>
          <cell r="M172">
            <v>4.95</v>
          </cell>
          <cell r="N172">
            <v>1</v>
          </cell>
          <cell r="O172">
            <v>1</v>
          </cell>
        </row>
        <row r="173">
          <cell r="B173" t="str">
            <v>III кв. 2018 г.</v>
          </cell>
          <cell r="E173">
            <v>1</v>
          </cell>
          <cell r="F173">
            <v>1</v>
          </cell>
          <cell r="I173">
            <v>1</v>
          </cell>
          <cell r="J173">
            <v>1</v>
          </cell>
          <cell r="M173">
            <v>4.95</v>
          </cell>
          <cell r="N173">
            <v>1</v>
          </cell>
          <cell r="O173">
            <v>1</v>
          </cell>
        </row>
        <row r="174">
          <cell r="B174" t="str">
            <v>IV кв. 2018 г.</v>
          </cell>
          <cell r="E174">
            <v>1</v>
          </cell>
          <cell r="F174">
            <v>1</v>
          </cell>
          <cell r="I174">
            <v>1</v>
          </cell>
          <cell r="J174">
            <v>1</v>
          </cell>
          <cell r="M174">
            <v>4.95</v>
          </cell>
          <cell r="N174">
            <v>1</v>
          </cell>
          <cell r="O174">
            <v>1</v>
          </cell>
        </row>
        <row r="175">
          <cell r="B175" t="str">
            <v>I кв. 2019 г.</v>
          </cell>
          <cell r="E175">
            <v>1</v>
          </cell>
          <cell r="F175">
            <v>1</v>
          </cell>
          <cell r="I175">
            <v>1</v>
          </cell>
          <cell r="J175">
            <v>1</v>
          </cell>
          <cell r="M175">
            <v>4.95</v>
          </cell>
          <cell r="N175">
            <v>1</v>
          </cell>
          <cell r="O175">
            <v>1</v>
          </cell>
        </row>
        <row r="176">
          <cell r="B176" t="str">
            <v>II кв. 2019 г.</v>
          </cell>
          <cell r="E176">
            <v>1</v>
          </cell>
          <cell r="F176">
            <v>1</v>
          </cell>
          <cell r="I176">
            <v>1</v>
          </cell>
          <cell r="J176">
            <v>1</v>
          </cell>
          <cell r="M176">
            <v>4.95</v>
          </cell>
          <cell r="N176">
            <v>1</v>
          </cell>
          <cell r="O176">
            <v>1</v>
          </cell>
        </row>
        <row r="177">
          <cell r="B177" t="str">
            <v>III кв. 2019 г.</v>
          </cell>
          <cell r="E177">
            <v>1</v>
          </cell>
          <cell r="F177">
            <v>1</v>
          </cell>
          <cell r="I177">
            <v>1</v>
          </cell>
          <cell r="J177">
            <v>1</v>
          </cell>
          <cell r="M177">
            <v>4.95</v>
          </cell>
          <cell r="N177">
            <v>1</v>
          </cell>
          <cell r="O177">
            <v>1</v>
          </cell>
        </row>
        <row r="178">
          <cell r="B178" t="str">
            <v>IV кв. 2019 г.</v>
          </cell>
          <cell r="E178">
            <v>1</v>
          </cell>
          <cell r="F178">
            <v>1</v>
          </cell>
          <cell r="I178">
            <v>1</v>
          </cell>
          <cell r="J178">
            <v>1</v>
          </cell>
          <cell r="M178">
            <v>4.95</v>
          </cell>
          <cell r="N178">
            <v>1</v>
          </cell>
          <cell r="O178">
            <v>1</v>
          </cell>
        </row>
        <row r="179">
          <cell r="B179" t="str">
            <v>I кв. 2020 г.</v>
          </cell>
          <cell r="E179">
            <v>1</v>
          </cell>
          <cell r="F179">
            <v>1</v>
          </cell>
          <cell r="I179">
            <v>1</v>
          </cell>
          <cell r="J179">
            <v>1</v>
          </cell>
          <cell r="M179">
            <v>4.95</v>
          </cell>
          <cell r="N179">
            <v>1</v>
          </cell>
          <cell r="O179">
            <v>1</v>
          </cell>
        </row>
        <row r="180">
          <cell r="B180" t="str">
            <v>II кв. 2020 г.</v>
          </cell>
          <cell r="E180">
            <v>1</v>
          </cell>
          <cell r="F180">
            <v>1</v>
          </cell>
          <cell r="I180">
            <v>1</v>
          </cell>
          <cell r="J180">
            <v>1</v>
          </cell>
          <cell r="M180">
            <v>4.95</v>
          </cell>
          <cell r="N180">
            <v>1</v>
          </cell>
          <cell r="O180">
            <v>1</v>
          </cell>
        </row>
        <row r="181">
          <cell r="B181" t="str">
            <v>III кв. 2020 г.</v>
          </cell>
          <cell r="E181">
            <v>1</v>
          </cell>
          <cell r="F181">
            <v>1</v>
          </cell>
          <cell r="I181">
            <v>1</v>
          </cell>
          <cell r="J181">
            <v>1</v>
          </cell>
          <cell r="M181">
            <v>4.95</v>
          </cell>
          <cell r="N181">
            <v>1</v>
          </cell>
          <cell r="O181">
            <v>1</v>
          </cell>
        </row>
        <row r="182">
          <cell r="B182" t="str">
            <v>IV кв. 2020 г.</v>
          </cell>
          <cell r="E182">
            <v>1</v>
          </cell>
          <cell r="F182">
            <v>1</v>
          </cell>
          <cell r="I182">
            <v>1</v>
          </cell>
          <cell r="J182">
            <v>1</v>
          </cell>
          <cell r="M182">
            <v>4.95</v>
          </cell>
          <cell r="N182">
            <v>1</v>
          </cell>
          <cell r="O182">
            <v>1</v>
          </cell>
        </row>
      </sheetData>
      <sheetData sheetId="28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МЦ к ИПР)"/>
      <sheetName val="НМЦ лота на торги"/>
      <sheetName val="Расчет стоимости"/>
      <sheetName val="перерасчет"/>
      <sheetName val="Снижение"/>
      <sheetName val="снижение-для объекта-аналога2"/>
      <sheetName val="снижение-для объекта-аналога"/>
      <sheetName val="ССР"/>
      <sheetName val="Таблица"/>
      <sheetName val="Регионы"/>
      <sheetName val="НМЦ лота"/>
      <sheetName val="НМЦ лота на торги-2 объекта и г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6">
          <cell r="B6" t="str">
            <v>ВЛ 0,4 кВ с установкой ж/б опор и проводами  А до 35 мм2</v>
          </cell>
        </row>
        <row r="7">
          <cell r="B7" t="str">
            <v>ВЛ 0,4 кВ с установкой дерев. опор и проводами  А до 35 мм2</v>
          </cell>
          <cell r="M7" t="str">
            <v>Изменение констр. решений до 50 %</v>
          </cell>
        </row>
        <row r="8">
          <cell r="B8" t="str">
            <v>ВЛ 0,4 кВ с установкой ж/б опор и проводами  А до 35* мм2</v>
          </cell>
          <cell r="M8" t="str">
            <v>Изменение констр. решений более 50 %</v>
          </cell>
        </row>
        <row r="9">
          <cell r="B9" t="str">
            <v>ВЛ 0,4 кВ с установкой дерев. опор и проводами  А до 35* мм2</v>
          </cell>
          <cell r="M9" t="str">
            <v>Установка доп. оборудования ПС</v>
          </cell>
        </row>
        <row r="10">
          <cell r="B10" t="str">
            <v>ВЛ 0,4 кВ с установкой ж/б опор и проводами  А 70 мм2</v>
          </cell>
          <cell r="M10" t="str">
            <v>Замена распред. устройства ПС</v>
          </cell>
        </row>
        <row r="11">
          <cell r="B11" t="str">
            <v>ВЛ 0,4 кВ с установкой дерев. опор и проводами  А 70 мм2</v>
          </cell>
        </row>
        <row r="12">
          <cell r="B12" t="str">
            <v>ВЛ 0,4 кВ с установкой ж/б опор и проводами  А 95мм2</v>
          </cell>
        </row>
        <row r="13">
          <cell r="B13" t="str">
            <v>ВЛ 0,4 кВ с установкой дерев. опор и проводами  А 95 мм2</v>
          </cell>
          <cell r="O13">
            <v>1.0429999999999999</v>
          </cell>
        </row>
        <row r="14">
          <cell r="B14" t="str">
            <v>ВЛ 0,4 кВ с установкой ж/б опор и проводами  АС до 35 мм2</v>
          </cell>
          <cell r="O14">
            <v>1.012</v>
          </cell>
        </row>
        <row r="15">
          <cell r="B15" t="str">
            <v>ВЛ 0,4 кВ с установкой дерев. опор и проводами  АС до 35 мм2</v>
          </cell>
          <cell r="O15">
            <v>1.0129999999999999</v>
          </cell>
          <cell r="P15">
            <v>1.022</v>
          </cell>
        </row>
        <row r="16">
          <cell r="B16" t="str">
            <v>ВЛ 0,4 кВ с установкой ж/б опор и проводами  АС 70 мм2</v>
          </cell>
          <cell r="O16">
            <v>1.0529999999999999</v>
          </cell>
        </row>
        <row r="17">
          <cell r="B17" t="str">
            <v>ВЛ 0,4 кВ с установкой дерев. опор и проводами  АС 70 мм3</v>
          </cell>
          <cell r="O17">
            <v>1.028</v>
          </cell>
        </row>
        <row r="18">
          <cell r="B18" t="str">
            <v>ВЛ 0,4 кВ с установкой ж/б опор и проводами  АС 95мм2</v>
          </cell>
        </row>
        <row r="19">
          <cell r="B19" t="str">
            <v>ВЛ 0,4 кВ с установкой дерев. опор и проводами  АС 95 мм2</v>
          </cell>
        </row>
        <row r="20">
          <cell r="B20" t="str">
            <v>ВЛ 0,4 кВ с установкой ж/б опор и проводами СИП до 35 мм2</v>
          </cell>
        </row>
        <row r="21">
          <cell r="B21" t="str">
            <v>ВЛ 0.4 кВ с установкой ж/б опор, магистр. линией СИП 50 мм2, ответвлений и вводами сечением 16 мм2</v>
          </cell>
        </row>
        <row r="22">
          <cell r="B22" t="str">
            <v>ВЛ 0.4 кВ с установкой ж/б опор и проводами СИП 70 мм2</v>
          </cell>
        </row>
        <row r="23">
          <cell r="B23" t="str">
            <v>Подвеска провода 0,4 кВ по существ. ж/б опорам 1 цепь СИП до 35 мм2</v>
          </cell>
          <cell r="O23">
            <v>1.0029999999999999</v>
          </cell>
        </row>
        <row r="24">
          <cell r="B24" t="str">
            <v>Подвеска провода 0,4 кВ по существ. дерев. опорам 1 цепь СИП до 35 мм2</v>
          </cell>
          <cell r="O24">
            <v>1.006</v>
          </cell>
        </row>
        <row r="25">
          <cell r="B25" t="str">
            <v>Подвеска провода 0,4 кВ по существ. ж/б опорам 1 цепь СИП 50 мм2</v>
          </cell>
        </row>
        <row r="26">
          <cell r="B26" t="str">
            <v>Подвеска провода 0,4 кВ по существ. дерев. опорам 1 цепь СИП 50 мм2</v>
          </cell>
          <cell r="O26">
            <v>1.02</v>
          </cell>
          <cell r="R26">
            <v>1.02</v>
          </cell>
        </row>
        <row r="27">
          <cell r="B27" t="str">
            <v>Подвеска провода 0,4 кВ по существ. ж/б опорам 1 цепь СИП 70 мм2</v>
          </cell>
          <cell r="O27">
            <v>1.03</v>
          </cell>
          <cell r="R27">
            <v>1.04</v>
          </cell>
        </row>
        <row r="28">
          <cell r="B28" t="str">
            <v>Подвеска провода 0,4 кВ по существ. дерев. опорам 1 цепь СИП 70 мм2</v>
          </cell>
          <cell r="O28">
            <v>1.05</v>
          </cell>
          <cell r="R28">
            <v>1.08</v>
          </cell>
        </row>
        <row r="29">
          <cell r="B29" t="str">
            <v>Подвеска провода 0,4 кВ по существ. ж/б опорам 1 цепь АС до 35 мм2</v>
          </cell>
        </row>
        <row r="30">
          <cell r="B30" t="str">
            <v>Подвеска провода 0,4 кВ по существ. дерев. опорам 1 цепь АС до 35 мм2</v>
          </cell>
          <cell r="O30">
            <v>1.018</v>
          </cell>
          <cell r="P30">
            <v>1.036</v>
          </cell>
        </row>
        <row r="31">
          <cell r="B31" t="str">
            <v>Подвеска провода 0,4 кВ по существ. ж/б опорам 1 цепь АС 50 мм2</v>
          </cell>
        </row>
        <row r="32">
          <cell r="B32" t="str">
            <v>Подвеска провода 0,4 кВ по существ. дерев. опорам 1 цепь АС 50 мм2</v>
          </cell>
        </row>
        <row r="33">
          <cell r="B33" t="str">
            <v>Подвеска провода 0,4 кВ по существ. ж/б опорам 1 цепь АС до 70 мм2</v>
          </cell>
        </row>
        <row r="34">
          <cell r="B34" t="str">
            <v>Подвеска провода 0,4 кВ по существ. дерев. опорам 1 цепь АС до 70 мм2</v>
          </cell>
        </row>
        <row r="35">
          <cell r="B35" t="str">
            <v>ВЛ 0.4 кВ с установкой ж/б опор, совместной абонентской подвеской 2 цепей СИП 70 мм2 и подвеской освещения с ответвлениями и вводами сечением 16 мм2</v>
          </cell>
        </row>
        <row r="36">
          <cell r="B36" t="str">
            <v>ВЛ 0.4/10 кВ с установкой ж/б опор, с совместной подвеской 2 цепей проводов: 0,4 кВ магистр. линией СИП 50 мм2, ответвлений и вводами сечением 16 мм2, 10 кВ АС 50 мм2</v>
          </cell>
        </row>
        <row r="37">
          <cell r="B37" t="str">
            <v>ВЛ 0.4/10 кВ с установкой ж/б опор, с совместной подвеской 2 цепей проводов: 0,4 кВ СИП 50 мм2, 10 кВ АС 50 мм2</v>
          </cell>
        </row>
        <row r="38">
          <cell r="B38" t="str">
            <v>ВЛ 0.4/10 кВ с установкой ж/б опор, с совместной подвеской 2 цепей проводов: 0,4 кВ СИП 50 мм2, 10 кВ СИП 70 мм2</v>
          </cell>
        </row>
        <row r="39">
          <cell r="B39" t="str">
            <v>ВЛ 0.4/10 кВ с установкой ж/б опор, с совместной подвеской 2 цепей проводов: 0,4 кВ магистр. линией СИП 50 мм2, ответвлений и вводами сечением 16 мм2, 10 кВ СИП 70 мм2</v>
          </cell>
        </row>
        <row r="40">
          <cell r="B40" t="str">
            <v>ВЛ 6-10 кВ с установкой ж/б опор и подвеской проводов АС 35 мм2</v>
          </cell>
        </row>
        <row r="41">
          <cell r="B41" t="str">
            <v>ВЛ 6-10 кВ с установкой дерев. опор и подвеской проводов АС 35 мм2</v>
          </cell>
        </row>
        <row r="42">
          <cell r="B42" t="str">
            <v>ВЛ 6-10 кВ с установкой ж/б опор и подвеской проводов АС 50 мм2</v>
          </cell>
        </row>
        <row r="43">
          <cell r="B43" t="str">
            <v>ВЛ 6-10 кВ с установкой ж/б опор и подвеской проводов АС 70 мм2</v>
          </cell>
        </row>
        <row r="44">
          <cell r="B44" t="str">
            <v>ВЛ 6-10 кВ с установкой ж/б опор и подвеской 2 цепей проводов АС 70 мм2</v>
          </cell>
        </row>
        <row r="45">
          <cell r="B45" t="str">
            <v>ВЛ 6-10 кВ с установкой ж/б опор и подвеской проводов АС 95 мм2</v>
          </cell>
        </row>
        <row r="46">
          <cell r="B46" t="str">
            <v>ВЛ 6-10 кВ с установкой ж/б опор и подвеской проводов СИП 50 мм2</v>
          </cell>
        </row>
        <row r="47">
          <cell r="B47" t="str">
            <v>ВЛ 6-10 кВ с установкой ж/б опор и подвеской проводов СИП 70 мм2</v>
          </cell>
        </row>
        <row r="48">
          <cell r="B48" t="str">
            <v>ВЛ 6-10 кВ с установкой многогр. опор и подвеской проводов СИП 70 мм2</v>
          </cell>
        </row>
        <row r="49">
          <cell r="B49" t="str">
            <v>ВЛ 6-10 кВ с установкой ж/б опор и подвеской 2 цепей проводов СИП 70 мм2</v>
          </cell>
        </row>
        <row r="50">
          <cell r="B50" t="str">
            <v>ВЛ 35 кВ с установкой стальных опор и подвеской проводов АС 95 мм2</v>
          </cell>
        </row>
        <row r="51">
          <cell r="B51" t="str">
            <v>ВЛ 35 кВ с установкой ж/б опор (анк.-угл. стальных) и подвеской проводов АС 95 мм2</v>
          </cell>
        </row>
        <row r="52">
          <cell r="B52" t="str">
            <v>ВЛ 35 кВ с установкой стальных опор и подвеской 2 цепей проводов АС 95 мм2</v>
          </cell>
        </row>
        <row r="53">
          <cell r="B53" t="str">
            <v>ВЛ 35 кВ с установкой ж/б опор (анк.-угл. стальных) и подвеской 2 цепей проводов АС 95 мм2</v>
          </cell>
        </row>
        <row r="54">
          <cell r="B54" t="str">
            <v>ВЛ 35 кВ с установкой стальных опор и подвеской проводов АС до 150 мм2</v>
          </cell>
        </row>
        <row r="55">
          <cell r="B55" t="str">
            <v>ВЛ 35 кВ с установкой ж/б опор (анк.-угл. стальных) и подвеской проводов АС до 150 мм2</v>
          </cell>
        </row>
        <row r="56">
          <cell r="B56" t="str">
            <v>ВЛ 35 кВ с установкой многогр. опор и подвеской 2 цепей проводов АС до 150 мм2</v>
          </cell>
        </row>
        <row r="57">
          <cell r="B57" t="str">
            <v>ВЛ 35 кВ с установкой стальных опор и подвеской 2 цепей проводов АС до 150 мм2</v>
          </cell>
        </row>
        <row r="58">
          <cell r="B58" t="str">
            <v>ВЛ 35 кВ с установкой ж/б опор (анк.-угл. стальных) и подвеской 2 цепей проводов АС до 150 мм2</v>
          </cell>
        </row>
        <row r="59">
          <cell r="B59" t="str">
            <v>ВЛ 110 кВ с установкой стальных опор и подвеской проводов АС до 150 мм2</v>
          </cell>
        </row>
        <row r="60">
          <cell r="B60" t="str">
            <v>ВЛ 110 кВ с установкой ж/б опор (анк.-угл. стальных) и подвеской проводов АС до 150 мм2</v>
          </cell>
        </row>
        <row r="61">
          <cell r="B61" t="str">
            <v>ВЛ 110 кВ с установкой стальных опор и подвеской 2 цепей проводов АС до 150 мм2</v>
          </cell>
        </row>
        <row r="62">
          <cell r="B62" t="str">
            <v>ВЛ 110 кВ с установкой ж/б опор (анк.-угл. стальных) и подвеской 2 цепей проводов АС до 150 мм2</v>
          </cell>
        </row>
        <row r="63">
          <cell r="B63" t="str">
            <v>ВЛ 110 кВ с установкой стальных опор (анк.-угл. типовых) и подвеской 2 цепей проводов АС до 150 мм2</v>
          </cell>
        </row>
        <row r="64">
          <cell r="B64" t="str">
            <v>ВЛ 110 кВ с установкой стальных опор и подвеской проводов АС 185-240 мм2</v>
          </cell>
        </row>
        <row r="65">
          <cell r="B65" t="str">
            <v>ВЛ 110 кВ с установкой ж/б опор (анк.-угл. стальных) и подвеской проводов АС 185-240 мм2</v>
          </cell>
        </row>
        <row r="66">
          <cell r="B66" t="str">
            <v>ВЛ 110 кВ с установкой стальных опор (анк.-угл. типовых) и подвеской проводов АС 185-240 мм2</v>
          </cell>
        </row>
        <row r="67">
          <cell r="B67" t="str">
            <v>ВЛ 110 кВ с установкой многогр. опор и подвеской проводов АС 185-240 мм2</v>
          </cell>
        </row>
        <row r="68">
          <cell r="B68" t="str">
            <v>ВЛ 110 кВ с установкой стальных опор и подвеской 2 цепей проводов АС 185-240 мм2</v>
          </cell>
        </row>
        <row r="69">
          <cell r="B69" t="str">
            <v>ВЛ 110 кВ с установкой ж/б опор (анк.-угл. стальных) и подвеской 2 цепей проводов АС 185-240 мм2</v>
          </cell>
        </row>
        <row r="70">
          <cell r="B70" t="str">
            <v>ВЛ 110 кВ с установкой многогр. опор и подвеской 2 цепей проводов АС 185-240 мм2</v>
          </cell>
        </row>
        <row r="71">
          <cell r="B71" t="str">
            <v>ВЛ 110 кВ с установкой стальных опор и подвеской 2 цепей проводов ACCR Hawk 477-T16</v>
          </cell>
        </row>
        <row r="72">
          <cell r="B72" t="str">
            <v>ВЛ 220 кВ с установкой стальных опор и подвеской проводов АС 300 мм2</v>
          </cell>
        </row>
        <row r="73">
          <cell r="B73" t="str">
            <v>ВЛ 220 кВ с установкой стальных опор и подвеской 2 цепей проводов АС 300 мм2</v>
          </cell>
        </row>
        <row r="74">
          <cell r="B74" t="str">
            <v>ВЛ 220 кВ с установкой стальных опор и подвеской проводов АС 400 мм2</v>
          </cell>
        </row>
        <row r="75">
          <cell r="B75" t="str">
            <v>ВЛ 220 кВ с установкой стальных опор и подвеской 2 цепей проводов АС 400 мм2</v>
          </cell>
        </row>
        <row r="76">
          <cell r="B76" t="str">
            <v>ВЛ 220 кВ с установкой стальных опор и подвеской 2 цепей проводов АС 500 мм2</v>
          </cell>
        </row>
        <row r="77">
          <cell r="B77" t="str">
            <v>ВЛ 220 кВ с установкой ж/б двухстоечных опор и подвеской проводов АС 300 мм2</v>
          </cell>
        </row>
        <row r="78">
          <cell r="B78" t="str">
            <v>ВЛ 220 кВ с установкой ж/б двухстоечных опор и подвеской 2 цепей проводов АС 300 мм2</v>
          </cell>
        </row>
        <row r="79">
          <cell r="B79" t="str">
            <v>ВЛ 220 кВ с установкой ж/б двухстоечных опор и подвеской проводов АС 400 мм2</v>
          </cell>
        </row>
        <row r="80">
          <cell r="B80" t="str">
            <v>ВЛ 220 кВ с установкой стальных двухстоечных опор и подвеской 2 цепей проводов АС 400 мм2</v>
          </cell>
        </row>
        <row r="81">
          <cell r="B81" t="str">
            <v>ВЛ 220 кВ с установкой ж/б двухстоечных опор и подвеской 2 цепей проводов АС 400 мм2</v>
          </cell>
        </row>
        <row r="88">
          <cell r="B88" t="str">
            <v>Постоянный отвод земель ВЛ 0,4 кВ на деревянных опорах (40 шт./км)</v>
          </cell>
        </row>
        <row r="89">
          <cell r="B89" t="str">
            <v>Постоянный отвод земель ВЛ 0,4 кВ на ж/б опорах (40 шт./км)</v>
          </cell>
        </row>
        <row r="90">
          <cell r="B90" t="str">
            <v>Постоянный отвод земель ВЛ 6-10 кВ на деревянных опорах (20 шт./км)</v>
          </cell>
        </row>
        <row r="91">
          <cell r="B91" t="str">
            <v>Постоянный отвод земель ВЛ 6-10 кВ на ж/б опорах (20 шт./км)</v>
          </cell>
        </row>
        <row r="92">
          <cell r="B92" t="str">
            <v>Постоянный отвод земель ВЛ 35 кВ на деревянных опорах (8 шт./км)</v>
          </cell>
        </row>
        <row r="93">
          <cell r="B93" t="str">
            <v>Постоянный отвод земель ВЛ 35 кВ на стальных опорах (8 шт./км)</v>
          </cell>
        </row>
        <row r="94">
          <cell r="B94" t="str">
            <v>Постоянный отвод земель ВЛ 35 кВ на ж/б опорах (8 шт./км)</v>
          </cell>
        </row>
        <row r="95">
          <cell r="B95" t="str">
            <v>Постоянный отвод земель ВЛ 110 кВ на деревянных опорах (5 шт./км)</v>
          </cell>
        </row>
        <row r="96">
          <cell r="B96" t="str">
            <v>Постоянный отвод земель ВЛ 110 кВ на стальных опорах (5 шт./км)</v>
          </cell>
        </row>
        <row r="97">
          <cell r="B97" t="str">
            <v>Постоянный отвод земель ВЛ 110 кВ на ж/б опорах (5 шт./км)</v>
          </cell>
        </row>
        <row r="98">
          <cell r="B98" t="str">
            <v>Постоянный отвод земель ВЛ 220 кВ на деревянных опорах (3 шт./км)</v>
          </cell>
        </row>
        <row r="99">
          <cell r="B99" t="str">
            <v>Постоянный отвод земель ВЛ 220 кВ на стальных опорах (3 шт./км)</v>
          </cell>
        </row>
        <row r="100">
          <cell r="B100" t="str">
            <v>Постоянный отвод земель ВЛ 220 кВ на железобетонных опорах (3 шт./км)</v>
          </cell>
        </row>
        <row r="101">
          <cell r="B101" t="str">
            <v>Постоянный отвод земель ВЛ 220-330 кВ на стальных опорах</v>
          </cell>
        </row>
        <row r="102">
          <cell r="B102" t="str">
            <v>Постоянный отвод земель ВЛ 220-330 кВ на ж/б опорах</v>
          </cell>
        </row>
        <row r="103">
          <cell r="B103" t="str">
            <v>Постоянный отвод земель ВЛ 220-500 кВ на многогранных опорах</v>
          </cell>
        </row>
        <row r="104">
          <cell r="B104" t="str">
            <v>Постоянный отвод земель ВЛ 500-750 кВ на стальных опорах</v>
          </cell>
        </row>
        <row r="105">
          <cell r="B105" t="str">
            <v>Постоянный отвод земель ВЛ 500-750 кВ на стальных опорах с оттяжками</v>
          </cell>
        </row>
        <row r="106">
          <cell r="B106" t="str">
            <v>Постоянный отвод земель ВЛ 500-750 кВ на ж/б опорах</v>
          </cell>
        </row>
        <row r="109">
          <cell r="B109" t="str">
            <v>Затраты на вырубку просеки ВЛ 6-10 кВ</v>
          </cell>
        </row>
        <row r="110">
          <cell r="B110" t="str">
            <v>Затраты на вырубку просеки ВЛ 35 кВ</v>
          </cell>
        </row>
        <row r="111">
          <cell r="B111" t="str">
            <v>Затраты на вырубку просеки ВЛ 110 кВ</v>
          </cell>
        </row>
        <row r="112">
          <cell r="B112" t="str">
            <v>Затраты на вырубку просеки ВЛ 220 кВ</v>
          </cell>
        </row>
        <row r="113">
          <cell r="B113" t="str">
            <v>Затраты на устройство лежневых дорог ВЛ 0,4 кВ</v>
          </cell>
        </row>
        <row r="114">
          <cell r="B114" t="str">
            <v>Затраты на устройство лежневых дорог ВЛ 10 кВ</v>
          </cell>
        </row>
        <row r="115">
          <cell r="B115" t="str">
            <v>Затраты на устройство лежневых дорог ВЛ 35 кВ</v>
          </cell>
        </row>
        <row r="116">
          <cell r="B116" t="str">
            <v>Затраты на устройство лежневых дорог ВЛ 35 кВ</v>
          </cell>
        </row>
        <row r="117">
          <cell r="B117" t="str">
            <v>Затраты на устройство лежневых дорог ВЛ 120 кВ</v>
          </cell>
        </row>
        <row r="118">
          <cell r="B118" t="str">
            <v>0,4 кВ_Затраты на устройство лежневых дорог на топких болотах</v>
          </cell>
        </row>
        <row r="119">
          <cell r="B119" t="str">
            <v>10 кВ_Затраты на устройство лежневых дорог на топких болотах</v>
          </cell>
        </row>
        <row r="120">
          <cell r="B120" t="str">
            <v>35 кВ_Затраты на устройство лежневых дорог на топких болотах</v>
          </cell>
        </row>
        <row r="121">
          <cell r="B121" t="str">
            <v>110 кВ_Затраты на устройство лежневых дорог на топких болотах</v>
          </cell>
        </row>
        <row r="122">
          <cell r="B122" t="str">
            <v>220 кВ_Затраты на устройство лежневых дорог на топких болотах</v>
          </cell>
        </row>
        <row r="125">
          <cell r="B125" t="str">
            <v>Подвеска кабеля ОКСН на существующих опорах ВЛ 35 кВ</v>
          </cell>
        </row>
        <row r="126">
          <cell r="B126" t="str">
            <v>Подвеска кабеля ОКМС на существующих опорах ВЛ 110 кВ</v>
          </cell>
        </row>
        <row r="127">
          <cell r="B127" t="str">
            <v>Подвеска 2 кабелей ОКМС на существующих опорах ВЛ 110 кВ</v>
          </cell>
        </row>
        <row r="128">
          <cell r="B128" t="str">
            <v>Подвеска кабеля ОКГТ на существующих опорах ВЛ 220 кВ</v>
          </cell>
        </row>
        <row r="129">
          <cell r="B129" t="str">
            <v>Подвеска кабеля ASLH-D(S)bb 1*24SMF на существующих опорах ВЛ 220 кВ</v>
          </cell>
        </row>
        <row r="132">
          <cell r="B132" t="str">
            <v>КТП шкафного типа 1х40 кВА 6-10/0,4 кВ</v>
          </cell>
        </row>
        <row r="133">
          <cell r="B133" t="str">
            <v>КТП шкафного типа 1х63 кВА 6-10/0,4 кВ</v>
          </cell>
        </row>
        <row r="134">
          <cell r="B134" t="str">
            <v>КТП шкафного типа 1х100 кВА 6-10/0,4 кВ</v>
          </cell>
        </row>
        <row r="135">
          <cell r="B135" t="str">
            <v>КТП шкафного типа 1х160 кВА 6-10/0,4 кВ</v>
          </cell>
        </row>
        <row r="136">
          <cell r="B136" t="str">
            <v>КТП киоскового типа 1х250 кВА 6-10/0,4 кВ</v>
          </cell>
        </row>
        <row r="137">
          <cell r="B137" t="str">
            <v>КТП киоскового типа 1х400 кВА 6-10/0,4 кВ</v>
          </cell>
        </row>
        <row r="138">
          <cell r="B138" t="str">
            <v>КТП киоскового типа 1х630 кВА 6-10/0,4 кВ</v>
          </cell>
        </row>
        <row r="139">
          <cell r="B139" t="str">
            <v>КТП киоскового типа 1х1000 кВА 6-10/0,4 кВ</v>
          </cell>
        </row>
        <row r="140">
          <cell r="B140" t="str">
            <v>КТП киоскового типа 2х250 кВА 6-10/0,4 кВ</v>
          </cell>
        </row>
        <row r="141">
          <cell r="B141" t="str">
            <v>КТП киоскового типа 2х400 кВА 6-10/0,4 кВ</v>
          </cell>
        </row>
        <row r="142">
          <cell r="B142" t="str">
            <v>КТП киоскового типа 2х630 кВА 6-10/0,4 кВ</v>
          </cell>
        </row>
        <row r="143">
          <cell r="B143" t="str">
            <v>БКТП блочного типа 2х630 кВА 6-10/0,4 кВ</v>
          </cell>
        </row>
        <row r="144">
          <cell r="B144" t="str">
            <v>БКТП блочного типа 2х1000 кВА 6-10/0,4 кВ, панели "сэндвич"</v>
          </cell>
        </row>
        <row r="145">
          <cell r="B145" t="str">
            <v>БКТП блочного типа 2х1250 кВА 6-10/0,4 кВ, ячейки RM6</v>
          </cell>
        </row>
        <row r="146">
          <cell r="B146" t="str">
            <v>Реклоузер PBA/TEL-10-12,5/630</v>
          </cell>
        </row>
        <row r="149">
          <cell r="B149" t="str">
            <v>Демонтаж ж/б опор ВЛ 0,4 кВ</v>
          </cell>
        </row>
        <row r="150">
          <cell r="B150" t="str">
            <v>Демонтаж ж/б опор ВЛ 6-10 кВ</v>
          </cell>
        </row>
        <row r="151">
          <cell r="B151" t="str">
            <v>Демонтаж деревянных опор ВЛ 0,4 кВ</v>
          </cell>
        </row>
        <row r="152">
          <cell r="B152" t="str">
            <v>Демонтаж деревянных опор ВЛ 6-10 кВ</v>
          </cell>
        </row>
        <row r="153">
          <cell r="B153" t="str">
            <v>Демонтаж трех проводов ВЛ 0,4-10 кВ сечением до 95 мм2</v>
          </cell>
        </row>
        <row r="154">
          <cell r="B154" t="str">
            <v>Демонтаж ж/б опор ВЛ 35 кВ (анкерно-угловые стальные)</v>
          </cell>
        </row>
        <row r="155">
          <cell r="B155" t="str">
            <v>Демонтаж ж/б опор ВЛ 110 кВ (анкерно-угловые стальные)</v>
          </cell>
        </row>
        <row r="156">
          <cell r="B156" t="str">
            <v>Демонтаж ж/б опор ВЛ 220 кВ (анкерно-угловые стальные)</v>
          </cell>
        </row>
        <row r="157">
          <cell r="B157" t="str">
            <v>Демонтаж стальных опор ВЛ 35 кВ</v>
          </cell>
        </row>
        <row r="158">
          <cell r="B158" t="str">
            <v>Демонтаж стальных опор ВЛ 110 кВ</v>
          </cell>
        </row>
        <row r="159">
          <cell r="B159" t="str">
            <v>Демонтаж стальных опор ВЛ 220 кВ</v>
          </cell>
        </row>
        <row r="160">
          <cell r="B160" t="str">
            <v>Демонтаж трех проводов ВЛ-35 кВ сечением до 120 мм2 при пролете до 1 км</v>
          </cell>
        </row>
        <row r="161">
          <cell r="B161" t="str">
            <v>Демонтаж трех проводов ВЛ-35 кВ сечением до 120 мм2 при пролете свыше 1 км</v>
          </cell>
        </row>
        <row r="162">
          <cell r="B162" t="str">
            <v>Демонтаж трех проводов ВЛ-110 кВ сечением до 240 мм2 при пролете до 1 км</v>
          </cell>
        </row>
        <row r="163">
          <cell r="B163" t="str">
            <v>Демонтаж трех проводов ВЛ-110 кВ сечением до 240 мм2 при пролете свыше 1 км</v>
          </cell>
        </row>
        <row r="164">
          <cell r="B164" t="str">
            <v>Демонтаж трех проводов ВЛ-220 кВ сечением свыше 240 мм2 при пролете до 1 км</v>
          </cell>
        </row>
        <row r="165">
          <cell r="B165" t="str">
            <v>Демонтаж трех проводов ВЛ-220 кВ сечением свыше 240 мм2 при пролете свыше 1 км</v>
          </cell>
        </row>
        <row r="166">
          <cell r="B166" t="str">
            <v>Демонтаж шести проводов ВЛ-220 кВ сечением свыше 240 мм2 при пролете до 1 км</v>
          </cell>
        </row>
        <row r="167">
          <cell r="B167" t="str">
            <v>Демонтаж шести проводов ВЛ-220 кВ сечением свыше 240 мм2 при пролете свыше 1 км</v>
          </cell>
        </row>
        <row r="168">
          <cell r="B168" t="str">
            <v>Демонтаж одного грозащитного троса</v>
          </cell>
        </row>
        <row r="169">
          <cell r="B169" t="str">
            <v>Демонтаж двух грозащитных тросов</v>
          </cell>
        </row>
        <row r="172">
          <cell r="B172" t="str">
            <v>Ж/б опора одностоечная</v>
          </cell>
        </row>
        <row r="173">
          <cell r="B173" t="str">
            <v>Ж/б опора одностоечная с ж.б подкосом</v>
          </cell>
        </row>
        <row r="174">
          <cell r="B174" t="str">
            <v>Дерев. опора одностоечная</v>
          </cell>
        </row>
        <row r="175">
          <cell r="B175" t="str">
            <v>Дерев. опора одностоечная с ж/б подкосом</v>
          </cell>
        </row>
        <row r="176">
          <cell r="B176" t="str">
            <v>Ж/б опора одностоечная</v>
          </cell>
        </row>
        <row r="177">
          <cell r="B177" t="str">
            <v>Ж/б опора одностоечная с ж.б подкосом</v>
          </cell>
        </row>
        <row r="178">
          <cell r="B178" t="str">
            <v>Дерев. опора одностоечная</v>
          </cell>
        </row>
        <row r="179">
          <cell r="B179" t="str">
            <v>Дерев. опора одностоечная с ж/б подкосом</v>
          </cell>
        </row>
        <row r="182">
          <cell r="B182" t="str">
            <v>35 кВ промежут. свободност. одностоечные одноцепные</v>
          </cell>
        </row>
        <row r="183">
          <cell r="B183" t="str">
            <v>35 кВ промежут. свободност. одностоечные двухцепные</v>
          </cell>
        </row>
        <row r="184">
          <cell r="B184" t="str">
            <v>35 кВ анкерно-угловые, одноцепные на оттяжках, одностоечные</v>
          </cell>
        </row>
        <row r="185">
          <cell r="B185" t="str">
            <v>110 кВ промежут. свободност. одностоечные одноцепные</v>
          </cell>
        </row>
        <row r="186">
          <cell r="B186" t="str">
            <v>110 кВ промежут. свободност. одностоечные двухцепные</v>
          </cell>
        </row>
        <row r="187">
          <cell r="B187" t="str">
            <v>110 кВ анкерно-угловые, одноцепные на оттяжках, одностоечные</v>
          </cell>
        </row>
        <row r="188">
          <cell r="B188" t="str">
            <v>220 кВ промежут. свободност. одностоечные одноцепные</v>
          </cell>
        </row>
        <row r="189">
          <cell r="B189" t="str">
            <v>220 кВ промежут. свободност. одностоечные двухцепные</v>
          </cell>
        </row>
        <row r="190">
          <cell r="B190" t="str">
            <v>220 кВ анкерно-угловые, одноцепные на оттяжках, одностоечные</v>
          </cell>
        </row>
        <row r="193">
          <cell r="B193" t="str">
            <v>35 кВ промежут. свободност. одностоечные</v>
          </cell>
        </row>
        <row r="194">
          <cell r="B194" t="str">
            <v xml:space="preserve">35 кВ промежут. на оттяжках одностоечные </v>
          </cell>
        </row>
        <row r="195">
          <cell r="B195" t="str">
            <v>35 кВ анкерно-угловые, свободностоящие, одностоечные</v>
          </cell>
        </row>
        <row r="196">
          <cell r="B196" t="str">
            <v>110 кВ промежут. свободност. одностоечные</v>
          </cell>
        </row>
        <row r="197">
          <cell r="B197" t="str">
            <v xml:space="preserve">110 кВ промежут. на оттяжках одностоечные </v>
          </cell>
        </row>
        <row r="198">
          <cell r="B198" t="str">
            <v>110 кВ анкерно-угловые, свободностоящие, одностоечные</v>
          </cell>
        </row>
        <row r="199">
          <cell r="B199" t="str">
            <v>220 кВ промежут. свободност. одностоечные</v>
          </cell>
        </row>
        <row r="200">
          <cell r="B200" t="str">
            <v xml:space="preserve">220 кВ промежут. на оттяжках одностоечные </v>
          </cell>
        </row>
        <row r="201">
          <cell r="B201" t="str">
            <v>220 кВ анкерно-угловые, свободностоящие, одностоечные</v>
          </cell>
        </row>
        <row r="205">
          <cell r="B205" t="str">
            <v>КЛ 0,4 кВ без покрытия один кабель 16 мм2</v>
          </cell>
        </row>
        <row r="206">
          <cell r="B206" t="str">
            <v>КЛ 0,4 кВ без покрытия один кабель 25 мм2</v>
          </cell>
        </row>
        <row r="207">
          <cell r="B207" t="str">
            <v>КЛ 0,4 кВ без покрытия один кабель 35 мм2</v>
          </cell>
        </row>
        <row r="208">
          <cell r="B208" t="str">
            <v>КЛ 0,4 кВ без покрытия один кабель 50 мм2</v>
          </cell>
        </row>
        <row r="209">
          <cell r="B209" t="str">
            <v>КЛ 0,4 кВ без покрытия один кабель 70 мм2</v>
          </cell>
        </row>
        <row r="210">
          <cell r="B210" t="str">
            <v>КЛ 0,4 кВ без покрытия один кабель 95мм2</v>
          </cell>
        </row>
        <row r="211">
          <cell r="B211" t="str">
            <v>КЛ 0,4 кВ без покрытия один кабель 120 мм2</v>
          </cell>
        </row>
        <row r="212">
          <cell r="B212" t="str">
            <v>КЛ 0,4 кВ без покрытия один кабель 150 мм2</v>
          </cell>
        </row>
        <row r="213">
          <cell r="B213" t="str">
            <v>КЛ 0,4 кВ с покрытием кирпичом один кабель 16 мм2</v>
          </cell>
        </row>
        <row r="214">
          <cell r="B214" t="str">
            <v>КЛ 0,4 кВ с покрытием кирпичом один кабель 25 мм2</v>
          </cell>
        </row>
        <row r="215">
          <cell r="B215" t="str">
            <v>КЛ 0,4 кВ с покрытием кирпичом один кабель 35 мм2</v>
          </cell>
        </row>
        <row r="216">
          <cell r="B216" t="str">
            <v>КЛ 0,4 кВ с покрытием кирпичом один кабель 50 мм2</v>
          </cell>
        </row>
        <row r="217">
          <cell r="B217" t="str">
            <v>КЛ 0,4 кВ с покрытием кирпичом один кабель70 мм2</v>
          </cell>
        </row>
        <row r="218">
          <cell r="B218" t="str">
            <v>КЛ 0,4 кВ с покрытием кирпичом один кабель 95 мм2</v>
          </cell>
        </row>
        <row r="219">
          <cell r="B219" t="str">
            <v>КЛ 0,4 кВ с покрытием кирпичом один кабель 120 мм2</v>
          </cell>
        </row>
        <row r="220">
          <cell r="B220" t="str">
            <v>КЛ 0,4 кВ с покрытием кирпичом один кабель 150 мм2</v>
          </cell>
        </row>
        <row r="221">
          <cell r="B221" t="str">
            <v>КЛ 0,4 кВ в асбестоцементной трубе один кабель 16 мм2</v>
          </cell>
        </row>
        <row r="222">
          <cell r="B222" t="str">
            <v>КЛ 0,4 кВ в асбестоцементной трубе один кабель 25 мм2</v>
          </cell>
        </row>
        <row r="223">
          <cell r="B223" t="str">
            <v>КЛ 0,4 кВ в асбестоцементной трубе один кабель 35 мм2</v>
          </cell>
        </row>
        <row r="224">
          <cell r="B224" t="str">
            <v>КЛ 0,4 кВ в асбестоцементной трубе один кабель 50 мм2</v>
          </cell>
        </row>
        <row r="225">
          <cell r="B225" t="str">
            <v>КЛ 0,4 кВ в асбестоцементной трубе один кабель 70 мм2</v>
          </cell>
        </row>
        <row r="226">
          <cell r="B226" t="str">
            <v>КЛ 0,4 кВ в асбестоцементной трубе один кабель 95 мм2</v>
          </cell>
        </row>
        <row r="227">
          <cell r="B227" t="str">
            <v>КЛ 0,4 кВ в асбестоцементной трубе один кабель 120 мм2</v>
          </cell>
        </row>
        <row r="228">
          <cell r="B228" t="str">
            <v>КЛ 0,4 кВ в асбестоцементной трубе один кабель 150 мм2</v>
          </cell>
        </row>
        <row r="229">
          <cell r="B229" t="str">
            <v>КЛ 0,4 кВ без покрытия следующий кабель 16 мм2</v>
          </cell>
        </row>
        <row r="230">
          <cell r="B230" t="str">
            <v>КЛ 0,4 кВ без покрытия следующий кабель 25 мм2</v>
          </cell>
        </row>
        <row r="231">
          <cell r="B231" t="str">
            <v>КЛ 0,4 кВ без покрытия следующий кабель 35 мм2</v>
          </cell>
        </row>
        <row r="232">
          <cell r="B232" t="str">
            <v>КЛ 0,4 кВ без покрытия следующий кабель 50 мм2</v>
          </cell>
        </row>
        <row r="233">
          <cell r="B233" t="str">
            <v>КЛ 0,4 кВ без покрытия следующий кабель 70 мм2</v>
          </cell>
        </row>
        <row r="234">
          <cell r="B234" t="str">
            <v>КЛ 0,4 кВ без покрытия следующий кабель 95мм2</v>
          </cell>
        </row>
        <row r="235">
          <cell r="B235" t="str">
            <v>КЛ 0,4 кВ без покрытия следующий кабель 120 мм2</v>
          </cell>
        </row>
        <row r="236">
          <cell r="B236" t="str">
            <v>КЛ 0,4 кВ без покрытия следующий кабель 150 мм2</v>
          </cell>
        </row>
        <row r="237">
          <cell r="B237" t="str">
            <v>КЛ 0,4 кВ с покрытием кирпичом следующий кабель 16 мм2</v>
          </cell>
        </row>
        <row r="238">
          <cell r="B238" t="str">
            <v>КЛ 0,4 кВ с покрытием кирпичом следующий кабель 25 мм2</v>
          </cell>
        </row>
        <row r="239">
          <cell r="B239" t="str">
            <v>КЛ 0,4 кВ с покрытием кирпичом следующий кабель 35 мм2</v>
          </cell>
        </row>
        <row r="240">
          <cell r="B240" t="str">
            <v>КЛ 0,4 кВ с покрытием кирпичом следующий кабель 50 мм2</v>
          </cell>
        </row>
        <row r="241">
          <cell r="B241" t="str">
            <v>КЛ 0,4 кВ с покрытием кирпичом следующий кабель70 мм2</v>
          </cell>
        </row>
        <row r="242">
          <cell r="B242" t="str">
            <v>КЛ 0,4 кВ с покрытием кирпичом следующий кабель 95 мм2</v>
          </cell>
        </row>
        <row r="243">
          <cell r="B243" t="str">
            <v>КЛ 0,4 кВ с покрытием кирпичом следующий кабель 120 мм2</v>
          </cell>
        </row>
        <row r="244">
          <cell r="B244" t="str">
            <v>КЛ 0,4 кВ с покрытием кирпичом следующий кабель 150 мм2</v>
          </cell>
        </row>
        <row r="245">
          <cell r="B245" t="str">
            <v>КЛ 0,4 кВ в асбестоцементной трубе следующий кабель 16 мм2</v>
          </cell>
        </row>
        <row r="246">
          <cell r="B246" t="str">
            <v>КЛ 0,4 кВ в асбестоцементной трубе следующий кабель 25 мм2</v>
          </cell>
        </row>
        <row r="247">
          <cell r="B247" t="str">
            <v>КЛ 0,4 кВ в асбестоцементной трубе следующий кабель 35 мм2</v>
          </cell>
        </row>
        <row r="248">
          <cell r="B248" t="str">
            <v>КЛ 0,4 кВ в асбестоцементной трубе следующий кабель 50 мм2</v>
          </cell>
        </row>
        <row r="249">
          <cell r="B249" t="str">
            <v>КЛ 0,4 кВ в асбестоцементной трубе следующий кабель 70 мм2</v>
          </cell>
        </row>
        <row r="250">
          <cell r="B250" t="str">
            <v>КЛ 0,4 кВ в асбестоцементной трубе следующий кабель 95 мм2</v>
          </cell>
        </row>
        <row r="251">
          <cell r="B251" t="str">
            <v>КЛ 0,4 кВ в асбестоцементной трубе следующий кабель 120 мм2</v>
          </cell>
        </row>
        <row r="252">
          <cell r="B252" t="str">
            <v>КЛ 0,4 кВ в асбестоцементной трубе следующий кабель 150 мм2</v>
          </cell>
        </row>
        <row r="253">
          <cell r="B253" t="str">
            <v>КЛ 6-10 кВ один кабель ААБлУ, ААШвУ в траншее 50 мм2</v>
          </cell>
        </row>
        <row r="254">
          <cell r="B254" t="str">
            <v>КЛ 6-10 кВ один кабель ААБлУ, ААШвУ в траншее 70-95 мм2</v>
          </cell>
        </row>
        <row r="255">
          <cell r="B255" t="str">
            <v>КЛ 6-10 кВ один кабель ААБлУ, ААШвУ в траншее 120 мм2</v>
          </cell>
        </row>
        <row r="256">
          <cell r="B256" t="str">
            <v>КЛ 6-10 кВ один кабель ААБлУ, ААШвУ в траншее 150 мм2</v>
          </cell>
        </row>
        <row r="257">
          <cell r="B257" t="str">
            <v>КЛ 6-10 кВ один кабель ААБлУ, ААШвУ в траншее 185 мм2</v>
          </cell>
        </row>
        <row r="258">
          <cell r="B258" t="str">
            <v>КЛ 6-10 кВ один кабель ААБлУ, ААШвУ в траншее 240 мм2</v>
          </cell>
        </row>
        <row r="259">
          <cell r="B259" t="str">
            <v>КЛ 6-10 кВ один кабель АСБ в траншее 50 мм2</v>
          </cell>
        </row>
        <row r="260">
          <cell r="B260" t="str">
            <v>КЛ 6-10 кВ один кабель АСБ в траншее 70-95 мм2</v>
          </cell>
        </row>
        <row r="261">
          <cell r="B261" t="str">
            <v>КЛ 6-10 кВ один кабель АСБ в траншее 120 мм2</v>
          </cell>
        </row>
        <row r="262">
          <cell r="B262" t="str">
            <v>КЛ 6-10 кВ один кабель АСБ в траншее 150 мм2</v>
          </cell>
        </row>
        <row r="263">
          <cell r="B263" t="str">
            <v>КЛ 6-10 кВ один кабель АСБ в траншее 185 мм2</v>
          </cell>
        </row>
        <row r="264">
          <cell r="B264" t="str">
            <v>КЛ 6-10 кВ один кабель АСБ в траншее 240 мм2</v>
          </cell>
        </row>
        <row r="265">
          <cell r="B265" t="str">
            <v>КЛ 10 кВ один кабель АПвПг 3 (1х70/35)</v>
          </cell>
        </row>
        <row r="266">
          <cell r="B266" t="str">
            <v>КЛ 10 кВ один кабель АПвПг 3 (1х95/35)</v>
          </cell>
        </row>
        <row r="267">
          <cell r="B267" t="str">
            <v>КЛ 10 кВ один кабель АПвПг 3 (1х120/35)</v>
          </cell>
        </row>
        <row r="268">
          <cell r="B268" t="str">
            <v>КЛ 10 кВ один кабель АПвПг 3 (1х150/35)</v>
          </cell>
        </row>
        <row r="269">
          <cell r="B269" t="str">
            <v>КЛ 10 кВ один кабель АПвПг 3 (1х185/35)</v>
          </cell>
        </row>
        <row r="270">
          <cell r="B270" t="str">
            <v>КЛ 10 кВ один кабель АПвПг 3 (1х240/35)</v>
          </cell>
        </row>
        <row r="271">
          <cell r="B271" t="str">
            <v>КЛ 10 кВ один кабель АПвПг 3 (1х400/35)</v>
          </cell>
        </row>
        <row r="272">
          <cell r="B272" t="str">
            <v>КЛ 10 кВ один кабель АПвПг 3 (1х500/35)</v>
          </cell>
        </row>
        <row r="273">
          <cell r="B273" t="str">
            <v>КЛ 6-10 кВ два кабеля ААБлУ, ААШвУ в траншее 50 мм2</v>
          </cell>
        </row>
        <row r="274">
          <cell r="B274" t="str">
            <v>КЛ 6-10 кВ два кабеля ААБлУ, ААШвУ в траншее 70-95 мм2</v>
          </cell>
        </row>
        <row r="275">
          <cell r="B275" t="str">
            <v>КЛ 6-10 кВ два кабеля ААБлУ, ААШвУ в траншее 120 мм2</v>
          </cell>
        </row>
        <row r="276">
          <cell r="B276" t="str">
            <v>КЛ 6-10 кВ два кабеля ААБлУ, ААШвУ в траншее 150 мм2</v>
          </cell>
        </row>
        <row r="277">
          <cell r="B277" t="str">
            <v>КЛ 6-10 кВ два кабеля ААБлУ, ААШвУ в траншее 185 мм2</v>
          </cell>
        </row>
        <row r="278">
          <cell r="B278" t="str">
            <v>КЛ 6-10 кВ два кабеля ААБлУ, ААШвУ в траншее 240 мм2</v>
          </cell>
        </row>
        <row r="279">
          <cell r="B279" t="str">
            <v>КЛ 6-10 кВ два кабеля АСБ в траншее 50 мм2</v>
          </cell>
        </row>
        <row r="280">
          <cell r="B280" t="str">
            <v>КЛ 6-10 кВ два кабеля АСБ в траншее 70-95 мм2</v>
          </cell>
        </row>
        <row r="281">
          <cell r="B281" t="str">
            <v>КЛ 6-10 кВ два кабеля АСБ в траншее 120 мм2</v>
          </cell>
        </row>
        <row r="282">
          <cell r="B282" t="str">
            <v>КЛ 6-10 кВ два кабеля АСБ в траншее 150 мм2</v>
          </cell>
        </row>
        <row r="283">
          <cell r="B283" t="str">
            <v>КЛ 6-10 кВ два кабеля АСБ в траншее 185 мм2</v>
          </cell>
        </row>
        <row r="284">
          <cell r="B284" t="str">
            <v>КЛ 6-10 кВ два кабеля АСБ в траншее 240 мм2</v>
          </cell>
        </row>
        <row r="285">
          <cell r="B285" t="str">
            <v>КЛ 10 кВ два кабеля АПвПг 3 (1х70/35)</v>
          </cell>
        </row>
        <row r="286">
          <cell r="B286" t="str">
            <v>КЛ 10 кВ два кабеля АПвПг 3 (1х95/35)</v>
          </cell>
        </row>
        <row r="287">
          <cell r="B287" t="str">
            <v>КЛ 10 кВ два кабеля АПвПг 3 (1х120/35)</v>
          </cell>
        </row>
        <row r="288">
          <cell r="B288" t="str">
            <v>КЛ 10 кВ два кабеля АПвПг 3 (1х150/35)</v>
          </cell>
        </row>
        <row r="289">
          <cell r="B289" t="str">
            <v>КЛ 10 кВ два кабеля АПвПг 3 (1х185/35)</v>
          </cell>
        </row>
        <row r="290">
          <cell r="B290" t="str">
            <v>КЛ 10 кВ два кабеля АПвПг 3 (1х240/35)</v>
          </cell>
        </row>
        <row r="291">
          <cell r="B291" t="str">
            <v>КЛ 10 кВ два кабеля АПвПг 3 (1х400/35)</v>
          </cell>
        </row>
        <row r="292">
          <cell r="B292" t="str">
            <v>КЛ 10 кВ два кабеля АПвПг 3 (1х500/35)</v>
          </cell>
        </row>
        <row r="293">
          <cell r="B293" t="str">
            <v>КЛ 6-10 кВ последующий кабель ААБлУ, ААШвУ в траншее 50 мм2</v>
          </cell>
        </row>
        <row r="294">
          <cell r="B294" t="str">
            <v>КЛ 6-10 кВ последующий кабель ААБлУ, ААШвУ в траншее 70-95 мм2</v>
          </cell>
        </row>
        <row r="295">
          <cell r="B295" t="str">
            <v>КЛ 6-10 кВ последующий кабель ААБлУ, ААШвУ в траншее 120 мм2</v>
          </cell>
        </row>
        <row r="296">
          <cell r="B296" t="str">
            <v>КЛ 6-10 кВ последующий кабель ААБлУ, ААШвУ в траншее 150 мм2</v>
          </cell>
        </row>
        <row r="297">
          <cell r="B297" t="str">
            <v>КЛ 6-10 кВ последующий кабель ААБлУ, ААШвУ в траншее 185 мм2</v>
          </cell>
        </row>
        <row r="298">
          <cell r="B298" t="str">
            <v>КЛ 6-10 кВ последующий кабель ААБлУ, ААШвУ в траншее 240 мм2</v>
          </cell>
        </row>
        <row r="299">
          <cell r="B299" t="str">
            <v>КЛ 6-10 кВ последующий кабель АСБ в траншее 50 мм2</v>
          </cell>
        </row>
        <row r="300">
          <cell r="B300" t="str">
            <v>КЛ 6-10 кВ последующий кабель АСБ в траншее 70-95 мм2</v>
          </cell>
        </row>
        <row r="301">
          <cell r="B301" t="str">
            <v>КЛ 6-10 кВ последующий кабель АСБ в траншее 120 мм2</v>
          </cell>
        </row>
        <row r="302">
          <cell r="B302" t="str">
            <v>КЛ 6-10 кВ последующий кабель АСБ в траншее 150 мм2</v>
          </cell>
        </row>
        <row r="303">
          <cell r="B303" t="str">
            <v>КЛ 6-10 кВ последующий кабель АСБ в траншее 185 мм2</v>
          </cell>
        </row>
        <row r="304">
          <cell r="B304" t="str">
            <v>КЛ 6-10 кВ последующий кабель АСБ в траншее 240 мм2</v>
          </cell>
        </row>
        <row r="305">
          <cell r="B305" t="str">
            <v>КЛ 10 кВ последующий кабель АПвПг 3 (1х70/35)</v>
          </cell>
        </row>
        <row r="306">
          <cell r="B306" t="str">
            <v>КЛ 10 кВ последующий кабель АПвПг 3 (1х95/35)</v>
          </cell>
        </row>
        <row r="307">
          <cell r="B307" t="str">
            <v>КЛ 10 кВ последующий кабель АПвПг 3 (1х120/35)</v>
          </cell>
        </row>
        <row r="308">
          <cell r="B308" t="str">
            <v>КЛ 10 кВ последующий кабель АПвПг 3 (1х150/35)</v>
          </cell>
        </row>
        <row r="309">
          <cell r="B309" t="str">
            <v>КЛ 10 кВ последующий кабель АПвПг 3 (1х185/35)</v>
          </cell>
        </row>
        <row r="310">
          <cell r="B310" t="str">
            <v>КЛ 10 кВ последующий кабель АПвПг 3 (1х240/35)</v>
          </cell>
        </row>
        <row r="311">
          <cell r="B311" t="str">
            <v>КЛ 10 кВ последующий кабель АПвПг 3 (1х400/35)</v>
          </cell>
        </row>
        <row r="312">
          <cell r="B312" t="str">
            <v>КЛ 10 кВ последующий кабель АПвПг 3 (1х500/35)</v>
          </cell>
        </row>
        <row r="313">
          <cell r="B313" t="str">
            <v>КЛ 110 кВ один кабель АПвП2г 300 мм2</v>
          </cell>
        </row>
        <row r="314">
          <cell r="B314" t="str">
            <v>КЛ 110 кВ один кабель A2XS(FL)2Y 300 мм2</v>
          </cell>
        </row>
        <row r="315">
          <cell r="B315" t="str">
            <v>КЛ 110 кВ один кабель МВДТ 550 мм2</v>
          </cell>
        </row>
        <row r="316">
          <cell r="B316" t="str">
            <v>КЛ 110 кВ один кабель АПвП2г 550 мм2</v>
          </cell>
        </row>
        <row r="317">
          <cell r="B317" t="str">
            <v>КЛ 110 кВ один кабель ПвП2г 1000 мм2</v>
          </cell>
        </row>
        <row r="318">
          <cell r="B318" t="str">
            <v>КЛ 110 кВ один кабель ПвП2г 1200 мм2</v>
          </cell>
        </row>
        <row r="319">
          <cell r="B319" t="str">
            <v>КЛ 220 кВ один кабель 2xS(FL)2Y-LWL 1600 мм2</v>
          </cell>
        </row>
        <row r="320">
          <cell r="B320" t="str">
            <v>КЛ 220 кВ один кабель МВДТ 550 мм2</v>
          </cell>
        </row>
        <row r="321">
          <cell r="B321" t="str">
            <v>КЛ 220 кВ один кабель ПвПу2г 2000 мм2</v>
          </cell>
        </row>
        <row r="322">
          <cell r="B322" t="str">
            <v>КЛ 110 кВ два кабеля АПвП2г 300 мм2</v>
          </cell>
        </row>
        <row r="323">
          <cell r="B323" t="str">
            <v>КЛ 110 кВ два кабеля A2XS(FL)2Y 300 мм2</v>
          </cell>
        </row>
        <row r="324">
          <cell r="B324" t="str">
            <v>КЛ 110 кВ два кабеля МВДТ 550 мм2</v>
          </cell>
        </row>
        <row r="325">
          <cell r="B325" t="str">
            <v>КЛ 110 кВ два кабеля АПвП2г 550 мм2</v>
          </cell>
        </row>
        <row r="326">
          <cell r="B326" t="str">
            <v>КЛ 110 кВ два кабеля ПвП2г 1000 мм2</v>
          </cell>
        </row>
        <row r="327">
          <cell r="B327" t="str">
            <v>КЛ 110 кВ два кабеля ПвП2г 1200 мм2</v>
          </cell>
        </row>
        <row r="328">
          <cell r="B328" t="str">
            <v>КЛ 110 кВ два кабеля FXLJ-4FO 1200 мм2</v>
          </cell>
        </row>
        <row r="329">
          <cell r="B329" t="str">
            <v>КЛ 220 кВ два кабеля МВДТ 550 мм2</v>
          </cell>
        </row>
        <row r="330">
          <cell r="B330" t="str">
            <v>КЛ 220 кВ два кабеля ПвПу2г 2000 мм2</v>
          </cell>
        </row>
        <row r="331">
          <cell r="B331" t="str">
            <v>КЛ 110 кВ последующий кабель АПвП2г 300 мм2</v>
          </cell>
        </row>
        <row r="332">
          <cell r="B332" t="str">
            <v>КЛ 110 кВ последующий кабель A2XS(FL)2Y 300 мм2</v>
          </cell>
        </row>
        <row r="333">
          <cell r="B333" t="str">
            <v>КЛ 110 кВ последующий кабель МВДТ 550 мм2</v>
          </cell>
        </row>
        <row r="334">
          <cell r="B334" t="str">
            <v>КЛ 110 кВ последующий кабель АПвП2г 550 мм2</v>
          </cell>
        </row>
        <row r="335">
          <cell r="B335" t="str">
            <v>КЛ 110 кВ последующий кабель ПвП2г 1000 мм2</v>
          </cell>
        </row>
        <row r="336">
          <cell r="B336" t="str">
            <v>КЛ 110 кВ последующий кабель ПвП2г 1200 мм2</v>
          </cell>
        </row>
        <row r="337">
          <cell r="B337" t="str">
            <v>КЛ 220 кВ последующий кабель 2xS(FL)2Y-LWL 1600 мм2</v>
          </cell>
        </row>
        <row r="338">
          <cell r="B338" t="str">
            <v>КЛ 220 кВ последующий кабель МВДТ 550 мм2</v>
          </cell>
        </row>
        <row r="339">
          <cell r="B339" t="str">
            <v>КЛ 220 кВ последующий кабель ПвПу2г 2000 мм2</v>
          </cell>
        </row>
        <row r="344">
          <cell r="B344" t="str">
            <v>Переход 0,4-1,0 кВ ГНБ (1 скважина)</v>
          </cell>
        </row>
        <row r="345">
          <cell r="B345" t="str">
            <v>Переход 0,4-1,0 кВ ГНБ (2 скважины)</v>
          </cell>
        </row>
        <row r="346">
          <cell r="B346" t="str">
            <v>Переход 3,0-10 кВ ГНБ (1 скважина)</v>
          </cell>
        </row>
        <row r="347">
          <cell r="B347" t="str">
            <v>Переход 3,0-10 кВ ГНБ (2 скважины)</v>
          </cell>
        </row>
        <row r="348">
          <cell r="B348" t="str">
            <v>Переход 110-220 кВ ГНБ (1 скважина)</v>
          </cell>
        </row>
        <row r="349">
          <cell r="B349" t="str">
            <v>Переход 110-220 кВ ГНБ (2 скважины)</v>
          </cell>
        </row>
        <row r="350">
          <cell r="B350" t="str">
            <v>Метод протаскивания трубы (1 скважина)</v>
          </cell>
        </row>
        <row r="351">
          <cell r="B351" t="str">
            <v>Метод протаскивания трубы (2 скважины)</v>
          </cell>
        </row>
        <row r="354">
          <cell r="B354" t="str">
            <v>Восстановление тротуарной плитки</v>
          </cell>
        </row>
        <row r="355">
          <cell r="B355" t="str">
            <v>Восстановление тротуара с бордюром</v>
          </cell>
        </row>
        <row r="356">
          <cell r="B356" t="str">
            <v>Восстановление тротуара без бордюра</v>
          </cell>
        </row>
        <row r="357">
          <cell r="B357" t="str">
            <v>Восстановление дорожного полотна</v>
          </cell>
        </row>
        <row r="358">
          <cell r="B358" t="str">
            <v>Восстановление зеленой зоны</v>
          </cell>
        </row>
        <row r="361">
          <cell r="B361" t="str">
            <v>Кабель ДКП-7-6z-4/12 совместно с КЛ</v>
          </cell>
        </row>
        <row r="362">
          <cell r="B362" t="str">
            <v>Кабель ОПС-024E12 совместно с КЛ</v>
          </cell>
        </row>
        <row r="363">
          <cell r="B363" t="str">
            <v>Кабель ОКБ-0,22-24</v>
          </cell>
        </row>
        <row r="367">
          <cell r="B367" t="str">
            <v>ПС 35/10 кВ, 2х4 МВА, схемы35-9/10-1; линии 2 ВН/16 линий НН</v>
          </cell>
        </row>
        <row r="368">
          <cell r="B368" t="str">
            <v>ПС 35/10 кВ, 2х4 МВА, схемы 35-5Н/10-1; линии 2 ВН/16 линий НН</v>
          </cell>
        </row>
        <row r="369">
          <cell r="B369" t="str">
            <v>ПС 35/10 кВ, 2х10 МВА, схемы 35-5АН/10-1; линии 2 ВН/16 линий НН</v>
          </cell>
        </row>
        <row r="370">
          <cell r="B370" t="str">
            <v>ПС 110/10-6 кВ, 2х40 МВА, схемы 110-5АН/10(6)-1; линии 2 ВН/16 линий НН</v>
          </cell>
        </row>
        <row r="371">
          <cell r="B371" t="str">
            <v>ПС 110/6 кВ, 2х40 МВА, схемы 110-5Н/10-1; линии 2 ВН/22 линии НН</v>
          </cell>
        </row>
        <row r="372">
          <cell r="B372" t="str">
            <v>ПС 110/10 кВ 2х10 МВА, схемы 110-4Н/10-1; линии 2 ВН/16 линий НН</v>
          </cell>
        </row>
        <row r="373">
          <cell r="B373" t="str">
            <v>ПС 110/10 кВ, 2х25 МВА, схемы 110-12/10-1; линии 2 ВН/22 НН</v>
          </cell>
        </row>
        <row r="374">
          <cell r="B374" t="str">
            <v>ПС 110/10 кВ, 2х25 МВА, схемы 110-13/10-1; линии 2 ВН/22 НН</v>
          </cell>
        </row>
        <row r="375">
          <cell r="B375" t="str">
            <v>ПС 110/10 кВ, 2х25 МВА, схемы 110-5Н/10-2; линии 2 ВН/20 НН</v>
          </cell>
        </row>
        <row r="376">
          <cell r="B376" t="str">
            <v>ПС 110/10 кВ, 2х40 МВА, схемы 110-5Н/10-1; линии 2 ВН/36 НН</v>
          </cell>
        </row>
        <row r="377">
          <cell r="B377" t="str">
            <v>ПС 110/35/10 кВ, 2х10 МВА, схемы 110-9/35-9/10-1; линии 2 ВН/4 СН/36 НН</v>
          </cell>
        </row>
        <row r="378">
          <cell r="B378" t="str">
            <v>ПС 110/35/10 кВ, 2х25 МВА, схемы 110-12/35-9/10-1; линии 4 ВН/4 СН/36 НН</v>
          </cell>
        </row>
        <row r="379">
          <cell r="B379" t="str">
            <v>ПС 110/35/10 кВ, 2х25 МВА, схемы 110-13/35-9/10-1; линии 4 ВН/4 СН/36 НН</v>
          </cell>
        </row>
        <row r="380">
          <cell r="B380" t="str">
            <v>ПС 110/35/10 кВ, 2х40 МВА, схемы 110-13/35-9/10-1; линии 4 ВН/4 СН/36 НН</v>
          </cell>
        </row>
        <row r="381">
          <cell r="B381" t="str">
            <v>ПС 220/10 кВ, 2х63 МВА, схемы 220-5Н/10-1; линии 2 ВН/36 НН</v>
          </cell>
        </row>
        <row r="382">
          <cell r="B382" t="str">
            <v>ПС 220/35/10 кВ, 2х25 МВА, схемы 220-5Н/35-9/10-1; линии 2 ВН/4 СН/24 НН</v>
          </cell>
        </row>
        <row r="383">
          <cell r="B383" t="str">
            <v>ПС 220/110/6 кВ, 2х125 МВА, схемы 220-7/110-9/6-1; линии 2 ВН/2 СН/36 НН</v>
          </cell>
        </row>
        <row r="384">
          <cell r="B384" t="str">
            <v>ПС 220/110 кВ, 2х125 МВА, схемы 220-7/110-9; линии 2 ВН/7 СН</v>
          </cell>
        </row>
        <row r="385">
          <cell r="B385" t="str">
            <v>ПС 220/110/10 кВ, 2х250 МВА, схемы 220-16/110-9/10-1; линии 6 ВН/4 СН/36 НН</v>
          </cell>
        </row>
        <row r="388">
          <cell r="B388" t="str">
            <v>ПС 35/10 кВ, 2х4 МВА, схемы35-9/10-1; линии 2 ВН/16 линий НН</v>
          </cell>
        </row>
        <row r="389">
          <cell r="B389" t="str">
            <v>ПС 35/10 кВ, 2х4 МВА, схемы 35-5Н/10-1; линии 2 ВН/16 линий НН</v>
          </cell>
        </row>
        <row r="390">
          <cell r="B390" t="str">
            <v>ПС 35/10 кВ, 2х10 МВА, схемы 35-5АН/10-1; линии 2 ВН/16 линий НН</v>
          </cell>
        </row>
        <row r="391">
          <cell r="B391" t="str">
            <v>ПС 110/10-6 кВ, 2х40 МВА, схемы 110-5АН/10(6)-1; линии 2 ВН/16 линий НН</v>
          </cell>
        </row>
        <row r="392">
          <cell r="B392" t="str">
            <v>ПС 110/6 кВ, 2х40 МВА, схемы 110-5Н/10-1; линии 2 ВН/22 линии НН</v>
          </cell>
        </row>
        <row r="393">
          <cell r="B393" t="str">
            <v>ПС 110/10 кВ 2х10 МВА, схемы 110-4Н/10-1; линии 2 ВН/16 линий НН</v>
          </cell>
        </row>
        <row r="394">
          <cell r="B394" t="str">
            <v>ПС 110/10 кВ, 2х25 МВА, схемы 110-12/10-1; линии 2 ВН/22 НН</v>
          </cell>
        </row>
        <row r="395">
          <cell r="B395" t="str">
            <v>ПС 110/10 кВ, 2х25 МВА, схемы 110-13/10-1; линии 2 ВН/22 НН</v>
          </cell>
        </row>
        <row r="396">
          <cell r="B396" t="str">
            <v>ПС 110/10 кВ, 2х25 МВА, схемы 110-5Н/10-2; линии 2 ВН/20 НН</v>
          </cell>
        </row>
        <row r="397">
          <cell r="B397" t="str">
            <v>ПС 110/10 кВ, 2х40 МВА, схемы 110-5Н/10-1; линии 2 ВН/36 НН</v>
          </cell>
        </row>
        <row r="398">
          <cell r="B398" t="str">
            <v>ПС 110/35/10 кВ, 2х10 МВА, схемы 110-9/35-9/10-1; линии 2 ВН/4 СН/36 НН</v>
          </cell>
        </row>
        <row r="399">
          <cell r="B399" t="str">
            <v>ПС 110/35/10 кВ, 2х25 МВА, схемы 110-12/35-9/10-1; линии 4 ВН/4 СН/36 НН</v>
          </cell>
        </row>
        <row r="400">
          <cell r="B400" t="str">
            <v>ПС 110/35/10 кВ, 2х25 МВА, схемы 110-13/35-9/10-1; линии 4 ВН/4 СН/36 НН</v>
          </cell>
        </row>
        <row r="401">
          <cell r="B401" t="str">
            <v>ПС 110/35/10 кВ, 2х40 МВА, схемы 110-13/35-9/10-1; линии 4 ВН/4 СН/36 НН</v>
          </cell>
        </row>
        <row r="402">
          <cell r="B402" t="str">
            <v>ПС 220/10 кВ, 2х63 МВА, схемы 220-5Н/10-1; линии 2 ВН/36 НН</v>
          </cell>
        </row>
        <row r="403">
          <cell r="B403" t="str">
            <v>ПС 220/35/10 кВ, 2х25 МВА, схемы 220-5Н/35-9/10-1; линии 2 ВН/4 СН/24 НН</v>
          </cell>
        </row>
        <row r="404">
          <cell r="B404" t="str">
            <v>ПС 220/110/6 кВ, 2х125 МВА, схемы 220-7/110-9/6-1; линии 2 ВН/2 СН/36 НН</v>
          </cell>
        </row>
        <row r="405">
          <cell r="B405" t="str">
            <v>ПС 220/110 кВ, 2х125 МВА, схемы 220-7/110-9; линии 2 ВН/7 СН</v>
          </cell>
        </row>
        <row r="406">
          <cell r="B406" t="str">
            <v>ПС 220/110/10 кВ, 2х250 МВА, схемы 220-16/110-9/10-1; линии 6 ВН/4 СН/36 НН</v>
          </cell>
        </row>
        <row r="409">
          <cell r="B409" t="str">
            <v>ПС 35/10 кВ, 2х6,3 МВА закр., схемы 35-4Н/10-1, линии 2 ВН/16 НН</v>
          </cell>
        </row>
        <row r="410">
          <cell r="B410" t="str">
            <v>ПС 35/10 кВ, 2х16 МВА закр., схемы 35-4Н/10-1; линии 2 ВН/16 НН</v>
          </cell>
        </row>
        <row r="411">
          <cell r="B411" t="str">
            <v>ПС 110/10 кВ, 2х10 МВА закр., схемы 110-5Н/10-1; 2 линии ВН/16 НН</v>
          </cell>
        </row>
        <row r="412">
          <cell r="B412" t="str">
            <v>ПС 110/10 кВ, 2х25 МВА закр., схемы 110-5Н/10-1; линии 2 ВН/32 НН</v>
          </cell>
        </row>
        <row r="413">
          <cell r="B413" t="str">
            <v>ПС 110/10 кВ, 2х40 МВА закр., схемы 110-5Н/10-1; линии 2 ВН/32 НН</v>
          </cell>
        </row>
        <row r="414">
          <cell r="B414" t="str">
            <v>ПС 110/10-6 кВ, 2х40 МВА закр., схемы 110-4Н/10(6)-1; линии 2 ВН/36 НН</v>
          </cell>
        </row>
        <row r="415">
          <cell r="B415" t="str">
            <v>ПС 110/10 кВ, 2х63 МВА закр., схемы 110-5Н/10-1; линии 2 ВН/36 НН</v>
          </cell>
        </row>
        <row r="416">
          <cell r="B416" t="str">
            <v>ПС 110/10 кВ 2х63 МВА, закр. элегаз схемы 110-13/10-3; линии 2 ВН/36 НН</v>
          </cell>
        </row>
        <row r="417">
          <cell r="B417" t="str">
            <v>ПС 220/110/10 2х200 МВА, закр. элегаз схемы 220-7/110-13/10-1; линии 2 ВН/6 СН/48 НН</v>
          </cell>
        </row>
        <row r="418">
          <cell r="B418" t="str">
            <v>ПС 220/110/10 2х200 МВА, закр. элегаз схемы 220-9Н/110-13/10-1; линии 4 ВН/8 СН/48 НН</v>
          </cell>
        </row>
        <row r="433">
          <cell r="B433" t="str">
            <v>ПС 35/10 кВ, схема 35-1 без выключателей</v>
          </cell>
        </row>
        <row r="434">
          <cell r="B434" t="str">
            <v>ПС 35/10 кВ, схемы 35-3АН, 35-4Н, 35-5Н, 35-5АН с выключателями</v>
          </cell>
        </row>
        <row r="435">
          <cell r="B435" t="str">
            <v>ПС 110/6-10 кВ, схема 110-4Н два блока с выкл. и перемычкой</v>
          </cell>
        </row>
        <row r="436">
          <cell r="B436" t="str">
            <v>ПС 110/6-10 кВ, схема 110-13 две рабочие системы шин</v>
          </cell>
        </row>
        <row r="437">
          <cell r="B437" t="str">
            <v>ПС 110/6-10 кВ, схемы 110-5Н, 110-5АН мостик</v>
          </cell>
        </row>
        <row r="438">
          <cell r="B438" t="str">
            <v>ПС 110/35/10 кВ, схема 110-13 две рабочие системы шин</v>
          </cell>
        </row>
        <row r="439">
          <cell r="B439" t="str">
            <v>ПС 220/10 кВ, схемы 220-5Н, 220-5АН мостик</v>
          </cell>
        </row>
        <row r="440">
          <cell r="B440" t="str">
            <v>ПС 220/35/10 кВ, схемы 220-5Н, 220-5АН мостик</v>
          </cell>
        </row>
        <row r="441">
          <cell r="B441" t="str">
            <v>ПС 220/110 кВ, схема 220-7 четырехугольник</v>
          </cell>
        </row>
        <row r="442">
          <cell r="B442" t="str">
            <v>ПС 220/110 кВ, схема 220-13 две рабочие системы шин</v>
          </cell>
        </row>
        <row r="445">
          <cell r="B445" t="str">
            <v>ПС 35/10 кВ закр., схемы 35-3АН, 35-4Н, 35-5Н, 35-5АН с выключателями</v>
          </cell>
        </row>
        <row r="446">
          <cell r="B446" t="str">
            <v>ПС 110/6-10 кВ закр., схема 110-13 две рабочие системы шин</v>
          </cell>
        </row>
        <row r="447">
          <cell r="B447" t="str">
            <v>ПС 110/6-10 кВ закр., схемы 110-5Н, 110-5АН мостик</v>
          </cell>
        </row>
        <row r="448">
          <cell r="B448" t="str">
            <v>ПС 220/10 кВ закр., схемы 220-5Н, 220-5АН мостик</v>
          </cell>
        </row>
        <row r="449">
          <cell r="B449" t="str">
            <v>ПС 220/110 кВ закр., схема 220-7 четырехугольник</v>
          </cell>
        </row>
        <row r="450">
          <cell r="B450" t="str">
            <v>ПС 220/110 кВ закр., схема 220-13 две рабочие системы шин</v>
          </cell>
        </row>
        <row r="453">
          <cell r="B453" t="str">
            <v>Противоаварийная автоматика ПС - до 2 присоед. 220 кВ</v>
          </cell>
        </row>
        <row r="454">
          <cell r="B454" t="str">
            <v>Противоаварийная автоматика ПС - свыше 2 присоед. 220 кВ</v>
          </cell>
        </row>
        <row r="455">
          <cell r="B455" t="str">
            <v>комплекс АСУ ТП  ПС 110 кВ</v>
          </cell>
        </row>
        <row r="456">
          <cell r="B456" t="str">
            <v>комплекс АСУ ТП  ПС 220 кВ</v>
          </cell>
        </row>
        <row r="457">
          <cell r="B457" t="str">
            <v>комплекс АИСКУЭ  ПС 110 кВ</v>
          </cell>
        </row>
        <row r="458">
          <cell r="B458" t="str">
            <v>комплекс АИСКУЭ  ПС 220 кВ</v>
          </cell>
        </row>
        <row r="459">
          <cell r="B459" t="str">
            <v>Система телемеханики  ПС 110 кВ</v>
          </cell>
        </row>
        <row r="460">
          <cell r="B460" t="str">
            <v>Система телемеханики  ПС 220 кВ</v>
          </cell>
        </row>
        <row r="461">
          <cell r="B461" t="str">
            <v>Система пожарно-охранной сигнализации ПС 110 кВ</v>
          </cell>
        </row>
        <row r="462">
          <cell r="B462" t="str">
            <v>Система пожарно-охранной сигнализации ПС 220 кВ</v>
          </cell>
        </row>
        <row r="465">
          <cell r="B465" t="str">
            <v>ОРУ 35 кВ схема 1: блок линия трансформатор с разъединителем</v>
          </cell>
        </row>
        <row r="466">
          <cell r="B466" t="str">
            <v>ОРУ 35 кВ схема 3Н: блок линия-трансформатор с выключателем</v>
          </cell>
        </row>
        <row r="467">
          <cell r="B467" t="str">
            <v>ОРУ 35 кВ схема 4Н: два блока с элегазовым выкл. и перемычкой со стороны линии</v>
          </cell>
        </row>
        <row r="468">
          <cell r="B468" t="str">
            <v>ОРУ 35 кВ схема 5Н, 5 АН: мостик с элег. выключателем в перемычке и в цепях</v>
          </cell>
        </row>
        <row r="469">
          <cell r="B469" t="str">
            <v>ОРУ 110 кВ схема 1: блок линия трансформатор с разъединителем</v>
          </cell>
        </row>
        <row r="470">
          <cell r="B470" t="str">
            <v>ОРУ 110 кВ схема 3Н: блок линия-трансформатор с выключателем</v>
          </cell>
        </row>
        <row r="471">
          <cell r="B471" t="str">
            <v>ОРУ 110 кВ схема 4Н: два блока с элегазовым выкл. и перемычкой со стороны линии</v>
          </cell>
        </row>
        <row r="472">
          <cell r="B472" t="str">
            <v>ОРУ 110 кВ схема 5Н, 5 АН: мостик с элег. выключателем в перемычке и в цепях</v>
          </cell>
        </row>
        <row r="473">
          <cell r="B473" t="str">
            <v>ОРУ 220 кВ схема 1: блок линия трансформатор с разъединителем</v>
          </cell>
        </row>
        <row r="474">
          <cell r="B474" t="str">
            <v>ОРУ 220 кВ схема 3Н: блок линия-трансформатор с выключателем</v>
          </cell>
        </row>
        <row r="475">
          <cell r="B475" t="str">
            <v>ОРУ 220 кВ схема 4Н: два блока с элегазовым выкл. и перемычкой со стороны линии</v>
          </cell>
        </row>
        <row r="476">
          <cell r="B476" t="str">
            <v>ОРУ 220 кВ схема 5Н, 5 АН: мостик с элег. выключателем в перемычке и в цепях</v>
          </cell>
        </row>
        <row r="479">
          <cell r="B479" t="str">
            <v>Выключатель 6-10 кВ масляный 31,5-40 кА</v>
          </cell>
        </row>
        <row r="480">
          <cell r="B480" t="str">
            <v>Выключатель 6-10 кВ вакуумный КРУН 31,5-40 кА</v>
          </cell>
        </row>
        <row r="481">
          <cell r="B481" t="str">
            <v>Выключатель 6-10 кВ элегазовый для ОРУ 31,5-40 кА</v>
          </cell>
        </row>
        <row r="482">
          <cell r="B482" t="str">
            <v>Выключатель 6-10 кВ элегазовый для КРУ 31,5-40 кА</v>
          </cell>
        </row>
        <row r="483">
          <cell r="B483" t="str">
            <v>Выключатель 35 кВ масляный наружной установки 20-25 кА</v>
          </cell>
        </row>
        <row r="484">
          <cell r="B484" t="str">
            <v>Выключатель 35 кВ вакуумный</v>
          </cell>
        </row>
        <row r="485">
          <cell r="B485" t="str">
            <v>Выключатель 35 кВ элегазовый для ОРУ</v>
          </cell>
        </row>
        <row r="486">
          <cell r="B486" t="str">
            <v>Выключатель 35 кВ элегазовый для КРУЭ</v>
          </cell>
        </row>
        <row r="487">
          <cell r="B487" t="str">
            <v>Выключатель 110 кВ воздушный</v>
          </cell>
        </row>
        <row r="488">
          <cell r="B488" t="str">
            <v>Выключатель 110 кВ масляный</v>
          </cell>
        </row>
        <row r="489">
          <cell r="B489" t="str">
            <v>Выключатель 110 кВ вакуумный КРУН</v>
          </cell>
        </row>
        <row r="490">
          <cell r="B490" t="str">
            <v>Выключатель 110 кВ элегазовый для ОРУ</v>
          </cell>
        </row>
        <row r="491">
          <cell r="B491" t="str">
            <v>Выключатель 110 кВ элегазовый для КРУЭ</v>
          </cell>
        </row>
        <row r="492">
          <cell r="B492" t="str">
            <v>Выключатель 110 кВ элегазовый для КРУЭ Siemens</v>
          </cell>
        </row>
        <row r="493">
          <cell r="B493" t="str">
            <v>Выключатель 110 кВ элегазовый для КРУЭ Hyundai</v>
          </cell>
        </row>
        <row r="494">
          <cell r="B494" t="str">
            <v>Выключатель 220 кВ воздушный</v>
          </cell>
        </row>
        <row r="495">
          <cell r="B495" t="str">
            <v>Выключатель 220 кВ масляный</v>
          </cell>
        </row>
        <row r="496">
          <cell r="B496" t="str">
            <v>Выключатель 220 кВ элегазовый для ОРУ</v>
          </cell>
        </row>
        <row r="497">
          <cell r="B497" t="str">
            <v>Выключатель 220 кВ  элегазовый для КРУЭ</v>
          </cell>
        </row>
        <row r="498">
          <cell r="B498" t="str">
            <v>Выключатель 220 кВ  элегазовый для КРУЭ  Siemens</v>
          </cell>
        </row>
        <row r="501">
          <cell r="B501" t="str">
            <v>Трансформатор 35/НН мощностью 2,5 МВА</v>
          </cell>
        </row>
        <row r="502">
          <cell r="B502" t="str">
            <v>Трансформатор 35/НН мощностью 4 МВА</v>
          </cell>
        </row>
        <row r="503">
          <cell r="B503" t="str">
            <v>Трансформатор 35/НН мощностью 6,3 МВА</v>
          </cell>
        </row>
        <row r="504">
          <cell r="B504" t="str">
            <v>Трансформатор 35/НН мощностью 10 МВА</v>
          </cell>
        </row>
        <row r="505">
          <cell r="B505" t="str">
            <v>Трансформатор 35/НН мощностью 16 МВА</v>
          </cell>
        </row>
        <row r="506">
          <cell r="B506" t="str">
            <v>Трансформатор 35/НН мощностью 25 МВА</v>
          </cell>
        </row>
        <row r="507">
          <cell r="B507" t="str">
            <v>Трансформатор 35/НН мощностью 40 МВА</v>
          </cell>
        </row>
        <row r="508">
          <cell r="B508" t="str">
            <v>Трансформатор 110/НН мощностью 6,3 МВА</v>
          </cell>
        </row>
        <row r="509">
          <cell r="B509" t="str">
            <v>Трансформатор 110/НН мощностью 10 МВА</v>
          </cell>
        </row>
        <row r="510">
          <cell r="B510" t="str">
            <v>Трансформатор 110/НН мощностью 16 МВА</v>
          </cell>
        </row>
        <row r="511">
          <cell r="B511" t="str">
            <v>Трансформатор 110/НН мощностью 25 МВА</v>
          </cell>
        </row>
        <row r="512">
          <cell r="B512" t="str">
            <v>Трансформатор 110/НН мощностью 40 МВА</v>
          </cell>
        </row>
        <row r="513">
          <cell r="B513" t="str">
            <v>Трансформатор 110/НН мощностью 63 МВА</v>
          </cell>
        </row>
        <row r="514">
          <cell r="B514" t="str">
            <v>Трансформатор 110/НН мощностью 80 МВА</v>
          </cell>
        </row>
        <row r="515">
          <cell r="B515" t="str">
            <v>Трансформатор 110/НН мощностью 125 МВА</v>
          </cell>
        </row>
        <row r="516">
          <cell r="B516" t="str">
            <v>Трансформатор 110/НН мощностью 220 МВА</v>
          </cell>
        </row>
        <row r="517">
          <cell r="B517" t="str">
            <v>Трансформатор 110/35/НН мощностью 6,3 МВА</v>
          </cell>
        </row>
        <row r="518">
          <cell r="B518" t="str">
            <v>Трансформатор 110/35/НН мощностью 10 МВА</v>
          </cell>
        </row>
        <row r="519">
          <cell r="B519" t="str">
            <v>Трансформатор 110/35/НН мощностью 16 МВА</v>
          </cell>
        </row>
        <row r="520">
          <cell r="B520" t="str">
            <v>Трансформатор 110/35/НН мощностью 25 МВА</v>
          </cell>
        </row>
        <row r="521">
          <cell r="B521" t="str">
            <v>Трансформатор 110/35/НН мощностью 40 МВА</v>
          </cell>
        </row>
        <row r="522">
          <cell r="B522" t="str">
            <v>Трансформатор 110/35/НН мощностью 63 МВА</v>
          </cell>
        </row>
        <row r="523">
          <cell r="B523" t="str">
            <v>Трансформатор 110/35/НН мощностью 80 МВА</v>
          </cell>
        </row>
        <row r="524">
          <cell r="B524" t="str">
            <v>Трансформатор 220/НН мощностью 40 МВА</v>
          </cell>
        </row>
        <row r="525">
          <cell r="B525" t="str">
            <v>Трансформатор 220/НН мощностью 63 МВА</v>
          </cell>
        </row>
        <row r="526">
          <cell r="B526" t="str">
            <v>Трансформатор 220/НН ПБВ мощностью 80 МВА</v>
          </cell>
        </row>
        <row r="527">
          <cell r="B527" t="str">
            <v>Трансформатор 220/НН мощностью 100 МВА</v>
          </cell>
        </row>
        <row r="528">
          <cell r="B528" t="str">
            <v>Трансформатор 220/НН ПБВ мощностью 125 МВА</v>
          </cell>
        </row>
        <row r="529">
          <cell r="B529" t="str">
            <v>Трансформатор 220/НН мощностью 160 МВА</v>
          </cell>
        </row>
        <row r="530">
          <cell r="B530" t="str">
            <v>Трансформатор 220/НН ПБВ мощностью 200 МВА</v>
          </cell>
        </row>
        <row r="531">
          <cell r="B531" t="str">
            <v>Трансформатор 220/35/НН мощностью 25 МВА</v>
          </cell>
        </row>
        <row r="532">
          <cell r="B532" t="str">
            <v>Трансформатор 220/35/НН мощностью 40 МВА</v>
          </cell>
        </row>
        <row r="533">
          <cell r="B533" t="str">
            <v>Автотрансформатор 220/110/НН мощностью 63 МВА</v>
          </cell>
        </row>
        <row r="534">
          <cell r="B534" t="str">
            <v>Автотрансформатор 220/110/НН мощностью 125 МВА</v>
          </cell>
        </row>
        <row r="535">
          <cell r="B535" t="str">
            <v>Автотрансформатор 220/110/НН мощностью 200 МВА</v>
          </cell>
        </row>
        <row r="536">
          <cell r="B536" t="str">
            <v>Автотрансформатор 220/110/НН мощностью 250 МВА</v>
          </cell>
        </row>
        <row r="537">
          <cell r="B537" t="str">
            <v>Лин. рег. тр-р ТДНЛ-10000/10 10 кВ, мощностью 10 МВА</v>
          </cell>
        </row>
        <row r="538">
          <cell r="B538" t="str">
            <v>Лин. рег. тр-р ТМНЛ-16000/10 10 кВ, мощностью 16 МВА</v>
          </cell>
        </row>
        <row r="539">
          <cell r="B539" t="str">
            <v>Лин. рег. тр-р ТДНЛ-40000/10 10 кВ, мощностью 40 МВА</v>
          </cell>
        </row>
        <row r="540">
          <cell r="B540" t="str">
            <v>Лин. рег. тр-р ТДНЛ-63000/10 10 кВ, мощностью 63 МВА</v>
          </cell>
        </row>
        <row r="541">
          <cell r="B541" t="str">
            <v>Лин. рег. тр-р ТДНЛ-63000/35 35 кВ, мощностью 63 МВА</v>
          </cell>
        </row>
        <row r="544">
          <cell r="B544" t="str">
            <v>Синхр. компенсатор КСВБ-50-11 мощностью 50 МВАр</v>
          </cell>
        </row>
        <row r="545">
          <cell r="B545" t="str">
            <v>Синхр. компенсатор КСВБО-50-11 мощностью 50 МВАр</v>
          </cell>
        </row>
        <row r="546">
          <cell r="B546" t="str">
            <v>Синхр. компенсатор КСВБ-100-11 мощностью 100 МВАр</v>
          </cell>
        </row>
        <row r="547">
          <cell r="B547" t="str">
            <v>Синхр. компенсатор КСВБО-100-11 мощностью 100 МВАр</v>
          </cell>
        </row>
        <row r="548">
          <cell r="B548" t="str">
            <v>Асинхр. компенсатор АСК-50 мощностью 50 МВАр</v>
          </cell>
        </row>
        <row r="549">
          <cell r="B549" t="str">
            <v>Асинхр. компенсатор АСК-100 мощностью 100 МВАр</v>
          </cell>
        </row>
        <row r="550">
          <cell r="B550" t="str">
            <v>Статич. тиристорный компенсатор СТК-50</v>
          </cell>
        </row>
        <row r="551">
          <cell r="B551" t="str">
            <v>Статич. тиристорный компенсатор СТК-100</v>
          </cell>
        </row>
        <row r="552">
          <cell r="B552" t="str">
            <v>Два синхр. компенсатора КСВБ-50-11 мощностью 50 МВАр</v>
          </cell>
        </row>
        <row r="553">
          <cell r="B553" t="str">
            <v>Два синхр. компенсатора КСВБО-50-11 мощностью 50 МВАр</v>
          </cell>
        </row>
        <row r="554">
          <cell r="B554" t="str">
            <v>Два синхр. компенсатора КСВБ-100-11 мощностью 100 МВАр</v>
          </cell>
        </row>
        <row r="555">
          <cell r="B555" t="str">
            <v>Два синхр. компенсатора КСВБО-100-11 мощностью 100 МВАр</v>
          </cell>
        </row>
        <row r="556">
          <cell r="B556" t="str">
            <v>Два асинхр. компенсатора АСК-50 мощностью 50 МВАр</v>
          </cell>
        </row>
        <row r="557">
          <cell r="B557" t="str">
            <v>Два асинхр. компенсатора АСК-100 мощностью 100 МВАр</v>
          </cell>
        </row>
        <row r="558">
          <cell r="B558" t="str">
            <v>Два статич. тиристорных компенсатора СТК-50</v>
          </cell>
        </row>
        <row r="559">
          <cell r="B559" t="str">
            <v>Два статич. тиристорных компенсатора СТК-100</v>
          </cell>
        </row>
        <row r="562">
          <cell r="B562" t="str">
            <v>Упр. шунтирующий реактор УШР-110 мощностью 32 МВА</v>
          </cell>
        </row>
        <row r="563">
          <cell r="B563" t="str">
            <v>Упр. шунтирующий реактор УШР-220 мощностью 63 МВА</v>
          </cell>
        </row>
        <row r="564">
          <cell r="B564" t="str">
            <v>Упр. шунтирующий реактор УШР-220 мощностью 100 МВА</v>
          </cell>
        </row>
        <row r="565">
          <cell r="B565" t="str">
            <v>Шунтирующий реактор РТМ 11 кВ мощностью 3,3 МВА, 3 фазы</v>
          </cell>
        </row>
        <row r="566">
          <cell r="B566" t="str">
            <v>Шунтирующий реактор РТД 38,5 кВ мощностью 20 МВА, 3 фазы</v>
          </cell>
        </row>
        <row r="567">
          <cell r="B567" t="str">
            <v>Шунтирующий реактор 3хРОДБС 121 кВ мощностью 3х33,3 МВА, 3 фазы</v>
          </cell>
        </row>
        <row r="568">
          <cell r="B568" t="str">
            <v>Шунтовая конденс. батарея 6 кВ мощность. 1,45 МВАр</v>
          </cell>
        </row>
        <row r="569">
          <cell r="B569" t="str">
            <v>Шунтовая конденс. батарея 6 кВ мощность. 2,9 МВАр регулир.</v>
          </cell>
        </row>
        <row r="570">
          <cell r="B570" t="str">
            <v>Шунтовая конденс. батарея 6 кВ мощность. 4,3 МВАр</v>
          </cell>
        </row>
        <row r="571">
          <cell r="B571" t="str">
            <v>Шунтовая конденс. батарея 6 кВ мощность. 5,8 МВАр регулир.</v>
          </cell>
        </row>
        <row r="572">
          <cell r="B572" t="str">
            <v>Шунтовая конденс. батарея 6 кВ мощность. 7,2 МВАр</v>
          </cell>
        </row>
        <row r="573">
          <cell r="B573" t="str">
            <v>Шунтовая конденс. батарея 10 кВ мощность. 1,2 МВАр</v>
          </cell>
        </row>
        <row r="574">
          <cell r="B574" t="str">
            <v>Шунтовая конденс. батарея 10 кВ мощность. 2,4 МВАр</v>
          </cell>
        </row>
        <row r="575">
          <cell r="B575" t="str">
            <v>Шунтовая конденс. батарея 10 кВ мощность. 3,6 МВАр</v>
          </cell>
        </row>
        <row r="576">
          <cell r="B576" t="str">
            <v>Шунтовая конденс. батарея 10 кВ мощность. 4,8 МВАр регулир.</v>
          </cell>
        </row>
        <row r="577">
          <cell r="B577" t="str">
            <v>Шунтовая конденс. батарея 10 кВ мощность. 6,0 МВАр</v>
          </cell>
        </row>
        <row r="578">
          <cell r="B578" t="str">
            <v>Шунтовая конденс. батарея 10 кВ мощность. 7,2 МВАр</v>
          </cell>
        </row>
        <row r="579">
          <cell r="B579" t="str">
            <v>Шунтовая конденс. батарея 10 кВ мощность. 9,6 МВАр регулир.</v>
          </cell>
        </row>
        <row r="580">
          <cell r="B580" t="str">
            <v>Шунтовая конденс. батарея 10 кВ мощность. 12 МВАр</v>
          </cell>
        </row>
        <row r="581">
          <cell r="B581" t="str">
            <v>Шунтовая конденс. батарея 35 кВ мощность. 9,1 МВАр</v>
          </cell>
        </row>
        <row r="582">
          <cell r="B582" t="str">
            <v>Шунтовая конденс. батарея 35 кВ мощность. 13,6 МВАр</v>
          </cell>
        </row>
        <row r="583">
          <cell r="B583" t="str">
            <v>Шунтовая конденс. батарея 35 кВ мощность. 18,1 МВАр</v>
          </cell>
        </row>
        <row r="584">
          <cell r="B584" t="str">
            <v>Шунтовая конденс. батарея 110 кВ мощность. 27,2 МВАр</v>
          </cell>
        </row>
        <row r="585">
          <cell r="B585" t="str">
            <v>Шунтовая конденс. батарея 110 кВ мощность. 40,8 МВАр</v>
          </cell>
        </row>
        <row r="586">
          <cell r="B586" t="str">
            <v>Шунтовая конденс. батарея 110 кВ мощность. 54 МВАр</v>
          </cell>
        </row>
        <row r="587">
          <cell r="B587" t="str">
            <v>Шунтовая конденс. батарея 110 кВ мощность. 54,4 МВАр регулир.</v>
          </cell>
        </row>
        <row r="588">
          <cell r="B588" t="str">
            <v>Вакуумно-реакторная группа 10 кВ мощностью 7,5 МВАр</v>
          </cell>
        </row>
        <row r="589">
          <cell r="B589" t="str">
            <v>Вакуумно-реакторная группа 10 кВ мощностью 10 МВАр</v>
          </cell>
        </row>
        <row r="590">
          <cell r="B590" t="str">
            <v>Вакуумно-реакторная группа 10 кВ мощностью 20 МВАр</v>
          </cell>
        </row>
        <row r="591">
          <cell r="B591" t="str">
            <v>Вакуумно-реакторная группа 10 кВ мощностью 50 МВАр</v>
          </cell>
        </row>
        <row r="592">
          <cell r="B592" t="str">
            <v>Дугогасящий масл. однофазный реактор РЗДСОМ-380/10 У1</v>
          </cell>
        </row>
        <row r="593">
          <cell r="B593" t="str">
            <v>Дугогасящий масл. однофазный реактор РЗДСОМ-1520/10 У1</v>
          </cell>
        </row>
        <row r="594">
          <cell r="B594" t="str">
            <v>Дугогасящий масл. однофазный реактор РЗДПОМ-190/10 У1</v>
          </cell>
        </row>
        <row r="595">
          <cell r="B595" t="str">
            <v>Дугогасящий масл. однофазный реактор РЗДПОМА-190/10 У1</v>
          </cell>
        </row>
        <row r="596">
          <cell r="B596" t="str">
            <v>Дугогасящий масл. однофазный реактор РУОМ-300/6 УХЛ1</v>
          </cell>
        </row>
        <row r="597">
          <cell r="B597" t="str">
            <v>Дугогасящий масл. однофазный реактор РЗДПОМ-480/10 У1</v>
          </cell>
        </row>
        <row r="598">
          <cell r="B598" t="str">
            <v>Дугогасящий масл. однофазный реактор РУОМ-480/10 УХЛ1</v>
          </cell>
        </row>
        <row r="599">
          <cell r="B599" t="str">
            <v>Дугогасящий масл. однофазный реактор РЗДПОМ-480/20 У1</v>
          </cell>
        </row>
        <row r="600">
          <cell r="B600" t="str">
            <v>Дугогасящий масл. однофазный реактор РЗДПОМ-480/35 У1</v>
          </cell>
        </row>
        <row r="601">
          <cell r="B601" t="str">
            <v>Одинарный сух.токоогр.реактор РТОС 10-1600-0,25 У3 внутр. установки</v>
          </cell>
        </row>
        <row r="602">
          <cell r="B602" t="str">
            <v>Одинарный сух.токоогр.реактор РТОС 10-1600-0,35 У3 внутр. установки</v>
          </cell>
        </row>
        <row r="603">
          <cell r="B603" t="str">
            <v>Одинарный сух.токоогр.реактор РТОС 10-2500-0,35 У3 внутр. установки</v>
          </cell>
        </row>
        <row r="604">
          <cell r="B604" t="str">
            <v>Одинарный сух.токоогр.реактор РТОС 10-4000-0,25 У3 внутр. установки</v>
          </cell>
        </row>
        <row r="605">
          <cell r="B605" t="str">
            <v>Трехфазный сухой токоогр. реактор РТСТ 10-1000-01,4 У3 внутр. установки</v>
          </cell>
        </row>
        <row r="606">
          <cell r="B606" t="str">
            <v>Трехфазный сухой токоогр. реактор РТСТ 10-1000-0,35 У3 внутр. установки</v>
          </cell>
        </row>
        <row r="607">
          <cell r="B607" t="str">
            <v>Трехфазный сухой токоогр. реактор РТСТ 10-1000-0,56 У3 внутр. Установки</v>
          </cell>
        </row>
        <row r="608">
          <cell r="B608" t="str">
            <v>Трехфазный сухой токоогр. реактор РТСТ 10-1600-0,35 У3 внутр. установки</v>
          </cell>
        </row>
        <row r="609">
          <cell r="B609" t="str">
            <v>Трехфазный сухой токоогр. реактор РТСТ 10-5000-0,0,1 УХЛ1 3 внутр. установки</v>
          </cell>
        </row>
        <row r="612">
          <cell r="B612" t="str">
            <v>Демонтаж трансформатора 35 кВ 10-40 МВА, с консервацией</v>
          </cell>
        </row>
        <row r="613">
          <cell r="B613" t="str">
            <v>Демонтаж трансформатора 35 кВ 10-40 МВА, с использованием</v>
          </cell>
        </row>
        <row r="614">
          <cell r="B614" t="str">
            <v>Демонтаж трансформатора 35 кВ 10-40 МВА, в лом с разборкой</v>
          </cell>
        </row>
        <row r="615">
          <cell r="B615" t="str">
            <v>Демонтаж трансформатора 35 кВ 10-40 МВА, в лом без разборки</v>
          </cell>
        </row>
        <row r="616">
          <cell r="B616" t="str">
            <v>Демонтаж трансформатора 110 кВ 2,5-6,3 МВА, с консервацией</v>
          </cell>
        </row>
        <row r="617">
          <cell r="B617" t="str">
            <v>Демонтаж трансформатора 110 кВ 2,5-6,3 МВА, с использованием</v>
          </cell>
        </row>
        <row r="618">
          <cell r="B618" t="str">
            <v>Демонтаж трансформатора 110 кВ 2,5-6,3 МВА, в лом с разборкой</v>
          </cell>
        </row>
        <row r="619">
          <cell r="B619" t="str">
            <v>Демонтаж трансформатора 110 кВ 2,5-6,3 МВА, в лом без разборки</v>
          </cell>
        </row>
        <row r="620">
          <cell r="B620" t="str">
            <v>Демонтаж трансформатора 110 кВ 25-80 МВА, с консервацией</v>
          </cell>
        </row>
        <row r="621">
          <cell r="B621" t="str">
            <v>Демонтаж трансформатора 110 кВ 25-80 МВА, с использованием</v>
          </cell>
        </row>
        <row r="622">
          <cell r="B622" t="str">
            <v>Демонтаж трансформатора 110 кВ 25-80 МВА, в лом с разборкой</v>
          </cell>
        </row>
        <row r="623">
          <cell r="B623" t="str">
            <v>Демонтаж трансформатора 110 кВ 25-80 МВА, в лом без разборки</v>
          </cell>
        </row>
        <row r="624">
          <cell r="B624" t="str">
            <v>Демонтаж трансформатора 220 кВ 25-160 МВА, с консервацией</v>
          </cell>
        </row>
        <row r="625">
          <cell r="B625" t="str">
            <v>Демонтаж трансформатора 220 кВ 25-160 МВА, с использованием</v>
          </cell>
        </row>
        <row r="626">
          <cell r="B626" t="str">
            <v>Демонтаж трансформатора 220 кВ 25-160 МВА, в лом с разборкой</v>
          </cell>
        </row>
        <row r="627">
          <cell r="B627" t="str">
            <v>Демонтаж трансформатора 220 кВ 25-160 МВА, в лом без разборки</v>
          </cell>
        </row>
        <row r="628">
          <cell r="B628" t="str">
            <v>Демонтаж трансформатора 220 кВ 200-250 МВА, с консервацией</v>
          </cell>
        </row>
        <row r="629">
          <cell r="B629" t="str">
            <v>Демонтаж трансформатора 220 кВ 200-250 МВА, с использованием</v>
          </cell>
        </row>
        <row r="630">
          <cell r="B630" t="str">
            <v>Демонтаж трансформатора 220 кВ 200-250 МВА, в лом с разборкой</v>
          </cell>
        </row>
        <row r="631">
          <cell r="B631" t="str">
            <v>Демонтаж трансформатора 220 кВ 200-250 МВА, в лом без разборки</v>
          </cell>
        </row>
        <row r="632">
          <cell r="B632" t="str">
            <v>Демонтаж масляного выключателя 35 кВ, с консервацией</v>
          </cell>
        </row>
        <row r="633">
          <cell r="B633" t="str">
            <v>Демонтаж масляного выключателя 35 кВ, с использованием</v>
          </cell>
        </row>
        <row r="634">
          <cell r="B634" t="str">
            <v>Демонтаж масляного выключателя 35 кВ, в лом с разборкой</v>
          </cell>
        </row>
        <row r="635">
          <cell r="B635" t="str">
            <v>Демонтаж масляного выключателя 35 кВ, в лом без разборки</v>
          </cell>
        </row>
        <row r="636">
          <cell r="B636" t="str">
            <v>Демонтаж масляного выключателя 110 кВ, с консервацией</v>
          </cell>
        </row>
        <row r="637">
          <cell r="B637" t="str">
            <v>Демонтаж масляного выключателя 110 кВ, с использованием</v>
          </cell>
        </row>
        <row r="638">
          <cell r="B638" t="str">
            <v>Демонтаж масляного выключателя 110 кВ, в лом с разборкой</v>
          </cell>
        </row>
        <row r="639">
          <cell r="B639" t="str">
            <v>Демонтаж масляного выключателя 110 кВ, в лом без разборки</v>
          </cell>
        </row>
        <row r="640">
          <cell r="B640" t="str">
            <v>Демонтаж масляного выключателя 220 кВ, с консервацией</v>
          </cell>
        </row>
        <row r="641">
          <cell r="B641" t="str">
            <v>Демонтаж масляного выключателя 220 кВ, с использованием</v>
          </cell>
        </row>
        <row r="642">
          <cell r="B642" t="str">
            <v>Демонтаж масляного выключателя 220 кВ, в лом с разборкой</v>
          </cell>
        </row>
        <row r="643">
          <cell r="B643" t="str">
            <v>Демонтаж масляного выключателя 220 кВ, в лом без разборки</v>
          </cell>
        </row>
        <row r="644">
          <cell r="B644" t="str">
            <v>Демонтаж воздушного выключателя 220 кВ, с консервацией</v>
          </cell>
        </row>
        <row r="645">
          <cell r="B645" t="str">
            <v>Демонтаж воздушного выключателя 220 кВ, с использованием</v>
          </cell>
        </row>
        <row r="646">
          <cell r="B646" t="str">
            <v>Демонтаж воздушного выключателя 220 кВ, в лом с разборкой</v>
          </cell>
        </row>
        <row r="647">
          <cell r="B647" t="str">
            <v>Демонтаж воздушного выключателя 220 кВ, в лом без разборки</v>
          </cell>
        </row>
        <row r="648">
          <cell r="B648" t="str">
            <v>Демонтаж разъединителя 35 кВ, с консервацией</v>
          </cell>
        </row>
        <row r="649">
          <cell r="B649" t="str">
            <v>Демонтаж разъединителя 35 кВ, с использованием</v>
          </cell>
        </row>
        <row r="650">
          <cell r="B650" t="str">
            <v>Демонтаж разъединителя 35 кВ, в лом с разборкой</v>
          </cell>
        </row>
        <row r="651">
          <cell r="B651" t="str">
            <v>Демонтаж разъединителя 35 кВ, в лом без разборки</v>
          </cell>
        </row>
        <row r="652">
          <cell r="B652" t="str">
            <v>Демонтаж разъединителя 110 кВ, с консервацией</v>
          </cell>
        </row>
        <row r="653">
          <cell r="B653" t="str">
            <v>Демонтаж разъединителя 110 кВ, с использованием</v>
          </cell>
        </row>
        <row r="654">
          <cell r="B654" t="str">
            <v>Демонтаж разъединителя 110 кВ, в лом с разборкой</v>
          </cell>
        </row>
        <row r="655">
          <cell r="B655" t="str">
            <v>Демонтаж разъединителя 110 кВ, в лом без разборки</v>
          </cell>
        </row>
        <row r="656">
          <cell r="B656" t="str">
            <v>Демонтаж разъединителя 220 кВ, с консервацией</v>
          </cell>
        </row>
        <row r="657">
          <cell r="B657" t="str">
            <v>Демонтаж разъединителя 220 кВ, с использованием</v>
          </cell>
        </row>
        <row r="658">
          <cell r="B658" t="str">
            <v>Демонтаж разъединителя 220 кВ, в лом с разборкой</v>
          </cell>
        </row>
        <row r="659">
          <cell r="B659" t="str">
            <v>Демонтаж разъединителя 220 кВ, в лом без разборки</v>
          </cell>
        </row>
        <row r="660">
          <cell r="B660" t="str">
            <v>Демонтаж стальных опор под оборудование, с консервацией</v>
          </cell>
        </row>
        <row r="661">
          <cell r="B661" t="str">
            <v>Демонтаж стальных опор под оборудование, с использованием</v>
          </cell>
        </row>
        <row r="662">
          <cell r="B662" t="str">
            <v>Демонтаж стальных опор под оборудование, в лом с разборкой</v>
          </cell>
        </row>
        <row r="663">
          <cell r="B663" t="str">
            <v>Демонтаж стальных опор под оборудование, в лом без разборки</v>
          </cell>
        </row>
        <row r="666">
          <cell r="B666" t="str">
            <v>Мачтовые подстанции мощностью 25-250 кВА</v>
          </cell>
        </row>
        <row r="667">
          <cell r="B667" t="str">
            <v>КТП с тр-ром мощностью 25-630 кВА</v>
          </cell>
        </row>
        <row r="668">
          <cell r="B668" t="str">
            <v>КТП с двумя тр-рами мощностью 160-630 кВА</v>
          </cell>
        </row>
        <row r="669">
          <cell r="B669" t="str">
            <v>БКТП закрытого типа с двумя тр-рами мощностью 160-630 кВА</v>
          </cell>
        </row>
        <row r="670">
          <cell r="B670" t="str">
            <v>Распределительные пункты наружной установки</v>
          </cell>
        </row>
        <row r="671">
          <cell r="B671" t="str">
            <v>Распределительные пункты закрытого типа</v>
          </cell>
        </row>
        <row r="672">
          <cell r="B672" t="str">
            <v>Секционирующие пункты</v>
          </cell>
        </row>
        <row r="675">
          <cell r="B675" t="str">
            <v>ПС 35/6-10 кВ схема 35-4 блок линия-трансформатор</v>
          </cell>
        </row>
        <row r="676">
          <cell r="B676" t="str">
            <v>ПС 35/6-10 кВ схема 35-5 мостик с тремя выключателями</v>
          </cell>
        </row>
        <row r="677">
          <cell r="B677" t="str">
            <v>ПС 35/6-10 кВ сборные шины с 8 ячейками ВН</v>
          </cell>
        </row>
        <row r="678">
          <cell r="B678" t="str">
            <v>ПС 110/6-10 кВ схема 110-4 блок линия трансформатор</v>
          </cell>
        </row>
        <row r="679">
          <cell r="B679" t="str">
            <v>ПС 110/6-10 кВ схема 110-5 мостик с тремя выключателями</v>
          </cell>
        </row>
        <row r="680">
          <cell r="B680" t="str">
            <v>ПС 110/6-10 кВ сборные шины с 8 ячейками ВН</v>
          </cell>
        </row>
        <row r="681">
          <cell r="B681" t="str">
            <v>ПС 110/35/6-10 кВ схема 110-4 с 5 ячейками 35 кВ</v>
          </cell>
        </row>
        <row r="682">
          <cell r="B682" t="str">
            <v>ПС 110/35/6-10 кВ схема 110-5 мостик с 9 ячейками 35 кВ</v>
          </cell>
        </row>
        <row r="683">
          <cell r="B683" t="str">
            <v>ПС 110/35/6-10 кВ сборные шины с 9 ячейками 110 кВ и 9 ячейками 35 кВ</v>
          </cell>
        </row>
        <row r="684">
          <cell r="B684" t="str">
            <v>ПС 220/6-10 кВ схема 220-4 блок линия-трансформатор</v>
          </cell>
        </row>
        <row r="685">
          <cell r="B685" t="str">
            <v>ПС 220/6-10 кВ схема 220-5 мостик</v>
          </cell>
        </row>
        <row r="686">
          <cell r="B686" t="str">
            <v>ПС 220/6-10 кВ схема 220-7 четырехугольник</v>
          </cell>
        </row>
        <row r="687">
          <cell r="B687" t="str">
            <v>ПС 220/6-10 кВ сборные шины с 9 ячейками 220 кВ</v>
          </cell>
        </row>
        <row r="688">
          <cell r="B688" t="str">
            <v>ПС 220/35/6-10 кВ схема 220-4 блок с 10 ячейками 35 кВ</v>
          </cell>
        </row>
        <row r="689">
          <cell r="B689" t="str">
            <v>ПС 220/110/6-10 кВ схема 220-4 блок с 6 ячейками 110 кВ</v>
          </cell>
        </row>
        <row r="690">
          <cell r="B690" t="str">
            <v>ПС 220/110/6-10 кВ схема 220-5 мостик с 12 ячейками 110 кВ</v>
          </cell>
        </row>
        <row r="691">
          <cell r="B691" t="str">
            <v>ПС 220/110/6-10 кВ сборные шины с 9 ячейками 220 кВ и 8 ячейками 110 кВ</v>
          </cell>
        </row>
        <row r="692">
          <cell r="B692" t="str">
            <v>ПС 220/110/35/10 кВ сборные шины с 9х220 кв, 9Х110 кВ, 10х35 кВ, 4 тр-ра</v>
          </cell>
        </row>
        <row r="694">
          <cell r="B694" t="str">
            <v>Здания КРУЭ, ЗРУ до 20 кВ (укомплектованные оборудованием СЖО)</v>
          </cell>
        </row>
        <row r="695">
          <cell r="B695" t="str">
            <v>Здания КРУЭ, ЗРУ 35 кВ (укомплектованные оборудованием СЖО)</v>
          </cell>
        </row>
        <row r="696">
          <cell r="B696" t="str">
            <v>Здания КРУЭ, ЗРУ 110 кВ (укомплектованные оборудованием СЖО)</v>
          </cell>
        </row>
        <row r="697">
          <cell r="B697" t="str">
            <v>Здания КРУЭ, ЗРУ 220 кВ (укомплектованные оборудованием СЖО)</v>
          </cell>
        </row>
        <row r="700">
          <cell r="B700" t="str">
            <v>Закрытая</v>
          </cell>
        </row>
        <row r="701">
          <cell r="B701" t="str">
            <v>Открытая</v>
          </cell>
        </row>
        <row r="715">
          <cell r="B715" t="str">
            <v>Постоянный отвод земель под КЛ 0,4 кВ и ниже</v>
          </cell>
        </row>
        <row r="716">
          <cell r="B716" t="str">
            <v xml:space="preserve">Постоянный отвод земель под КЛ выше 0,4 кВ и до 10 кВ </v>
          </cell>
        </row>
        <row r="717">
          <cell r="B717" t="str">
            <v>Постоянный отвод земель под КЛ 35 кВ</v>
          </cell>
        </row>
        <row r="718">
          <cell r="B718" t="str">
            <v>Постоянный отвод земель под КЛ 110 кВ и выше</v>
          </cell>
        </row>
      </sheetData>
      <sheetData sheetId="9">
        <row r="5">
          <cell r="HN5" t="str">
            <v>I</v>
          </cell>
          <cell r="HO5" t="str">
            <v>II</v>
          </cell>
          <cell r="HP5" t="str">
            <v>III</v>
          </cell>
          <cell r="HQ5" t="str">
            <v>IV</v>
          </cell>
          <cell r="HR5" t="str">
            <v>V</v>
          </cell>
          <cell r="HS5" t="str">
            <v>VI</v>
          </cell>
          <cell r="HT5" t="str">
            <v>VII</v>
          </cell>
          <cell r="HU5" t="str">
            <v>VIII</v>
          </cell>
          <cell r="HV5" t="str">
            <v>IX</v>
          </cell>
          <cell r="HW5" t="str">
            <v>X</v>
          </cell>
          <cell r="HX5" t="str">
            <v>XI</v>
          </cell>
          <cell r="HY5" t="str">
            <v>XII</v>
          </cell>
          <cell r="HZ5" t="str">
            <v>XIII</v>
          </cell>
          <cell r="IA5" t="str">
            <v>XIV</v>
          </cell>
          <cell r="IB5" t="str">
            <v>XV</v>
          </cell>
          <cell r="IC5" t="str">
            <v>XVI</v>
          </cell>
          <cell r="ID5" t="str">
            <v>XVII</v>
          </cell>
          <cell r="IE5" t="str">
            <v>XVIII</v>
          </cell>
          <cell r="IF5" t="str">
            <v>XIX</v>
          </cell>
          <cell r="IG5" t="str">
            <v>XX</v>
          </cell>
          <cell r="IH5" t="str">
            <v>XXI</v>
          </cell>
          <cell r="II5" t="str">
            <v>XXII</v>
          </cell>
          <cell r="IJ5" t="str">
            <v>XXIII</v>
          </cell>
          <cell r="IK5" t="str">
            <v>XXIV</v>
          </cell>
          <cell r="IL5" t="str">
            <v>XXV</v>
          </cell>
          <cell r="IM5" t="str">
            <v>XXVI</v>
          </cell>
          <cell r="IN5" t="str">
            <v>XXVII</v>
          </cell>
          <cell r="IO5" t="str">
            <v>XXVIII</v>
          </cell>
          <cell r="IP5" t="str">
            <v>XXIX</v>
          </cell>
          <cell r="IQ5" t="str">
            <v>XXX</v>
          </cell>
        </row>
        <row r="6">
          <cell r="B6" t="str">
            <v>Белгородская область</v>
          </cell>
        </row>
        <row r="7">
          <cell r="B7" t="str">
            <v>Брянская область</v>
          </cell>
        </row>
        <row r="8">
          <cell r="B8" t="str">
            <v>Владимирская область</v>
          </cell>
        </row>
        <row r="9">
          <cell r="B9" t="str">
            <v>Воронежская область</v>
          </cell>
        </row>
        <row r="10">
          <cell r="B10" t="str">
            <v>Ивановская область</v>
          </cell>
        </row>
        <row r="11">
          <cell r="B11" t="str">
            <v>Калужская область</v>
          </cell>
        </row>
        <row r="12">
          <cell r="B12" t="str">
            <v>Костромская область</v>
          </cell>
        </row>
        <row r="13">
          <cell r="B13" t="str">
            <v>Курская область</v>
          </cell>
        </row>
        <row r="14">
          <cell r="B14" t="str">
            <v>Липецкая область</v>
          </cell>
        </row>
        <row r="15">
          <cell r="B15" t="str">
            <v>Московская область</v>
          </cell>
        </row>
        <row r="16">
          <cell r="B16" t="str">
            <v>Орловская область</v>
          </cell>
        </row>
        <row r="17">
          <cell r="B17" t="str">
            <v>Рязанская область</v>
          </cell>
        </row>
        <row r="18">
          <cell r="B18" t="str">
            <v>Смоленская область</v>
          </cell>
        </row>
        <row r="19">
          <cell r="B19" t="str">
            <v>Тамбовская область</v>
          </cell>
        </row>
        <row r="20">
          <cell r="B20" t="str">
            <v>Тверская область</v>
          </cell>
        </row>
        <row r="21">
          <cell r="B21" t="str">
            <v>Тульская область</v>
          </cell>
        </row>
        <row r="22">
          <cell r="B22" t="str">
            <v>Ярославская область</v>
          </cell>
        </row>
        <row r="23">
          <cell r="B23" t="str">
            <v>г. Москва</v>
          </cell>
        </row>
        <row r="24">
          <cell r="B24" t="str">
            <v>Республика Карелия</v>
          </cell>
        </row>
        <row r="25">
          <cell r="B25" t="str">
            <v>Республика Коми</v>
          </cell>
        </row>
        <row r="26">
          <cell r="B26" t="str">
            <v>Архангельская область</v>
          </cell>
        </row>
        <row r="27">
          <cell r="B27" t="str">
            <v>Ненецкий национальный округ</v>
          </cell>
        </row>
        <row r="28">
          <cell r="B28" t="str">
            <v>Вологодская область</v>
          </cell>
        </row>
        <row r="29">
          <cell r="B29" t="str">
            <v>Калининградская область</v>
          </cell>
        </row>
        <row r="30">
          <cell r="B30" t="str">
            <v>Ленинградская область</v>
          </cell>
        </row>
        <row r="31">
          <cell r="B31" t="str">
            <v>Мурманская область</v>
          </cell>
        </row>
        <row r="32">
          <cell r="B32" t="str">
            <v>Новгородская область</v>
          </cell>
        </row>
        <row r="33">
          <cell r="B33" t="str">
            <v>Псковская область</v>
          </cell>
        </row>
        <row r="34">
          <cell r="B34" t="str">
            <v>г. Санкт-Петербург</v>
          </cell>
        </row>
        <row r="35">
          <cell r="B35" t="str">
            <v>Республика Адыгея</v>
          </cell>
        </row>
        <row r="36">
          <cell r="B36" t="str">
            <v>Астраханская область</v>
          </cell>
        </row>
        <row r="37">
          <cell r="B37" t="str">
            <v>Волгоградская область</v>
          </cell>
        </row>
        <row r="38">
          <cell r="B38" t="str">
            <v>Республика Калмыкия</v>
          </cell>
        </row>
        <row r="39">
          <cell r="B39" t="str">
            <v>Краснодарский край</v>
          </cell>
        </row>
        <row r="40">
          <cell r="B40" t="str">
            <v>Ростовская область</v>
          </cell>
        </row>
        <row r="41">
          <cell r="B41" t="str">
            <v>Республика Дагестан</v>
          </cell>
        </row>
        <row r="42">
          <cell r="B42" t="str">
            <v>Республика Ингушетия</v>
          </cell>
        </row>
        <row r="43">
          <cell r="B43" t="str">
            <v>Кабардино-Балкарская Республика</v>
          </cell>
        </row>
        <row r="44">
          <cell r="B44" t="str">
            <v>Карачаево-Черкесская Республика</v>
          </cell>
        </row>
        <row r="45">
          <cell r="B45" t="str">
            <v>Республика Северная Осетия-Алания</v>
          </cell>
        </row>
        <row r="46">
          <cell r="B46" t="str">
            <v>Чеченская Республика</v>
          </cell>
        </row>
        <row r="47">
          <cell r="B47" t="str">
            <v>Ставропольский край</v>
          </cell>
        </row>
        <row r="48">
          <cell r="B48" t="str">
            <v>Республика Башкортостан</v>
          </cell>
        </row>
        <row r="49">
          <cell r="B49" t="str">
            <v>Республика Марий Эл</v>
          </cell>
        </row>
        <row r="50">
          <cell r="B50" t="str">
            <v>Республика Мордовия</v>
          </cell>
        </row>
        <row r="51">
          <cell r="B51" t="str">
            <v>Республика Татарстан</v>
          </cell>
        </row>
        <row r="52">
          <cell r="B52" t="str">
            <v>Удмуртская Республика</v>
          </cell>
        </row>
        <row r="53">
          <cell r="B53" t="str">
            <v>Чувашская Республика</v>
          </cell>
        </row>
        <row r="54">
          <cell r="B54" t="str">
            <v>Кировская область</v>
          </cell>
        </row>
        <row r="55">
          <cell r="B55" t="str">
            <v>Нижегородская область</v>
          </cell>
        </row>
        <row r="56">
          <cell r="B56" t="str">
            <v>Оренбургская область</v>
          </cell>
        </row>
        <row r="57">
          <cell r="B57" t="str">
            <v>Пензенская область</v>
          </cell>
        </row>
        <row r="58">
          <cell r="B58" t="str">
            <v>Пермский край</v>
          </cell>
        </row>
        <row r="59">
          <cell r="B59" t="str">
            <v>Самарская область</v>
          </cell>
        </row>
        <row r="60">
          <cell r="B60" t="str">
            <v>Саратовская область</v>
          </cell>
        </row>
        <row r="61">
          <cell r="B61" t="str">
            <v>Ульяновская область</v>
          </cell>
        </row>
        <row r="62">
          <cell r="B62" t="str">
            <v>Курганская область</v>
          </cell>
        </row>
        <row r="63">
          <cell r="B63" t="str">
            <v>Свердловская область</v>
          </cell>
        </row>
        <row r="64">
          <cell r="B64" t="str">
            <v>Тюменская область</v>
          </cell>
        </row>
        <row r="65">
          <cell r="B65" t="str">
            <v>Челябинская область</v>
          </cell>
        </row>
        <row r="66">
          <cell r="B66" t="str">
            <v>Ханты-Мансийский а.о.(Югра)</v>
          </cell>
        </row>
        <row r="67">
          <cell r="B67" t="str">
            <v>Ямало-Ненецкий а. о.</v>
          </cell>
        </row>
        <row r="68">
          <cell r="B68" t="str">
            <v>Республика Алтай</v>
          </cell>
        </row>
        <row r="69">
          <cell r="B69" t="str">
            <v>Республика Бурятия</v>
          </cell>
        </row>
        <row r="70">
          <cell r="B70" t="str">
            <v>Республика Тыва</v>
          </cell>
        </row>
        <row r="71">
          <cell r="B71" t="str">
            <v>Республика Хакасия</v>
          </cell>
        </row>
        <row r="72">
          <cell r="B72" t="str">
            <v>Алтайский край</v>
          </cell>
        </row>
        <row r="73">
          <cell r="B73" t="str">
            <v>Красноярский край</v>
          </cell>
        </row>
        <row r="74">
          <cell r="B74" t="str">
            <v>Иркутская область</v>
          </cell>
        </row>
        <row r="75">
          <cell r="B75" t="str">
            <v>Кемеровская область</v>
          </cell>
        </row>
        <row r="76">
          <cell r="B76" t="str">
            <v>Новосибирская область</v>
          </cell>
        </row>
        <row r="77">
          <cell r="B77" t="str">
            <v>Омская область</v>
          </cell>
        </row>
        <row r="78">
          <cell r="B78" t="str">
            <v>Томская область</v>
          </cell>
        </row>
        <row r="79">
          <cell r="B79" t="str">
            <v>Забайкальский край</v>
          </cell>
        </row>
        <row r="80">
          <cell r="B80" t="str">
            <v>Республика Саха (Якутия)</v>
          </cell>
        </row>
        <row r="81">
          <cell r="B81" t="str">
            <v>Приморский край</v>
          </cell>
        </row>
        <row r="82">
          <cell r="B82" t="str">
            <v>Хабаровский край</v>
          </cell>
        </row>
        <row r="83">
          <cell r="B83" t="str">
            <v>Амурская область</v>
          </cell>
        </row>
        <row r="84">
          <cell r="B84" t="str">
            <v>Камчатский край</v>
          </cell>
        </row>
        <row r="85">
          <cell r="B85" t="str">
            <v>Магаданская область</v>
          </cell>
        </row>
        <row r="86">
          <cell r="B86" t="str">
            <v>Сахалинская область</v>
          </cell>
        </row>
        <row r="87">
          <cell r="B87" t="str">
            <v>Еврейская а.о.</v>
          </cell>
        </row>
        <row r="88">
          <cell r="B88" t="str">
            <v>Чукотский а. о.</v>
          </cell>
        </row>
        <row r="89">
          <cell r="B89" t="str">
            <v>Республика Крым</v>
          </cell>
        </row>
        <row r="90">
          <cell r="B90" t="str">
            <v>Севастополь</v>
          </cell>
        </row>
        <row r="99">
          <cell r="B99" t="str">
            <v>I кв. 2000 г.</v>
          </cell>
          <cell r="C99" t="str">
            <v>базисные цены</v>
          </cell>
          <cell r="E99">
            <v>1</v>
          </cell>
          <cell r="F99">
            <v>1</v>
          </cell>
          <cell r="G99">
            <v>1.0760000000000001</v>
          </cell>
          <cell r="I99">
            <v>1</v>
          </cell>
          <cell r="J99">
            <v>1</v>
          </cell>
          <cell r="K99">
            <v>1.052</v>
          </cell>
          <cell r="M99">
            <v>1</v>
          </cell>
          <cell r="N99">
            <v>0.84</v>
          </cell>
          <cell r="O99">
            <v>0.79</v>
          </cell>
        </row>
        <row r="100">
          <cell r="B100" t="str">
            <v>II кв. 2000 г.</v>
          </cell>
          <cell r="C100" t="str">
            <v>инерполяция</v>
          </cell>
          <cell r="E100">
            <v>1.0549999999999999</v>
          </cell>
          <cell r="F100">
            <v>1.0549999999999999</v>
          </cell>
          <cell r="G100">
            <v>1.121</v>
          </cell>
          <cell r="I100">
            <v>1.1200000000000001</v>
          </cell>
          <cell r="J100">
            <v>1.1200000000000001</v>
          </cell>
          <cell r="K100">
            <v>1.121</v>
          </cell>
          <cell r="M100">
            <v>1</v>
          </cell>
          <cell r="N100">
            <v>0.88</v>
          </cell>
          <cell r="O100">
            <v>0.84299999999999997</v>
          </cell>
        </row>
        <row r="101">
          <cell r="B101" t="str">
            <v>III кв. 2000 г.</v>
          </cell>
          <cell r="C101" t="str">
            <v>инерполяция</v>
          </cell>
          <cell r="E101">
            <v>1.111</v>
          </cell>
          <cell r="F101">
            <v>1.111</v>
          </cell>
          <cell r="G101">
            <v>1.165</v>
          </cell>
          <cell r="I101">
            <v>1.2400000000000002</v>
          </cell>
          <cell r="J101">
            <v>1.2400000000000002</v>
          </cell>
          <cell r="K101">
            <v>1.2190000000000001</v>
          </cell>
          <cell r="M101">
            <v>1</v>
          </cell>
          <cell r="N101">
            <v>0.92</v>
          </cell>
          <cell r="O101">
            <v>0.89600000000000002</v>
          </cell>
        </row>
        <row r="102">
          <cell r="B102" t="str">
            <v>IV кв. 2000 г.</v>
          </cell>
          <cell r="C102" t="str">
            <v>инерполяция</v>
          </cell>
          <cell r="E102">
            <v>1.1659999999999999</v>
          </cell>
          <cell r="F102">
            <v>1.1659999999999999</v>
          </cell>
          <cell r="G102">
            <v>1.1970000000000001</v>
          </cell>
          <cell r="I102">
            <v>1.3600000000000003</v>
          </cell>
          <cell r="J102">
            <v>1.3600000000000003</v>
          </cell>
          <cell r="K102">
            <v>1.353</v>
          </cell>
          <cell r="M102">
            <v>1</v>
          </cell>
          <cell r="N102">
            <v>0.96000000000000008</v>
          </cell>
          <cell r="O102">
            <v>0.94899999999999995</v>
          </cell>
        </row>
        <row r="103">
          <cell r="B103" t="str">
            <v>I кв. 2001 г.</v>
          </cell>
          <cell r="C103" t="str">
            <v>инерполяция</v>
          </cell>
          <cell r="E103">
            <v>1.222</v>
          </cell>
          <cell r="F103">
            <v>1.222</v>
          </cell>
          <cell r="G103">
            <v>1.252</v>
          </cell>
          <cell r="I103">
            <v>1.4800000000000004</v>
          </cell>
          <cell r="J103">
            <v>1.4800000000000004</v>
          </cell>
          <cell r="K103">
            <v>1.4630000000000001</v>
          </cell>
          <cell r="M103">
            <v>1</v>
          </cell>
          <cell r="N103">
            <v>1</v>
          </cell>
          <cell r="O103">
            <v>1</v>
          </cell>
        </row>
        <row r="104">
          <cell r="B104" t="str">
            <v>II кв. 2001 г.</v>
          </cell>
          <cell r="C104" t="str">
            <v>инерполяция</v>
          </cell>
          <cell r="E104">
            <v>1.2769999999999999</v>
          </cell>
          <cell r="F104">
            <v>1.2769999999999999</v>
          </cell>
          <cell r="G104">
            <v>1.2929999999999999</v>
          </cell>
          <cell r="I104">
            <v>1.6000000000000005</v>
          </cell>
          <cell r="J104">
            <v>1.6000000000000005</v>
          </cell>
          <cell r="K104">
            <v>1.504</v>
          </cell>
          <cell r="M104">
            <v>1</v>
          </cell>
          <cell r="N104">
            <v>1.046</v>
          </cell>
          <cell r="O104">
            <v>1.0469999999999999</v>
          </cell>
        </row>
        <row r="105">
          <cell r="B105" t="str">
            <v>III кв. 2001 г.</v>
          </cell>
          <cell r="C105" t="str">
            <v>инерполяция</v>
          </cell>
          <cell r="E105">
            <v>1.333</v>
          </cell>
          <cell r="F105">
            <v>1.333</v>
          </cell>
          <cell r="G105">
            <v>1.325</v>
          </cell>
          <cell r="I105">
            <v>1.7200000000000006</v>
          </cell>
          <cell r="J105">
            <v>1.7200000000000006</v>
          </cell>
          <cell r="K105">
            <v>1.5389999999999999</v>
          </cell>
          <cell r="M105">
            <v>1</v>
          </cell>
          <cell r="N105">
            <v>1.0920000000000001</v>
          </cell>
          <cell r="O105">
            <v>1.0940000000000001</v>
          </cell>
        </row>
        <row r="106">
          <cell r="B106" t="str">
            <v>IV кв. 2001 г.</v>
          </cell>
          <cell r="C106" t="str">
            <v>инерполяция</v>
          </cell>
          <cell r="E106">
            <v>1.3879999999999999</v>
          </cell>
          <cell r="F106">
            <v>1.3879999999999999</v>
          </cell>
          <cell r="G106">
            <v>1.3560000000000001</v>
          </cell>
          <cell r="I106">
            <v>1.8400000000000007</v>
          </cell>
          <cell r="J106">
            <v>1.8400000000000007</v>
          </cell>
          <cell r="K106">
            <v>1.603</v>
          </cell>
          <cell r="M106">
            <v>1</v>
          </cell>
          <cell r="N106">
            <v>1.1380000000000001</v>
          </cell>
          <cell r="O106">
            <v>1.141</v>
          </cell>
        </row>
        <row r="107">
          <cell r="B107" t="str">
            <v>I кв. 2002 г.</v>
          </cell>
          <cell r="C107" t="str">
            <v>инерполяция</v>
          </cell>
          <cell r="E107">
            <v>1.444</v>
          </cell>
          <cell r="F107">
            <v>1.444</v>
          </cell>
          <cell r="G107">
            <v>1.407</v>
          </cell>
          <cell r="I107">
            <v>1.9600000000000009</v>
          </cell>
          <cell r="J107">
            <v>1.9600000000000009</v>
          </cell>
          <cell r="K107">
            <v>1.6759999999999999</v>
          </cell>
          <cell r="M107">
            <v>1.1859999999999999</v>
          </cell>
          <cell r="N107">
            <v>1.1840000000000002</v>
          </cell>
          <cell r="O107">
            <v>1.1879999999999999</v>
          </cell>
        </row>
        <row r="108">
          <cell r="B108" t="str">
            <v>II кв. 2002 г.</v>
          </cell>
          <cell r="C108" t="str">
            <v>инерполяция</v>
          </cell>
          <cell r="E108">
            <v>1.4990000000000001</v>
          </cell>
          <cell r="F108">
            <v>1.4990000000000001</v>
          </cell>
          <cell r="G108">
            <v>1.431</v>
          </cell>
          <cell r="I108">
            <v>2.080000000000001</v>
          </cell>
          <cell r="J108">
            <v>2.080000000000001</v>
          </cell>
          <cell r="K108">
            <v>1.7430000000000001</v>
          </cell>
          <cell r="M108">
            <v>1.1859999999999999</v>
          </cell>
          <cell r="N108">
            <v>1.2300000000000002</v>
          </cell>
          <cell r="O108">
            <v>1.2350000000000001</v>
          </cell>
        </row>
        <row r="109">
          <cell r="B109" t="str">
            <v>III кв. 2002 г.</v>
          </cell>
          <cell r="C109" t="str">
            <v>инерполяция</v>
          </cell>
          <cell r="E109">
            <v>1.5549999999999999</v>
          </cell>
          <cell r="F109">
            <v>1.5549999999999999</v>
          </cell>
          <cell r="G109">
            <v>1.45</v>
          </cell>
          <cell r="I109">
            <v>2.2000000000000011</v>
          </cell>
          <cell r="J109">
            <v>2.2000000000000011</v>
          </cell>
          <cell r="K109">
            <v>1.8</v>
          </cell>
          <cell r="M109">
            <v>1.1859999999999999</v>
          </cell>
          <cell r="N109">
            <v>1.2760000000000002</v>
          </cell>
          <cell r="O109">
            <v>1.282</v>
          </cell>
        </row>
        <row r="110">
          <cell r="B110" t="str">
            <v>IV кв. 2002 г.</v>
          </cell>
          <cell r="C110" t="str">
            <v>инерполяция</v>
          </cell>
          <cell r="E110">
            <v>1.611</v>
          </cell>
          <cell r="F110">
            <v>1.611</v>
          </cell>
          <cell r="G110">
            <v>1.4730000000000001</v>
          </cell>
          <cell r="I110">
            <v>2.3200000000000012</v>
          </cell>
          <cell r="J110">
            <v>2.3200000000000012</v>
          </cell>
          <cell r="K110">
            <v>1.847</v>
          </cell>
          <cell r="M110">
            <v>1.1859999999999999</v>
          </cell>
          <cell r="N110">
            <v>1.3220000000000003</v>
          </cell>
          <cell r="O110">
            <v>1.329</v>
          </cell>
        </row>
        <row r="111">
          <cell r="B111" t="str">
            <v>I кв. 2003 г.</v>
          </cell>
          <cell r="C111" t="str">
            <v>инерполяция</v>
          </cell>
          <cell r="E111">
            <v>1.6659999999999999</v>
          </cell>
          <cell r="F111">
            <v>1.6659999999999999</v>
          </cell>
          <cell r="G111">
            <v>1.508</v>
          </cell>
          <cell r="I111">
            <v>2.4400000000000013</v>
          </cell>
          <cell r="J111">
            <v>2.4400000000000013</v>
          </cell>
          <cell r="K111">
            <v>1.8879999999999999</v>
          </cell>
          <cell r="M111">
            <v>1.365086</v>
          </cell>
          <cell r="N111">
            <v>1.3680000000000003</v>
          </cell>
          <cell r="O111">
            <v>1.3759999999999999</v>
          </cell>
        </row>
        <row r="112">
          <cell r="B112" t="str">
            <v>II кв. 2003 г.</v>
          </cell>
          <cell r="C112" t="str">
            <v>инерполяция</v>
          </cell>
          <cell r="E112">
            <v>1.7210000000000001</v>
          </cell>
          <cell r="F112">
            <v>1.7210000000000001</v>
          </cell>
          <cell r="G112">
            <v>1.5349999999999999</v>
          </cell>
          <cell r="I112">
            <v>2.5600000000000014</v>
          </cell>
          <cell r="J112">
            <v>2.5600000000000014</v>
          </cell>
          <cell r="K112">
            <v>1.968</v>
          </cell>
          <cell r="M112">
            <v>1.365086</v>
          </cell>
          <cell r="N112">
            <v>1.4140000000000004</v>
          </cell>
          <cell r="O112">
            <v>1.423</v>
          </cell>
        </row>
        <row r="113">
          <cell r="B113" t="str">
            <v>III кв. 2003 г.</v>
          </cell>
          <cell r="C113" t="str">
            <v>инерполяция</v>
          </cell>
          <cell r="E113">
            <v>1.7769999999999999</v>
          </cell>
          <cell r="F113">
            <v>1.7769999999999999</v>
          </cell>
          <cell r="G113">
            <v>1.56</v>
          </cell>
          <cell r="I113">
            <v>2.6800000000000015</v>
          </cell>
          <cell r="J113">
            <v>2.6800000000000015</v>
          </cell>
          <cell r="K113">
            <v>2.0419999999999998</v>
          </cell>
          <cell r="M113">
            <v>1.365086</v>
          </cell>
          <cell r="N113">
            <v>1.46</v>
          </cell>
          <cell r="O113">
            <v>1.47</v>
          </cell>
        </row>
        <row r="114">
          <cell r="B114" t="str">
            <v>IV кв. 2003 г.</v>
          </cell>
          <cell r="C114" t="str">
            <v>инерполяция</v>
          </cell>
          <cell r="E114">
            <v>1.833</v>
          </cell>
          <cell r="F114">
            <v>1.833</v>
          </cell>
          <cell r="G114">
            <v>1.5880000000000001</v>
          </cell>
          <cell r="I114">
            <v>2.8000000000000016</v>
          </cell>
          <cell r="J114">
            <v>2.8000000000000016</v>
          </cell>
          <cell r="K114">
            <v>2.0910000000000002</v>
          </cell>
          <cell r="M114">
            <v>1.365086</v>
          </cell>
          <cell r="N114">
            <v>1.5</v>
          </cell>
          <cell r="O114">
            <v>1.5169999999999999</v>
          </cell>
        </row>
        <row r="115">
          <cell r="B115" t="str">
            <v>I кв. 2004 г.</v>
          </cell>
          <cell r="C115" t="str">
            <v>Госстрой 03.03.2004  № НК-1448/10</v>
          </cell>
          <cell r="E115">
            <v>1.8879999999999999</v>
          </cell>
          <cell r="F115">
            <v>1.8879999999999999</v>
          </cell>
          <cell r="G115">
            <v>1.619</v>
          </cell>
          <cell r="I115">
            <v>2.9200000000000017</v>
          </cell>
          <cell r="J115">
            <v>2.9200000000000017</v>
          </cell>
          <cell r="K115">
            <v>2.177</v>
          </cell>
          <cell r="M115">
            <v>1.5288963200000001</v>
          </cell>
          <cell r="N115">
            <v>1.54</v>
          </cell>
          <cell r="O115">
            <v>1.56</v>
          </cell>
        </row>
        <row r="116">
          <cell r="B116" t="str">
            <v>II кв. 2004 г.</v>
          </cell>
          <cell r="C116" t="str">
            <v>Госстрой 03.03.2004  № НК-1448/10</v>
          </cell>
          <cell r="E116">
            <v>1.944</v>
          </cell>
          <cell r="F116">
            <v>1.944</v>
          </cell>
          <cell r="G116">
            <v>1.6719999999999999</v>
          </cell>
          <cell r="I116">
            <v>3.0400000000000018</v>
          </cell>
          <cell r="J116">
            <v>3.0400000000000018</v>
          </cell>
          <cell r="K116">
            <v>2.2389999999999999</v>
          </cell>
          <cell r="M116">
            <v>1.5288963200000001</v>
          </cell>
          <cell r="N116">
            <v>1.6</v>
          </cell>
          <cell r="O116">
            <v>1.62</v>
          </cell>
        </row>
        <row r="117">
          <cell r="B117" t="str">
            <v>III кв. 2004 г.</v>
          </cell>
          <cell r="C117" t="str">
            <v>Госстрой 20.04.2004 г. N СК-2419/10</v>
          </cell>
          <cell r="E117">
            <v>1.9990000000000001</v>
          </cell>
          <cell r="F117">
            <v>1.9990000000000001</v>
          </cell>
          <cell r="G117">
            <v>1.7070000000000001</v>
          </cell>
          <cell r="I117">
            <v>3.1600000000000019</v>
          </cell>
          <cell r="J117">
            <v>3.1600000000000019</v>
          </cell>
          <cell r="K117">
            <v>2.3199999999999998</v>
          </cell>
          <cell r="M117">
            <v>1.5288963200000001</v>
          </cell>
          <cell r="N117">
            <v>1.64</v>
          </cell>
          <cell r="O117">
            <v>1.67</v>
          </cell>
        </row>
        <row r="118">
          <cell r="B118" t="str">
            <v>IV кв. 2004 г.</v>
          </cell>
          <cell r="C118" t="str">
            <v>Госстрой 20.04.2004 г. N СК-2419/10</v>
          </cell>
          <cell r="E118">
            <v>2.0550000000000002</v>
          </cell>
          <cell r="F118">
            <v>2.0550000000000002</v>
          </cell>
          <cell r="G118">
            <v>1.7390000000000001</v>
          </cell>
          <cell r="I118">
            <v>3.280000000000002</v>
          </cell>
          <cell r="J118">
            <v>3.280000000000002</v>
          </cell>
          <cell r="K118">
            <v>2.419</v>
          </cell>
          <cell r="M118">
            <v>1.5288963200000001</v>
          </cell>
          <cell r="N118">
            <v>1.68</v>
          </cell>
          <cell r="O118">
            <v>1.71</v>
          </cell>
        </row>
        <row r="119">
          <cell r="B119" t="str">
            <v>I кв. 2005 г.</v>
          </cell>
          <cell r="C119" t="str">
            <v xml:space="preserve">Минрегион 25.02.2005       № 645-ВГ/70  </v>
          </cell>
          <cell r="E119">
            <v>2.11</v>
          </cell>
          <cell r="F119">
            <v>2.11</v>
          </cell>
          <cell r="G119">
            <v>1.792</v>
          </cell>
          <cell r="I119">
            <v>3.4000000000000021</v>
          </cell>
          <cell r="J119">
            <v>3.4000000000000021</v>
          </cell>
          <cell r="K119">
            <v>2.48</v>
          </cell>
          <cell r="M119">
            <v>1.70777718944</v>
          </cell>
          <cell r="N119">
            <v>1.73</v>
          </cell>
          <cell r="O119">
            <v>1.76</v>
          </cell>
        </row>
        <row r="120">
          <cell r="B120" t="str">
            <v>II кв. 2005 г.</v>
          </cell>
          <cell r="C120" t="str">
            <v>Минрегион 27.05.2005 г. N 2585-МП/70</v>
          </cell>
          <cell r="E120">
            <v>2.1659999999999999</v>
          </cell>
          <cell r="F120">
            <v>2.1659999999999999</v>
          </cell>
          <cell r="G120">
            <v>1.8280000000000001</v>
          </cell>
          <cell r="I120">
            <v>3.5200000000000022</v>
          </cell>
          <cell r="J120">
            <v>3.5200000000000022</v>
          </cell>
          <cell r="K120">
            <v>2.5430000000000001</v>
          </cell>
          <cell r="M120">
            <v>1.70777718944</v>
          </cell>
          <cell r="N120">
            <v>1.81</v>
          </cell>
          <cell r="O120">
            <v>1.84</v>
          </cell>
        </row>
        <row r="121">
          <cell r="B121" t="str">
            <v>III кв. 2005 г.</v>
          </cell>
          <cell r="C121" t="str">
            <v xml:space="preserve">Минрегион 25.07.2005 № 4079-ВА/70 </v>
          </cell>
          <cell r="E121">
            <v>2.2210000000000001</v>
          </cell>
          <cell r="F121">
            <v>2.2210000000000001</v>
          </cell>
          <cell r="G121">
            <v>1.861</v>
          </cell>
          <cell r="I121">
            <v>3.6400000000000023</v>
          </cell>
          <cell r="J121">
            <v>3.6400000000000023</v>
          </cell>
          <cell r="K121">
            <v>2.6040000000000001</v>
          </cell>
          <cell r="M121">
            <v>1.70777718944</v>
          </cell>
          <cell r="N121">
            <v>1.87</v>
          </cell>
          <cell r="O121">
            <v>1.91</v>
          </cell>
        </row>
        <row r="122">
          <cell r="B122" t="str">
            <v>IV кв. 2005 г.</v>
          </cell>
          <cell r="C122" t="str">
            <v>Росстрой 10.11.2005   № СК-4713/02</v>
          </cell>
          <cell r="E122">
            <v>2.2770000000000001</v>
          </cell>
          <cell r="F122">
            <v>2.2770000000000001</v>
          </cell>
          <cell r="G122">
            <v>1.8819999999999999</v>
          </cell>
          <cell r="I122">
            <v>3.7600000000000025</v>
          </cell>
          <cell r="J122">
            <v>3.7600000000000025</v>
          </cell>
          <cell r="K122">
            <v>2.67</v>
          </cell>
          <cell r="M122">
            <v>1.70777718944</v>
          </cell>
          <cell r="N122">
            <v>1.93</v>
          </cell>
          <cell r="O122">
            <v>1.99</v>
          </cell>
        </row>
        <row r="123">
          <cell r="B123" t="str">
            <v>I кв. 2006 г.</v>
          </cell>
          <cell r="C123" t="str">
            <v>Росстрой 08.02.2006 г. N СК-426/02</v>
          </cell>
          <cell r="E123">
            <v>2.3319999999999999</v>
          </cell>
          <cell r="F123">
            <v>2.3319999999999999</v>
          </cell>
          <cell r="G123">
            <v>1.925</v>
          </cell>
          <cell r="I123">
            <v>3.8800000000000026</v>
          </cell>
          <cell r="J123">
            <v>3.8800000000000026</v>
          </cell>
          <cell r="K123">
            <v>2.726</v>
          </cell>
          <cell r="M123">
            <v>1.89392490308896</v>
          </cell>
          <cell r="N123">
            <v>1.99</v>
          </cell>
          <cell r="O123">
            <v>2.04</v>
          </cell>
        </row>
        <row r="124">
          <cell r="B124" t="str">
            <v>II кв. 2006 г.</v>
          </cell>
          <cell r="C124" t="str">
            <v>Росстрой 21.04.2006 г. N СК-1523/02</v>
          </cell>
          <cell r="E124">
            <v>2.3879999999999999</v>
          </cell>
          <cell r="F124">
            <v>2.3879999999999999</v>
          </cell>
          <cell r="G124">
            <v>1.9610000000000001</v>
          </cell>
          <cell r="I124">
            <v>4.0000000000000027</v>
          </cell>
          <cell r="J124">
            <v>4.0000000000000027</v>
          </cell>
          <cell r="K124">
            <v>2.7829999999999999</v>
          </cell>
          <cell r="M124">
            <v>1.89392490308896</v>
          </cell>
          <cell r="N124">
            <v>2.08</v>
          </cell>
          <cell r="O124">
            <v>2.14</v>
          </cell>
        </row>
        <row r="125">
          <cell r="B125" t="str">
            <v>III кв. 2006 г.</v>
          </cell>
          <cell r="C125" t="str">
            <v>Росстрой 10.07.2006г.   СК-2842/02</v>
          </cell>
          <cell r="E125">
            <v>2.4430000000000001</v>
          </cell>
          <cell r="F125">
            <v>2.4430000000000001</v>
          </cell>
          <cell r="G125">
            <v>1.99</v>
          </cell>
          <cell r="I125">
            <v>4.1200000000000028</v>
          </cell>
          <cell r="J125">
            <v>4.1200000000000028</v>
          </cell>
          <cell r="K125">
            <v>2.8929999999999998</v>
          </cell>
          <cell r="M125">
            <v>1.89392490308896</v>
          </cell>
          <cell r="N125">
            <v>2.13</v>
          </cell>
          <cell r="O125">
            <v>2.19</v>
          </cell>
        </row>
        <row r="126">
          <cell r="B126" t="str">
            <v>IV кв. 2006 г.</v>
          </cell>
          <cell r="C126" t="str">
            <v>Росстрой 12.10.2006   № СК-4312/02</v>
          </cell>
          <cell r="E126">
            <v>2.4990000000000001</v>
          </cell>
          <cell r="F126">
            <v>2.4990000000000001</v>
          </cell>
          <cell r="G126">
            <v>2.0249999999999999</v>
          </cell>
          <cell r="I126">
            <v>4.2400000000000029</v>
          </cell>
          <cell r="J126">
            <v>4.2400000000000029</v>
          </cell>
          <cell r="K126">
            <v>3.0459999999999998</v>
          </cell>
          <cell r="M126">
            <v>1.89392490308896</v>
          </cell>
          <cell r="N126">
            <v>2.16</v>
          </cell>
          <cell r="O126">
            <v>2.2400000000000002</v>
          </cell>
        </row>
        <row r="127">
          <cell r="B127" t="str">
            <v>I кв. 2007 г.</v>
          </cell>
          <cell r="C127" t="str">
            <v>Росстрой 23.01.2007 г. N СК-185/02</v>
          </cell>
          <cell r="E127">
            <v>2.5539999999999998</v>
          </cell>
          <cell r="F127">
            <v>2.5539999999999998</v>
          </cell>
          <cell r="G127">
            <v>2.085</v>
          </cell>
          <cell r="I127">
            <v>4.360000000000003</v>
          </cell>
          <cell r="J127">
            <v>4.360000000000003</v>
          </cell>
          <cell r="K127">
            <v>3.1680000000000001</v>
          </cell>
          <cell r="M127">
            <v>2.0643781443669664</v>
          </cell>
          <cell r="N127">
            <v>2.19</v>
          </cell>
          <cell r="O127">
            <v>2.2799999999999998</v>
          </cell>
        </row>
        <row r="128">
          <cell r="B128" t="str">
            <v>II кв. 2007 г.</v>
          </cell>
          <cell r="C128" t="str">
            <v>Росстрой 09.04.2007 г. N СК-1395/02</v>
          </cell>
          <cell r="E128">
            <v>2.61</v>
          </cell>
          <cell r="F128">
            <v>2.61</v>
          </cell>
          <cell r="G128">
            <v>2.14</v>
          </cell>
          <cell r="I128">
            <v>4.4800000000000031</v>
          </cell>
          <cell r="J128">
            <v>4.4800000000000031</v>
          </cell>
          <cell r="K128">
            <v>3.2829999999999999</v>
          </cell>
          <cell r="M128">
            <v>2.0643781443669664</v>
          </cell>
          <cell r="N128">
            <v>2.23</v>
          </cell>
          <cell r="O128">
            <v>2.3199999999999998</v>
          </cell>
        </row>
        <row r="129">
          <cell r="B129" t="str">
            <v>III кв. 2007 г.</v>
          </cell>
          <cell r="C129" t="str">
            <v>Росстрой 24.07.2007 г. N ВК-2778/02</v>
          </cell>
          <cell r="E129">
            <v>2.665</v>
          </cell>
          <cell r="F129">
            <v>2.665</v>
          </cell>
          <cell r="G129">
            <v>2.194</v>
          </cell>
          <cell r="I129">
            <v>4.6000000000000032</v>
          </cell>
          <cell r="J129">
            <v>4.6000000000000032</v>
          </cell>
          <cell r="K129">
            <v>3.45</v>
          </cell>
          <cell r="M129">
            <v>2.0643781443669664</v>
          </cell>
          <cell r="N129">
            <v>2.27</v>
          </cell>
          <cell r="O129">
            <v>2.36</v>
          </cell>
        </row>
        <row r="130">
          <cell r="B130" t="str">
            <v>IV кв. 2007 г.</v>
          </cell>
          <cell r="C130" t="str">
            <v>Росстрой 10.10.2007 г. N СК-3752/02</v>
          </cell>
          <cell r="E130">
            <v>2.7210000000000001</v>
          </cell>
          <cell r="F130">
            <v>2.7210000000000001</v>
          </cell>
          <cell r="G130">
            <v>2.2509999999999999</v>
          </cell>
          <cell r="I130">
            <v>4.7200000000000033</v>
          </cell>
          <cell r="J130">
            <v>4.7200000000000033</v>
          </cell>
          <cell r="K130">
            <v>3.6539999999999999</v>
          </cell>
          <cell r="M130">
            <v>2.0643781443669664</v>
          </cell>
          <cell r="N130">
            <v>2.39</v>
          </cell>
          <cell r="O130">
            <v>2.46</v>
          </cell>
        </row>
        <row r="131">
          <cell r="B131" t="str">
            <v>I кв. 2008 г.</v>
          </cell>
          <cell r="C131" t="str">
            <v>Росстрой 16.01.2008     № ВБ-82/02</v>
          </cell>
          <cell r="E131">
            <v>2.7759999999999998</v>
          </cell>
          <cell r="F131">
            <v>2.7759999999999998</v>
          </cell>
          <cell r="G131">
            <v>2.351</v>
          </cell>
          <cell r="I131">
            <v>4.8400000000000034</v>
          </cell>
          <cell r="J131">
            <v>4.8400000000000034</v>
          </cell>
          <cell r="K131">
            <v>3.84</v>
          </cell>
          <cell r="M131">
            <v>2.3100391435466356</v>
          </cell>
          <cell r="N131">
            <v>2.48</v>
          </cell>
          <cell r="O131">
            <v>2.54</v>
          </cell>
        </row>
        <row r="132">
          <cell r="B132" t="str">
            <v>II кв. 2008 г.</v>
          </cell>
          <cell r="C132" t="str">
            <v>Росстрой 04.04.2008 № ВБ-1305-02</v>
          </cell>
          <cell r="E132">
            <v>2.831</v>
          </cell>
          <cell r="F132">
            <v>2.831</v>
          </cell>
          <cell r="G132">
            <v>2.4340000000000002</v>
          </cell>
          <cell r="I132">
            <v>4.9600000000000035</v>
          </cell>
          <cell r="J132">
            <v>4.9600000000000035</v>
          </cell>
          <cell r="K132">
            <v>3.976</v>
          </cell>
          <cell r="M132">
            <v>2.3100391435466356</v>
          </cell>
          <cell r="N132">
            <v>2.58</v>
          </cell>
          <cell r="O132">
            <v>2.64</v>
          </cell>
        </row>
        <row r="133">
          <cell r="B133" t="str">
            <v>III кв. 2008 г.</v>
          </cell>
          <cell r="C133" t="str">
            <v>Минрегион 09.07.2008 г. N 16568-СК/08</v>
          </cell>
          <cell r="E133">
            <v>2.89</v>
          </cell>
          <cell r="F133">
            <v>2.89</v>
          </cell>
          <cell r="G133">
            <v>2.548</v>
          </cell>
          <cell r="I133">
            <v>5.08</v>
          </cell>
          <cell r="J133">
            <v>5.08</v>
          </cell>
          <cell r="K133">
            <v>4.1660000000000004</v>
          </cell>
          <cell r="M133">
            <v>2.3100391435466356</v>
          </cell>
          <cell r="N133">
            <v>2.69</v>
          </cell>
          <cell r="O133">
            <v>2.75</v>
          </cell>
        </row>
        <row r="134">
          <cell r="B134" t="str">
            <v>IV кв. 2008 г.</v>
          </cell>
          <cell r="C134" t="str">
            <v>Минрегион 14.10.2008 № 26064-СК/08</v>
          </cell>
          <cell r="E134">
            <v>2.92</v>
          </cell>
          <cell r="F134">
            <v>2.92</v>
          </cell>
          <cell r="G134">
            <v>2.601</v>
          </cell>
          <cell r="I134">
            <v>5.14</v>
          </cell>
          <cell r="J134">
            <v>5.14</v>
          </cell>
          <cell r="K134">
            <v>4.3170000000000002</v>
          </cell>
          <cell r="M134">
            <v>2.3100391435466356</v>
          </cell>
          <cell r="N134">
            <v>2.76</v>
          </cell>
          <cell r="O134">
            <v>2.83</v>
          </cell>
        </row>
        <row r="135">
          <cell r="B135" t="str">
            <v>I кв. 2009 г.</v>
          </cell>
          <cell r="C135" t="str">
            <v>Минрегион 12.02.2009 № 3652-СК/08</v>
          </cell>
          <cell r="E135">
            <v>3.07</v>
          </cell>
          <cell r="F135">
            <v>3.07</v>
          </cell>
          <cell r="G135">
            <v>2.65</v>
          </cell>
          <cell r="I135">
            <v>5.47</v>
          </cell>
          <cell r="J135">
            <v>5.47</v>
          </cell>
          <cell r="K135">
            <v>4.3140000000000001</v>
          </cell>
          <cell r="M135">
            <v>2.6172743496383384</v>
          </cell>
          <cell r="N135">
            <v>2.83</v>
          </cell>
          <cell r="O135">
            <v>2.9</v>
          </cell>
        </row>
        <row r="136">
          <cell r="B136" t="str">
            <v>II кв. 2009 г.</v>
          </cell>
          <cell r="C136" t="str">
            <v>Минрегион 09.04.2009 г. N 10217-СК/08</v>
          </cell>
          <cell r="E136">
            <v>3.01</v>
          </cell>
          <cell r="F136">
            <v>3.01</v>
          </cell>
          <cell r="G136">
            <v>2.665</v>
          </cell>
          <cell r="I136">
            <v>5.44</v>
          </cell>
          <cell r="J136">
            <v>5.44</v>
          </cell>
          <cell r="K136">
            <v>4.2789999999999999</v>
          </cell>
          <cell r="M136">
            <v>2.6172743496383384</v>
          </cell>
          <cell r="N136">
            <v>2.97</v>
          </cell>
          <cell r="O136">
            <v>3.03</v>
          </cell>
        </row>
        <row r="137">
          <cell r="B137" t="str">
            <v>III кв. 2009 г.</v>
          </cell>
          <cell r="C137" t="str">
            <v>Минрегион 13.07.2009 г. N 21713-СК/08</v>
          </cell>
          <cell r="E137">
            <v>3.12</v>
          </cell>
          <cell r="F137">
            <v>3.12</v>
          </cell>
          <cell r="G137">
            <v>2.6760000000000002</v>
          </cell>
          <cell r="I137">
            <v>5.6</v>
          </cell>
          <cell r="J137">
            <v>5.6</v>
          </cell>
          <cell r="K137">
            <v>4.3559999999999999</v>
          </cell>
          <cell r="M137">
            <v>2.6172743496383384</v>
          </cell>
          <cell r="N137">
            <v>3.03</v>
          </cell>
          <cell r="O137">
            <v>3.09</v>
          </cell>
        </row>
        <row r="138">
          <cell r="B138" t="str">
            <v>IV кв. 2009 г.</v>
          </cell>
          <cell r="C138" t="str">
            <v xml:space="preserve">Минрегион 13.10.2009 г. N 33498-СК/08 </v>
          </cell>
          <cell r="E138">
            <v>3.16</v>
          </cell>
          <cell r="F138">
            <v>3.16</v>
          </cell>
          <cell r="G138">
            <v>2.6789999999999998</v>
          </cell>
          <cell r="I138">
            <v>5.69</v>
          </cell>
          <cell r="J138">
            <v>5.69</v>
          </cell>
          <cell r="K138">
            <v>4.3689999999999998</v>
          </cell>
          <cell r="M138">
            <v>2.6172743496383384</v>
          </cell>
          <cell r="N138">
            <v>3.08</v>
          </cell>
          <cell r="O138">
            <v>3.14</v>
          </cell>
        </row>
        <row r="139">
          <cell r="B139" t="str">
            <v>I кв. 2010 г.</v>
          </cell>
          <cell r="C139" t="str">
            <v>Минрегион 20.01.2010 г. N 1289-СК/08</v>
          </cell>
          <cell r="E139">
            <v>3.15</v>
          </cell>
          <cell r="F139">
            <v>3.15</v>
          </cell>
          <cell r="G139">
            <v>2.7109999999999999</v>
          </cell>
          <cell r="I139">
            <v>5.8</v>
          </cell>
          <cell r="J139">
            <v>5.8</v>
          </cell>
          <cell r="K139">
            <v>4.4660000000000002</v>
          </cell>
          <cell r="M139">
            <v>2.8475944924065124</v>
          </cell>
          <cell r="N139">
            <v>3.05</v>
          </cell>
          <cell r="O139">
            <v>3.11</v>
          </cell>
        </row>
        <row r="140">
          <cell r="B140" t="str">
            <v>II кв. 2010 г.</v>
          </cell>
          <cell r="C140" t="str">
            <v>Минрегион 26.05.2010 г. N 22030-ВТ/08</v>
          </cell>
          <cell r="E140">
            <v>3.14</v>
          </cell>
          <cell r="F140">
            <v>3.14</v>
          </cell>
          <cell r="G140">
            <v>2.7629999999999999</v>
          </cell>
          <cell r="I140">
            <v>5.77</v>
          </cell>
          <cell r="J140">
            <v>5.77</v>
          </cell>
          <cell r="M140">
            <v>2.8475944924065124</v>
          </cell>
          <cell r="N140">
            <v>3.05</v>
          </cell>
          <cell r="O140">
            <v>3.11</v>
          </cell>
        </row>
        <row r="141">
          <cell r="B141" t="str">
            <v>III кв. 2010 г.</v>
          </cell>
          <cell r="C141" t="str">
            <v>Минрегион 26.07.2010 г. N 28203-кк/08</v>
          </cell>
          <cell r="E141">
            <v>3.27</v>
          </cell>
          <cell r="F141">
            <v>3.27</v>
          </cell>
          <cell r="G141">
            <v>2.806</v>
          </cell>
          <cell r="I141">
            <v>6.03</v>
          </cell>
          <cell r="J141">
            <v>6.03</v>
          </cell>
          <cell r="M141">
            <v>2.8475944924065124</v>
          </cell>
          <cell r="N141">
            <v>3.13</v>
          </cell>
          <cell r="O141">
            <v>3.19</v>
          </cell>
        </row>
        <row r="142">
          <cell r="B142" t="str">
            <v>IV кв. 2010 г.</v>
          </cell>
          <cell r="C142" t="str">
            <v>Минрегион 18.11.2010 № 39160-КК/08</v>
          </cell>
          <cell r="E142">
            <v>3.27</v>
          </cell>
          <cell r="F142">
            <v>3.27</v>
          </cell>
          <cell r="G142">
            <v>2.8370000000000002</v>
          </cell>
          <cell r="I142">
            <v>6.03</v>
          </cell>
          <cell r="J142">
            <v>6.03</v>
          </cell>
          <cell r="M142">
            <v>2.8475944924065124</v>
          </cell>
          <cell r="N142">
            <v>3.13</v>
          </cell>
          <cell r="O142">
            <v>3.19</v>
          </cell>
        </row>
        <row r="143">
          <cell r="B143" t="str">
            <v>I кв. 2011 г.</v>
          </cell>
          <cell r="C143" t="str">
            <v>Минрегион 02.03.2011 № 4511-КК/08</v>
          </cell>
          <cell r="E143">
            <v>3.27</v>
          </cell>
          <cell r="F143">
            <v>3.27</v>
          </cell>
          <cell r="G143">
            <v>2.9359999999999999</v>
          </cell>
          <cell r="I143">
            <v>6.03</v>
          </cell>
          <cell r="J143">
            <v>6.03</v>
          </cell>
          <cell r="M143">
            <v>3.0981828077382856</v>
          </cell>
          <cell r="N143">
            <v>3.13</v>
          </cell>
          <cell r="O143">
            <v>3.19</v>
          </cell>
        </row>
        <row r="144">
          <cell r="B144" t="str">
            <v>II кв. 2011 г.</v>
          </cell>
          <cell r="C144" t="str">
            <v>Минрегион 09.06.2011 № 15076-КК/08</v>
          </cell>
          <cell r="E144">
            <v>3.38</v>
          </cell>
          <cell r="F144">
            <v>3.38</v>
          </cell>
          <cell r="G144">
            <v>2.952</v>
          </cell>
          <cell r="I144">
            <v>6.65</v>
          </cell>
          <cell r="J144">
            <v>6.65</v>
          </cell>
          <cell r="M144">
            <v>3.0981828077382856</v>
          </cell>
          <cell r="N144">
            <v>3.19</v>
          </cell>
          <cell r="O144">
            <v>3.25</v>
          </cell>
        </row>
        <row r="145">
          <cell r="B145" t="str">
            <v>III кв. 2011 г.</v>
          </cell>
          <cell r="C145" t="str">
            <v>Минрегион 15.07.2011 № 18769-АП/08</v>
          </cell>
          <cell r="E145">
            <v>3.48</v>
          </cell>
          <cell r="F145">
            <v>3.48</v>
          </cell>
          <cell r="G145">
            <v>2.9710000000000001</v>
          </cell>
          <cell r="I145">
            <v>6.82</v>
          </cell>
          <cell r="J145">
            <v>6.82</v>
          </cell>
          <cell r="M145">
            <v>3.0981828077382856</v>
          </cell>
          <cell r="N145">
            <v>3.27</v>
          </cell>
          <cell r="O145">
            <v>3.34</v>
          </cell>
        </row>
        <row r="146">
          <cell r="B146" t="str">
            <v>IV кв. 2011 г.</v>
          </cell>
          <cell r="C146" t="str">
            <v>Минрегион 07.11.2011 № 30394-ИП/07</v>
          </cell>
          <cell r="E146">
            <v>3.55</v>
          </cell>
          <cell r="F146">
            <v>3.55</v>
          </cell>
          <cell r="G146">
            <v>2.996</v>
          </cell>
          <cell r="I146">
            <v>6.95</v>
          </cell>
          <cell r="J146">
            <v>6.95</v>
          </cell>
          <cell r="M146">
            <v>3.0981828077382856</v>
          </cell>
          <cell r="N146">
            <v>3.31</v>
          </cell>
          <cell r="O146">
            <v>3.38</v>
          </cell>
        </row>
        <row r="147">
          <cell r="B147" t="str">
            <v>I кв. 2012 г.</v>
          </cell>
          <cell r="C147" t="str">
            <v>Минрегион 28.01.2012 № 4122-ИП/08</v>
          </cell>
          <cell r="E147">
            <v>3.58</v>
          </cell>
          <cell r="F147">
            <v>3.58</v>
          </cell>
          <cell r="G147">
            <v>3.0270000000000001</v>
          </cell>
          <cell r="I147">
            <v>7.06</v>
          </cell>
          <cell r="J147">
            <v>7.06</v>
          </cell>
          <cell r="M147">
            <v>3.2871719590103208</v>
          </cell>
          <cell r="N147">
            <v>3.35</v>
          </cell>
          <cell r="O147">
            <v>3.42</v>
          </cell>
        </row>
        <row r="148">
          <cell r="B148" t="str">
            <v>II кв. 2012 г.</v>
          </cell>
          <cell r="C148" t="str">
            <v>Минрегион 04.05.2012 № 10837-ИП/08</v>
          </cell>
          <cell r="E148">
            <v>3.66</v>
          </cell>
          <cell r="F148">
            <v>3.66</v>
          </cell>
          <cell r="G148">
            <v>3.069</v>
          </cell>
          <cell r="I148">
            <v>7.21</v>
          </cell>
          <cell r="J148">
            <v>7.21</v>
          </cell>
          <cell r="M148">
            <v>3.2871719590103208</v>
          </cell>
          <cell r="N148">
            <v>3.42</v>
          </cell>
          <cell r="O148">
            <v>3.49</v>
          </cell>
        </row>
        <row r="149">
          <cell r="B149" t="str">
            <v>III кв. 2012 г.</v>
          </cell>
          <cell r="C149" t="str">
            <v>Минрегион 03.09.2012 № 23167-АП/08</v>
          </cell>
          <cell r="E149">
            <v>3.74</v>
          </cell>
          <cell r="F149">
            <v>3.74</v>
          </cell>
          <cell r="G149">
            <v>3.101</v>
          </cell>
          <cell r="I149">
            <v>7.38</v>
          </cell>
          <cell r="J149">
            <v>7.38</v>
          </cell>
          <cell r="M149">
            <v>3.2871719590103208</v>
          </cell>
          <cell r="N149">
            <v>3.46</v>
          </cell>
          <cell r="O149">
            <v>3.53</v>
          </cell>
        </row>
        <row r="150">
          <cell r="B150" t="str">
            <v>IV кв. 2012 г.</v>
          </cell>
          <cell r="C150" t="str">
            <v>Госстрой 03.12.2012 № 2836-ИП/12</v>
          </cell>
          <cell r="E150">
            <v>3.82</v>
          </cell>
          <cell r="F150">
            <v>3.82</v>
          </cell>
          <cell r="G150">
            <v>3.1150000000000002</v>
          </cell>
          <cell r="I150">
            <v>7.53</v>
          </cell>
          <cell r="J150">
            <v>7.53</v>
          </cell>
          <cell r="M150">
            <v>3.2871719590103208</v>
          </cell>
          <cell r="N150">
            <v>3.53</v>
          </cell>
          <cell r="O150">
            <v>3.59</v>
          </cell>
        </row>
        <row r="151">
          <cell r="B151" t="str">
            <v>I кв. 2013 г.</v>
          </cell>
          <cell r="C151" t="str">
            <v>Минрегион 12.02.2013 № 1951-ВТ/10</v>
          </cell>
          <cell r="E151">
            <v>3.86</v>
          </cell>
          <cell r="F151">
            <v>3.86</v>
          </cell>
          <cell r="G151">
            <v>3.16</v>
          </cell>
          <cell r="I151">
            <v>7.61</v>
          </cell>
          <cell r="J151">
            <v>7.61</v>
          </cell>
          <cell r="M151">
            <v>3.5041253083050021</v>
          </cell>
          <cell r="N151">
            <v>3.58</v>
          </cell>
          <cell r="O151">
            <v>3.64</v>
          </cell>
        </row>
        <row r="152">
          <cell r="B152" t="str">
            <v>II кв. 2013 г.</v>
          </cell>
          <cell r="C152" t="str">
            <v>Минрегион 07.06.2013 № 9912-СД/10</v>
          </cell>
          <cell r="E152">
            <v>3.9</v>
          </cell>
          <cell r="F152">
            <v>3.9</v>
          </cell>
          <cell r="G152">
            <v>3.1859999999999999</v>
          </cell>
          <cell r="I152">
            <v>7.66</v>
          </cell>
          <cell r="J152">
            <v>7.66</v>
          </cell>
          <cell r="M152">
            <v>3.5041253083050021</v>
          </cell>
          <cell r="N152">
            <v>3.6</v>
          </cell>
          <cell r="O152">
            <v>3.66</v>
          </cell>
        </row>
        <row r="153">
          <cell r="B153" t="str">
            <v>III кв. 2013 г.</v>
          </cell>
          <cell r="C153" t="str">
            <v>Минрегион 29.07.2013 № 13478-СД/10</v>
          </cell>
          <cell r="E153">
            <v>3.94</v>
          </cell>
          <cell r="F153">
            <v>3.94</v>
          </cell>
          <cell r="G153">
            <v>3.2280000000000002</v>
          </cell>
          <cell r="I153">
            <v>7.74</v>
          </cell>
          <cell r="J153">
            <v>7.74</v>
          </cell>
          <cell r="M153">
            <v>3.5041253083050021</v>
          </cell>
          <cell r="N153">
            <v>3.64</v>
          </cell>
          <cell r="O153">
            <v>3.7</v>
          </cell>
        </row>
        <row r="154">
          <cell r="B154" t="str">
            <v>IV кв. 2013 г.</v>
          </cell>
          <cell r="C154" t="str">
            <v>Минрегион 12.11.2013 № 21331-СД/10</v>
          </cell>
          <cell r="E154">
            <v>3.94</v>
          </cell>
          <cell r="F154">
            <v>3.94</v>
          </cell>
          <cell r="G154">
            <v>3.2189999999999999</v>
          </cell>
          <cell r="I154">
            <v>7.74</v>
          </cell>
          <cell r="J154">
            <v>7.74</v>
          </cell>
          <cell r="M154">
            <v>3.5041253083050021</v>
          </cell>
          <cell r="N154">
            <v>3.64</v>
          </cell>
          <cell r="O154">
            <v>3.7</v>
          </cell>
        </row>
        <row r="155">
          <cell r="B155" t="str">
            <v>I кв. 2014 г.</v>
          </cell>
          <cell r="C155" t="str">
            <v>Минстрой 28.02.2014 № 3085-ЕС/08</v>
          </cell>
          <cell r="E155">
            <v>3.94</v>
          </cell>
          <cell r="F155">
            <v>3.94</v>
          </cell>
          <cell r="G155">
            <v>3.222</v>
          </cell>
          <cell r="I155">
            <v>7.74</v>
          </cell>
          <cell r="J155">
            <v>7.74</v>
          </cell>
          <cell r="M155">
            <v>3.7318934533448269</v>
          </cell>
          <cell r="N155">
            <v>3.64</v>
          </cell>
          <cell r="O155">
            <v>3.7</v>
          </cell>
        </row>
        <row r="156">
          <cell r="B156" t="str">
            <v>II кв. 2014 г.</v>
          </cell>
          <cell r="C156" t="str">
            <v>Минстрой 15.05.2014 № 8367-ЕС/08</v>
          </cell>
          <cell r="E156">
            <v>3.96</v>
          </cell>
          <cell r="F156">
            <v>3.96</v>
          </cell>
          <cell r="G156">
            <v>3.2090000000000001</v>
          </cell>
          <cell r="I156">
            <v>7.77</v>
          </cell>
          <cell r="J156">
            <v>7.77</v>
          </cell>
          <cell r="M156">
            <v>3.7318934533448269</v>
          </cell>
          <cell r="N156">
            <v>3.64</v>
          </cell>
          <cell r="O156">
            <v>3.7</v>
          </cell>
        </row>
        <row r="157">
          <cell r="B157" t="str">
            <v>III кв. 2014 г.</v>
          </cell>
          <cell r="C157" t="str">
            <v>Минстрой 04.08.2014 № 15285-ЕС/08</v>
          </cell>
          <cell r="E157">
            <v>4.04</v>
          </cell>
          <cell r="F157">
            <v>4.04</v>
          </cell>
          <cell r="I157">
            <v>7.93</v>
          </cell>
          <cell r="J157">
            <v>7.93</v>
          </cell>
          <cell r="M157">
            <v>3.7318934533448269</v>
          </cell>
          <cell r="N157">
            <v>3.7</v>
          </cell>
          <cell r="O157">
            <v>3.76</v>
          </cell>
        </row>
        <row r="158">
          <cell r="B158" t="str">
            <v>IV кв. 2014 г.</v>
          </cell>
          <cell r="C158" t="str">
            <v>Минстрой 13.11.2014 № 25374-ЮР/08</v>
          </cell>
          <cell r="E158">
            <v>4.0199999999999996</v>
          </cell>
          <cell r="F158">
            <v>4.0199999999999996</v>
          </cell>
          <cell r="I158">
            <v>7.9</v>
          </cell>
          <cell r="J158">
            <v>7.9</v>
          </cell>
          <cell r="M158">
            <v>3.7318934533448269</v>
          </cell>
          <cell r="N158">
            <v>3.7</v>
          </cell>
          <cell r="O158">
            <v>3.76</v>
          </cell>
        </row>
        <row r="159">
          <cell r="B159" t="str">
            <v>I кв. 2015 г.</v>
          </cell>
          <cell r="C159" t="str">
            <v>Минстрой 06.02.2015 № 3004-ЛС/08</v>
          </cell>
          <cell r="E159">
            <v>4.04</v>
          </cell>
          <cell r="F159">
            <v>4.04</v>
          </cell>
          <cell r="I159">
            <v>7.94</v>
          </cell>
          <cell r="J159">
            <v>7.94</v>
          </cell>
          <cell r="M159">
            <v>4.1573293070261377</v>
          </cell>
          <cell r="N159">
            <v>3.73</v>
          </cell>
          <cell r="O159">
            <v>3.79</v>
          </cell>
        </row>
        <row r="160">
          <cell r="B160" t="str">
            <v>II кв. 2015 г.</v>
          </cell>
          <cell r="C160" t="str">
            <v>Минстрой 26.06.2015 №19823-ЮР/08</v>
          </cell>
          <cell r="E160">
            <v>4.04</v>
          </cell>
          <cell r="F160">
            <v>4.04</v>
          </cell>
          <cell r="I160">
            <v>7.94</v>
          </cell>
          <cell r="J160">
            <v>7.94</v>
          </cell>
          <cell r="M160">
            <v>4.1573293070261377</v>
          </cell>
          <cell r="N160">
            <v>3.73</v>
          </cell>
          <cell r="O160">
            <v>3.79</v>
          </cell>
        </row>
        <row r="161">
          <cell r="B161" t="str">
            <v>III кв. 2015 г.</v>
          </cell>
          <cell r="C161" t="str">
            <v>Минстрой 13.08.2015 №25760-ЮР/08</v>
          </cell>
          <cell r="E161">
            <v>4.18</v>
          </cell>
          <cell r="F161">
            <v>4.18</v>
          </cell>
          <cell r="I161">
            <v>8.2100000000000009</v>
          </cell>
          <cell r="J161">
            <v>8.2100000000000009</v>
          </cell>
          <cell r="M161">
            <v>4.1573293070261377</v>
          </cell>
          <cell r="N161">
            <v>3.84</v>
          </cell>
          <cell r="O161">
            <v>3.9</v>
          </cell>
        </row>
        <row r="162">
          <cell r="B162" t="str">
            <v>IV кв. 2015 г.</v>
          </cell>
          <cell r="C162" t="str">
            <v>Минстрой 14.12.2015 №40538-ЕС/05</v>
          </cell>
          <cell r="E162">
            <v>4.25</v>
          </cell>
          <cell r="F162">
            <v>4.25</v>
          </cell>
          <cell r="I162">
            <v>8.36</v>
          </cell>
          <cell r="J162">
            <v>8.36</v>
          </cell>
          <cell r="M162">
            <v>4.1573293070261377</v>
          </cell>
          <cell r="N162">
            <v>3.84</v>
          </cell>
          <cell r="O162">
            <v>3.9</v>
          </cell>
        </row>
        <row r="163">
          <cell r="B163" t="str">
            <v>I кв. 2016 г.</v>
          </cell>
          <cell r="C163" t="str">
            <v>Минстрой 19.02.2016г №4688-ХМ/05</v>
          </cell>
          <cell r="E163">
            <v>4.28</v>
          </cell>
          <cell r="F163">
            <v>4.28</v>
          </cell>
          <cell r="I163">
            <v>8.42</v>
          </cell>
          <cell r="J163">
            <v>8.42</v>
          </cell>
          <cell r="M163">
            <v>3.73</v>
          </cell>
          <cell r="N163">
            <v>3.92</v>
          </cell>
          <cell r="O163">
            <v>3.93</v>
          </cell>
        </row>
        <row r="164">
          <cell r="B164" t="str">
            <v>II кв. 2016 г.</v>
          </cell>
          <cell r="C164" t="str">
            <v>Минстрой 03.06.2016г №17269-ХМ/09</v>
          </cell>
          <cell r="E164">
            <v>4.28</v>
          </cell>
          <cell r="F164">
            <v>4.28</v>
          </cell>
          <cell r="I164">
            <v>8.42</v>
          </cell>
          <cell r="J164">
            <v>8.42</v>
          </cell>
          <cell r="M164">
            <v>3.73</v>
          </cell>
          <cell r="N164">
            <v>3.92</v>
          </cell>
          <cell r="O164">
            <v>3.93</v>
          </cell>
        </row>
        <row r="165">
          <cell r="B165" t="str">
            <v>III кв. 2016 г.</v>
          </cell>
          <cell r="E165">
            <v>4.28</v>
          </cell>
          <cell r="F165">
            <v>4.28</v>
          </cell>
          <cell r="I165">
            <v>8.42</v>
          </cell>
          <cell r="J165">
            <v>8.42</v>
          </cell>
          <cell r="M165">
            <v>3.73</v>
          </cell>
          <cell r="N165">
            <v>3.92</v>
          </cell>
          <cell r="O165">
            <v>3.93</v>
          </cell>
        </row>
        <row r="166">
          <cell r="B166" t="str">
            <v>IV кв. 2016 г.</v>
          </cell>
          <cell r="E166">
            <v>1</v>
          </cell>
          <cell r="F166">
            <v>1</v>
          </cell>
          <cell r="I166">
            <v>1</v>
          </cell>
          <cell r="J166">
            <v>1</v>
          </cell>
          <cell r="M166">
            <v>3.73</v>
          </cell>
          <cell r="N166">
            <v>1</v>
          </cell>
          <cell r="O166">
            <v>1</v>
          </cell>
        </row>
        <row r="167">
          <cell r="B167" t="str">
            <v>I кв. 2017 г.</v>
          </cell>
          <cell r="E167">
            <v>1</v>
          </cell>
          <cell r="F167">
            <v>1</v>
          </cell>
          <cell r="I167">
            <v>1</v>
          </cell>
          <cell r="J167">
            <v>1</v>
          </cell>
          <cell r="M167">
            <v>3.73</v>
          </cell>
          <cell r="N167">
            <v>1</v>
          </cell>
          <cell r="O167">
            <v>1</v>
          </cell>
        </row>
        <row r="168">
          <cell r="B168" t="str">
            <v>II кв. 2017 г.</v>
          </cell>
          <cell r="E168">
            <v>1</v>
          </cell>
          <cell r="F168">
            <v>1</v>
          </cell>
          <cell r="I168">
            <v>1</v>
          </cell>
          <cell r="J168">
            <v>1</v>
          </cell>
          <cell r="M168">
            <v>3.73</v>
          </cell>
          <cell r="N168">
            <v>1</v>
          </cell>
          <cell r="O168">
            <v>1</v>
          </cell>
        </row>
        <row r="169">
          <cell r="B169" t="str">
            <v>III кв. 2017 г.</v>
          </cell>
          <cell r="E169">
            <v>1</v>
          </cell>
          <cell r="F169">
            <v>1</v>
          </cell>
          <cell r="I169">
            <v>1</v>
          </cell>
          <cell r="J169">
            <v>1</v>
          </cell>
          <cell r="M169">
            <v>3.73</v>
          </cell>
          <cell r="N169">
            <v>1</v>
          </cell>
          <cell r="O169">
            <v>1</v>
          </cell>
        </row>
        <row r="170">
          <cell r="B170" t="str">
            <v>IV кв. 2017 г.</v>
          </cell>
          <cell r="E170">
            <v>1</v>
          </cell>
          <cell r="F170">
            <v>1</v>
          </cell>
          <cell r="I170">
            <v>1</v>
          </cell>
          <cell r="J170">
            <v>1</v>
          </cell>
          <cell r="M170">
            <v>3.73</v>
          </cell>
          <cell r="N170">
            <v>1</v>
          </cell>
          <cell r="O170">
            <v>1</v>
          </cell>
        </row>
        <row r="171">
          <cell r="B171" t="str">
            <v>I кв. 2018 г.</v>
          </cell>
          <cell r="E171">
            <v>1</v>
          </cell>
          <cell r="F171">
            <v>1</v>
          </cell>
          <cell r="I171">
            <v>1</v>
          </cell>
          <cell r="J171">
            <v>1</v>
          </cell>
          <cell r="M171">
            <v>3.73</v>
          </cell>
          <cell r="N171">
            <v>1</v>
          </cell>
          <cell r="O171">
            <v>1</v>
          </cell>
        </row>
        <row r="172">
          <cell r="B172" t="str">
            <v>II кв. 2018 г.</v>
          </cell>
          <cell r="E172">
            <v>1</v>
          </cell>
          <cell r="F172">
            <v>1</v>
          </cell>
          <cell r="I172">
            <v>1</v>
          </cell>
          <cell r="J172">
            <v>1</v>
          </cell>
          <cell r="M172">
            <v>3.73</v>
          </cell>
          <cell r="N172">
            <v>1</v>
          </cell>
          <cell r="O172">
            <v>1</v>
          </cell>
        </row>
        <row r="173">
          <cell r="B173" t="str">
            <v>III кв. 2018 г.</v>
          </cell>
          <cell r="E173">
            <v>1</v>
          </cell>
          <cell r="F173">
            <v>1</v>
          </cell>
          <cell r="I173">
            <v>1</v>
          </cell>
          <cell r="J173">
            <v>1</v>
          </cell>
          <cell r="M173">
            <v>3.73</v>
          </cell>
          <cell r="N173">
            <v>1</v>
          </cell>
          <cell r="O173">
            <v>1</v>
          </cell>
        </row>
        <row r="174">
          <cell r="B174" t="str">
            <v>IV кв. 2018 г.</v>
          </cell>
          <cell r="E174">
            <v>1</v>
          </cell>
          <cell r="F174">
            <v>1</v>
          </cell>
          <cell r="I174">
            <v>1</v>
          </cell>
          <cell r="J174">
            <v>1</v>
          </cell>
          <cell r="M174">
            <v>3.73</v>
          </cell>
          <cell r="N174">
            <v>1</v>
          </cell>
          <cell r="O174">
            <v>1</v>
          </cell>
        </row>
        <row r="175">
          <cell r="B175" t="str">
            <v>I кв. 2019 г.</v>
          </cell>
          <cell r="E175">
            <v>1</v>
          </cell>
          <cell r="F175">
            <v>1</v>
          </cell>
          <cell r="I175">
            <v>1</v>
          </cell>
          <cell r="J175">
            <v>1</v>
          </cell>
          <cell r="M175">
            <v>3.73</v>
          </cell>
          <cell r="N175">
            <v>1</v>
          </cell>
          <cell r="O175">
            <v>1</v>
          </cell>
        </row>
        <row r="176">
          <cell r="B176" t="str">
            <v>II кв. 2019 г.</v>
          </cell>
          <cell r="E176">
            <v>1</v>
          </cell>
          <cell r="F176">
            <v>1</v>
          </cell>
          <cell r="I176">
            <v>1</v>
          </cell>
          <cell r="J176">
            <v>1</v>
          </cell>
          <cell r="M176">
            <v>3.73</v>
          </cell>
          <cell r="N176">
            <v>1</v>
          </cell>
          <cell r="O176">
            <v>1</v>
          </cell>
        </row>
        <row r="177">
          <cell r="B177" t="str">
            <v>III кв. 2019 г.</v>
          </cell>
          <cell r="E177">
            <v>1</v>
          </cell>
          <cell r="F177">
            <v>1</v>
          </cell>
          <cell r="I177">
            <v>1</v>
          </cell>
          <cell r="J177">
            <v>1</v>
          </cell>
          <cell r="M177">
            <v>3.73</v>
          </cell>
          <cell r="N177">
            <v>1</v>
          </cell>
          <cell r="O177">
            <v>1</v>
          </cell>
        </row>
        <row r="178">
          <cell r="B178" t="str">
            <v>IV кв. 2019 г.</v>
          </cell>
          <cell r="E178">
            <v>1</v>
          </cell>
          <cell r="F178">
            <v>1</v>
          </cell>
          <cell r="I178">
            <v>1</v>
          </cell>
          <cell r="J178">
            <v>1</v>
          </cell>
          <cell r="M178">
            <v>3.73</v>
          </cell>
          <cell r="N178">
            <v>1</v>
          </cell>
          <cell r="O178">
            <v>1</v>
          </cell>
        </row>
        <row r="179">
          <cell r="B179" t="str">
            <v>I кв. 2020 г.</v>
          </cell>
          <cell r="E179">
            <v>1</v>
          </cell>
          <cell r="F179">
            <v>1</v>
          </cell>
          <cell r="I179">
            <v>1</v>
          </cell>
          <cell r="J179">
            <v>1</v>
          </cell>
          <cell r="M179">
            <v>3.73</v>
          </cell>
          <cell r="N179">
            <v>1</v>
          </cell>
          <cell r="O179">
            <v>1</v>
          </cell>
        </row>
        <row r="180">
          <cell r="B180" t="str">
            <v>II кв. 2020 г.</v>
          </cell>
          <cell r="E180">
            <v>1</v>
          </cell>
          <cell r="F180">
            <v>1</v>
          </cell>
          <cell r="I180">
            <v>1</v>
          </cell>
          <cell r="J180">
            <v>1</v>
          </cell>
          <cell r="M180">
            <v>3.73</v>
          </cell>
          <cell r="N180">
            <v>1</v>
          </cell>
          <cell r="O180">
            <v>1</v>
          </cell>
        </row>
        <row r="181">
          <cell r="B181" t="str">
            <v>III кв. 2020 г.</v>
          </cell>
          <cell r="E181">
            <v>1</v>
          </cell>
          <cell r="F181">
            <v>1</v>
          </cell>
          <cell r="I181">
            <v>1</v>
          </cell>
          <cell r="J181">
            <v>1</v>
          </cell>
          <cell r="M181">
            <v>3.73</v>
          </cell>
          <cell r="N181">
            <v>1</v>
          </cell>
          <cell r="O181">
            <v>1</v>
          </cell>
        </row>
        <row r="182">
          <cell r="B182" t="str">
            <v>IV кв. 2020 г.</v>
          </cell>
          <cell r="E182">
            <v>1</v>
          </cell>
          <cell r="F182">
            <v>1</v>
          </cell>
          <cell r="I182">
            <v>1</v>
          </cell>
          <cell r="J182">
            <v>1</v>
          </cell>
          <cell r="M182">
            <v>3.73</v>
          </cell>
          <cell r="N182">
            <v>1</v>
          </cell>
          <cell r="O182">
            <v>1</v>
          </cell>
        </row>
      </sheetData>
      <sheetData sheetId="10"/>
      <sheetData sheetId="1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 2"/>
      <sheetName val="сид2"/>
      <sheetName val="изыскания 2"/>
      <sheetName val="экол из "/>
      <sheetName val="экол из"/>
      <sheetName val="экон из2"/>
      <sheetName val="дор2"/>
      <sheetName val="иск соор4"/>
      <sheetName val="трот2"/>
      <sheetName val="маф"/>
      <sheetName val="нар осв2"/>
      <sheetName val="канал2"/>
      <sheetName val="электроснаб"/>
      <sheetName val="орг_движ2"/>
      <sheetName val="внт1"/>
      <sheetName val="ГОЧС2"/>
      <sheetName val="оос2"/>
      <sheetName val="бл-во2"/>
      <sheetName val="тэч2"/>
      <sheetName val="конкурсн2"/>
      <sheetName val="экран2"/>
      <sheetName val="пер ком1"/>
      <sheetName val="арх из"/>
      <sheetName val="экон об"/>
      <sheetName val="изъят зем уч"/>
      <sheetName val="сод дор"/>
      <sheetName val="детализация"/>
      <sheetName val="авт надз"/>
      <sheetName val="ПДР"/>
      <sheetName val="свод_2"/>
      <sheetName val="изыскания_2"/>
      <sheetName val="экол_из_"/>
      <sheetName val="экол_из"/>
      <sheetName val="экон_из2"/>
      <sheetName val="иск_соор4"/>
      <sheetName val="нар_осв2"/>
      <sheetName val="пер_ком1"/>
      <sheetName val="арх_из"/>
      <sheetName val="экон_об"/>
      <sheetName val="изъят_зем_уч"/>
      <sheetName val="сод_дор"/>
      <sheetName val="авт_надз"/>
      <sheetName val="топография"/>
      <sheetName val="исходные данные"/>
      <sheetName val="расчетные таблицы"/>
      <sheetName val="Смета"/>
      <sheetName val="total"/>
      <sheetName val="Комплектация"/>
      <sheetName val="трубы"/>
      <sheetName val="СМР"/>
      <sheetName val="дороги"/>
      <sheetName val="топо"/>
      <sheetName val="свод"/>
      <sheetName val="свод 3"/>
      <sheetName val="Лист2"/>
      <sheetName val="Сводная"/>
      <sheetName val="Зап-3- СЦБ"/>
      <sheetName val="ИД"/>
      <sheetName val="См3 СЦБ-зап"/>
      <sheetName val="Амур ДОН"/>
      <sheetName val="Шкаф"/>
      <sheetName val="Коэфф1."/>
      <sheetName val="Прайс лист"/>
      <sheetName val="Данные для расчёта сметы"/>
      <sheetName val="1.1."/>
      <sheetName val="Таблица"/>
      <sheetName val="Регионы"/>
    </sheetNames>
    <sheetDataSet>
      <sheetData sheetId="0" refreshError="1">
        <row r="7">
          <cell r="A7" t="str">
            <v>Наименование  строительства, стадии проектирования:Выполнение работ по  "Разработке рабочего проекта капитального ремонта моста им. 50-летия Октября в г.Пскове"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п ГК"/>
      <sheetName val="кп (2)"/>
      <sheetName val="свод 3"/>
      <sheetName val="сид3"/>
      <sheetName val="экон из1"/>
      <sheetName val="экол из"/>
      <sheetName val="дор3"/>
      <sheetName val="иск соор4"/>
      <sheetName val="обсл моста"/>
      <sheetName val="нар осв3"/>
      <sheetName val="канал3"/>
      <sheetName val="пер ком3"/>
      <sheetName val="ост2"/>
      <sheetName val="трот2"/>
      <sheetName val="орг_движ3"/>
      <sheetName val="акт3"/>
      <sheetName val="ГОЧС3"/>
      <sheetName val="оос3"/>
      <sheetName val="тэч3"/>
      <sheetName val="сод дор3"/>
      <sheetName val="изъят зем уч3"/>
      <sheetName val="внт1"/>
      <sheetName val="конкурсн3"/>
      <sheetName val="свод 2"/>
      <sheetName val="кп_ГК"/>
      <sheetName val="кп_(2)"/>
      <sheetName val="свод_3"/>
      <sheetName val="экон_из1"/>
      <sheetName val="экол_из"/>
      <sheetName val="иск_соор4"/>
      <sheetName val="обсл_моста"/>
      <sheetName val="нар_осв3"/>
      <sheetName val="пер_ком3"/>
      <sheetName val="сод_дор3"/>
      <sheetName val="изъят_зем_уч3"/>
      <sheetName val="ПДР"/>
      <sheetName val="топография"/>
      <sheetName val="топо"/>
      <sheetName val="ИД"/>
      <sheetName val="Зап-3- СЦБ"/>
      <sheetName val="Смета"/>
      <sheetName val="исходные данные"/>
      <sheetName val="расчетные таблицы"/>
      <sheetName val="свод"/>
      <sheetName val="total"/>
      <sheetName val="Комплектация"/>
      <sheetName val="трубы"/>
      <sheetName val="СМР"/>
      <sheetName val="дороги"/>
      <sheetName val="СметаСводная Рыб"/>
      <sheetName val="Коэфф1."/>
      <sheetName val="rvldmrv"/>
      <sheetName val="Амур ДОН"/>
      <sheetName val="УП _2004"/>
      <sheetName val="sapactivexlhiddensheet"/>
      <sheetName val="Destination"/>
      <sheetName val="Лист2"/>
      <sheetName val="1.1."/>
    </sheetNames>
    <sheetDataSet>
      <sheetData sheetId="0" refreshError="1"/>
      <sheetData sheetId="1" refreshError="1"/>
      <sheetData sheetId="2" refreshError="1">
        <row r="13">
          <cell r="D13" t="str">
            <v>Свердловское областное государственное учреждение "Управление автомобильных дорог"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мета"/>
      <sheetName val="Ик"/>
      <sheetName val="свод 3"/>
      <sheetName val="свод 2"/>
      <sheetName val="топография"/>
      <sheetName val="Лист2"/>
      <sheetName val="исходные данные"/>
      <sheetName val="расчетные таблицы"/>
      <sheetName val="Данные для расчёта сметы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опография"/>
      <sheetName val="геология"/>
      <sheetName val="гидрология"/>
      <sheetName val="эл.химз."/>
      <sheetName val="геология "/>
      <sheetName val="Лист1"/>
      <sheetName val="Обновление"/>
      <sheetName val="Цена"/>
      <sheetName val="Product"/>
      <sheetName val="РасчетКомандир1"/>
      <sheetName val="РасчетКомандир2"/>
      <sheetName val="Коэфф"/>
      <sheetName val="Смета2 проект. раб."/>
      <sheetName val="ЭХЗ"/>
      <sheetName val="Смета"/>
      <sheetName val="Summary"/>
      <sheetName val="Зап-3- СЦБ"/>
      <sheetName val="График"/>
      <sheetName val="Кредиты"/>
      <sheetName val="свод 2"/>
      <sheetName val="Счет-Фактура"/>
      <sheetName val="Суточная"/>
      <sheetName val="ПДР"/>
      <sheetName val="вариант"/>
      <sheetName val="Табл38-7"/>
      <sheetName val="СС"/>
      <sheetName val="Данные для расчёта сметы"/>
      <sheetName val="РП"/>
      <sheetName val="Смета 1"/>
      <sheetName val="данные"/>
      <sheetName val="Баланс"/>
      <sheetName val="СМЕТА проект"/>
      <sheetName val="Production and Spend"/>
      <sheetName val="ТИТУЛ"/>
      <sheetName val="6.14"/>
      <sheetName val="ОБЩЕСТВА"/>
      <sheetName val="6.3.1"/>
      <sheetName val="6.20"/>
      <sheetName val="6.4.1"/>
      <sheetName val="ПРОГНОЗ_1"/>
      <sheetName val="6_11_1  сторонние"/>
      <sheetName val="установки"/>
      <sheetName val="8.14 КР (списание)ОПСТИКР"/>
      <sheetName val="Стр1"/>
      <sheetName val="Список"/>
      <sheetName val="эл_химз_"/>
      <sheetName val="геология_"/>
      <sheetName val="6_14"/>
      <sheetName val="6_3_1"/>
      <sheetName val="6_20"/>
      <sheetName val="6_4_1"/>
      <sheetName val="6_11_1__сторонние"/>
      <sheetName val="8_14_КР_(списание)ОПСТИКР"/>
      <sheetName val="топо"/>
      <sheetName val="DATA"/>
      <sheetName val="Списки"/>
      <sheetName val="6.14_КР"/>
      <sheetName val="см8"/>
      <sheetName val="Прилож"/>
      <sheetName val="Пример расчета"/>
      <sheetName val="СметаСводная Рыб"/>
      <sheetName val="все"/>
      <sheetName val="Нормы"/>
      <sheetName val="sapactivexlhiddensheet"/>
      <sheetName val="OCK1"/>
      <sheetName val="Шкаф"/>
      <sheetName val="Коэфф1."/>
      <sheetName val="Прайс лист"/>
      <sheetName val="1.3"/>
      <sheetName val="ИГ1"/>
      <sheetName val="К.рын"/>
      <sheetName val="Сводная смета"/>
      <sheetName val="Землеотвод"/>
      <sheetName val="Смета2_проект__раб_"/>
      <sheetName val="Зап-3-_СЦБ"/>
      <sheetName val="свод_2"/>
      <sheetName val="Данные_для_расчёта_сметы"/>
      <sheetName val="Смета_1"/>
      <sheetName val="информация"/>
      <sheetName val="шаблон"/>
      <sheetName val="РС "/>
      <sheetName val="свод 3"/>
      <sheetName val="SakhNIPI5"/>
      <sheetName val="геолог"/>
      <sheetName val="ПИР"/>
      <sheetName val="1"/>
      <sheetName val="к.84-к.83"/>
      <sheetName val="2002(v2)"/>
      <sheetName val="справ."/>
      <sheetName val="Пояснение "/>
      <sheetName val="93-110"/>
      <sheetName val="list"/>
      <sheetName val="См 1 наруж.водопровод"/>
      <sheetName val="Восстановл_Лист7"/>
      <sheetName val="Восстановл_Лист13"/>
      <sheetName val="Восстановл_Лист15"/>
      <sheetName val="Восстановл_Лист19"/>
      <sheetName val="Восстановл_Лист44"/>
      <sheetName val="Восстановл_Лист6"/>
      <sheetName val="Восстановл_Лист4"/>
      <sheetName val="Восстановл_Лист45"/>
      <sheetName val="Восстановл_Лист9"/>
      <sheetName val="Восстановл_Лист10"/>
      <sheetName val="Восстановл_Лист46"/>
      <sheetName val="Восстановл_Лист11"/>
      <sheetName val="Восстановл_Лист47"/>
      <sheetName val="Восстановл_Лист20"/>
      <sheetName val="Восстановл_Лист49"/>
      <sheetName val="Восстановл_Лист21"/>
      <sheetName val="свод"/>
      <sheetName val="сводная"/>
      <sheetName val="Разработка проекта"/>
      <sheetName val="КП НовоКов"/>
      <sheetName val="ПДР ООО &quot;Юкос ФБЦ&quot;"/>
      <sheetName val="Прибыль опл"/>
      <sheetName val="сохранить"/>
      <sheetName val="3.1"/>
      <sheetName val="Коммерческие расходы"/>
      <sheetName val="13.1"/>
      <sheetName val="исходные данные"/>
      <sheetName val="расчетные таблицы"/>
      <sheetName val="Лист опроса"/>
      <sheetName val="5ОборРабМест(HP)"/>
      <sheetName val="СметаСводная Колпино"/>
      <sheetName val="HP и оргтехника"/>
      <sheetName val="Лист2"/>
      <sheetName val="справ_"/>
      <sheetName val="оборудован"/>
      <sheetName val="СметаСводная снег"/>
      <sheetName val="СметаСводная"/>
      <sheetName val="СметаСводная павильон"/>
      <sheetName val="Перечень ИУ"/>
      <sheetName val="Упр"/>
      <sheetName val="НМА"/>
      <sheetName val="оператор"/>
      <sheetName val="исх_данные"/>
      <sheetName val="ст ГТМ"/>
      <sheetName val="2002_v2_"/>
      <sheetName val="свод1"/>
      <sheetName val="таблица руководству"/>
      <sheetName val="Суточная добыча за неделю"/>
      <sheetName val="Хаттон 90.90 Femco"/>
      <sheetName val="ИД1"/>
      <sheetName val="Таблица 4 АСУТП"/>
      <sheetName val="Смета 5.2. Кусты25,29,31,65"/>
      <sheetName val="свод общ"/>
      <sheetName val="изыскания 2"/>
      <sheetName val="мсн"/>
      <sheetName val="КП к ГК"/>
      <sheetName val="Calc"/>
      <sheetName val="ID"/>
      <sheetName val="История"/>
      <sheetName val="Р1"/>
      <sheetName val="Параметры_i"/>
      <sheetName val="Таблица 2"/>
      <sheetName val="Input"/>
      <sheetName val="Calculation"/>
      <sheetName val="RSOILBAL"/>
      <sheetName val="смета 2 проект. работы"/>
      <sheetName val="4сд"/>
      <sheetName val="2сд"/>
      <sheetName val="7сд"/>
      <sheetName val="MAIN_PARAMETERS"/>
      <sheetName val="Амур ДОН"/>
      <sheetName val="total"/>
      <sheetName val="Комплектация"/>
      <sheetName val="трубы"/>
      <sheetName val="СМР"/>
      <sheetName val="дороги"/>
      <sheetName val="Ачинский НПЗ"/>
      <sheetName val="ИД"/>
      <sheetName val="СС замеч с ответами"/>
      <sheetName val="начало"/>
      <sheetName val="Main"/>
      <sheetName val="УП _2004"/>
      <sheetName val="в работу"/>
      <sheetName val="1ПС"/>
      <sheetName val="Курсы"/>
      <sheetName val="3.2"/>
      <sheetName val="3.3"/>
      <sheetName val="Р2.1"/>
      <sheetName val="Р2.2"/>
      <sheetName val="Р3"/>
      <sheetName val="Р4"/>
      <sheetName val="Р5"/>
      <sheetName val="Р7"/>
      <sheetName val="Удельные(проф.)"/>
      <sheetName val="Спецификация"/>
      <sheetName val="Константы и результаты"/>
      <sheetName val="Лизинг"/>
      <sheetName val="расчет №3"/>
      <sheetName val="20_Кредиты краткосрочные"/>
      <sheetName val="Текущие цены"/>
      <sheetName val="рабочий"/>
      <sheetName val="окраска"/>
      <sheetName val="отчет эл_эн  2000"/>
      <sheetName val="№5 СУБ Инж защ"/>
      <sheetName val="Исполнение _освоение по закупк_"/>
      <sheetName val="Исполнение для Ускова"/>
      <sheetName val="Выборка по отсыпкам"/>
      <sheetName val="ИП _отсыпки_"/>
      <sheetName val="ИП _отсыпки_ФОТ_диз_т_"/>
      <sheetName val="ИП _отсыпки_ _выборка_"/>
      <sheetName val="Исполнение по оборуд_"/>
      <sheetName val="Исполнение по оборуд_ _2_"/>
      <sheetName val="Исполнение сжато"/>
      <sheetName val="Форма для бурения"/>
      <sheetName val="Форма для КС"/>
      <sheetName val="Форма для ГР"/>
      <sheetName val="Корректировка"/>
      <sheetName val="Смета 1свод"/>
      <sheetName val="3.1 ТХ"/>
      <sheetName val="ЗП_ЮНГ"/>
      <sheetName val="3.5"/>
      <sheetName val="справка"/>
      <sheetName val="суб.подряд"/>
      <sheetName val="ПСБ - ОЭ"/>
      <sheetName val="См3 СЦБ-зап"/>
      <sheetName val="Смета 2"/>
      <sheetName val="Январь"/>
      <sheetName val="ИДвалка"/>
      <sheetName val="СметаСводная 1 оч"/>
      <sheetName val="Итог"/>
      <sheetName val="Вспомогательный"/>
      <sheetName val="Перечень Заказчиков"/>
      <sheetName val="Капитальные затраты"/>
      <sheetName val="Opex personnel (Term facs)"/>
      <sheetName val="КП (2)"/>
      <sheetName val="2.2 "/>
      <sheetName val="ПОДПИСИ"/>
      <sheetName val="РАСЧЕТ"/>
      <sheetName val="Бюджет"/>
      <sheetName val="Norm"/>
      <sheetName val="эл_химз_1"/>
      <sheetName val="геология_1"/>
      <sheetName val="6_141"/>
      <sheetName val="6_3_11"/>
      <sheetName val="6_201"/>
      <sheetName val="6_4_11"/>
      <sheetName val="6_11_1__сторонние1"/>
      <sheetName val="8_14_КР_(списание)ОПСТИКР1"/>
      <sheetName val="6_14_КР"/>
      <sheetName val="Текущие_цены"/>
      <sheetName val="Пример_расчета"/>
      <sheetName val="СметаСводная_Рыб"/>
      <sheetName val="отчет_эл_эн__2000"/>
      <sheetName val="к_84-к_83"/>
      <sheetName val="6.3"/>
      <sheetName val="6.7"/>
      <sheetName val="6.3.1.3"/>
      <sheetName val="Коэфф1_"/>
      <sheetName val="Прайс_лист"/>
      <sheetName val="См_1_наруж_водопровод"/>
      <sheetName val="Разработка_проекта"/>
      <sheetName val="КП_НовоКов"/>
      <sheetName val="СметаСводная_1_оч"/>
      <sheetName val="Переменные и константы"/>
      <sheetName val="пятилетка"/>
      <sheetName val="мониторинг"/>
      <sheetName val="свод (2)"/>
      <sheetName val="Калплан ОИ2 Макм крестики"/>
      <sheetName val="Св. смета"/>
      <sheetName val="РБС ИЗМ1"/>
      <sheetName val="кп ГК"/>
      <sheetName val="Справочные данные"/>
      <sheetName val="Б.Сатка"/>
      <sheetName val="РН-ПНГ"/>
      <sheetName val="влад-таблица"/>
      <sheetName val="2002(v1)"/>
      <sheetName val="Подрядчики"/>
      <sheetName val="мат"/>
      <sheetName val="суб_подряд"/>
      <sheetName val="ПСБ_-_ОЭ"/>
      <sheetName val="D"/>
      <sheetName val="4"/>
      <sheetName val="смета СИД"/>
      <sheetName val="часы"/>
      <sheetName val="ресурсная вед."/>
      <sheetName val="р.Волхов"/>
      <sheetName val="Калплан Кра"/>
      <sheetName val="Материалы"/>
      <sheetName val="6.11 новый"/>
      <sheetName val="Хар_"/>
      <sheetName val="С1_"/>
      <sheetName val="СтрЗапасов (2)"/>
      <sheetName val="Lim"/>
      <sheetName val="Справочник"/>
      <sheetName val="PwC Copies from old models --&gt;&gt;"/>
      <sheetName val="Справочники"/>
      <sheetName val="Journals"/>
      <sheetName val="ц_1991"/>
      <sheetName val="rvldmrv"/>
      <sheetName val="Сравнение ДПН факт 06-07"/>
      <sheetName val="Параметры"/>
      <sheetName val="трансформация1"/>
      <sheetName val="НМ расчеты"/>
      <sheetName val="Names"/>
      <sheetName val="breakdown"/>
      <sheetName val="Destination"/>
      <sheetName val="ДКС"/>
      <sheetName val="Етыпур"/>
      <sheetName val="НВГПЗ"/>
      <sheetName val="НГКХ"/>
      <sheetName val="ПСП"/>
      <sheetName val="Тобольск"/>
      <sheetName val="УПН"/>
      <sheetName val="ПСПавтодор"/>
      <sheetName val="НГХК"/>
      <sheetName val="КП к снег Рыбинская"/>
      <sheetName val="EKDEB90"/>
      <sheetName val="Коэф КВ"/>
      <sheetName val="К"/>
      <sheetName val="Смета терзем"/>
      <sheetName val="Кал.план Жукова даты - не надо"/>
      <sheetName val="кп"/>
      <sheetName val="матер."/>
      <sheetName val="КП Прим (3)"/>
      <sheetName val="Лист3"/>
      <sheetName val="АЧ"/>
      <sheetName val="кп (3)"/>
      <sheetName val="СП"/>
      <sheetName val="фонтан разбитый2"/>
      <sheetName val="накладная"/>
      <sheetName val="Акт"/>
      <sheetName val="Баланс (Ф1)"/>
      <sheetName val="Смета-Т"/>
      <sheetName val=""/>
      <sheetName val="Смета 3 Гидролог"/>
      <sheetName val="Записка СЦБ"/>
      <sheetName val="Табл.5"/>
      <sheetName val="Табл.2"/>
      <sheetName val="Исх.данные"/>
      <sheetName val="Курс доллара"/>
      <sheetName val="Календарь новый"/>
      <sheetName val="Смета № 1 ИИ линия"/>
      <sheetName val="Общая часть"/>
      <sheetName val="ВКЕ"/>
      <sheetName val="Additives"/>
      <sheetName val="Ryazan"/>
      <sheetName val="Assumpt"/>
      <sheetName val="Control"/>
      <sheetName val="См №3 ОПР"/>
      <sheetName val="см.№6 АВЗУ и ГПЗУ"/>
      <sheetName val="Геофизика"/>
      <sheetName val="Геодезия"/>
      <sheetName val="Экология1"/>
      <sheetName val="АУП"/>
      <sheetName val="CENTR"/>
      <sheetName val="DMTR_BP_03"/>
      <sheetName val="см №1.1 Геодезические работы "/>
      <sheetName val="см №1.4 Экология "/>
      <sheetName val="Input Assumptions"/>
      <sheetName val="Расчет курса"/>
      <sheetName val="XLR_NoRangeSheet"/>
      <sheetName val="НЕДЕЛИ"/>
      <sheetName val="GD"/>
      <sheetName val="АСУ ТП 1 этап ПД"/>
      <sheetName val="Дополнительные параметры"/>
      <sheetName val="13_1"/>
      <sheetName val="ЛЧ"/>
      <sheetName val="Leistungsakt"/>
      <sheetName val="Свод объем"/>
      <sheetName val="Дог цена"/>
      <sheetName val="выборка на22 июня"/>
      <sheetName val="HP_и_оргтехника"/>
      <sheetName val="СМЕТА_проект"/>
      <sheetName val="Лист_опроса"/>
      <sheetName val="ОПС"/>
      <sheetName val="СметаСводная_снег"/>
      <sheetName val="Хаттон_90_90_Femco"/>
      <sheetName val="Исходные"/>
      <sheetName val="Капвложения"/>
      <sheetName val="259-290"/>
      <sheetName val="р.Нева"/>
      <sheetName val="р.Молога"/>
      <sheetName val="518-540"/>
      <sheetName val="470-518"/>
      <sheetName val="365-405"/>
      <sheetName val="290-365"/>
      <sheetName val="157-259"/>
      <sheetName val="132-157"/>
      <sheetName val="405-470"/>
      <sheetName val="111-132"/>
      <sheetName val="111"/>
      <sheetName val="Сахалин"/>
      <sheetName val="Чумляк"/>
      <sheetName val="18 рек Ю-Х"/>
      <sheetName val="нпс Палкино"/>
      <sheetName val="Россия - Китай"/>
      <sheetName val="КМ 210-238"/>
      <sheetName val="БТС-2 км 405-459"/>
      <sheetName val="БТС-2 км 405-453"/>
      <sheetName val="БТС-2 км 313-352"/>
      <sheetName val="БТС-2 км326-352"/>
      <sheetName val="Улейма И"/>
      <sheetName val="Белая УБКА"/>
      <sheetName val="Уфа"/>
      <sheetName val="км 72-75р.Левоннька"/>
      <sheetName val="dgghg"/>
      <sheetName val="бтс-2"/>
      <sheetName val="колва"/>
      <sheetName val="Чермасан"/>
      <sheetName val="Корожечна"/>
      <sheetName val="Колтасы-Куйбышев"/>
      <sheetName val="Самара"/>
      <sheetName val="Мишуга"/>
      <sheetName val="киенгоп-н.Челны км 104-206"/>
      <sheetName val="ВЛ Урдома"/>
      <sheetName val="Вл Микунь Урдома"/>
      <sheetName val="ВЛ Синдор-Микунь"/>
      <sheetName val="Тон Чермасан"/>
      <sheetName val="Трасса км 16-147"/>
      <sheetName val="Тверца"/>
      <sheetName val="трасса 0-76"/>
      <sheetName val="Колва 78"/>
      <sheetName val="Гидрология .р.Колва км 38"/>
      <sheetName val="Восстановл_Лист5"/>
      <sheetName val="Восстановл_Лист29"/>
      <sheetName val="Восстановл_Лист2"/>
      <sheetName val="Восстановл_Лист8"/>
      <sheetName val="Восстановл_Лист27"/>
      <sheetName val="Восстановл_Лист28"/>
      <sheetName val="Восстановл_Лист12"/>
      <sheetName val="Восстановл_Лист14"/>
      <sheetName val="Восстановл_Лист1"/>
      <sheetName val="Восстановл_Лист18"/>
      <sheetName val="Восстановл_Лист25"/>
      <sheetName val="ГПК"/>
      <sheetName val="Западн"/>
      <sheetName val="ПСП "/>
      <sheetName val="Спр_общий"/>
      <sheetName val="р_Волхов"/>
      <sheetName val="р_Нева"/>
      <sheetName val="р_Молога"/>
      <sheetName val="18_рек_Ю-Х"/>
      <sheetName val="нпс_Палкино"/>
      <sheetName val="Россия_-_Китай"/>
      <sheetName val="КМ_210-238"/>
      <sheetName val="БТС-2_км_405-459"/>
      <sheetName val="БТС-2_км_405-453"/>
      <sheetName val="БТС-2_км_313-352"/>
      <sheetName val="БТС-2_км326-352"/>
      <sheetName val="Улейма_И"/>
      <sheetName val="Белая_УБКА"/>
      <sheetName val="км_72-75р_Левоннька"/>
      <sheetName val="Б_Сатка"/>
      <sheetName val="киенгоп-н_Челны_км_104-206"/>
      <sheetName val="ВЛ_Урдома"/>
      <sheetName val="Вл_Микунь_Урдома"/>
      <sheetName val="ВЛ_Синдор-Микунь"/>
      <sheetName val="Тон_Чермасан"/>
      <sheetName val="Трасса_км_16-147"/>
      <sheetName val="трасса_0-76"/>
      <sheetName val="Колва_78"/>
      <sheetName val="Гидрология__р_Колва_км_38"/>
      <sheetName val="свод_3"/>
      <sheetName val="ПСП_"/>
      <sheetName val="Сводная_смета"/>
      <sheetName val="Стр1По"/>
      <sheetName val="Новая сводка (до бюджета) (2)"/>
      <sheetName val="Что пришло"/>
      <sheetName val="влад-таблица (2)"/>
      <sheetName val="Новая сводка (до бюджета)"/>
      <sheetName val="Сводка"/>
      <sheetName val="Новая сводка"/>
      <sheetName val="Бю-т"/>
      <sheetName val="ПерехОстатки"/>
      <sheetName val="Общие расходы"/>
      <sheetName val="Новая сводка (по бюджету)"/>
      <sheetName val="âëàä-òàáëèöà"/>
      <sheetName val="Íîâàÿ ñâîäêà (äî áþäæåòà) (2)"/>
      <sheetName val="×òî ïðèøëî"/>
      <sheetName val="âëàä-òàáëèöà (2)"/>
      <sheetName val="Íîâàÿ ñâîäêà (äî áþäæåòà)"/>
      <sheetName val="Ñâîäêà"/>
      <sheetName val="Íîâàÿ ñâîäêà"/>
      <sheetName val="Áþ-ò"/>
      <sheetName val="ÏåðåõÎñòàòêè"/>
      <sheetName val="Îáùèå ðàñõîäû"/>
      <sheetName val="Íîâàÿ ñâîäêà (ïî áþäæåòó)"/>
      <sheetName val="влад_таблица"/>
      <sheetName val="6.10.1"/>
      <sheetName val="Восстановл_Лист16"/>
      <sheetName val="Восстановл_Лист17"/>
      <sheetName val="6.7.3_ТН"/>
      <sheetName val="6.1"/>
      <sheetName val="НДС"/>
      <sheetName val="Гр5(о)"/>
      <sheetName val="пр_5_1"/>
      <sheetName val="Россия"/>
      <sheetName val="Украина"/>
      <sheetName val="Белорусия"/>
      <sheetName val="6.52-свод"/>
      <sheetName val="Новая_сводка_(до_бюджета)_(2)"/>
      <sheetName val="Что_пришло"/>
      <sheetName val="влад-таблица_(2)"/>
      <sheetName val="Новая_сводка_(до_бюджета)"/>
      <sheetName val="Новая_сводка"/>
      <sheetName val="Общие_расходы"/>
      <sheetName val="Новая_сводка_(по_бюджету)"/>
      <sheetName val="Íîâàÿ_ñâîäêà_(äî_áþäæåòà)_(2)"/>
      <sheetName val="×òî_ïðèøëî"/>
      <sheetName val="âëàä-òàáëèöà_(2)"/>
      <sheetName val="Íîâàÿ_ñâîäêà_(äî_áþäæåòà)"/>
      <sheetName val="Íîâàÿ_ñâîäêà"/>
      <sheetName val="Îáùèå_ðàñõîäû"/>
      <sheetName val="Íîâàÿ_ñâîäêà_(ïî_áþäæåòó)"/>
      <sheetName val="6_10_1"/>
      <sheetName val="6_7_3_ТН"/>
      <sheetName val="6_1"/>
      <sheetName val="ЦО"/>
      <sheetName val="Статьи"/>
      <sheetName val="2"/>
      <sheetName val="Новая_сводка_(до_бюджета)_(2)1"/>
      <sheetName val="Что_пришло1"/>
      <sheetName val="влад-таблица_(2)1"/>
      <sheetName val="Новая_сводка_(до_бюджета)1"/>
      <sheetName val="Новая_сводка1"/>
      <sheetName val="Общие_расходы1"/>
      <sheetName val="Новая_сводка_(по_бюджету)1"/>
      <sheetName val="Íîâàÿ_ñâîäêà_(äî_áþäæåòà)_(2)1"/>
      <sheetName val="×òî_ïðèøëî1"/>
      <sheetName val="âëàä-òàáëèöà_(2)1"/>
      <sheetName val="Íîâàÿ_ñâîäêà_(äî_áþäæåòà)1"/>
      <sheetName val="Íîâàÿ_ñâîäêà1"/>
      <sheetName val="Îáùèå_ðàñõîäû1"/>
      <sheetName val="Íîâàÿ_ñâîäêà_(ïî_áþäæåòó)1"/>
      <sheetName val="6_10_11"/>
      <sheetName val="6_7_3_ТН1"/>
      <sheetName val="6_11"/>
      <sheetName val="6_52-свод"/>
      <sheetName val="ДДС (Форма №3)"/>
      <sheetName val="09-07"/>
      <sheetName val="Титул1"/>
      <sheetName val="Титул2"/>
      <sheetName val="Титул3"/>
      <sheetName val="Info"/>
      <sheetName val="свод_общ"/>
      <sheetName val="таблица_руководству"/>
      <sheetName val="Суточная_добыча_за_неделю"/>
      <sheetName val="СметаСводная_павильон"/>
      <sheetName val="1155"/>
      <sheetName val="3труба (П)"/>
      <sheetName val="15"/>
      <sheetName val="Объемы работ по ПВ"/>
      <sheetName val="ИПЦ2002-2004"/>
      <sheetName val="Восстановл_Лист75"/>
      <sheetName val="Восстановл_Лист76"/>
      <sheetName val="Восстановл_Лист77"/>
      <sheetName val="Восстановл_Лист78"/>
      <sheetName val="Восстановл_Лист79"/>
      <sheetName val="Восстановл_Лист80"/>
      <sheetName val="Восстановл_Лист81"/>
      <sheetName val="Восстановл_Лист82"/>
      <sheetName val="Восстановл_Лист83"/>
      <sheetName val="Восстановл_Лист84"/>
      <sheetName val="Восстановл_Лист85"/>
      <sheetName val="Восстановл_Лист88"/>
      <sheetName val="Восстановл_Лист91"/>
      <sheetName val="Восстановл_Лист92"/>
      <sheetName val="Восстановл_Лист86"/>
      <sheetName val="Восстановл_Лист89"/>
      <sheetName val="Восстановл_Лист87"/>
      <sheetName val="Восстановл_Лист90"/>
      <sheetName val="Восстановл_Лист93"/>
      <sheetName val="Восстановл_Лист94"/>
      <sheetName val="Восстановл_Лист95"/>
      <sheetName val="Восстановл_Лист38"/>
      <sheetName val="Восстановл_Лист40"/>
      <sheetName val="Восстановл_Лист39"/>
      <sheetName val="Восстановл_Лист41"/>
      <sheetName val="Таблица 5"/>
      <sheetName val="Таблица 3"/>
      <sheetName val="1.401.2"/>
      <sheetName val="Восстановл_Лист37"/>
      <sheetName val="16"/>
      <sheetName val="Коэф"/>
      <sheetName val="Source lists"/>
      <sheetName val="PO Data"/>
      <sheetName val="Rub"/>
      <sheetName val="свод_ИИР"/>
      <sheetName val="Акт выбора"/>
      <sheetName val="Сводная "/>
      <sheetName val="7.ТХ Сети (кор)"/>
      <sheetName val="Tier 311208"/>
      <sheetName val="3_1"/>
      <sheetName val="Коммерческие_расходы"/>
      <sheetName val="СС_замеч_с_ответами"/>
      <sheetName val="ПДР_ООО_&quot;Юкос_ФБЦ&quot;"/>
      <sheetName val="УП__2004"/>
      <sheetName val="Ачинский_НПЗ"/>
      <sheetName val="3_2"/>
      <sheetName val="3_3"/>
      <sheetName val="Р2_1"/>
      <sheetName val="Р2_2"/>
      <sheetName val="Удельные(проф_)"/>
      <sheetName val="Константы_и_результаты"/>
      <sheetName val="расчет_№3"/>
      <sheetName val="в_работу"/>
      <sheetName val="№5_СУБ_Инж_защ"/>
      <sheetName val="исходные_данные"/>
      <sheetName val="расчетные_таблицы"/>
      <sheetName val="Исполнение__освоение_по_закупк_"/>
      <sheetName val="Исполнение_для_Ускова"/>
      <sheetName val="Выборка_по_отсыпкам"/>
      <sheetName val="ИП__отсыпки_"/>
      <sheetName val="ИП__отсыпки_ФОТ_диз_т_"/>
      <sheetName val="ИП__отсыпки___выборка_"/>
      <sheetName val="Исполнение_по_оборуд_"/>
      <sheetName val="Исполнение_по_оборуд___2_"/>
      <sheetName val="Исполнение_сжато"/>
      <sheetName val="Форма_для_бурения"/>
      <sheetName val="Форма_для_КС"/>
      <sheetName val="Форма_для_ГР"/>
      <sheetName val="Смета_1свод"/>
      <sheetName val="Прибыль_опл"/>
      <sheetName val="Амур_ДОН"/>
      <sheetName val="справ_1"/>
      <sheetName val="Перечень_ИУ"/>
      <sheetName val="3_1_ТХ"/>
      <sheetName val="1_3"/>
      <sheetName val="К_рын"/>
      <sheetName val="3_5"/>
      <sheetName val="См3_СЦБ-зап"/>
      <sheetName val="СметаСводная_Колпино"/>
      <sheetName val="Смета_2"/>
      <sheetName val="Таблица_4_АСУТП"/>
      <sheetName val="20_Кредиты_краткосрочные"/>
      <sheetName val="Перечень_Заказчиков"/>
      <sheetName val="Переменные_и_константы"/>
      <sheetName val="КП_к_снег_Рыбинская"/>
      <sheetName val="Смета_5_2__Кусты25,29,31,65"/>
      <sheetName val="Табл_5"/>
      <sheetName val="Табл_2"/>
      <sheetName val="Капитальные_затраты"/>
      <sheetName val="Opex_personnel_(Term_facs)"/>
      <sheetName val="КП_(2)"/>
      <sheetName val="2_2_"/>
      <sheetName val="М_1"/>
      <sheetName val="ПД"/>
      <sheetName val="№1"/>
      <sheetName val="См.№7 Эл."/>
      <sheetName val="См.№8 Пож."/>
      <sheetName val="См.№3 ВиК"/>
      <sheetName val="Восстановл_Лист42"/>
      <sheetName val="Восстановл_Лист22"/>
      <sheetName val="Восстановл_Лист43"/>
      <sheetName val="Восстановл_Лист24"/>
      <sheetName val="Восстановл_Лист48"/>
      <sheetName val="Восстановл_Лист50"/>
      <sheetName val="Восстановл_Лист30"/>
      <sheetName val="Восстановл_Лист51"/>
      <sheetName val="Восстановл_Лист23"/>
      <sheetName val="Восстановл_Лист32"/>
      <sheetName val="Восстановл_Лист52"/>
      <sheetName val="Восстановл_Лист53"/>
      <sheetName val="Восстановл_Лист55"/>
      <sheetName val="Восстановл_Лист56"/>
      <sheetName val="Восстановл_Лист26"/>
      <sheetName val="Восстановл_Лист57"/>
      <sheetName val="Восстановл_Лист58"/>
      <sheetName val="Восстановл_Лист59"/>
      <sheetName val="Восстановл_Лист60"/>
      <sheetName val="Восстановл_Лист61"/>
      <sheetName val="Восстановл_Лист3"/>
      <sheetName val="Восстановл_Лист62"/>
      <sheetName val="Восстановл_Лист63"/>
      <sheetName val="Восстановл_Лист64"/>
      <sheetName val="Восстановл_Лист35"/>
      <sheetName val="Восстановл_Лист67"/>
      <sheetName val="Восстановл_Лист68"/>
      <sheetName val="Восстановл_Лист65"/>
      <sheetName val="Восстановл_Лист69"/>
      <sheetName val="Восстановл_Лист66"/>
      <sheetName val="Восстановл_Лист97"/>
      <sheetName val="Восстановл_Лист54"/>
      <sheetName val="Восстановл_Лист70"/>
      <sheetName val="Восстановл_Лист96"/>
      <sheetName val="Восстановл_Лист33"/>
      <sheetName val="Восстановл_Лист71"/>
      <sheetName val="Восстановл_Лист36"/>
      <sheetName val="Восстановл_Лист98"/>
      <sheetName val="Восстановл_Лист34"/>
      <sheetName val="Восстановл_Лист72"/>
      <sheetName val="Восстановл_Лист73"/>
      <sheetName val="Восстановл_Лист74"/>
      <sheetName val="Восстановл_Лист31"/>
      <sheetName val="РСС_АУ"/>
      <sheetName val="Раб.АУ"/>
      <sheetName val="Сметы за сопровождение"/>
      <sheetName val="СМ_x000b__x0011__x0012__x000c__x0011__x0011__x0011__x0011__x0011__x0011_"/>
      <sheetName val="ᄀᄀᄀᄀᄀᄀᄀᄀᄀᄀᄀᄀᄀᄀᄀᄀᄀ"/>
      <sheetName val="2-stage"/>
      <sheetName val="См.3_АСУ"/>
      <sheetName val="Полигон - ИЭИ "/>
      <sheetName val="Ком"/>
      <sheetName val="Смета ТЗ АСУ-16"/>
      <sheetName val="База Геодезия"/>
      <sheetName val="База Геология"/>
      <sheetName val="База Геофизика"/>
      <sheetName val="4.1.1"/>
      <sheetName val="исп.1.1.1"/>
      <sheetName val="База Гидро"/>
      <sheetName val="4.2.1"/>
      <sheetName val="исп.1.1.2"/>
      <sheetName val="Исп. смета этап 1.1, 1.2"/>
      <sheetName val="Экология-3"/>
      <sheetName val="лч и кам"/>
      <sheetName val="Бл.электр."/>
      <sheetName val="Объем работ"/>
      <sheetName val="MararashAA"/>
      <sheetName val="ПРОЦЕНТЫ"/>
      <sheetName val="АСУ-линия-1"/>
      <sheetName val="ТЗ АСУ-1"/>
      <sheetName val="Виды работ АСО"/>
      <sheetName val="таблица_руко_x0019__x0015_ _x0003__x000c__x0011__x0011_"/>
      <sheetName val="таблица_руко_x0019__x0015__x0009__x0003__x000c__x0011__x0011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/>
      <sheetData sheetId="224"/>
      <sheetData sheetId="225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мета"/>
      <sheetName val="Ик 2006"/>
      <sheetName val="Амур ДОН"/>
      <sheetName val="ВСТО РП  км 570 - км 1088"/>
      <sheetName val="ВСТО ВЛ вдол  км 570 - км 1088 "/>
      <sheetName val="Сопутствующие сооружения"/>
      <sheetName val="Причалы"/>
      <sheetName val="ВСТО ОИ км 570 - км 1088 "/>
      <sheetName val="ВСТО 500км - 160 рек"/>
      <sheetName val="14 рек ОИ"/>
      <sheetName val="14 рек ТЭО"/>
      <sheetName val="14рек РД"/>
      <sheetName val="Амур ОИ (2 вар.)"/>
      <sheetName val="Амур ТЭО"/>
      <sheetName val="Амур РП"/>
      <sheetName val="Д2-246 (2)"/>
      <sheetName val="Д1-252  (2)"/>
      <sheetName val="Д 1 -253 (2)"/>
      <sheetName val="Д 2 -253 (2)"/>
      <sheetName val="Д 2-285 (2)"/>
      <sheetName val="Д 2-497 (2)"/>
      <sheetName val="Д 2-499 (2)"/>
      <sheetName val="Д 1-565 (3)"/>
      <sheetName val="Д 1-565 (4)"/>
      <sheetName val="Дон Др.1"/>
      <sheetName val="Перевозная исп"/>
      <sheetName val="Перевозная2"/>
      <sheetName val="ВЛ Филино"/>
      <sheetName val="ВСТО 2700-2850"/>
      <sheetName val="Иркутская"/>
      <sheetName val="Бурятия"/>
      <sheetName val="Чита"/>
      <sheetName val="Хабаровский"/>
      <sheetName val="Приморский"/>
      <sheetName val="Перевозная"/>
      <sheetName val="Эстакада"/>
      <sheetName val="Овраг"/>
      <sheetName val="ВСТОисп"/>
      <sheetName val="От п.ст. 119"/>
      <sheetName val="Пл.рег.давл."/>
      <sheetName val="от НПС Коломна"/>
      <sheetName val="От фидера Индустрия"/>
      <sheetName val="НПС1 с Печ"/>
      <sheetName val="Кожва-НПС1"/>
      <sheetName val="ПС 220-100"/>
      <sheetName val="ВЛ Ухта-НПС2"/>
      <sheetName val="ВЛ Стэц-НПС2 (2)"/>
      <sheetName val="ВЛ 110 -ПС Ухта"/>
      <sheetName val="ПС 100 при НПС 2"/>
      <sheetName val="Климат"/>
      <sheetName val="Климат-Волга"/>
      <sheetName val="Кудьма"/>
      <sheetName val="Волга"/>
      <sheetName val="ВЛ 155-157ис.г"/>
      <sheetName val="ОтНПС Коломна Сев.Кол.Исп.гид"/>
      <sheetName val="Дружба овраги"/>
      <sheetName val="Д2 -134"/>
      <sheetName val="Д2-246"/>
      <sheetName val="Д1-252 "/>
      <sheetName val="Д 1 -253"/>
      <sheetName val="Д 2 -253"/>
      <sheetName val="Д 2-285"/>
      <sheetName val="Д 2-497"/>
      <sheetName val="Д 2-499"/>
      <sheetName val="Д 1-565"/>
      <sheetName val="Сестрорецкая"/>
      <sheetName val="ДОН Печора"/>
      <sheetName val="ТЭО Печора"/>
      <sheetName val="ОИ Печора "/>
      <sheetName val="ОИ Хар-Инд"/>
      <sheetName val="ТЭО Хар-Инд "/>
      <sheetName val="ОИ Печора  (2)"/>
      <sheetName val="ОИ Хар-Инд (2)"/>
      <sheetName val="ТЭО Хар-Инд  (2)"/>
      <sheetName val="ТОН-2"/>
      <sheetName val="Курган-кольца"/>
      <sheetName val="Реки Брянск(пртр)"/>
      <sheetName val="Сур-Ал(РД)"/>
      <sheetName val="Сур-Ал(ТЭО)"/>
      <sheetName val="Сур-Ал(ОИ)"/>
      <sheetName val="Сур-Ал(ДОН)"/>
      <sheetName val="Мал. водоток-Урал"/>
      <sheetName val="Урал"/>
      <sheetName val="Теребутинец-2"/>
      <sheetName val="Теребутинец-1"/>
      <sheetName val="Левочка-2"/>
      <sheetName val="Левочка-1"/>
      <sheetName val="Китай РД "/>
      <sheetName val="Амур РД"/>
      <sheetName val="ВСТО-Казьмино"/>
      <sheetName val="ВОЛС-Лен"/>
      <sheetName val="ВОЛС-Тв"/>
      <sheetName val="Дичня"/>
      <sheetName val="Бор-Подб"/>
      <sheetName val="Пест-Бык"/>
      <sheetName val="Юб-Пест"/>
      <sheetName val="Кириши-ГРЭС-19"/>
      <sheetName val="2436"/>
      <sheetName val="Самара"/>
      <sheetName val="Волга241"/>
      <sheetName val="Волга2093"/>
      <sheetName val="Вала"/>
      <sheetName val="Сок"/>
      <sheetName val="Вятка"/>
      <sheetName val="Св.Нос"/>
      <sheetName val="Мурманск(М)"/>
      <sheetName val="Southvar"/>
      <sheetName val="Pechёra"/>
      <sheetName val="Obь"/>
      <sheetName val="SevDv"/>
      <sheetName val="KemOz"/>
      <sheetName val="Ozero"/>
      <sheetName val="Меша"/>
      <sheetName val="Пахра"/>
      <sheetName val="Kanzal"/>
      <sheetName val="Vыmь"/>
      <sheetName val="Pinega"/>
      <sheetName val="Onega"/>
      <sheetName val="Belkanal"/>
      <sheetName val="Vesliana"/>
      <sheetName val="Kemь"/>
      <sheetName val="Est-Niva"/>
      <sheetName val="Ichma"/>
      <sheetName val="Uhta"/>
      <sheetName val="ВОЛС-Яр"/>
      <sheetName val="Смета (3)"/>
      <sheetName val="ВОЛС-Нов"/>
      <sheetName val="791-797 БТС"/>
      <sheetName val="РАСЧЕТ СМЕТЫ"/>
      <sheetName val="топография"/>
      <sheetName val="свод 3"/>
      <sheetName val="свод 2"/>
      <sheetName val="ПДР"/>
      <sheetName val="топо"/>
      <sheetName val="Данные для расчёта сметы"/>
      <sheetName val="total"/>
      <sheetName val="Комплектация"/>
      <sheetName val="трубы"/>
      <sheetName val="СМР"/>
      <sheetName val="дороги"/>
      <sheetName val="СметаСводная Рыб"/>
      <sheetName val="Б.Сатка"/>
      <sheetName val="Исполнение по оборуд_"/>
      <sheetName val="исходные данные"/>
      <sheetName val="расчетные таблицы"/>
      <sheetName val="Лист2"/>
      <sheetName val="кп ГК"/>
      <sheetName val="информация"/>
      <sheetName val="93-110"/>
      <sheetName val="ИД"/>
      <sheetName val="УП _2004"/>
      <sheetName val="СметаСводна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/>
      <sheetData sheetId="148"/>
      <sheetData sheetId="149" refreshError="1"/>
      <sheetData sheetId="150" refreshError="1"/>
      <sheetData sheetId="151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опография"/>
      <sheetName val="геология"/>
      <sheetName val="гидрология"/>
      <sheetName val="эл.химз."/>
      <sheetName val="геология "/>
      <sheetName val="ПДР"/>
      <sheetName val="График"/>
      <sheetName val="Пример расчета"/>
      <sheetName val="ПДР ООО &quot;Юкос ФБЦ&quot;"/>
      <sheetName val="Разработка проекта"/>
      <sheetName val="Суточная"/>
      <sheetName val="Сводная смета"/>
      <sheetName val="list"/>
      <sheetName val="Лист1"/>
      <sheetName val="Обновление"/>
      <sheetName val="Цена"/>
      <sheetName val="Product"/>
      <sheetName val="Смета"/>
      <sheetName val="исходные данные"/>
      <sheetName val="расчетные таблицы"/>
      <sheetName val="Зап-3- СЦБ"/>
      <sheetName val="СМЕТА проект"/>
      <sheetName val="все"/>
      <sheetName val="К.рын"/>
      <sheetName val="Шкаф"/>
      <sheetName val="Коэфф1."/>
      <sheetName val="Прайс лист"/>
      <sheetName val="Табл38-7"/>
      <sheetName val="вариант"/>
      <sheetName val="СС"/>
      <sheetName val="свод 2"/>
      <sheetName val="Баланс (Ф1)"/>
      <sheetName val="Прибыль опл"/>
      <sheetName val="data"/>
      <sheetName val="Смета 1"/>
      <sheetName val="сводная"/>
      <sheetName val="См 1 наруж.водопровод"/>
      <sheetName val="топо"/>
      <sheetName val="5ОборРабМест(HP)"/>
      <sheetName val="РП"/>
      <sheetName val="1"/>
      <sheetName val="к.84-к.83"/>
      <sheetName val="СметаСводная Рыб"/>
      <sheetName val="СметаСводная Колпино"/>
      <sheetName val="СметаСводная"/>
      <sheetName val="sapactivexlhiddensheet"/>
      <sheetName val="КП (2)"/>
      <sheetName val="13.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 refreshError="1"/>
      <sheetData sheetId="47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опография"/>
      <sheetName val="геология"/>
      <sheetName val="гидрология"/>
      <sheetName val="эл.химз."/>
      <sheetName val="геология "/>
      <sheetName val="Смета"/>
      <sheetName val="ПДР"/>
      <sheetName val="свод 2"/>
      <sheetName val="РасчетКомандир1"/>
      <sheetName val="РасчетКомандир2"/>
      <sheetName val="свод 3"/>
      <sheetName val="топо"/>
      <sheetName val="Зап-3- СЦБ"/>
      <sheetName val="Данные для расчёта сметы"/>
      <sheetName val="Шкаф"/>
      <sheetName val="Коэфф1."/>
      <sheetName val="Прайс лист"/>
      <sheetName val="исходные данные"/>
      <sheetName val="расчетные таблицы"/>
      <sheetName val="См3 СЦБ-зап"/>
      <sheetName val="СметаСводная Рыб"/>
      <sheetName val="эл_химз_"/>
      <sheetName val="геология_"/>
      <sheetName val="Лист1"/>
      <sheetName val="Обновление"/>
      <sheetName val="Цена"/>
      <sheetName val="Product"/>
      <sheetName val="ТИТУЛ"/>
      <sheetName val="6.14"/>
      <sheetName val="ОБЩЕСТВА"/>
      <sheetName val="6.3.1"/>
      <sheetName val="6.20"/>
      <sheetName val="6.4.1"/>
      <sheetName val="ПРОГНОЗ_1"/>
      <sheetName val="6_11_1  сторонние"/>
      <sheetName val="установки"/>
      <sheetName val="8.14 КР (списание)ОПСТИКР"/>
      <sheetName val="Стр1"/>
      <sheetName val="Список"/>
      <sheetName val="6_14"/>
      <sheetName val="6_3_1"/>
      <sheetName val="6_20"/>
      <sheetName val="6_4_1"/>
      <sheetName val="6_11_1__сторонние"/>
      <sheetName val="8_14_КР_(списание)ОПСТИКР"/>
      <sheetName val="Справочные данные"/>
      <sheetName val="Амур ДОН"/>
      <sheetName val="кп ГК"/>
      <sheetName val="Б.Сатка"/>
      <sheetName val="Исполнение по оборуд_"/>
      <sheetName val="Calc"/>
      <sheetName val="total"/>
      <sheetName val="Комплектация"/>
      <sheetName val="трубы"/>
      <sheetName val="СМР"/>
      <sheetName val="дороги"/>
      <sheetName val="ИД"/>
      <sheetName val="УП _2004"/>
      <sheetName val="геолог"/>
      <sheetName val="Справка"/>
      <sheetName val="свод_2"/>
      <sheetName val="свод_3"/>
      <sheetName val="Зап-3-_СЦБ"/>
      <sheetName val="Данные_для_расчёта_сметы"/>
      <sheetName val="Summary"/>
      <sheetName val="ЭХЗ"/>
      <sheetName val="Коэфф"/>
      <sheetName val="Смета2 проект. раб."/>
      <sheetName val="График"/>
      <sheetName val="Счет-Фактура"/>
      <sheetName val="Кредиты"/>
      <sheetName val="Суточная"/>
      <sheetName val="вариант"/>
      <sheetName val="Табл38-7"/>
      <sheetName val="данные"/>
      <sheetName val="СС"/>
      <sheetName val="Баланс"/>
      <sheetName val="Production and Spend"/>
      <sheetName val="DATA"/>
      <sheetName val="Списки"/>
      <sheetName val="6.14_КР"/>
      <sheetName val="см8"/>
      <sheetName val="Прилож"/>
      <sheetName val="Пример расчета"/>
      <sheetName val="все"/>
      <sheetName val="Нормы"/>
      <sheetName val="sapactivexlhiddensheet"/>
      <sheetName val="OCK1"/>
      <sheetName val="1.3"/>
      <sheetName val="ИГ1"/>
      <sheetName val="К.рын"/>
      <sheetName val="Сводная смета"/>
      <sheetName val="Землеотвод"/>
      <sheetName val="1"/>
      <sheetName val="РП"/>
      <sheetName val="к.84-к.83"/>
      <sheetName val="СМЕТА проект"/>
      <sheetName val="2002(v2)"/>
      <sheetName val="справ."/>
      <sheetName val="Пояснение "/>
      <sheetName val="93-110"/>
      <sheetName val="list"/>
      <sheetName val="См 1 наруж.водопровод"/>
      <sheetName val="Восстановл_Лист7"/>
      <sheetName val="Восстановл_Лист13"/>
      <sheetName val="Восстановл_Лист15"/>
      <sheetName val="Восстановл_Лист19"/>
      <sheetName val="Восстановл_Лист44"/>
      <sheetName val="Восстановл_Лист6"/>
      <sheetName val="Восстановл_Лист4"/>
      <sheetName val="Восстановл_Лист45"/>
      <sheetName val="Восстановл_Лист9"/>
      <sheetName val="Восстановл_Лист10"/>
      <sheetName val="Восстановл_Лист46"/>
      <sheetName val="Восстановл_Лист11"/>
      <sheetName val="Восстановл_Лист47"/>
      <sheetName val="Восстановл_Лист20"/>
      <sheetName val="Восстановл_Лист49"/>
      <sheetName val="Восстановл_Лист21"/>
      <sheetName val="свод"/>
      <sheetName val="сводная"/>
      <sheetName val="Разработка проекта"/>
      <sheetName val="КП НовоКов"/>
      <sheetName val="ПДР ООО &quot;Юкос ФБЦ&quot;"/>
      <sheetName val="Прибыль опл"/>
      <sheetName val="сохранить"/>
      <sheetName val="3.1"/>
      <sheetName val="Коммерческие расходы"/>
      <sheetName val="13.1"/>
      <sheetName val="Лист опроса"/>
      <sheetName val="5ОборРабМест(HP)"/>
      <sheetName val="СметаСводная Колпино"/>
      <sheetName val="HP и оргтехника"/>
      <sheetName val="Лист2"/>
      <sheetName val="справ_"/>
      <sheetName val="оборудован"/>
      <sheetName val="СметаСводная снег"/>
      <sheetName val="СметаСводная"/>
      <sheetName val="СметаСводная павильон"/>
      <sheetName val="Перечень ИУ"/>
      <sheetName val="Упр"/>
      <sheetName val="НМА"/>
      <sheetName val="оператор"/>
      <sheetName val="исх_данные"/>
      <sheetName val="ст ГТМ"/>
      <sheetName val="2002_v2_"/>
      <sheetName val="свод1"/>
      <sheetName val="таблица руководству"/>
      <sheetName val="Суточная добыча за неделю"/>
      <sheetName val="Хаттон 90.90 Femco"/>
      <sheetName val="ИД1"/>
      <sheetName val="шаблон"/>
      <sheetName val="Таблица 4 АСУТП"/>
      <sheetName val="Смета 5.2. Кусты25,29,31,65"/>
      <sheetName val="свод общ"/>
      <sheetName val="изыскания 2"/>
      <sheetName val="мсн"/>
      <sheetName val="КП к ГК"/>
      <sheetName val="ID"/>
      <sheetName val="Смета 1"/>
      <sheetName val="История"/>
      <sheetName val="Р1"/>
      <sheetName val="Параметры_i"/>
      <sheetName val="Таблица 2"/>
      <sheetName val="Input"/>
      <sheetName val="Calculation"/>
      <sheetName val="RSOILBAL"/>
      <sheetName val="Смета2_проект__раб_"/>
      <sheetName val="Смета_1"/>
      <sheetName val="информация"/>
      <sheetName val="смета 2 проект. работы"/>
      <sheetName val="4сд"/>
      <sheetName val="2сд"/>
      <sheetName val="7сд"/>
      <sheetName val="MAIN_PARAMETERS"/>
      <sheetName val="Ачинский НПЗ"/>
      <sheetName val="СС замеч с ответами"/>
      <sheetName val="начало"/>
      <sheetName val="Main"/>
      <sheetName val="в работу"/>
      <sheetName val="1ПС"/>
      <sheetName val="Курсы"/>
      <sheetName val="3.2"/>
      <sheetName val="3.3"/>
      <sheetName val="Р2.1"/>
      <sheetName val="Р2.2"/>
      <sheetName val="Р3"/>
      <sheetName val="Р4"/>
      <sheetName val="Р5"/>
      <sheetName val="Р7"/>
      <sheetName val="Удельные(проф.)"/>
      <sheetName val="Спецификация"/>
      <sheetName val="Константы и результаты"/>
      <sheetName val="Лизинг"/>
      <sheetName val="расчет №3"/>
      <sheetName val="20_Кредиты краткосрочные"/>
      <sheetName val="Текущие цены"/>
      <sheetName val="рабочий"/>
      <sheetName val="окраска"/>
      <sheetName val="отчет эл_эн  2000"/>
      <sheetName val="№5 СУБ Инж защ"/>
      <sheetName val="Исполнение _освоение по закупк_"/>
      <sheetName val="Исполнение для Ускова"/>
      <sheetName val="Выборка по отсыпкам"/>
      <sheetName val="ИП _отсыпки_"/>
      <sheetName val="ИП _отсыпки_ФОТ_диз_т_"/>
      <sheetName val="ИП _отсыпки_ _выборка_"/>
      <sheetName val="Исполнение по оборуд_ _2_"/>
      <sheetName val="Исполнение сжато"/>
      <sheetName val="Форма для бурения"/>
      <sheetName val="Форма для КС"/>
      <sheetName val="Форма для ГР"/>
      <sheetName val="Корректировка"/>
      <sheetName val="Смета 1свод"/>
      <sheetName val="3.1 ТХ"/>
      <sheetName val="ЗП_ЮНГ"/>
      <sheetName val="3.5"/>
      <sheetName val="суб.подряд"/>
      <sheetName val="ПСБ - ОЭ"/>
      <sheetName val="Смета 2"/>
      <sheetName val="Январь"/>
      <sheetName val="ИДвалка"/>
      <sheetName val="СметаСводная 1 оч"/>
      <sheetName val="Итог"/>
      <sheetName val="Вспомогательный"/>
      <sheetName val="Перечень Заказчиков"/>
      <sheetName val="Капитальные затраты"/>
      <sheetName val="Opex personnel (Term facs)"/>
      <sheetName val="КП (2)"/>
      <sheetName val="2.2 "/>
      <sheetName val="ПОДПИСИ"/>
      <sheetName val="РАСЧЕТ"/>
      <sheetName val="Бюджет"/>
      <sheetName val="Norm"/>
      <sheetName val="эл_химз_1"/>
      <sheetName val="геология_1"/>
      <sheetName val="6_141"/>
      <sheetName val="6_3_11"/>
      <sheetName val="6_201"/>
      <sheetName val="6_4_11"/>
      <sheetName val="6_11_1__сторонние1"/>
      <sheetName val="8_14_КР_(списание)ОПСТИКР1"/>
      <sheetName val="6_14_КР"/>
      <sheetName val="Текущие_цены"/>
      <sheetName val="Пример_расчета"/>
      <sheetName val="СметаСводная_Рыб"/>
      <sheetName val="отчет_эл_эн__2000"/>
      <sheetName val="к_84-к_83"/>
      <sheetName val="6.3"/>
      <sheetName val="6.7"/>
      <sheetName val="6.3.1.3"/>
      <sheetName val="Коэфф1_"/>
      <sheetName val="Прайс_лист"/>
      <sheetName val="См_1_наруж_водопровод"/>
      <sheetName val="Разработка_проекта"/>
      <sheetName val="КП_НовоКов"/>
      <sheetName val="СметаСводная_1_оч"/>
      <sheetName val="Переменные и константы"/>
      <sheetName val="пятилетка"/>
      <sheetName val="мониторинг"/>
      <sheetName val="свод (2)"/>
      <sheetName val="Калплан ОИ2 Макм крестики"/>
      <sheetName val="Св. смета"/>
      <sheetName val="РБС ИЗМ1"/>
      <sheetName val="РН-ПНГ"/>
      <sheetName val="влад-таблица"/>
      <sheetName val="2002(v1)"/>
      <sheetName val="Подрядчики"/>
      <sheetName val="мат"/>
      <sheetName val="суб_подряд"/>
      <sheetName val="ПСБ_-_ОЭ"/>
      <sheetName val="D"/>
      <sheetName val="4"/>
      <sheetName val="смета СИД"/>
      <sheetName val="часы"/>
      <sheetName val="ресурсная вед."/>
      <sheetName val="р.Волхов"/>
      <sheetName val="Калплан Кра"/>
      <sheetName val="Материалы"/>
      <sheetName val="6.11 новый"/>
      <sheetName val="Хар_"/>
      <sheetName val="С1_"/>
      <sheetName val="СтрЗапасов (2)"/>
      <sheetName val="Lim"/>
      <sheetName val="Справочник"/>
      <sheetName val="PwC Copies from old models --&gt;&gt;"/>
      <sheetName val="Справочники"/>
      <sheetName val="Journals"/>
      <sheetName val="ц_1991"/>
      <sheetName val="rvldmrv"/>
      <sheetName val="Сравнение ДПН факт 06-07"/>
      <sheetName val="Параметры"/>
      <sheetName val="трансформация1"/>
      <sheetName val="НМ расчеты"/>
      <sheetName val="Names"/>
      <sheetName val="breakdown"/>
      <sheetName val="Destination"/>
      <sheetName val="ДКС"/>
      <sheetName val="Етыпур"/>
      <sheetName val="НВГПЗ"/>
      <sheetName val="НГКХ"/>
      <sheetName val="ПСП"/>
      <sheetName val="Тобольск"/>
      <sheetName val="УПН"/>
      <sheetName val="ПСПавтодор"/>
      <sheetName val="НГХК"/>
      <sheetName val="КП к снег Рыбинская"/>
      <sheetName val="EKDEB90"/>
      <sheetName val="Коэф КВ"/>
      <sheetName val="К"/>
      <sheetName val="Смета терзем"/>
      <sheetName val="Кал.план Жукова даты - не надо"/>
      <sheetName val="кп"/>
      <sheetName val="матер."/>
      <sheetName val="КП Прим (3)"/>
      <sheetName val="Лист3"/>
      <sheetName val="АЧ"/>
      <sheetName val="кп (3)"/>
      <sheetName val="СП"/>
      <sheetName val="фонтан разбитый2"/>
      <sheetName val="накладная"/>
      <sheetName val="Акт"/>
      <sheetName val="Баланс (Ф1)"/>
      <sheetName val="Смета-Т"/>
      <sheetName val=""/>
      <sheetName val="Смета 3 Гидролог"/>
      <sheetName val="Записка СЦБ"/>
      <sheetName val="Общая часть"/>
      <sheetName val="Табл.5"/>
      <sheetName val="Табл.2"/>
      <sheetName val="Исх.данные"/>
      <sheetName val="ВКЕ"/>
      <sheetName val="Additives"/>
      <sheetName val="Ryazan"/>
      <sheetName val="Assumpt"/>
      <sheetName val="Control"/>
      <sheetName val="См №3 ОПР"/>
      <sheetName val="см.№6 АВЗУ и ГПЗУ"/>
      <sheetName val="Геофизика"/>
      <sheetName val="Геодезия"/>
      <sheetName val="Экология1"/>
      <sheetName val="АУП"/>
      <sheetName val="CENTR"/>
      <sheetName val="Input Assumptions"/>
      <sheetName val="DMTR_BP_03"/>
      <sheetName val="см №1.1 Геодезические работы "/>
      <sheetName val="см №1.4 Экология "/>
      <sheetName val="АСУ ТП 1 этап ПД"/>
      <sheetName val="Расчет курса"/>
      <sheetName val="XLR_NoRangeSheet"/>
      <sheetName val="НЕДЕЛИ"/>
      <sheetName val="GD"/>
      <sheetName val="13_1"/>
      <sheetName val="РС "/>
      <sheetName val="Курс доллара"/>
      <sheetName val="Календарь новый"/>
      <sheetName val="Смета № 1 ИИ линия"/>
      <sheetName val="Дополнительные параметры"/>
      <sheetName val="ЛЧ"/>
      <sheetName val="Leistungsakt"/>
      <sheetName val="Свод объем"/>
      <sheetName val="Дог цена"/>
      <sheetName val="SakhNIPI5"/>
      <sheetName val="ПИР"/>
      <sheetName val="1155"/>
      <sheetName val="выборка на22 июня"/>
      <sheetName val="HP_и_оргтехника"/>
      <sheetName val="СМЕТА_проект"/>
      <sheetName val="Лист_опроса"/>
      <sheetName val="ОПС"/>
      <sheetName val="СметаСводная_снег"/>
      <sheetName val="см 5 ОДД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/>
      <sheetData sheetId="167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/>
      <sheetData sheetId="222"/>
      <sheetData sheetId="223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/>
      <sheetData sheetId="367"/>
      <sheetData sheetId="368"/>
      <sheetData sheetId="369" refreshError="1"/>
      <sheetData sheetId="370" refreshError="1"/>
      <sheetData sheetId="371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опография"/>
      <sheetName val="геология"/>
      <sheetName val="гидрология"/>
      <sheetName val="эл.химз."/>
      <sheetName val="геология "/>
      <sheetName val="ТИТУЛ"/>
      <sheetName val="6.14"/>
      <sheetName val="ОБЩЕСТВА"/>
      <sheetName val="6.3.1"/>
      <sheetName val="6.20"/>
      <sheetName val="6.4.1"/>
      <sheetName val="ПРОГНОЗ_1"/>
      <sheetName val="Смета"/>
      <sheetName val="Лист1"/>
      <sheetName val="6_11_1  сторонние"/>
      <sheetName val="установки"/>
      <sheetName val="8.14 КР (списание)ОПСТИКР"/>
      <sheetName val="Стр1"/>
      <sheetName val="Список"/>
      <sheetName val="топо"/>
      <sheetName val="Данные для расчёта сметы"/>
      <sheetName val="ПДР"/>
      <sheetName val="см8"/>
      <sheetName val="DATA"/>
      <sheetName val="эл_химз_"/>
      <sheetName val="геология_"/>
      <sheetName val="6_14"/>
      <sheetName val="6_3_1"/>
      <sheetName val="6_20"/>
      <sheetName val="6_4_1"/>
      <sheetName val="6_11_1__сторонние"/>
      <sheetName val="8_14_КР_(списание)ОПСТИКР"/>
      <sheetName val="Списки"/>
      <sheetName val="вариант"/>
      <sheetName val="Обновление"/>
      <sheetName val="Цена"/>
      <sheetName val="Product"/>
      <sheetName val="6.14_КР"/>
      <sheetName val="Summary"/>
      <sheetName val="свод 2"/>
      <sheetName val="Прилож"/>
      <sheetName val="все"/>
      <sheetName val="Табл38-7"/>
      <sheetName val="Зап-3- СЦБ"/>
      <sheetName val="информация"/>
      <sheetName val="Кредиты"/>
      <sheetName val="Нормы"/>
      <sheetName val="Текущие цены"/>
      <sheetName val="рабочий"/>
      <sheetName val="окраска"/>
      <sheetName val="отчет эл_эн  2000"/>
      <sheetName val="Пример расчета"/>
      <sheetName val="СметаСводная Рыб"/>
      <sheetName val="13.1"/>
      <sheetName val="Счет-Фактура"/>
      <sheetName val="к.84-к.83"/>
      <sheetName val="Коэфф1."/>
      <sheetName val="График"/>
      <sheetName val="ПОДПИСИ"/>
      <sheetName val="РАСЧЕТ"/>
      <sheetName val="КП (2)"/>
      <sheetName val="Бюджет"/>
      <sheetName val="Norm"/>
      <sheetName val="К.рын"/>
      <sheetName val="Сводная смета"/>
      <sheetName val="эл_химз_1"/>
      <sheetName val="геология_1"/>
      <sheetName val="6_141"/>
      <sheetName val="6_3_11"/>
      <sheetName val="6_201"/>
      <sheetName val="6_4_11"/>
      <sheetName val="6_11_1__сторонние1"/>
      <sheetName val="8_14_КР_(списание)ОПСТИКР1"/>
      <sheetName val="6_14_КР"/>
      <sheetName val="Данные_для_расчёта_сметы"/>
      <sheetName val="Текущие_цены"/>
      <sheetName val="свод_2"/>
      <sheetName val="Зап-3-_СЦБ"/>
      <sheetName val="Пример_расчета"/>
      <sheetName val="СметаСводная_Рыб"/>
      <sheetName val="отчет_эл_эн__2000"/>
      <sheetName val="к_84-к_83"/>
      <sheetName val="6.3"/>
      <sheetName val="6.7"/>
      <sheetName val="6.3.1.3"/>
      <sheetName val="Лист2"/>
      <sheetName val="sapactivexlhiddensheet"/>
      <sheetName val="свод 3"/>
      <sheetName val="ID"/>
      <sheetName val="СС"/>
      <sheetName val="ЭХЗ"/>
      <sheetName val="РасчетКомандир1"/>
      <sheetName val="РасчетКомандир2"/>
      <sheetName val="Коэфф"/>
      <sheetName val="Смета2 проект. раб."/>
      <sheetName val="Суточная"/>
      <sheetName val="Смета 1"/>
      <sheetName val="РП"/>
      <sheetName val="данные"/>
      <sheetName val="Баланс"/>
      <sheetName val="Смета2_проект__раб_"/>
      <sheetName val="Смета_1"/>
      <sheetName val="СМЕТА проект"/>
      <sheetName val="Production and Spend"/>
      <sheetName val="OCK1"/>
      <sheetName val="Шкаф"/>
      <sheetName val="Прайс лист"/>
      <sheetName val="1.3"/>
      <sheetName val="ИГ1"/>
      <sheetName val="Землеотвод"/>
      <sheetName val="шаблон"/>
      <sheetName val="См 1 наруж.водопровод"/>
      <sheetName val="Восстановл_Лист7"/>
      <sheetName val="Восстановл_Лист13"/>
      <sheetName val="Восстановл_Лист15"/>
      <sheetName val="Восстановл_Лист19"/>
      <sheetName val="Восстановл_Лист44"/>
      <sheetName val="Восстановл_Лист6"/>
      <sheetName val="Восстановл_Лист4"/>
      <sheetName val="Восстановл_Лист45"/>
      <sheetName val="Восстановл_Лист9"/>
      <sheetName val="Восстановл_Лист10"/>
      <sheetName val="Восстановл_Лист46"/>
      <sheetName val="Восстановл_Лист11"/>
      <sheetName val="Восстановл_Лист47"/>
      <sheetName val="Восстановл_Лист20"/>
      <sheetName val="Восстановл_Лист49"/>
      <sheetName val="Восстановл_Лист21"/>
      <sheetName val="свод"/>
      <sheetName val="сводная"/>
      <sheetName val="Разработка проекта"/>
      <sheetName val="КП НовоКов"/>
      <sheetName val="СметаСводная 1 оч"/>
      <sheetName val="Коэфф1_"/>
      <sheetName val="Прайс_лист"/>
      <sheetName val="См_1_наруж_водопровод"/>
      <sheetName val="Разработка_проекта"/>
      <sheetName val="КП_НовоКов"/>
      <sheetName val="СметаСводная_1_оч"/>
      <sheetName val="Переменные и константы"/>
      <sheetName val="пятилетка"/>
      <sheetName val="мониторинг"/>
      <sheetName val="свод (2)"/>
      <sheetName val="Калплан ОИ2 Макм крестики"/>
      <sheetName val="СметаСводная павильон"/>
      <sheetName val="93-110"/>
      <sheetName val="Св. смета"/>
      <sheetName val="РБС ИЗМ1"/>
      <sheetName val="СметаСводная снег"/>
      <sheetName val="Лист опроса"/>
      <sheetName val="Исполнение _освоение по закупк_"/>
      <sheetName val="Исполнение для Ускова"/>
      <sheetName val="Выборка по отсыпкам"/>
      <sheetName val="ИП _отсыпки_"/>
      <sheetName val="ИП _отсыпки_ФОТ_диз_т_"/>
      <sheetName val="ИП _отсыпки_ _выборка_"/>
      <sheetName val="Исполнение по оборуд_"/>
      <sheetName val="Исполнение по оборуд_ _2_"/>
      <sheetName val="Исполнение сжато"/>
      <sheetName val="Форма для бурения"/>
      <sheetName val="Форма для КС"/>
      <sheetName val="Форма для ГР"/>
      <sheetName val="Корректировка"/>
      <sheetName val="Смета 1свод"/>
      <sheetName val="таблица руководству"/>
      <sheetName val="Суточная добыча за неделю"/>
      <sheetName val="list"/>
      <sheetName val="Прибыль опл"/>
      <sheetName val="Вспомогательный"/>
      <sheetName val="сохранить"/>
      <sheetName val="5ОборРабМест(HP)"/>
      <sheetName val="№5 СУБ Инж защ"/>
      <sheetName val="HP и оргтехника"/>
      <sheetName val="Calc"/>
      <sheetName val="История"/>
      <sheetName val="Р1"/>
      <sheetName val="Параметры_i"/>
      <sheetName val="Таблица 2"/>
      <sheetName val="свод1"/>
      <sheetName val="Таблица 4 АСУТП"/>
      <sheetName val="Input"/>
      <sheetName val="Calculation"/>
      <sheetName val="ст ГТМ"/>
      <sheetName val="ПДР ООО &quot;Юкос ФБЦ&quot;"/>
      <sheetName val="исходные данные"/>
      <sheetName val="расчетные таблицы"/>
      <sheetName val="Амур ДОН"/>
      <sheetName val="кп ГК"/>
      <sheetName val="Справочные данные"/>
      <sheetName val="Б.Сатка"/>
      <sheetName val="total"/>
      <sheetName val="Комплектация"/>
      <sheetName val="трубы"/>
      <sheetName val="СМР"/>
      <sheetName val="дороги"/>
      <sheetName val="2002(v2)"/>
      <sheetName val="справ."/>
      <sheetName val="справ_"/>
      <sheetName val="2002_v2_"/>
      <sheetName val="СметаСводная"/>
      <sheetName val="оборудован"/>
      <sheetName val="Упр"/>
      <sheetName val="Перечень ИУ"/>
      <sheetName val="РН-ПНГ"/>
      <sheetName val="влад-таблица"/>
      <sheetName val="2002(v1)"/>
      <sheetName val="3.1 ТХ"/>
      <sheetName val="ЗП_ЮНГ"/>
      <sheetName val="НМА"/>
      <sheetName val="оператор"/>
      <sheetName val="исх_данные"/>
      <sheetName val="СметаСводная Колпино"/>
      <sheetName val="Подрядчики"/>
      <sheetName val="Январь"/>
      <sheetName val="Итог"/>
      <sheetName val="мсн"/>
      <sheetName val="мат"/>
      <sheetName val="3.5"/>
      <sheetName val="справка"/>
      <sheetName val="суб.подряд"/>
      <sheetName val="ПСБ - ОЭ"/>
      <sheetName val="суб_подряд"/>
      <sheetName val="ПСБ_-_ОЭ"/>
      <sheetName val="Смета 2"/>
      <sheetName val="D"/>
      <sheetName val="Ачинский НПЗ"/>
      <sheetName val="4"/>
      <sheetName val="ИД"/>
      <sheetName val="См3 СЦБ-зап"/>
      <sheetName val="Хаттон 90.90 Femco"/>
      <sheetName val="ИД1"/>
      <sheetName val="свод общ"/>
      <sheetName val="Смета 5.2. Кусты25,29,31,65"/>
      <sheetName val="смета СИД"/>
      <sheetName val="часы"/>
      <sheetName val="ресурсная вед."/>
      <sheetName val="ИДвалка"/>
      <sheetName val="р.Волхов"/>
      <sheetName val="КП к ГК"/>
      <sheetName val="изыскания 2"/>
      <sheetName val="Калплан Кра"/>
      <sheetName val="Материалы"/>
      <sheetName val="6.11 новый"/>
      <sheetName val="Opex personnel (Term facs)"/>
      <sheetName val="накладная"/>
      <sheetName val="Акт"/>
      <sheetName val="Капитальные затраты"/>
      <sheetName val="13_1"/>
      <sheetName val="1"/>
      <sheetName val="Пояснение "/>
      <sheetName val="3.1"/>
      <sheetName val="Коммерческие расходы"/>
      <sheetName val="RSOILBAL"/>
      <sheetName val="смета 2 проект. работы"/>
      <sheetName val="4сд"/>
      <sheetName val="2сд"/>
      <sheetName val="7сд"/>
      <sheetName val="MAIN_PARAMETERS"/>
      <sheetName val="СС замеч с ответами"/>
      <sheetName val="начало"/>
      <sheetName val="Main"/>
      <sheetName val="УП _2004"/>
      <sheetName val="в работу"/>
      <sheetName val="1ПС"/>
      <sheetName val="Курсы"/>
      <sheetName val="3.2"/>
      <sheetName val="3.3"/>
      <sheetName val="Р2.1"/>
      <sheetName val="Р2.2"/>
      <sheetName val="Р3"/>
      <sheetName val="Р4"/>
      <sheetName val="Р5"/>
      <sheetName val="Р7"/>
      <sheetName val="Удельные(проф.)"/>
      <sheetName val="Спецификация"/>
      <sheetName val="Константы и результаты"/>
      <sheetName val="Лизинг"/>
      <sheetName val="расчет №3"/>
      <sheetName val="20_Кредиты краткосрочные"/>
      <sheetName val="Перечень Заказчиков"/>
      <sheetName val="2.2 "/>
      <sheetName val="Хар_"/>
      <sheetName val="С1_"/>
      <sheetName val="СтрЗапасов (2)"/>
      <sheetName val="Lim"/>
      <sheetName val="Справочник"/>
      <sheetName val="PwC Copies from old models --&gt;&gt;"/>
      <sheetName val="Справочники"/>
      <sheetName val="Journals"/>
      <sheetName val="ц_1991"/>
      <sheetName val="rvldmrv"/>
      <sheetName val="Сравнение ДПН факт 06-07"/>
      <sheetName val="Параметры"/>
      <sheetName val="трансформация1"/>
      <sheetName val="НМ расчеты"/>
      <sheetName val="Names"/>
      <sheetName val="breakdown"/>
      <sheetName val="Destination"/>
      <sheetName val="ДКС"/>
      <sheetName val="Етыпур"/>
      <sheetName val="НВГПЗ"/>
      <sheetName val="НГКХ"/>
      <sheetName val="ПСП"/>
      <sheetName val="Тобольск"/>
      <sheetName val="УПН"/>
      <sheetName val="ПСПавтодор"/>
      <sheetName val="НГХК"/>
      <sheetName val="КП к снег Рыбинская"/>
      <sheetName val="EKDEB90"/>
      <sheetName val="Коэф КВ"/>
      <sheetName val="К"/>
      <sheetName val="Смета терзем"/>
      <sheetName val="Кал.план Жукова даты - не надо"/>
      <sheetName val="кп"/>
      <sheetName val="матер."/>
      <sheetName val="КП Прим (3)"/>
      <sheetName val="Лист3"/>
      <sheetName val="АЧ"/>
      <sheetName val="кп (3)"/>
      <sheetName val="СП"/>
      <sheetName val="фонтан разбитый2"/>
      <sheetName val="Баланс (Ф1)"/>
      <sheetName val="Смета-Т"/>
      <sheetName val=""/>
      <sheetName val="Смета 3 Гидролог"/>
      <sheetName val="Записка СЦБ"/>
      <sheetName val="ИПЦ2002-2004"/>
      <sheetName val="РС "/>
      <sheetName val="Восстановл_Лист75"/>
      <sheetName val="Восстановл_Лист76"/>
      <sheetName val="Восстановл_Лист77"/>
      <sheetName val="Восстановл_Лист78"/>
      <sheetName val="Восстановл_Лист79"/>
      <sheetName val="Восстановл_Лист80"/>
      <sheetName val="Восстановл_Лист81"/>
      <sheetName val="Восстановл_Лист82"/>
      <sheetName val="Восстановл_Лист83"/>
      <sheetName val="Восстановл_Лист84"/>
      <sheetName val="Восстановл_Лист85"/>
      <sheetName val="Восстановл_Лист88"/>
      <sheetName val="Восстановл_Лист91"/>
      <sheetName val="Восстановл_Лист92"/>
      <sheetName val="Восстановл_Лист86"/>
      <sheetName val="Восстановл_Лист89"/>
      <sheetName val="Восстановл_Лист87"/>
      <sheetName val="Восстановл_Лист90"/>
      <sheetName val="Восстановл_Лист93"/>
      <sheetName val="Восстановл_Лист94"/>
      <sheetName val="Восстановл_Лист95"/>
      <sheetName val="Восстановл_Лист38"/>
      <sheetName val="Восстановл_Лист40"/>
      <sheetName val="Восстановл_Лист39"/>
      <sheetName val="Восстановл_Лист41"/>
      <sheetName val="Восстановл_Лист8"/>
      <sheetName val="Восстановл_Лист17"/>
      <sheetName val="Восстановл_Лист37"/>
      <sheetName val="Общая часть"/>
      <sheetName val="Табл.5"/>
      <sheetName val="Табл.2"/>
      <sheetName val="Исх.данные"/>
      <sheetName val="ВКЕ"/>
      <sheetName val="Additives"/>
      <sheetName val="Ryazan"/>
      <sheetName val="Assumpt"/>
      <sheetName val="Control"/>
      <sheetName val="См №3 ОПР"/>
      <sheetName val="см.№6 АВЗУ и ГПЗУ"/>
      <sheetName val="Геофизика"/>
      <sheetName val="Геодезия"/>
      <sheetName val="Экология1"/>
      <sheetName val="АУП"/>
      <sheetName val="CENTR"/>
      <sheetName val="Input Assumptions"/>
      <sheetName val="DMTR_BP_03"/>
      <sheetName val="см №1.1 Геодезические работы "/>
      <sheetName val="см №1.4 Экология "/>
      <sheetName val="АСУ ТП 1 этап ПД"/>
      <sheetName val="Расчет курса"/>
      <sheetName val="XLR_NoRangeSheet"/>
      <sheetName val="НЕДЕЛИ"/>
      <sheetName val="GD"/>
      <sheetName val="Source lists"/>
      <sheetName val="геолог"/>
      <sheetName val="Курс доллара"/>
      <sheetName val="Календарь новый"/>
      <sheetName val="Смета № 1 ИИ линия"/>
      <sheetName val="Дополнительные параметры"/>
      <sheetName val="ЛЧ"/>
      <sheetName val="Leistungsakt"/>
      <sheetName val="Свод объем"/>
      <sheetName val="Дог цена"/>
      <sheetName val="SakhNIPI5"/>
      <sheetName val="ПИР"/>
      <sheetName val="выборка на22 июня"/>
      <sheetName val="HP_и_оргтехника"/>
      <sheetName val="СМЕТА_проект"/>
      <sheetName val="Лист_опроса"/>
      <sheetName val="ОПС"/>
      <sheetName val="СметаСводная_снег"/>
      <sheetName val="Хаттон_90_90_Femco"/>
      <sheetName val="1155"/>
      <sheetName val="свод_общ"/>
      <sheetName val="таблица_руководству"/>
      <sheetName val="Суточная_добыча_за_неделю"/>
      <sheetName val="СметаСводная_павильон"/>
      <sheetName val="3труба (П)"/>
      <sheetName val="15"/>
      <sheetName val="Объемы работ по ПВ"/>
      <sheetName val="16"/>
      <sheetName val="Таблица 5"/>
      <sheetName val="Таблица 3"/>
      <sheetName val="1.401.2"/>
      <sheetName val="PO Data"/>
      <sheetName val="Rub"/>
      <sheetName val="ПД"/>
      <sheetName val="РСС_АУ"/>
      <sheetName val="Раб.АУ"/>
      <sheetName val="Коэф"/>
      <sheetName val="Исходные"/>
      <sheetName val="Капвложения"/>
      <sheetName val="259-290"/>
      <sheetName val="р.Нева"/>
      <sheetName val="р.Молога"/>
      <sheetName val="518-540"/>
      <sheetName val="470-518"/>
      <sheetName val="365-405"/>
      <sheetName val="290-365"/>
      <sheetName val="157-259"/>
      <sheetName val="132-157"/>
      <sheetName val="405-470"/>
      <sheetName val="111-132"/>
      <sheetName val="111"/>
      <sheetName val="Сахалин"/>
      <sheetName val="Чумляк"/>
      <sheetName val="18 рек Ю-Х"/>
      <sheetName val="нпс Палкино"/>
      <sheetName val="Россия - Китай"/>
      <sheetName val="КМ 210-238"/>
      <sheetName val="БТС-2 км 405-459"/>
      <sheetName val="БТС-2 км 405-453"/>
      <sheetName val="БТС-2 км 313-352"/>
      <sheetName val="БТС-2 км326-352"/>
      <sheetName val="Улейма И"/>
      <sheetName val="Белая УБКА"/>
      <sheetName val="Уфа"/>
      <sheetName val="км 72-75р.Левоннька"/>
      <sheetName val="dgghg"/>
      <sheetName val="бтс-2"/>
      <sheetName val="колва"/>
      <sheetName val="Чермасан"/>
      <sheetName val="Корожечна"/>
      <sheetName val="Колтасы-Куйбышев"/>
      <sheetName val="Самара"/>
      <sheetName val="Мишуга"/>
      <sheetName val="киенгоп-н.Челны км 104-206"/>
      <sheetName val="ВЛ Урдома"/>
      <sheetName val="Вл Микунь Урдома"/>
      <sheetName val="ВЛ Синдор-Микунь"/>
      <sheetName val="Тон Чермасан"/>
      <sheetName val="Трасса км 16-147"/>
      <sheetName val="Тверца"/>
      <sheetName val="трасса 0-76"/>
      <sheetName val="Колва 78"/>
      <sheetName val="Гидрология .р.Колва км 38"/>
      <sheetName val="Восстановл_Лист5"/>
      <sheetName val="Восстановл_Лист29"/>
      <sheetName val="Восстановл_Лист2"/>
      <sheetName val="Восстановл_Лист27"/>
      <sheetName val="Восстановл_Лист28"/>
      <sheetName val="Восстановл_Лист12"/>
      <sheetName val="Восстановл_Лист14"/>
      <sheetName val="Восстановл_Лист1"/>
      <sheetName val="Восстановл_Лист18"/>
      <sheetName val="Восстановл_Лист25"/>
      <sheetName val="ГПК"/>
      <sheetName val="Западн"/>
      <sheetName val="ПСП "/>
      <sheetName val="Спр_общий"/>
      <sheetName val="р_Волхов"/>
      <sheetName val="р_Нева"/>
      <sheetName val="р_Молога"/>
      <sheetName val="18_рек_Ю-Х"/>
      <sheetName val="нпс_Палкино"/>
      <sheetName val="Россия_-_Китай"/>
      <sheetName val="КМ_210-238"/>
      <sheetName val="БТС-2_км_405-459"/>
      <sheetName val="БТС-2_км_405-453"/>
      <sheetName val="БТС-2_км_313-352"/>
      <sheetName val="БТС-2_км326-352"/>
      <sheetName val="Улейма_И"/>
      <sheetName val="Белая_УБКА"/>
      <sheetName val="км_72-75р_Левоннька"/>
      <sheetName val="Б_Сатка"/>
      <sheetName val="киенгоп-н_Челны_км_104-206"/>
      <sheetName val="ВЛ_Урдома"/>
      <sheetName val="Вл_Микунь_Урдома"/>
      <sheetName val="ВЛ_Синдор-Микунь"/>
      <sheetName val="Тон_Чермасан"/>
      <sheetName val="Трасса_км_16-147"/>
      <sheetName val="трасса_0-76"/>
      <sheetName val="Колва_78"/>
      <sheetName val="Гидрология__р_Колва_км_38"/>
      <sheetName val="свод_3"/>
      <sheetName val="ПСП_"/>
      <sheetName val="Сводная_смета"/>
      <sheetName val="Стр1По"/>
      <sheetName val="Новая сводка (до бюджета) (2)"/>
      <sheetName val="Что пришло"/>
      <sheetName val="влад-таблица (2)"/>
      <sheetName val="Новая сводка (до бюджета)"/>
      <sheetName val="Сводка"/>
      <sheetName val="Новая сводка"/>
      <sheetName val="Бю-т"/>
      <sheetName val="ПерехОстатки"/>
      <sheetName val="Общие расходы"/>
      <sheetName val="Новая сводка (по бюджету)"/>
      <sheetName val="âëàä-òàáëèöà"/>
      <sheetName val="Íîâàÿ ñâîäêà (äî áþäæåòà) (2)"/>
      <sheetName val="×òî ïðèøëî"/>
      <sheetName val="âëàä-òàáëèöà (2)"/>
      <sheetName val="Íîâàÿ ñâîäêà (äî áþäæåòà)"/>
      <sheetName val="Ñâîäêà"/>
      <sheetName val="Íîâàÿ ñâîäêà"/>
      <sheetName val="Áþ-ò"/>
      <sheetName val="ÏåðåõÎñòàòêè"/>
      <sheetName val="Îáùèå ðàñõîäû"/>
      <sheetName val="Íîâàÿ ñâîäêà (ïî áþäæåòó)"/>
      <sheetName val="влад_таблица"/>
      <sheetName val="6.10.1"/>
      <sheetName val="Восстановл_Лист16"/>
      <sheetName val="6.7.3_ТН"/>
      <sheetName val="6.1"/>
      <sheetName val="НДС"/>
      <sheetName val="Гр5(о)"/>
      <sheetName val="пр_5_1"/>
      <sheetName val="Россия"/>
      <sheetName val="Украина"/>
      <sheetName val="Белорусия"/>
      <sheetName val="6.52-свод"/>
      <sheetName val="Новая_сводка_(до_бюджета)_(2)"/>
      <sheetName val="Что_пришло"/>
      <sheetName val="влад-таблица_(2)"/>
      <sheetName val="Новая_сводка_(до_бюджета)"/>
      <sheetName val="Новая_сводка"/>
      <sheetName val="Общие_расходы"/>
      <sheetName val="Новая_сводка_(по_бюджету)"/>
      <sheetName val="Íîâàÿ_ñâîäêà_(äî_áþäæåòà)_(2)"/>
      <sheetName val="×òî_ïðèøëî"/>
      <sheetName val="âëàä-òàáëèöà_(2)"/>
      <sheetName val="Íîâàÿ_ñâîäêà_(äî_áþäæåòà)"/>
      <sheetName val="Íîâàÿ_ñâîäêà"/>
      <sheetName val="Îáùèå_ðàñõîäû"/>
      <sheetName val="Íîâàÿ_ñâîäêà_(ïî_áþäæåòó)"/>
      <sheetName val="6_10_1"/>
      <sheetName val="6_7_3_ТН"/>
      <sheetName val="6_1"/>
      <sheetName val="ЦО"/>
      <sheetName val="Статьи"/>
      <sheetName val="2"/>
      <sheetName val="Новая_сводка_(до_бюджета)_(2)1"/>
      <sheetName val="Что_пришло1"/>
      <sheetName val="влад-таблица_(2)1"/>
      <sheetName val="Новая_сводка_(до_бюджета)1"/>
      <sheetName val="Новая_сводка1"/>
      <sheetName val="Общие_расходы1"/>
      <sheetName val="Новая_сводка_(по_бюджету)1"/>
      <sheetName val="Íîâàÿ_ñâîäêà_(äî_áþäæåòà)_(2)1"/>
      <sheetName val="×òî_ïðèøëî1"/>
      <sheetName val="âëàä-òàáëèöà_(2)1"/>
      <sheetName val="Íîâàÿ_ñâîäêà_(äî_áþäæåòà)1"/>
      <sheetName val="Íîâàÿ_ñâîäêà1"/>
      <sheetName val="Îáùèå_ðàñõîäû1"/>
      <sheetName val="Íîâàÿ_ñâîäêà_(ïî_áþäæåòó)1"/>
      <sheetName val="6_10_11"/>
      <sheetName val="6_7_3_ТН1"/>
      <sheetName val="6_11"/>
      <sheetName val="6_52-свод"/>
      <sheetName val="ДДС (Форма №3)"/>
      <sheetName val="09-07"/>
      <sheetName val="Титул1"/>
      <sheetName val="Титул2"/>
      <sheetName val="Титул3"/>
      <sheetName val="Info"/>
      <sheetName val="Сводная "/>
      <sheetName val="7.ТХ Сети (кор)"/>
      <sheetName val="Tier 311208"/>
      <sheetName val="3_1"/>
      <sheetName val="Коммерческие_расходы"/>
      <sheetName val="СС_замеч_с_ответами"/>
      <sheetName val="ПДР_ООО_&quot;Юкос_ФБЦ&quot;"/>
      <sheetName val="УП__2004"/>
      <sheetName val="Ачинский_НПЗ"/>
      <sheetName val="3_2"/>
      <sheetName val="3_3"/>
      <sheetName val="Р2_1"/>
      <sheetName val="Р2_2"/>
      <sheetName val="Удельные(проф_)"/>
      <sheetName val="Константы_и_результаты"/>
      <sheetName val="расчет_№3"/>
      <sheetName val="в_работу"/>
      <sheetName val="№5_СУБ_Инж_защ"/>
      <sheetName val="исходные_данные"/>
      <sheetName val="расчетные_таблицы"/>
      <sheetName val="Исполнение__освоение_по_закупк_"/>
      <sheetName val="Исполнение_для_Ускова"/>
      <sheetName val="Выборка_по_отсыпкам"/>
      <sheetName val="ИП__отсыпки_"/>
      <sheetName val="ИП__отсыпки_ФОТ_диз_т_"/>
      <sheetName val="ИП__отсыпки___выборка_"/>
      <sheetName val="Исполнение_по_оборуд_"/>
      <sheetName val="Исполнение_по_оборуд___2_"/>
      <sheetName val="Исполнение_сжато"/>
      <sheetName val="Форма_для_бурения"/>
      <sheetName val="Форма_для_КС"/>
      <sheetName val="Форма_для_ГР"/>
      <sheetName val="Смета_1свод"/>
      <sheetName val="Прибыль_опл"/>
      <sheetName val="Амур_ДОН"/>
      <sheetName val="справ_1"/>
      <sheetName val="Перечень_ИУ"/>
      <sheetName val="3_1_ТХ"/>
      <sheetName val="1_3"/>
      <sheetName val="К_рын"/>
      <sheetName val="3_5"/>
      <sheetName val="См3_СЦБ-зап"/>
      <sheetName val="СметаСводная_Колпино"/>
      <sheetName val="Смета_2"/>
      <sheetName val="Таблица_4_АСУТП"/>
      <sheetName val="20_Кредиты_краткосрочные"/>
      <sheetName val="Перечень_Заказчиков"/>
      <sheetName val="Переменные_и_константы"/>
      <sheetName val="КП_к_снег_Рыбинская"/>
      <sheetName val="Смета_5_2__Кусты25,29,31,65"/>
      <sheetName val="Табл_5"/>
      <sheetName val="Табл_2"/>
      <sheetName val="Капитальные_затраты"/>
      <sheetName val="Opex_personnel_(Term_facs)"/>
      <sheetName val="КП_(2)"/>
      <sheetName val="2_2_"/>
      <sheetName val="свод_ИИР"/>
      <sheetName val="М_1"/>
      <sheetName val="Акт выбора"/>
      <sheetName val="См.№7 Эл."/>
      <sheetName val="См.№8 Пож."/>
      <sheetName val="См.№3 ВиК"/>
      <sheetName val="Восстановл_Лист42"/>
      <sheetName val="Восстановл_Лист22"/>
      <sheetName val="Восстановл_Лист43"/>
      <sheetName val="Восстановл_Лист24"/>
      <sheetName val="Восстановл_Лист48"/>
      <sheetName val="Восстановл_Лист50"/>
      <sheetName val="Восстановл_Лист30"/>
      <sheetName val="Восстановл_Лист51"/>
      <sheetName val="Восстановл_Лист23"/>
      <sheetName val="Восстановл_Лист32"/>
      <sheetName val="Восстановл_Лист52"/>
      <sheetName val="Восстановл_Лист53"/>
      <sheetName val="Восстановл_Лист55"/>
      <sheetName val="Восстановл_Лист56"/>
      <sheetName val="Восстановл_Лист26"/>
      <sheetName val="Восстановл_Лист57"/>
      <sheetName val="Восстановл_Лист58"/>
      <sheetName val="Восстановл_Лист59"/>
      <sheetName val="Восстановл_Лист60"/>
      <sheetName val="Восстановл_Лист61"/>
      <sheetName val="Восстановл_Лист3"/>
      <sheetName val="Восстановл_Лист62"/>
      <sheetName val="Восстановл_Лист63"/>
      <sheetName val="Восстановл_Лист64"/>
      <sheetName val="Восстановл_Лист35"/>
      <sheetName val="Восстановл_Лист67"/>
      <sheetName val="Восстановл_Лист68"/>
      <sheetName val="Восстановл_Лист65"/>
      <sheetName val="Восстановл_Лист69"/>
      <sheetName val="Восстановл_Лист66"/>
      <sheetName val="Восстановл_Лист97"/>
      <sheetName val="Восстановл_Лист54"/>
      <sheetName val="Восстановл_Лист70"/>
      <sheetName val="Восстановл_Лист96"/>
      <sheetName val="Восстановл_Лист33"/>
      <sheetName val="Восстановл_Лист71"/>
      <sheetName val="Восстановл_Лист36"/>
      <sheetName val="Восстановл_Лист98"/>
      <sheetName val="Восстановл_Лист34"/>
      <sheetName val="Восстановл_Лист72"/>
      <sheetName val="Восстановл_Лист73"/>
      <sheetName val="Восстановл_Лист74"/>
      <sheetName val="Восстановл_Лист31"/>
      <sheetName val="№1"/>
      <sheetName val="Сметы за сопровождение"/>
      <sheetName val="ПС_x0000__x0000__x0000__x0000__x0000__x0000_"/>
      <sheetName val="эл_химз_2"/>
      <sheetName val="геология_2"/>
      <sheetName val="6_142"/>
      <sheetName val="6_3_12"/>
      <sheetName val="6_202"/>
      <sheetName val="6_4_12"/>
      <sheetName val="6_11_1__сторонние2"/>
      <sheetName val="8_14_КР_(списание)ОПСТИКР2"/>
      <sheetName val="6_14_КР1"/>
      <sheetName val="Данные_для_расчёта_сметы1"/>
      <sheetName val="Пример_расчета1"/>
      <sheetName val="свод_21"/>
      <sheetName val="Зап-3-_СЦБ1"/>
      <sheetName val="СметаСводная_Рыб1"/>
      <sheetName val="Текущие_цены1"/>
      <sheetName val="отчет_эл_эн__20001"/>
      <sheetName val="к_84-к_831"/>
      <sheetName val="Коэфф1_1"/>
      <sheetName val="6_3"/>
      <sheetName val="6_7"/>
      <sheetName val="6_3_1_3"/>
      <sheetName val="Смета2_проект__раб_1"/>
      <sheetName val="Смета_11"/>
      <sheetName val="Production_and_Spend"/>
      <sheetName val="Прайс_лист1"/>
      <sheetName val="См_1_наруж_водопровод1"/>
      <sheetName val="Разработка_проекта1"/>
      <sheetName val="КП_НовоКов1"/>
      <sheetName val="СметаСводная_1_оч1"/>
      <sheetName val="свод_(2)"/>
      <sheetName val="Калплан_ОИ2_Макм_крестики"/>
      <sheetName val="Св__смета"/>
      <sheetName val="РБС_ИЗМ1"/>
      <sheetName val="Таблица_2"/>
      <sheetName val="ст_ГТМ"/>
      <sheetName val="кп_ГК"/>
      <sheetName val="Справочные_данные"/>
      <sheetName val="суб_подряд1"/>
      <sheetName val="ПСБ_-_ОЭ1"/>
      <sheetName val="смета_СИД"/>
      <sheetName val="ресурсная_вед_"/>
      <sheetName val="КП_к_ГК"/>
      <sheetName val="изыскания_2"/>
      <sheetName val="Калплан_Кра"/>
      <sheetName val="6_11_новый"/>
      <sheetName val="СМ_x000b__x0011__x0012__x000c__x0011__x0011__x0011__x0011__x0011__x0011_"/>
      <sheetName val="ᄀᄀᄀᄀᄀᄀᄀᄀᄀᄀᄀᄀᄀᄀᄀᄀᄀ"/>
      <sheetName val="См.3_АСУ"/>
      <sheetName val="Полигон - ИЭИ "/>
      <sheetName val="Ком"/>
      <sheetName val="Смета ТЗ АСУ-16"/>
      <sheetName val="База Геодезия"/>
      <sheetName val="База Геология"/>
      <sheetName val="База Геофизика"/>
      <sheetName val="4.1.1"/>
      <sheetName val="исп.1.1.1"/>
      <sheetName val="База Гидро"/>
      <sheetName val="4.2.1"/>
      <sheetName val="исп.1.1.2"/>
      <sheetName val="Исп. смета этап 1.1, 1.2"/>
      <sheetName val="Экология-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/>
      <sheetData sheetId="219"/>
      <sheetData sheetId="220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ная"/>
      <sheetName val="Смета ПИР"/>
      <sheetName val="АРМ_УВК"/>
      <sheetName val="КИПиА1"/>
      <sheetName val="КИПиА2"/>
      <sheetName val="КИПиА3"/>
      <sheetName val="Смета СМР"/>
      <sheetName val="Смета ПНР"/>
      <sheetName val="Смета эстакады"/>
      <sheetName val="ИД СМР"/>
      <sheetName val="ИД ПНР"/>
      <sheetName val="ИД_эстакада_Кабели"/>
      <sheetName val="График"/>
      <sheetName val="Суточная"/>
      <sheetName val="Смета 1"/>
      <sheetName val="топография"/>
      <sheetName val="Смета"/>
      <sheetName val="свод 2"/>
      <sheetName val="Данные для расчёта сметы"/>
      <sheetName val="Итог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мета"/>
      <sheetName val="1"/>
      <sheetName val="259-290"/>
      <sheetName val="р.Волхов"/>
      <sheetName val="р.Нева"/>
      <sheetName val="р.Молога"/>
      <sheetName val="518-540"/>
      <sheetName val="470-518"/>
      <sheetName val="365-405"/>
      <sheetName val="290-365"/>
      <sheetName val="157-259"/>
      <sheetName val="132-157"/>
      <sheetName val="405-470"/>
      <sheetName val="111-132"/>
      <sheetName val="93-110"/>
      <sheetName val="111"/>
      <sheetName val="Сахалин"/>
      <sheetName val="Чумляк"/>
      <sheetName val="18 рек Ю-Х"/>
      <sheetName val="нпс Палкино"/>
      <sheetName val="Россия - Китай"/>
      <sheetName val="КМ 210-238"/>
      <sheetName val="БТС-2 км 405-459"/>
      <sheetName val="БТС-2 км 405-453"/>
      <sheetName val="БТС-2 км 313-352"/>
      <sheetName val="БТС-2 км326-352"/>
      <sheetName val="Улейма И"/>
      <sheetName val="Белая УБКА"/>
      <sheetName val="Уфа"/>
      <sheetName val="км 72-75р.Левоннька"/>
      <sheetName val="dgghg"/>
      <sheetName val="бтс-2"/>
      <sheetName val="колва"/>
      <sheetName val="Чермасан"/>
      <sheetName val="Б.Сатка"/>
      <sheetName val="Корожечна"/>
      <sheetName val="Колтасы-Куйбышев"/>
      <sheetName val="Самара"/>
      <sheetName val="Мишуга"/>
      <sheetName val="киенгоп-н.Челны км 104-206"/>
      <sheetName val="ВЛ Урдома"/>
      <sheetName val="Вл Микунь Урдома"/>
      <sheetName val="ВЛ Синдор-Микунь"/>
      <sheetName val="Тон Чермасан"/>
      <sheetName val="Трасса км 16-147"/>
      <sheetName val="Тверца"/>
      <sheetName val="трасса 0-76"/>
      <sheetName val="Колва 78"/>
      <sheetName val="Гидрология .р.Колва км 38"/>
      <sheetName val="топографи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П к снег Рыбинская"/>
      <sheetName val="Калплан "/>
      <sheetName val="СметаСводная Рыб"/>
      <sheetName val="См1 ТопоГео  (планшеты)"/>
      <sheetName val="Смета2 Инвентариз"/>
      <sheetName val="Смета3 геология"/>
      <sheetName val="смета4  Дор.работы "/>
      <sheetName val="Смета5 - Сети"/>
      <sheetName val="См6 Расчет Трансп.схемы"/>
      <sheetName val="Смета6а технология"/>
      <sheetName val="См7 ГО и ЧС"/>
      <sheetName val="см8 экспресс-оценка"/>
      <sheetName val="Смета"/>
      <sheetName val="КП_к_снег_Рыбинская"/>
      <sheetName val="Калплан_"/>
      <sheetName val="СметаСводная_Рыб"/>
      <sheetName val="См1_ТопоГео__(планшеты)"/>
      <sheetName val="Смета2_Инвентариз"/>
      <sheetName val="Смета3_геология"/>
      <sheetName val="смета4__Дор_работы_"/>
      <sheetName val="Смета5_-_Сети"/>
      <sheetName val="См6_Расчет_Трансп_схемы"/>
      <sheetName val="Смета6а_технология"/>
      <sheetName val="См7_ГО_и_ЧС"/>
      <sheetName val="см8_экспресс-оценка"/>
      <sheetName val="топография"/>
      <sheetName val="топо"/>
      <sheetName val="свод 3"/>
      <sheetName val="1.3"/>
      <sheetName val="ц_1991"/>
      <sheetName val="информация"/>
      <sheetName val="Данные для расчёта сметы"/>
      <sheetName val="свод 2"/>
      <sheetName val="шаблон"/>
      <sheetName val="Землеотвод"/>
      <sheetName val="Упр"/>
      <sheetName val="См 1 наруж.водопровод"/>
      <sheetName val="СметаСводная павильон"/>
      <sheetName val="свод"/>
      <sheetName val="НМА"/>
      <sheetName val="сводная"/>
    </sheetNames>
    <sheetDataSet>
      <sheetData sheetId="0" refreshError="1"/>
      <sheetData sheetId="1" refreshError="1"/>
      <sheetData sheetId="2" refreshError="1">
        <row r="9">
          <cell r="C9" t="str">
            <v>Предпроектные проработки по объекту "Снегоплавильная камера по адресу: Фрунзенский район, ул.Рыбинская, д.2"</v>
          </cell>
        </row>
        <row r="13">
          <cell r="C13" t="str">
            <v>СПб ГУ "Дирекция транспортного строительства"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опография"/>
      <sheetName val="геология"/>
      <sheetName val="гидрология"/>
      <sheetName val="эл.химз."/>
      <sheetName val="геология "/>
      <sheetName val="СметаСводная Рыб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опография"/>
      <sheetName val="геология"/>
      <sheetName val="гидрология"/>
      <sheetName val="эл.химз."/>
      <sheetName val="геология "/>
      <sheetName val="СметаСводная Рыб"/>
      <sheetName val="Коэфф1."/>
      <sheetName val="Смета"/>
      <sheetName val="3.5"/>
      <sheetName val="СметаСводная"/>
      <sheetName val="свод1"/>
      <sheetName val="свод"/>
      <sheetName val="информация"/>
      <sheetName val="топо"/>
      <sheetName val="Данные для расчёта сметы"/>
      <sheetName val="К.рын"/>
      <sheetName val="Сводная смета"/>
      <sheetName val="ц_1991"/>
      <sheetName val="Упр"/>
      <sheetName val="шаблон"/>
      <sheetName val="1.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П к снег Рыбинская"/>
      <sheetName val="Калплан "/>
      <sheetName val="СметаСводная Рыб"/>
      <sheetName val="См1 ТопоГео  (планшеты)"/>
      <sheetName val="Смета2 Инвентариз"/>
      <sheetName val="Смета3 геология"/>
      <sheetName val="смета4  Дор.работы "/>
      <sheetName val="Смета5 - Сети"/>
      <sheetName val="См6 Расчет Трансп.схемы"/>
      <sheetName val="Смета6а технология"/>
      <sheetName val="См7 ГО и ЧС"/>
      <sheetName val="см8 экспресс-оценка"/>
      <sheetName val="топография"/>
      <sheetName val="КП_к_снег_Рыбинская"/>
      <sheetName val="Калплан_"/>
      <sheetName val="СметаСводная_Рыб"/>
      <sheetName val="См1_ТопоГео__(планшеты)"/>
      <sheetName val="Смета2_Инвентариз"/>
      <sheetName val="Смета3_геология"/>
      <sheetName val="смета4__Дор_работы_"/>
      <sheetName val="Смета5_-_Сети"/>
      <sheetName val="См6_Расчет_Трансп_схемы"/>
      <sheetName val="Смета6а_технология"/>
      <sheetName val="См7_ГО_и_ЧС"/>
      <sheetName val="см8_экспресс-оценка"/>
      <sheetName val="Смета"/>
      <sheetName val="См 1 наруж.водопровод"/>
      <sheetName val="1.3"/>
      <sheetName val="Данные для расчёта сметы"/>
      <sheetName val="Упр"/>
      <sheetName val="СметаСводная павильон"/>
      <sheetName val="топо"/>
      <sheetName val="НМА"/>
      <sheetName val="Землеотвод"/>
      <sheetName val="свод1"/>
      <sheetName val="свод 3"/>
      <sheetName val="ц_1991"/>
      <sheetName val="информация"/>
      <sheetName val="свод"/>
      <sheetName val="sapactivexlhiddensheet"/>
      <sheetName val="OCK1"/>
      <sheetName val="Калплан Кра"/>
      <sheetName val="сводная"/>
      <sheetName val="Пример расчета"/>
    </sheetNames>
    <sheetDataSet>
      <sheetData sheetId="0" refreshError="1"/>
      <sheetData sheetId="1" refreshError="1"/>
      <sheetData sheetId="2" refreshError="1">
        <row r="9">
          <cell r="C9" t="str">
            <v>Предпроектные проработки по объекту "Снегоплавильная камера по адресу: Фрунзенский район, ул.Рыбинская, д.2"</v>
          </cell>
        </row>
        <row r="13">
          <cell r="C13" t="str">
            <v>СПб ГУ "Дирекция транспортного строительства"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/>
      <sheetData sheetId="36"/>
      <sheetData sheetId="37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 2"/>
      <sheetName val="сид2"/>
      <sheetName val="изыскания 2"/>
      <sheetName val="экол из "/>
      <sheetName val="экол из"/>
      <sheetName val="экон из2"/>
      <sheetName val="дор2"/>
      <sheetName val="иск соор4"/>
      <sheetName val="трот2"/>
      <sheetName val="маф"/>
      <sheetName val="нар осв2"/>
      <sheetName val="канал2"/>
      <sheetName val="электроснаб"/>
      <sheetName val="орг_движ2"/>
      <sheetName val="внт1"/>
      <sheetName val="ГОЧС2"/>
      <sheetName val="оос2"/>
      <sheetName val="бл-во2"/>
      <sheetName val="тэч2"/>
      <sheetName val="конкурсн2"/>
      <sheetName val="экран2"/>
      <sheetName val="пер ком1"/>
      <sheetName val="арх из"/>
      <sheetName val="экон об"/>
      <sheetName val="изъят зем уч"/>
      <sheetName val="сод дор"/>
      <sheetName val="детализация"/>
      <sheetName val="авт надз"/>
      <sheetName val="См3 СЦБ-зап"/>
      <sheetName val="свод_2"/>
      <sheetName val="изыскания_2"/>
      <sheetName val="экол_из_"/>
      <sheetName val="экол_из"/>
      <sheetName val="экон_из2"/>
      <sheetName val="иск_соор4"/>
      <sheetName val="нар_осв2"/>
      <sheetName val="пер_ком1"/>
      <sheetName val="арх_из"/>
      <sheetName val="экон_об"/>
      <sheetName val="изъят_зем_уч"/>
      <sheetName val="сод_дор"/>
      <sheetName val="авт_надз"/>
      <sheetName val="Зап-3- СЦБ"/>
      <sheetName val="Смета"/>
      <sheetName val="СметаСводная Рыб"/>
      <sheetName val="Переменные и константы"/>
      <sheetName val="топография"/>
      <sheetName val="СметаСводная"/>
      <sheetName val="КП к снег Рыбинская"/>
      <sheetName val="1.3"/>
      <sheetName val="мсн"/>
      <sheetName val="СметаСводная Колпино"/>
      <sheetName val="К"/>
      <sheetName val="Данные для расчёта сметы"/>
      <sheetName val="Смета-Т"/>
      <sheetName val="оператор"/>
      <sheetName val="исх_данные"/>
      <sheetName val="D"/>
      <sheetName val="ПДР"/>
      <sheetName val="исходные данные"/>
      <sheetName val="расчетные таблицы"/>
      <sheetName val="total"/>
      <sheetName val="Комплектация"/>
      <sheetName val="трубы"/>
      <sheetName val="СМР"/>
      <sheetName val="дороги"/>
      <sheetName val="топо"/>
      <sheetName val="свод 3"/>
      <sheetName val="свод"/>
      <sheetName val="OCK1"/>
      <sheetName val="Землеотвод"/>
      <sheetName val="ИГ1"/>
      <sheetName val="р.Волхов"/>
      <sheetName val="Пример расчета"/>
      <sheetName val="Калплан Кра"/>
      <sheetName val="См 1 наруж.водопровод"/>
      <sheetName val="sapactivexlhiddensheet"/>
      <sheetName val="Общая часть"/>
      <sheetName val="Сводная"/>
    </sheetNames>
    <sheetDataSet>
      <sheetData sheetId="0" refreshError="1">
        <row r="7">
          <cell r="A7" t="str">
            <v>Наименование  строительства, стадии проектирования:Выполнение работ по  "Разработке рабочего проекта капитального ремонта моста им. 50-летия Октября в г.Пскове"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П к ГК"/>
      <sheetName val="Калплан Вер"/>
      <sheetName val="СметаСводная Колпино"/>
      <sheetName val="СмТопоГео  (планшеты)"/>
      <sheetName val="Смета2 "/>
      <sheetName val="См эколог изыск.Вит"/>
      <sheetName val="Смета геология Вит"/>
      <sheetName val="Смета 5 ОВОС"/>
      <sheetName val="смета6  Дор.работыКолпино"/>
      <sheetName val="Смета7 - СетиКолпино"/>
      <sheetName val="См8 Расчет Трансп.схемы"/>
      <sheetName val="Смета8а технология"/>
      <sheetName val="См9 ГО и ЧС"/>
      <sheetName val="см10 экспресс-оценка"/>
      <sheetName val="свод 2"/>
      <sheetName val="КП_к_ГК"/>
      <sheetName val="Калплан_Вер"/>
      <sheetName val="СметаСводная_Колпино"/>
      <sheetName val="СмТопоГео__(планшеты)"/>
      <sheetName val="Смета2_"/>
      <sheetName val="См_эколог_изыск_Вит"/>
      <sheetName val="Смета_геология_Вит"/>
      <sheetName val="Смета_5_ОВОС"/>
      <sheetName val="смета6__Дор_работыКолпино"/>
      <sheetName val="Смета7_-_СетиКолпино"/>
      <sheetName val="См8_Расчет_Трансп_схемы"/>
      <sheetName val="Смета8а_технология"/>
      <sheetName val="См9_ГО_и_ЧС"/>
      <sheetName val="см10_экспресс-оценка"/>
      <sheetName val="См3 СЦБ-зап"/>
      <sheetName val="Зап-3- СЦБ"/>
      <sheetName val="Данные для расчёта сметы"/>
      <sheetName val="См 1 наруж.водопровод"/>
      <sheetName val="Ачинский НПЗ"/>
      <sheetName val="СметаСводная"/>
      <sheetName val="топография"/>
      <sheetName val="Переменные и константы"/>
      <sheetName val="СметаСводная Рыб"/>
      <sheetName val="Смета"/>
      <sheetName val="ИГ1"/>
      <sheetName val="изыскания 2"/>
      <sheetName val="мсн"/>
      <sheetName val="информация"/>
      <sheetName val="Смета 1свод"/>
      <sheetName val="К"/>
      <sheetName val="исх.данные"/>
      <sheetName val="CENTR"/>
      <sheetName val="оператор"/>
      <sheetName val="Землеотвод"/>
      <sheetName val="Смета-Т"/>
      <sheetName val="КП к снег Рыбинская"/>
      <sheetName val="р.Волхов"/>
      <sheetName val="Калплан Кра"/>
      <sheetName val="1.3"/>
      <sheetName val="гидрология"/>
      <sheetName val="OCK1"/>
      <sheetName val="Цена"/>
      <sheetName val="Лист1"/>
      <sheetName val="Обновление"/>
      <sheetName val="График"/>
      <sheetName val="ЛС_РЕС"/>
      <sheetName val="Записка СЦБ"/>
      <sheetName val="3труба (П)"/>
    </sheetNames>
    <sheetDataSet>
      <sheetData sheetId="0" refreshError="1"/>
      <sheetData sheetId="1" refreshError="1"/>
      <sheetData sheetId="2" refreshError="1">
        <row r="5">
          <cell r="C5" t="str">
            <v>Предпроектные проработки по объекту "Снегоприемный пункт  по адресу: Витебская Сортировочная ул.,участок 1 (южнее дома №34, литера Ж, по Витебской Сортировочной ул.)"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опография"/>
      <sheetName val="геология"/>
      <sheetName val="гидрология"/>
      <sheetName val="эл.химз."/>
      <sheetName val="геология "/>
      <sheetName val="СметаСводная Колпино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опография"/>
      <sheetName val="геология"/>
      <sheetName val="гидрология"/>
      <sheetName val="эл.химз."/>
      <sheetName val="геология "/>
      <sheetName val="справка"/>
      <sheetName val="суб.подряд"/>
      <sheetName val="ПСБ - ОЭ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алплан Кра"/>
      <sheetName val="КП кра"/>
      <sheetName val="СметаСводная"/>
      <sheetName val="Смета1 топо Кра"/>
      <sheetName val="Смета2 Инвентариз Кра"/>
      <sheetName val="Смета3геология Кра"/>
      <sheetName val="см4 Оценка Кра"/>
      <sheetName val="См5 дороги"/>
      <sheetName val="6Кр.линии"/>
      <sheetName val="7Сети ТВК, кабели"/>
      <sheetName val="См8 эколог изыск"/>
      <sheetName val="Смета9регламент с 0,293"/>
      <sheetName val="См10  ГО и ЧС"/>
      <sheetName val="смета11конк докум"/>
      <sheetName val="Смета12транс потоки "/>
      <sheetName val="Смета13 Новые технологии"/>
      <sheetName val="Калплан_Кра"/>
      <sheetName val="КП_кра"/>
      <sheetName val="Смета1_топо_Кра"/>
      <sheetName val="Смета2_Инвентариз_Кра"/>
      <sheetName val="Смета3геология_Кра"/>
      <sheetName val="см4_Оценка_Кра"/>
      <sheetName val="См5_дороги"/>
      <sheetName val="6Кр_линии"/>
      <sheetName val="7Сети_ТВК,_кабели"/>
      <sheetName val="См8_эколог_изыск"/>
      <sheetName val="Смета9регламент_с_0,293"/>
      <sheetName val="См10__ГО_и_ЧС"/>
      <sheetName val="смета11конк_докум"/>
      <sheetName val="Смета12транс_потоки_"/>
      <sheetName val="Смета13_Новые_технологии"/>
      <sheetName val="СметаСводная Колпино"/>
      <sheetName val="свод 2"/>
      <sheetName val="топография"/>
      <sheetName val="Лист1"/>
      <sheetName val="Общая часть"/>
      <sheetName val="Сводная"/>
      <sheetName val="Смета"/>
      <sheetName val="СметаСводная 1 оч"/>
      <sheetName val="См3 СЦБ-зап"/>
      <sheetName val="Ачинский НПЗ"/>
      <sheetName val="справка"/>
      <sheetName val="СметаСводная павильон"/>
      <sheetName val="Данные для расчёта сметы"/>
      <sheetName val="СметаСводная снег"/>
      <sheetName val="ст ГТМ"/>
      <sheetName val="гидрология"/>
      <sheetName val="1.1."/>
      <sheetName val="К"/>
      <sheetName val="КП к ГК"/>
      <sheetName val="изыскания 2"/>
      <sheetName val="мсн"/>
      <sheetName val="СметаСводная Рыб"/>
      <sheetName val="График"/>
      <sheetName val="Зап-3- СЦБ"/>
      <sheetName val="1.3"/>
      <sheetName val="sapactivexlhiddensheet"/>
    </sheetNames>
    <sheetDataSet>
      <sheetData sheetId="0" refreshError="1"/>
      <sheetData sheetId="1" refreshError="1"/>
      <sheetData sheetId="2" refreshError="1">
        <row r="6">
          <cell r="E6" t="str">
            <v>Рабочий проект по реконструкции объекта "Улица Красина"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"/>
      <sheetName val="юн"/>
      <sheetName val="мн"/>
      <sheetName val="мсн"/>
      <sheetName val="пн"/>
      <sheetName val="домнг"/>
      <sheetName val="XLCub"/>
      <sheetName val="Вахит_Д5_Maт Баланс"/>
      <sheetName val="GRAPHS"/>
      <sheetName val="исходные данные"/>
      <sheetName val="3"/>
      <sheetName val="1"/>
      <sheetName val="2"/>
      <sheetName val="изм"/>
      <sheetName val="Обоснование"/>
      <sheetName val="Resources"/>
      <sheetName val="отказы"/>
      <sheetName val="Имущество КпоУИК"/>
      <sheetName val="Финплан"/>
      <sheetName val="обзор"/>
      <sheetName val="EKDEB90"/>
      <sheetName val="Транс_24.01"/>
      <sheetName val="расчетные таблицы"/>
      <sheetName val="ИТ 2001 ЮНГот 5.02"/>
      <sheetName val="топография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ОГНОЗ_1"/>
    </sheetNames>
    <sheetDataSet>
      <sheetData sheetId="0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П Мак"/>
      <sheetName val="сводная"/>
      <sheetName val="См1ои ТопоГео  (планшеты)"/>
      <sheetName val="Смета2ои.ИГИ ОИ"/>
      <sheetName val="Смета3ои Гидрограф мак"/>
      <sheetName val="См4 оигеол мак"/>
      <sheetName val="См5ои эколог мак"/>
      <sheetName val="смета6 ои дор.работы мак"/>
      <sheetName val="См7ои мосты"/>
      <sheetName val="см 8ОИ сети"/>
      <sheetName val="Смета9 ОВОС Мак"/>
      <sheetName val="см10 ои Водопонижение и дренаж"/>
      <sheetName val="См11ои транс потоки мак"/>
      <sheetName val="см12ои Оценка мак"/>
      <sheetName val="См 13ои ГО и ЧС"/>
      <sheetName val="См1п топо"/>
      <sheetName val="См2пИГИпроект"/>
      <sheetName val="Смета 3п Инвент"/>
      <sheetName val="Смета4п геол мак"/>
      <sheetName val="См5п Обслед и мероприятия по за"/>
      <sheetName val="смета6п дор.работы мак"/>
      <sheetName val="См7П мосты"/>
      <sheetName val="см 8П сети"/>
      <sheetName val="см9 п Водопонижение и дре"/>
      <sheetName val="См10п транс потоки мак "/>
      <sheetName val="см11п Оценка мак"/>
      <sheetName val="См 12п ГО и ЧС"/>
      <sheetName val="смета13 конк докум"/>
      <sheetName val="КП_Мак"/>
      <sheetName val="См1ои_ТопоГео__(планшеты)"/>
      <sheetName val="Смета2ои_ИГИ_ОИ"/>
      <sheetName val="Смета3ои_Гидрограф_мак"/>
      <sheetName val="См4_оигеол_мак"/>
      <sheetName val="См5ои_эколог_мак"/>
      <sheetName val="смета6_ои_дор_работы_мак"/>
      <sheetName val="См7ои_мосты"/>
      <sheetName val="см_8ОИ_сети"/>
      <sheetName val="Смета9_ОВОС_Мак"/>
      <sheetName val="см10_ои_Водопонижение_и_дренаж"/>
      <sheetName val="См11ои_транс_потоки_мак"/>
      <sheetName val="см12ои_Оценка_мак"/>
      <sheetName val="См_13ои_ГО_и_ЧС"/>
      <sheetName val="См1п_топо"/>
      <sheetName val="Смета_3п_Инвент"/>
      <sheetName val="Смета4п_геол_мак"/>
      <sheetName val="См5п_Обслед_и_мероприятия_по_за"/>
      <sheetName val="смета6п_дор_работы_мак"/>
      <sheetName val="См7П_мосты"/>
      <sheetName val="см_8П_сети"/>
      <sheetName val="см9_п_Водопонижение_и_дре"/>
      <sheetName val="См10п_транс_потоки_мак_"/>
      <sheetName val="см11п_Оценка_мак"/>
      <sheetName val="См_12п_ГО_и_ЧС"/>
      <sheetName val="смета13_конк_докум"/>
      <sheetName val="Данные для расчёта сметы"/>
      <sheetName val="топография"/>
      <sheetName val="sapactivexlhiddensheet"/>
      <sheetName val="СметаСводная 1 оч"/>
      <sheetName val="СметаСводная"/>
      <sheetName val="пятилетка"/>
      <sheetName val="мониторинг"/>
      <sheetName val="См 1 наруж.водопровод"/>
      <sheetName val="ИГ1"/>
      <sheetName val="Параметры"/>
      <sheetName val="Смета"/>
      <sheetName val="Землеотвод"/>
      <sheetName val="свод 2"/>
      <sheetName val="СметаСводная Колпино"/>
      <sheetName val="ст ГТМ"/>
      <sheetName val="х"/>
      <sheetName val="Общая часть"/>
      <sheetName val="Калплан Кра"/>
      <sheetName val="Лист1"/>
      <sheetName val="смета СИД"/>
      <sheetName val="Ачинский НПЗ"/>
      <sheetName val="гидрология"/>
      <sheetName val="Summary"/>
      <sheetName val="КП Прим (3)"/>
    </sheetNames>
    <sheetDataSet>
      <sheetData sheetId="0" refreshError="1"/>
      <sheetData sheetId="1" refreshError="1">
        <row r="7">
          <cell r="D7" t="str">
            <v>Разработка обоснования инвестиций и проекта на строительство объекта "Набережная Макарова с мостом через реку Смоленку. 1-я очередь. Участок от 2-й линии Васильевского острова до транспортной связи через остров Серный"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ал.план Жукова мес"/>
      <sheetName val="Кал.план Жукова даты - не надо"/>
      <sheetName val="СметаСводная 1 оч"/>
      <sheetName val="Смета1 Чеснович"/>
      <sheetName val="Смета2 геология"/>
      <sheetName val="См3 кадастр"/>
      <sheetName val="Смета4 Зем"/>
      <sheetName val="См5 дороги"/>
      <sheetName val="6 Кр.линии"/>
      <sheetName val="См7 мост"/>
      <sheetName val="Сети8 1 оч"/>
      <sheetName val="Смета9 регламент с 0,335"/>
      <sheetName val="Смета10 ООС"/>
      <sheetName val="смета11 конк докум"/>
      <sheetName val="См12  ГО и ЧС"/>
      <sheetName val="Кал_план_Жукова_мес"/>
      <sheetName val="Кал_план_Жукова_даты_-_не_надо"/>
      <sheetName val="СметаСводная_1_оч"/>
      <sheetName val="Смета1_Чеснович"/>
      <sheetName val="Смета2_геология"/>
      <sheetName val="См3_кадастр"/>
      <sheetName val="Смета4_Зем"/>
      <sheetName val="См5_дороги"/>
      <sheetName val="6_Кр_линии"/>
      <sheetName val="См7_мост"/>
      <sheetName val="Сети8_1_оч"/>
      <sheetName val="Смета9_регламент_с_0,335"/>
      <sheetName val="Смета10_ООС"/>
      <sheetName val="смета11_конк_докум"/>
      <sheetName val="См12__ГО_и_ЧС"/>
      <sheetName val="сводная"/>
      <sheetName val="Данные для расчёта сметы"/>
      <sheetName val="ИГ1"/>
      <sheetName val="СметаСводная"/>
      <sheetName val="Смета"/>
      <sheetName val="пятилетка"/>
      <sheetName val="мониторинг"/>
      <sheetName val="свод 2"/>
      <sheetName val="СметаСводная снег"/>
      <sheetName val="sapactivexlhiddensheet"/>
      <sheetName val="топография"/>
      <sheetName val="См 1 наруж.водопровод"/>
      <sheetName val="свод"/>
      <sheetName val="СметаСводная Колпино"/>
      <sheetName val="КП Мак"/>
      <sheetName val="Параметры"/>
      <sheetName val="1"/>
      <sheetName val="93-110"/>
      <sheetName val="Калплан Кра"/>
      <sheetName val="р.Волхов"/>
      <sheetName val="Землеотвод"/>
      <sheetName val="кп"/>
      <sheetName val="смета СИД"/>
      <sheetName val="Лист1"/>
      <sheetName val="КП Прим (3)"/>
      <sheetName val="гидрология"/>
      <sheetName val="КП к ГК"/>
      <sheetName val="Смета терзем"/>
      <sheetName val="Summary"/>
    </sheetNames>
    <sheetDataSet>
      <sheetData sheetId="0" refreshError="1"/>
      <sheetData sheetId="1" refreshError="1"/>
      <sheetData sheetId="2" refreshError="1">
        <row r="6">
          <cell r="D6" t="str">
            <v>"Реконструкция транспортной развязки на пр. Маршала Жукова через ж.д. пути в Угольную гавань". 1-ая очередь. Реконструкция Портовой ул. с выходом на дорогу в Угольную гавань и строительство ул. Морской Пехоты с мостом через р. Красненькая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анные для расчёта сметы"/>
      <sheetName val="Смета рекультивация"/>
      <sheetName val="Смета терзем"/>
      <sheetName val="СметаСводная 1 оч"/>
      <sheetName val="сводная"/>
      <sheetName val="ИГ1"/>
      <sheetName val="свод 2"/>
      <sheetName val="Смета"/>
      <sheetName val="Параметры"/>
      <sheetName val="См 1 наруж.водопровод"/>
      <sheetName val="топография"/>
      <sheetName val="СметаСводная"/>
      <sheetName val="Кал.план Жукова даты - не надо"/>
      <sheetName val="справка"/>
      <sheetName val="sapactivexlhiddensheet"/>
      <sheetName val="Коэфф1."/>
      <sheetName val="Лист1"/>
      <sheetName val="свод"/>
      <sheetName val="КП Мак"/>
      <sheetName val="СметаСводная Колпино"/>
      <sheetName val="Список"/>
      <sheetName val="р.Волхов"/>
      <sheetName val="смета СИД"/>
      <sheetName val="Землеотвод"/>
      <sheetName val="эл.химз."/>
      <sheetName val="КП НовоКов"/>
      <sheetName val="пятилетка"/>
      <sheetName val="мониторинг"/>
      <sheetName val="Калплан ОИ2 Макм крестики"/>
      <sheetName val="Коэф КВ"/>
      <sheetName val="Подрядчики"/>
      <sheetName val="Калплан Кра"/>
      <sheetName val="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алплан ОИ2 Макм крестики"/>
      <sheetName val="КП Мак-2"/>
      <sheetName val="сводная"/>
      <sheetName val="См1ТопоГео  (планшеты) Мичм"/>
      <sheetName val="Смета2 инв Мичм"/>
      <sheetName val="см 3геол арх Мичманская"/>
      <sheetName val="Смета.4ИГИ Мичм"/>
      <sheetName val="См 5эколог изыск.Мичм"/>
      <sheetName val="См6 дороги Мичм"/>
      <sheetName val="смета7 мост Мичм"/>
      <sheetName val="см 8 ОИ сети Мим"/>
      <sheetName val="Смета9 ОВОС Мичм"/>
      <sheetName val="Смета 10 трансппот Мичм"/>
      <sheetName val="смета11 оценка Мичм"/>
      <sheetName val="См 12 ГОЧС Мичм"/>
      <sheetName val="См5ои эколог мак"/>
      <sheetName val="Данные для расчёта сметы"/>
      <sheetName val="Калплан_ОИ2_Макм_крестики"/>
      <sheetName val="КП_Мак-2"/>
      <sheetName val="См1ТопоГео__(планшеты)_Мичм"/>
      <sheetName val="Смета2_инв_Мичм"/>
      <sheetName val="см_3геол_арх_Мичманская"/>
      <sheetName val="Смета_4ИГИ_Мичм"/>
      <sheetName val="См_5эколог_изыск_Мичм"/>
      <sheetName val="См6_дороги_Мичм"/>
      <sheetName val="смета7_мост_Мичм"/>
      <sheetName val="см_8_ОИ_сети_Мим"/>
      <sheetName val="Смета9_ОВОС_Мичм"/>
      <sheetName val="Смета_10_трансппот_Мичм"/>
      <sheetName val="смета11_оценка_Мичм"/>
      <sheetName val="См_12_ГОЧС_Мичм"/>
      <sheetName val="См5ои_эколог_мак"/>
      <sheetName val="СметаСводная 1 оч"/>
      <sheetName val="sapactivexlhiddensheet"/>
      <sheetName val="свод"/>
      <sheetName val="См 1 наруж.водопровод"/>
      <sheetName val="свод 2"/>
      <sheetName val="Смета"/>
      <sheetName val="ИГ1"/>
      <sheetName val="Смета терзем"/>
      <sheetName val="топография"/>
      <sheetName val="СметаСводная"/>
      <sheetName val="Кал.план Жукова даты - не надо"/>
      <sheetName val="КП Мак"/>
      <sheetName val="кп"/>
      <sheetName val="смета СИД"/>
      <sheetName val="свод (2)"/>
      <sheetName val="эл.химз."/>
      <sheetName val="КП НовоКов"/>
      <sheetName val="пятилетка"/>
      <sheetName val="мониторинг"/>
      <sheetName val="Землеотвод"/>
      <sheetName val="р.Волхов"/>
      <sheetName val="Параметры"/>
      <sheetName val="свод1"/>
      <sheetName val="1"/>
    </sheetNames>
    <sheetDataSet>
      <sheetData sheetId="0" refreshError="1"/>
      <sheetData sheetId="1" refreshError="1"/>
      <sheetData sheetId="2" refreshError="1">
        <row r="7">
          <cell r="D7" t="str">
            <v>Разработка обоснования инвестиций в строительство объекта "Морская набережная на участке между Мичманской ул. и Капитанской ул."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р1(98_00)"/>
      <sheetName val="Гр1(99_00)"/>
      <sheetName val="Гр2"/>
      <sheetName val="Гр2(06)"/>
      <sheetName val="Гр3"/>
      <sheetName val="Прод(Непр)"/>
      <sheetName val="Гр4"/>
      <sheetName val="Гр4(06)"/>
      <sheetName val="Гр5(о)"/>
      <sheetName val="Гр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п (3)"/>
      <sheetName val="кп"/>
      <sheetName val="свод (2)"/>
      <sheetName val="свод"/>
      <sheetName val="сид"/>
      <sheetName val="изыскания"/>
      <sheetName val="экон из"/>
      <sheetName val="экол из"/>
      <sheetName val="дор1"/>
      <sheetName val="иск соор"/>
      <sheetName val="светоф"/>
      <sheetName val="ост"/>
      <sheetName val="нар осв1"/>
      <sheetName val="электроснаб"/>
      <sheetName val="пер ком1"/>
      <sheetName val="канал1"/>
      <sheetName val="маф"/>
      <sheetName val="орг_движ1"/>
      <sheetName val="акт (2)"/>
      <sheetName val="ГОЧС"/>
      <sheetName val="оос"/>
      <sheetName val="бл-во1"/>
      <sheetName val="автостоянка"/>
      <sheetName val="тэч"/>
      <sheetName val="внт1"/>
      <sheetName val="сод дор"/>
      <sheetName val="изъят зем уч"/>
      <sheetName val="землеустр. _раб"/>
      <sheetName val="конкурсн"/>
      <sheetName val="графич"/>
      <sheetName val="кп_(3)"/>
      <sheetName val="свод_(2)"/>
      <sheetName val="экон_из"/>
      <sheetName val="экол_из"/>
      <sheetName val="иск_соор"/>
      <sheetName val="нар_осв1"/>
      <sheetName val="пер_ком1"/>
      <sheetName val="акт_(2)"/>
      <sheetName val="сод_дор"/>
      <sheetName val="изъят_зем_уч"/>
      <sheetName val="землеустр___раб"/>
      <sheetName val="сводная"/>
      <sheetName val="Данные для расчёта сметы"/>
      <sheetName val="СметаСводная 1 оч"/>
      <sheetName val="СметаСводная Рыб"/>
      <sheetName val="ИГ1"/>
      <sheetName val="Калплан ОИ2 Макм крестики"/>
      <sheetName val="sapactivexlhiddensheet"/>
      <sheetName val="Смета терзем"/>
      <sheetName val="См 1 наруж.водопровод"/>
      <sheetName val="СметаСводная"/>
      <sheetName val="информация"/>
      <sheetName val="топография"/>
      <sheetName val="Кал.план Жукова даты - не надо"/>
      <sheetName val="р.Волхов"/>
      <sheetName val="смета СИД"/>
      <sheetName val="пятилетка"/>
      <sheetName val="мониторинг"/>
      <sheetName val="эл.химз."/>
      <sheetName val="93-110"/>
      <sheetName val="Смета"/>
      <sheetName val="Смета 1свод"/>
      <sheetName val="Коэфф1."/>
      <sheetName val="Лист3"/>
      <sheetName val="list"/>
      <sheetName val="свод 2"/>
      <sheetName val="СметаСводная павильон"/>
      <sheetName val="Лист1"/>
      <sheetName val="свод1"/>
      <sheetName val="Смета 5.2. Кусты25,29,31,65"/>
      <sheetName val="часы"/>
      <sheetName val="см8"/>
      <sheetName val="СметаСводная снег"/>
      <sheetName val="СП"/>
    </sheetNames>
    <sheetDataSet>
      <sheetData sheetId="0" refreshError="1"/>
      <sheetData sheetId="1" refreshError="1"/>
      <sheetData sheetId="2" refreshError="1"/>
      <sheetData sheetId="3" refreshError="1">
        <row r="7">
          <cell r="A7" t="str">
            <v xml:space="preserve">Наименование  строительства, стадии проектирования:Разработка проекта реконструкции автомобильной дороги  М-10 "Скандинавия" от Санкт-Петербурга через Выборг до госграницы с Финляндией  на участках км 196+000 - таможенный пункт  Торфяновка, км 198+000 - 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П НовоКов"/>
      <sheetName val="Сводная НовоКов"/>
      <sheetName val="См 1 наруж.водопровод"/>
      <sheetName val="См 2 наруж.канализация"/>
      <sheetName val="См 3 внутр.сети"/>
      <sheetName val="Смета4 геология (архив)"/>
      <sheetName val="См5 ТопоГео  (планшеты)"/>
      <sheetName val="См6 эколог изыск."/>
      <sheetName val="Смета7 регламент с 0,293"/>
      <sheetName val="Смета5 Чеснович"/>
      <sheetName val="Смета4 НовоКов геология"/>
      <sheetName val="свод"/>
      <sheetName val="КП_НовоКов"/>
      <sheetName val="Сводная_НовоКов"/>
      <sheetName val="См_1_наруж_водопровод"/>
      <sheetName val="См_2_наруж_канализация"/>
      <sheetName val="См_3_внутр_сети"/>
      <sheetName val="Смета4_геология_(архив)"/>
      <sheetName val="См5_ТопоГео__(планшеты)"/>
      <sheetName val="См6_эколог_изыск_"/>
      <sheetName val="Смета7_регламент_с_0,293"/>
      <sheetName val="Смета5_Чеснович"/>
      <sheetName val="Смета4_НовоКов_геология"/>
      <sheetName val="сводная"/>
      <sheetName val="Данные для расчёта сметы"/>
      <sheetName val="топография"/>
      <sheetName val="СметаСводная 1 оч"/>
      <sheetName val="СС"/>
      <sheetName val="КП "/>
      <sheetName val="свод 2"/>
      <sheetName val="Смета"/>
      <sheetName val="ИГ1"/>
      <sheetName val="эл.химз."/>
      <sheetName val="sapactivexlhiddensheet"/>
      <sheetName val="свод (2)"/>
      <sheetName val="Калплан ОИ2 Макм крестики"/>
      <sheetName val="пятилетка"/>
      <sheetName val="мониторинг"/>
      <sheetName val="Параметры"/>
      <sheetName val="Смета терзем"/>
      <sheetName val="р.Волхов"/>
      <sheetName val="кп"/>
      <sheetName val="3труба (П)"/>
    </sheetNames>
    <sheetDataSet>
      <sheetData sheetId="0" refreshError="1"/>
      <sheetData sheetId="1" refreshError="1"/>
      <sheetData sheetId="2" refreshError="1">
        <row r="6">
          <cell r="D6" t="str">
            <v>Разработка предпроектных предложений по объекту: "Обеспечение водоснабжением и канализацией пос. Ново-Ковалево"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опография"/>
      <sheetName val="геология"/>
      <sheetName val="гидрология"/>
      <sheetName val="эл.химз."/>
      <sheetName val="геология "/>
      <sheetName val="РП"/>
      <sheetName val="Смета"/>
      <sheetName val="Обновление"/>
      <sheetName val="Цена"/>
      <sheetName val="Product"/>
      <sheetName val="Данные для расчёта сметы"/>
      <sheetName val="Шкаф"/>
      <sheetName val="Коэфф1."/>
      <sheetName val="Прайс лист"/>
      <sheetName val="График"/>
      <sheetName val="См 1 наруж.водопровод"/>
      <sheetName val="Восстановл_Лист7"/>
      <sheetName val="Восстановл_Лист13"/>
      <sheetName val="Восстановл_Лист15"/>
      <sheetName val="Восстановл_Лист19"/>
      <sheetName val="Восстановл_Лист44"/>
      <sheetName val="Восстановл_Лист6"/>
      <sheetName val="Восстановл_Лист4"/>
      <sheetName val="Восстановл_Лист45"/>
      <sheetName val="Восстановл_Лист9"/>
      <sheetName val="Восстановл_Лист10"/>
      <sheetName val="Восстановл_Лист46"/>
      <sheetName val="Восстановл_Лист11"/>
      <sheetName val="Восстановл_Лист47"/>
      <sheetName val="Восстановл_Лист20"/>
      <sheetName val="Восстановл_Лист49"/>
      <sheetName val="Восстановл_Лист21"/>
      <sheetName val="свод"/>
      <sheetName val="сводная"/>
      <sheetName val="свод 2"/>
      <sheetName val="Табл38-7"/>
      <sheetName val="вариант"/>
      <sheetName val="Разработка проекта"/>
      <sheetName val="Лист1"/>
      <sheetName val="ПДР"/>
      <sheetName val="КП НовоКов"/>
      <sheetName val="Summary"/>
      <sheetName val="sapactivexlhiddensheet"/>
      <sheetName val="Счет-Фактура"/>
      <sheetName val="Переменные и константы"/>
      <sheetName val="СметаСводная 1 оч"/>
      <sheetName val="ЭХЗ"/>
      <sheetName val="РасчетКомандир1"/>
      <sheetName val="РасчетКомандир2"/>
      <sheetName val="Коэфф"/>
      <sheetName val="Смета2 проект. раб."/>
      <sheetName val="Зап-3- СЦБ"/>
      <sheetName val="Кредиты"/>
      <sheetName val="Суточная"/>
      <sheetName val="данные"/>
      <sheetName val="СС"/>
      <sheetName val="Баланс"/>
      <sheetName val="Production and Spend"/>
      <sheetName val="ТИТУЛ"/>
      <sheetName val="6.14"/>
      <sheetName val="ОБЩЕСТВА"/>
      <sheetName val="6.3.1"/>
      <sheetName val="6.20"/>
      <sheetName val="6.4.1"/>
      <sheetName val="ПРОГНОЗ_1"/>
      <sheetName val="6_11_1  сторонние"/>
      <sheetName val="установки"/>
      <sheetName val="8.14 КР (списание)ОПСТИКР"/>
      <sheetName val="Стр1"/>
      <sheetName val="Список"/>
      <sheetName val="эл_химз_"/>
      <sheetName val="геология_"/>
      <sheetName val="6_14"/>
      <sheetName val="6_3_1"/>
      <sheetName val="6_20"/>
      <sheetName val="6_4_1"/>
      <sheetName val="6_11_1__сторонние"/>
      <sheetName val="8_14_КР_(списание)ОПСТИКР"/>
      <sheetName val="топо"/>
      <sheetName val="DATA"/>
      <sheetName val="Списки"/>
      <sheetName val="6.14_КР"/>
      <sheetName val="см8"/>
      <sheetName val="Прилож"/>
      <sheetName val="Пример расчета"/>
      <sheetName val="СметаСводная Рыб"/>
      <sheetName val="все"/>
      <sheetName val="Нормы"/>
      <sheetName val="OCK1"/>
      <sheetName val="1.3"/>
      <sheetName val="ИГ1"/>
      <sheetName val="К.рын"/>
      <sheetName val="Сводная смета"/>
      <sheetName val="Землеотвод"/>
      <sheetName val="Пояснение "/>
      <sheetName val="93-110"/>
      <sheetName val="list"/>
      <sheetName val="ПДР ООО &quot;Юкос ФБЦ&quot;"/>
      <sheetName val="Прибыль опл"/>
      <sheetName val="СМЕТА проект"/>
      <sheetName val="сохранить"/>
      <sheetName val="3.1"/>
      <sheetName val="Коммерческие расходы"/>
      <sheetName val="13.1"/>
      <sheetName val="исходные данные"/>
      <sheetName val="расчетные таблицы"/>
      <sheetName val="к.84-к.83"/>
      <sheetName val="Лист опроса"/>
      <sheetName val="5ОборРабМест(HP)"/>
      <sheetName val="СметаСводная Колпино"/>
      <sheetName val="HP и оргтехника"/>
      <sheetName val="Лист2"/>
      <sheetName val="2002(v2)"/>
      <sheetName val="справ."/>
      <sheetName val="справ_"/>
      <sheetName val="оборудован"/>
      <sheetName val="СметаСводная снег"/>
      <sheetName val="СметаСводная"/>
      <sheetName val="СметаСводная павильон"/>
      <sheetName val="Перечень ИУ"/>
      <sheetName val="Упр"/>
      <sheetName val="НМА"/>
      <sheetName val="оператор"/>
      <sheetName val="исх_данные"/>
      <sheetName val="ст ГТМ"/>
      <sheetName val="2002_v2_"/>
      <sheetName val="свод1"/>
      <sheetName val="таблица руководству"/>
      <sheetName val="Суточная добыча за неделю"/>
      <sheetName val="Хаттон 90.90 Femco"/>
      <sheetName val="ИД1"/>
      <sheetName val="шаблон"/>
      <sheetName val="Таблица 4 АСУТП"/>
      <sheetName val="Смета 5.2. Кусты25,29,31,65"/>
      <sheetName val="свод общ"/>
      <sheetName val="1"/>
      <sheetName val="Смета 1свод"/>
      <sheetName val="№5 СУБ Инж защ"/>
      <sheetName val="Смета 2"/>
      <sheetName val="информация"/>
      <sheetName val="Текущие цены"/>
      <sheetName val="рабочий"/>
      <sheetName val="окраска"/>
      <sheetName val="отчет эл_эн  2000"/>
      <sheetName val="3.1 ТХ"/>
      <sheetName val="ЗП_ЮНГ"/>
      <sheetName val="Данные_для_расчёта_сметы"/>
      <sheetName val="Коэфф1_"/>
      <sheetName val="Прайс_лист"/>
      <sheetName val="См_1_наруж_водопровод"/>
      <sheetName val="свод_2"/>
      <sheetName val="Разработка_проекта"/>
      <sheetName val="КП_НовоКов"/>
      <sheetName val="СметаСводная_1_оч"/>
      <sheetName val="пятилетка"/>
      <sheetName val="мониторинг"/>
      <sheetName val="свод (2)"/>
      <sheetName val="Калплан ОИ2 Макм крестики"/>
      <sheetName val="ПОДПИСИ"/>
      <sheetName val="РАСЧЕТ"/>
      <sheetName val="эл_химз_1"/>
      <sheetName val="геология_1"/>
      <sheetName val="6_141"/>
      <sheetName val="6_3_11"/>
      <sheetName val="6_201"/>
      <sheetName val="6_4_11"/>
      <sheetName val="6_11_1__сторонние1"/>
      <sheetName val="8_14_КР_(списание)ОПСТИКР1"/>
      <sheetName val="6_14_КР"/>
      <sheetName val="Текущие_цены"/>
      <sheetName val="Зап-3-_СЦБ"/>
      <sheetName val="Пример_расчета"/>
      <sheetName val="СметаСводная_Рыб"/>
      <sheetName val="отчет_эл_эн__2000"/>
      <sheetName val="к_84-к_83"/>
      <sheetName val="6.3"/>
      <sheetName val="6.7"/>
      <sheetName val="6.3.1.3"/>
      <sheetName val="КП (2)"/>
      <sheetName val="Бюджет"/>
      <sheetName val="Norm"/>
      <sheetName val="свод 3"/>
      <sheetName val="ID"/>
      <sheetName val="Смета 1"/>
      <sheetName val="Смета2_проект__раб_"/>
      <sheetName val="Смета_1"/>
      <sheetName val="Св. смета"/>
      <sheetName val="РБС ИЗМ1"/>
      <sheetName val="Исполнение _освоение по закупк_"/>
      <sheetName val="Исполнение для Ускова"/>
      <sheetName val="Выборка по отсыпкам"/>
      <sheetName val="ИП _отсыпки_"/>
      <sheetName val="ИП _отсыпки_ФОТ_диз_т_"/>
      <sheetName val="ИП _отсыпки_ _выборка_"/>
      <sheetName val="Исполнение по оборуд_"/>
      <sheetName val="Исполнение по оборуд_ _2_"/>
      <sheetName val="Исполнение сжато"/>
      <sheetName val="Форма для бурения"/>
      <sheetName val="Форма для КС"/>
      <sheetName val="Форма для ГР"/>
      <sheetName val="Корректировка"/>
      <sheetName val="Вспомогательный"/>
      <sheetName val="Calc"/>
      <sheetName val="История"/>
      <sheetName val="Р1"/>
      <sheetName val="Параметры_i"/>
      <sheetName val="Таблица 2"/>
      <sheetName val="Input"/>
      <sheetName val="Calculation"/>
      <sheetName val="Амур ДОН"/>
      <sheetName val="кп ГК"/>
      <sheetName val="Справочные данные"/>
      <sheetName val="Б.Сатка"/>
      <sheetName val="total"/>
      <sheetName val="Комплектация"/>
      <sheetName val="трубы"/>
      <sheetName val="СМР"/>
      <sheetName val="дороги"/>
      <sheetName val="РН-ПНГ"/>
      <sheetName val="влад-таблица"/>
      <sheetName val="2002(v1)"/>
      <sheetName val="Подрядчики"/>
      <sheetName val="Январь"/>
      <sheetName val="Итог"/>
      <sheetName val="мсн"/>
      <sheetName val="мат"/>
      <sheetName val="3.5"/>
      <sheetName val="справка"/>
      <sheetName val="суб.подряд"/>
      <sheetName val="ПСБ - ОЭ"/>
      <sheetName val="суб_подряд"/>
      <sheetName val="ПСБ_-_ОЭ"/>
      <sheetName val="D"/>
      <sheetName val="Ачинский НПЗ"/>
      <sheetName val="4"/>
      <sheetName val="ИД"/>
      <sheetName val="См3 СЦБ-зап"/>
      <sheetName val="смета СИД"/>
      <sheetName val="часы"/>
      <sheetName val="ресурсная вед."/>
      <sheetName val="ИДвалка"/>
      <sheetName val="р.Волхов"/>
      <sheetName val="Смета терзем"/>
      <sheetName val="КП к ГК"/>
      <sheetName val="изыскания 2"/>
      <sheetName val="Калплан Кра"/>
      <sheetName val="Материалы"/>
      <sheetName val="Кал.план Жукова даты - не надо"/>
      <sheetName val="Спецификация"/>
      <sheetName val="смета 2 проект. работы"/>
      <sheetName val="Хар_"/>
      <sheetName val="С1_"/>
      <sheetName val="СтрЗапасов (2)"/>
      <sheetName val="НМ расчеты"/>
      <sheetName val="СС замеч с ответами"/>
      <sheetName val="начало"/>
      <sheetName val="Main"/>
      <sheetName val="УП _2004"/>
      <sheetName val="Курсы"/>
      <sheetName val="3.2"/>
      <sheetName val="3.3"/>
      <sheetName val="Р2.1"/>
      <sheetName val="Р2.2"/>
      <sheetName val="Р3"/>
      <sheetName val="Р4"/>
      <sheetName val="Р5"/>
      <sheetName val="Р7"/>
      <sheetName val="Удельные(проф.)"/>
      <sheetName val="Константы и результаты"/>
      <sheetName val="Лизинг"/>
      <sheetName val="расчет №3"/>
      <sheetName val="в работу"/>
      <sheetName val="1ПС"/>
      <sheetName val="20_Кредиты краткосрочные"/>
      <sheetName val="ц_1991"/>
      <sheetName val="ДКС"/>
      <sheetName val="Етыпур"/>
      <sheetName val="НВГПЗ"/>
      <sheetName val="НГКХ"/>
      <sheetName val="ПСП"/>
      <sheetName val="Тобольск"/>
      <sheetName val="УПН"/>
      <sheetName val="ПСПавтодор"/>
      <sheetName val="Лист3"/>
      <sheetName val="АЧ"/>
      <sheetName val="кп"/>
      <sheetName val="6.11 новый"/>
      <sheetName val="Баланс (Ф1)"/>
      <sheetName val="К"/>
      <sheetName val="ПД"/>
      <sheetName val="Полигон - ИЭИ "/>
      <sheetName val="Ком"/>
      <sheetName val="Общая часть"/>
      <sheetName val="Табл.5"/>
      <sheetName val="Табл.2"/>
      <sheetName val="Исх.данные"/>
      <sheetName val="MAIN_PARAMETERS"/>
      <sheetName val="RSOILBAL"/>
      <sheetName val="ВКЕ"/>
      <sheetName val="rvldmrv"/>
      <sheetName val="Additives"/>
      <sheetName val="Ryazan"/>
      <sheetName val="Assumpt"/>
      <sheetName val="Control"/>
      <sheetName val="Параметры"/>
      <sheetName val="См №3 ОПР"/>
      <sheetName val="см.№6 АВЗУ и ГПЗУ"/>
      <sheetName val="Геофизика"/>
      <sheetName val="Геодезия"/>
      <sheetName val="Экология1"/>
      <sheetName val="НГХК"/>
      <sheetName val="КП к снег Рыбинская"/>
      <sheetName val="АУП"/>
      <sheetName val="CENTR"/>
      <sheetName val="4сд"/>
      <sheetName val="2сд"/>
      <sheetName val="7сд"/>
      <sheetName val="Lim"/>
      <sheetName val="Справочник"/>
      <sheetName val="PwC Copies from old models --&gt;&gt;"/>
      <sheetName val="Справочники"/>
      <sheetName val="Сравнение ДПН факт 06-07"/>
      <sheetName val="Journals"/>
      <sheetName val="Names"/>
      <sheetName val="DMTR_BP_03"/>
      <sheetName val="см №1.1 Геодезические работы "/>
      <sheetName val="см №1.4 Экология "/>
      <sheetName val="Input Assumptions"/>
      <sheetName val="2.2 "/>
      <sheetName val="Расчет курса"/>
      <sheetName val="XLR_NoRangeSheet"/>
      <sheetName val="НЕДЕЛИ"/>
      <sheetName val="GD"/>
      <sheetName val="АСУ ТП 1 этап ПД"/>
      <sheetName val="Перечень Заказчиков"/>
      <sheetName val="Капитальные затраты"/>
      <sheetName val="Opex personnel (Term facs)"/>
      <sheetName val="трансформация1"/>
      <sheetName val="breakdown"/>
      <sheetName val="Destination"/>
      <sheetName val="EKDEB90"/>
      <sheetName val="Коэф КВ"/>
      <sheetName val="матер."/>
      <sheetName val="КП Прим (3)"/>
      <sheetName val="кп (3)"/>
      <sheetName val="СП"/>
      <sheetName val="фонтан разбитый2"/>
      <sheetName val="1155"/>
      <sheetName val=""/>
      <sheetName val="13_1"/>
      <sheetName val="накладная"/>
      <sheetName val="Акт"/>
      <sheetName val="Смета-Т"/>
      <sheetName val="Смета 3 Гидролог"/>
      <sheetName val="Записка СЦБ"/>
      <sheetName val="РС "/>
      <sheetName val="геолог"/>
      <sheetName val="Курс доллара"/>
      <sheetName val="Календарь новый"/>
      <sheetName val="Смета № 1 ИИ линия"/>
      <sheetName val="Дополнительные параметры"/>
      <sheetName val="ЛЧ"/>
      <sheetName val="Leistungsakt"/>
      <sheetName val="Свод объем"/>
      <sheetName val="Дог цена"/>
      <sheetName val="SakhNIPI5"/>
      <sheetName val="ПИР"/>
      <sheetName val="Коэф"/>
      <sheetName val="выборка на22 июня"/>
      <sheetName val="HP_и_оргтехника"/>
      <sheetName val="СМЕТА_проект"/>
      <sheetName val="Лист_опроса"/>
      <sheetName val="ОПС"/>
      <sheetName val="СметаСводная_снег"/>
      <sheetName val="Хаттон_90_90_Femco"/>
      <sheetName val="свод_общ"/>
      <sheetName val="таблица_руководству"/>
      <sheetName val="Суточная_добыча_за_неделю"/>
      <sheetName val="СметаСводная_павильон"/>
      <sheetName val="3труба (П)"/>
      <sheetName val="15"/>
      <sheetName val="Объемы работ по ПВ"/>
      <sheetName val="ИПЦ2002-2004"/>
      <sheetName val="Восстановл_Лист75"/>
      <sheetName val="Восстановл_Лист76"/>
      <sheetName val="Восстановл_Лист77"/>
      <sheetName val="Восстановл_Лист78"/>
      <sheetName val="Восстановл_Лист79"/>
      <sheetName val="Восстановл_Лист80"/>
      <sheetName val="Восстановл_Лист81"/>
      <sheetName val="Восстановл_Лист82"/>
      <sheetName val="Восстановл_Лист83"/>
      <sheetName val="Восстановл_Лист84"/>
      <sheetName val="Восстановл_Лист85"/>
      <sheetName val="Восстановл_Лист88"/>
      <sheetName val="Восстановл_Лист91"/>
      <sheetName val="Восстановл_Лист92"/>
      <sheetName val="Восстановл_Лист86"/>
      <sheetName val="Восстановл_Лист89"/>
      <sheetName val="Восстановл_Лист87"/>
      <sheetName val="Восстановл_Лист90"/>
      <sheetName val="Восстановл_Лист93"/>
      <sheetName val="Восстановл_Лист94"/>
      <sheetName val="Восстановл_Лист95"/>
      <sheetName val="Восстановл_Лист38"/>
      <sheetName val="Восстановл_Лист40"/>
      <sheetName val="Восстановл_Лист39"/>
      <sheetName val="Восстановл_Лист41"/>
      <sheetName val="Восстановл_Лист8"/>
      <sheetName val="Восстановл_Лист17"/>
      <sheetName val="Восстановл_Лист37"/>
      <sheetName val="16"/>
      <sheetName val="Исходные"/>
      <sheetName val="Капвложения"/>
      <sheetName val="259-290"/>
      <sheetName val="р.Нева"/>
      <sheetName val="р.Молога"/>
      <sheetName val="518-540"/>
      <sheetName val="470-518"/>
      <sheetName val="365-405"/>
      <sheetName val="290-365"/>
      <sheetName val="157-259"/>
      <sheetName val="132-157"/>
      <sheetName val="405-470"/>
      <sheetName val="111-132"/>
      <sheetName val="111"/>
      <sheetName val="Сахалин"/>
      <sheetName val="Чумляк"/>
      <sheetName val="18 рек Ю-Х"/>
      <sheetName val="нпс Палкино"/>
      <sheetName val="Россия - Китай"/>
      <sheetName val="КМ 210-238"/>
      <sheetName val="БТС-2 км 405-459"/>
      <sheetName val="БТС-2 км 405-453"/>
      <sheetName val="БТС-2 км 313-352"/>
      <sheetName val="БТС-2 км326-352"/>
      <sheetName val="Улейма И"/>
      <sheetName val="Белая УБКА"/>
      <sheetName val="Уфа"/>
      <sheetName val="км 72-75р.Левоннька"/>
      <sheetName val="dgghg"/>
      <sheetName val="бтс-2"/>
      <sheetName val="колва"/>
      <sheetName val="Чермасан"/>
      <sheetName val="Корожечна"/>
      <sheetName val="Колтасы-Куйбышев"/>
      <sheetName val="Самара"/>
      <sheetName val="Мишуга"/>
      <sheetName val="киенгоп-н.Челны км 104-206"/>
      <sheetName val="ВЛ Урдома"/>
      <sheetName val="Вл Микунь Урдома"/>
      <sheetName val="ВЛ Синдор-Микунь"/>
      <sheetName val="Тон Чермасан"/>
      <sheetName val="Трасса км 16-147"/>
      <sheetName val="Тверца"/>
      <sheetName val="трасса 0-76"/>
      <sheetName val="Колва 78"/>
      <sheetName val="Гидрология .р.Колва км 38"/>
      <sheetName val="Восстановл_Лист5"/>
      <sheetName val="Восстановл_Лист29"/>
      <sheetName val="Восстановл_Лист2"/>
      <sheetName val="Восстановл_Лист27"/>
      <sheetName val="Восстановл_Лист28"/>
      <sheetName val="Восстановл_Лист12"/>
      <sheetName val="Восстановл_Лист14"/>
      <sheetName val="Восстановл_Лист1"/>
      <sheetName val="Восстановл_Лист18"/>
      <sheetName val="Восстановл_Лист25"/>
      <sheetName val="ГПК"/>
      <sheetName val="Западн"/>
      <sheetName val="ПСП "/>
      <sheetName val="Спр_общий"/>
      <sheetName val="р_Волхов"/>
      <sheetName val="р_Нева"/>
      <sheetName val="р_Молога"/>
      <sheetName val="18_рек_Ю-Х"/>
      <sheetName val="нпс_Палкино"/>
      <sheetName val="Россия_-_Китай"/>
      <sheetName val="КМ_210-238"/>
      <sheetName val="БТС-2_км_405-459"/>
      <sheetName val="БТС-2_км_405-453"/>
      <sheetName val="БТС-2_км_313-352"/>
      <sheetName val="БТС-2_км326-352"/>
      <sheetName val="Улейма_И"/>
      <sheetName val="Белая_УБКА"/>
      <sheetName val="км_72-75р_Левоннька"/>
      <sheetName val="Б_Сатка"/>
      <sheetName val="киенгоп-н_Челны_км_104-206"/>
      <sheetName val="ВЛ_Урдома"/>
      <sheetName val="Вл_Микунь_Урдома"/>
      <sheetName val="ВЛ_Синдор-Микунь"/>
      <sheetName val="Тон_Чермасан"/>
      <sheetName val="Трасса_км_16-147"/>
      <sheetName val="трасса_0-76"/>
      <sheetName val="Колва_78"/>
      <sheetName val="Гидрология__р_Колва_км_38"/>
      <sheetName val="свод_3"/>
      <sheetName val="ПСП_"/>
      <sheetName val="Сводная_смета"/>
      <sheetName val="Стр1По"/>
      <sheetName val="Новая сводка (до бюджета) (2)"/>
      <sheetName val="Что пришло"/>
      <sheetName val="влад-таблица (2)"/>
      <sheetName val="Новая сводка (до бюджета)"/>
      <sheetName val="Сводка"/>
      <sheetName val="Новая сводка"/>
      <sheetName val="Бю-т"/>
      <sheetName val="ПерехОстатки"/>
      <sheetName val="Общие расходы"/>
      <sheetName val="Новая сводка (по бюджету)"/>
      <sheetName val="âëàä-òàáëèöà"/>
      <sheetName val="Íîâàÿ ñâîäêà (äî áþäæåòà) (2)"/>
      <sheetName val="×òî ïðèøëî"/>
      <sheetName val="âëàä-òàáëèöà (2)"/>
      <sheetName val="Íîâàÿ ñâîäêà (äî áþäæåòà)"/>
      <sheetName val="Ñâîäêà"/>
      <sheetName val="Íîâàÿ ñâîäêà"/>
      <sheetName val="Áþ-ò"/>
      <sheetName val="ÏåðåõÎñòàòêè"/>
      <sheetName val="Îáùèå ðàñõîäû"/>
      <sheetName val="Íîâàÿ ñâîäêà (ïî áþäæåòó)"/>
      <sheetName val="влад_таблица"/>
      <sheetName val="6.10.1"/>
      <sheetName val="Восстановл_Лист16"/>
      <sheetName val="6.7.3_ТН"/>
      <sheetName val="6.1"/>
      <sheetName val="НДС"/>
      <sheetName val="Гр5(о)"/>
      <sheetName val="пр_5_1"/>
      <sheetName val="Россия"/>
      <sheetName val="Украина"/>
      <sheetName val="Белорусия"/>
      <sheetName val="6.52-свод"/>
      <sheetName val="Новая_сводка_(до_бюджета)_(2)"/>
      <sheetName val="Что_пришло"/>
      <sheetName val="влад-таблица_(2)"/>
      <sheetName val="Новая_сводка_(до_бюджета)"/>
      <sheetName val="Новая_сводка"/>
      <sheetName val="Общие_расходы"/>
      <sheetName val="Новая_сводка_(по_бюджету)"/>
      <sheetName val="Íîâàÿ_ñâîäêà_(äî_áþäæåòà)_(2)"/>
      <sheetName val="×òî_ïðèøëî"/>
      <sheetName val="âëàä-òàáëèöà_(2)"/>
      <sheetName val="Íîâàÿ_ñâîäêà_(äî_áþäæåòà)"/>
      <sheetName val="Íîâàÿ_ñâîäêà"/>
      <sheetName val="Îáùèå_ðàñõîäû"/>
      <sheetName val="Íîâàÿ_ñâîäêà_(ïî_áþäæåòó)"/>
      <sheetName val="6_10_1"/>
      <sheetName val="6_7_3_ТН"/>
      <sheetName val="6_1"/>
      <sheetName val="ЦО"/>
      <sheetName val="Статьи"/>
      <sheetName val="2"/>
      <sheetName val="Новая_сводка_(до_бюджета)_(2)1"/>
      <sheetName val="Что_пришло1"/>
      <sheetName val="влад-таблица_(2)1"/>
      <sheetName val="Новая_сводка_(до_бюджета)1"/>
      <sheetName val="Новая_сводка1"/>
      <sheetName val="Общие_расходы1"/>
      <sheetName val="Новая_сводка_(по_бюджету)1"/>
      <sheetName val="Íîâàÿ_ñâîäêà_(äî_áþäæåòà)_(2)1"/>
      <sheetName val="×òî_ïðèøëî1"/>
      <sheetName val="âëàä-òàáëèöà_(2)1"/>
      <sheetName val="Íîâàÿ_ñâîäêà_(äî_áþäæåòà)1"/>
      <sheetName val="Íîâàÿ_ñâîäêà1"/>
      <sheetName val="Îáùèå_ðàñõîäû1"/>
      <sheetName val="Íîâàÿ_ñâîäêà_(ïî_áþäæåòó)1"/>
      <sheetName val="6_10_11"/>
      <sheetName val="6_7_3_ТН1"/>
      <sheetName val="6_11"/>
      <sheetName val="6_52-свод"/>
      <sheetName val="ДДС (Форма №3)"/>
      <sheetName val="09-07"/>
      <sheetName val="Титул1"/>
      <sheetName val="Титул2"/>
      <sheetName val="Титул3"/>
      <sheetName val="Info"/>
      <sheetName val="Таблица 5"/>
      <sheetName val="Таблица 3"/>
      <sheetName val="1.401.2"/>
      <sheetName val="Source lists"/>
      <sheetName val="3_1"/>
      <sheetName val="Коммерческие_расходы"/>
      <sheetName val="СС_замеч_с_ответами"/>
      <sheetName val="ПДР_ООО_&quot;Юкос_ФБЦ&quot;"/>
      <sheetName val="УП__2004"/>
      <sheetName val="Ачинский_НПЗ"/>
      <sheetName val="3_2"/>
      <sheetName val="3_3"/>
      <sheetName val="Р2_1"/>
      <sheetName val="Р2_2"/>
      <sheetName val="Удельные(проф_)"/>
      <sheetName val="Константы_и_результаты"/>
      <sheetName val="расчет_№3"/>
      <sheetName val="в_работу"/>
      <sheetName val="№5_СУБ_Инж_защ"/>
      <sheetName val="исходные_данные"/>
      <sheetName val="расчетные_таблицы"/>
      <sheetName val="Исполнение__освоение_по_закупк_"/>
      <sheetName val="Исполнение_для_Ускова"/>
      <sheetName val="Выборка_по_отсыпкам"/>
      <sheetName val="ИП__отсыпки_"/>
      <sheetName val="ИП__отсыпки_ФОТ_диз_т_"/>
      <sheetName val="ИП__отсыпки___выборка_"/>
      <sheetName val="Исполнение_по_оборуд_"/>
      <sheetName val="Исполнение_по_оборуд___2_"/>
      <sheetName val="Исполнение_сжато"/>
      <sheetName val="Форма_для_бурения"/>
      <sheetName val="Форма_для_КС"/>
      <sheetName val="Форма_для_ГР"/>
      <sheetName val="Смета_1свод"/>
      <sheetName val="Прибыль_опл"/>
      <sheetName val="Амур_ДОН"/>
      <sheetName val="справ_1"/>
      <sheetName val="Перечень_ИУ"/>
      <sheetName val="3_1_ТХ"/>
      <sheetName val="1_3"/>
      <sheetName val="К_рын"/>
      <sheetName val="3_5"/>
      <sheetName val="См3_СЦБ-зап"/>
      <sheetName val="СметаСводная_Колпино"/>
      <sheetName val="Смета_2"/>
      <sheetName val="Таблица_4_АСУТП"/>
      <sheetName val="20_Кредиты_краткосрочные"/>
      <sheetName val="Перечень_Заказчиков"/>
      <sheetName val="Переменные_и_константы"/>
      <sheetName val="КП_к_снег_Рыбинская"/>
      <sheetName val="Смета_5_2__Кусты25,29,31,65"/>
      <sheetName val="Табл_5"/>
      <sheetName val="Табл_2"/>
      <sheetName val="Капитальные_затраты"/>
      <sheetName val="Opex_personnel_(Term_facs)"/>
      <sheetName val="КП_(2)"/>
      <sheetName val="2_2_"/>
      <sheetName val="Rub"/>
      <sheetName val="Восстановл_Лист42"/>
      <sheetName val="Восстановл_Лист22"/>
      <sheetName val="Восстановл_Лист43"/>
      <sheetName val="Восстановл_Лист24"/>
      <sheetName val="Восстановл_Лист48"/>
      <sheetName val="Восстановл_Лист50"/>
      <sheetName val="Восстановл_Лист30"/>
      <sheetName val="Восстановл_Лист51"/>
      <sheetName val="Восстановл_Лист23"/>
      <sheetName val="Восстановл_Лист32"/>
      <sheetName val="Восстановл_Лист52"/>
      <sheetName val="Восстановл_Лист53"/>
      <sheetName val="Восстановл_Лист55"/>
      <sheetName val="Восстановл_Лист56"/>
      <sheetName val="Восстановл_Лист26"/>
      <sheetName val="Восстановл_Лист57"/>
      <sheetName val="Восстановл_Лист58"/>
      <sheetName val="Восстановл_Лист59"/>
      <sheetName val="Восстановл_Лист60"/>
      <sheetName val="Восстановл_Лист61"/>
      <sheetName val="Восстановл_Лист3"/>
      <sheetName val="Восстановл_Лист62"/>
      <sheetName val="Восстановл_Лист63"/>
      <sheetName val="Восстановл_Лист64"/>
      <sheetName val="Восстановл_Лист35"/>
      <sheetName val="Восстановл_Лист67"/>
      <sheetName val="Восстановл_Лист68"/>
      <sheetName val="Восстановл_Лист65"/>
      <sheetName val="Восстановл_Лист69"/>
      <sheetName val="Восстановл_Лист66"/>
      <sheetName val="Восстановл_Лист97"/>
      <sheetName val="Восстановл_Лист54"/>
      <sheetName val="Восстановл_Лист70"/>
      <sheetName val="Восстановл_Лист96"/>
      <sheetName val="Восстановл_Лист33"/>
      <sheetName val="Восстановл_Лист71"/>
      <sheetName val="Восстановл_Лист36"/>
      <sheetName val="Восстановл_Лист98"/>
      <sheetName val="Восстановл_Лист34"/>
      <sheetName val="Восстановл_Лист72"/>
      <sheetName val="Восстановл_Лист73"/>
      <sheetName val="Восстановл_Лист74"/>
      <sheetName val="Восстановл_Лист31"/>
      <sheetName val="М_1"/>
      <sheetName val="PO Data"/>
      <sheetName val="ПРОЦЕНТЫ"/>
      <sheetName val="См.3_АСУ"/>
      <sheetName val="MararashA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/>
      <sheetData sheetId="228"/>
      <sheetData sheetId="229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4"/>
      <sheetName val="ф5"/>
      <sheetName val="свод 2"/>
      <sheetName val="ТОПО ГЕО"/>
      <sheetName val="экол из "/>
      <sheetName val="110 (2)"/>
      <sheetName val="защита (2)"/>
      <sheetName val="АСУ"/>
      <sheetName val="диспетчерское упр"/>
      <sheetName val="связь (2)"/>
      <sheetName val="ЭМС"/>
      <sheetName val="ГОЧС2"/>
      <sheetName val="орг_движ2"/>
      <sheetName val="оос1"/>
      <sheetName val="топография"/>
      <sheetName val="ИГ1"/>
      <sheetName val="свод_2"/>
      <sheetName val="ТОПО_ГЕО"/>
      <sheetName val="экол_из_"/>
      <sheetName val="110_(2)"/>
      <sheetName val="защита_(2)"/>
      <sheetName val="диспетчерское_упр"/>
      <sheetName val="связь_(2)"/>
      <sheetName val="См 1 наруж.водопровод"/>
      <sheetName val="свод"/>
      <sheetName val="Данные для расчёта сметы"/>
      <sheetName val="сводная"/>
      <sheetName val="СМЕТА проект"/>
      <sheetName val="СметаСводная 1 оч"/>
      <sheetName val="СметаСводная Рыб"/>
      <sheetName val="СметаСводная"/>
      <sheetName val="Объемы работ по ПВ"/>
      <sheetName val="Смета 1свод"/>
      <sheetName val="3труба (П)"/>
      <sheetName val="Лист1"/>
    </sheetNames>
    <sheetDataSet>
      <sheetData sheetId="0" refreshError="1"/>
      <sheetData sheetId="1" refreshError="1"/>
      <sheetData sheetId="2" refreshError="1">
        <row r="10">
          <cell r="D10" t="str">
            <v xml:space="preserve"> ОАО "Ленэнерго"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Цена"/>
      <sheetName val="Product"/>
      <sheetName val="Обновление"/>
      <sheetName val="Лист1"/>
      <sheetName val="Книга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П Прим (3)"/>
      <sheetName val="Калплан Прим"/>
      <sheetName val="КП Прим"/>
      <sheetName val="СметаСводная"/>
      <sheetName val="см1 топо Прим (2)"/>
      <sheetName val="см2 меж Прим"/>
      <sheetName val="см3 натинв. Прим"/>
      <sheetName val="Смета4 геологияПрим"/>
      <sheetName val="см5 трансп.пот. Прим"/>
      <sheetName val="смета 6 база  Прим"/>
      <sheetName val="Смета 7 инж.комм, НО Прим"/>
      <sheetName val="См 8 эколог изыск.Прим"/>
      <sheetName val="Смета 9 регламент Прим"/>
      <sheetName val="смета10 конк докум Прим"/>
      <sheetName val="смета 11регл2 Прим"/>
      <sheetName val="смета12 оценка Прим"/>
      <sheetName val="См 13 ГОЧС Прим"/>
      <sheetName val="КП Прим (2)"/>
      <sheetName val="см1 топо Прим"/>
      <sheetName val="см2 меж Прим (2)"/>
      <sheetName val="свод 2"/>
      <sheetName val="КП_Прим_(3)"/>
      <sheetName val="Калплан_Прим"/>
      <sheetName val="КП_Прим"/>
      <sheetName val="см1_топо_Прим_(2)"/>
      <sheetName val="см2_меж_Прим"/>
      <sheetName val="см3_натинв__Прим"/>
      <sheetName val="Смета4_геологияПрим"/>
      <sheetName val="см5_трансп_пот__Прим"/>
      <sheetName val="смета_6_база__Прим"/>
      <sheetName val="Смета_7_инж_комм,_НО_Прим"/>
      <sheetName val="См_8_эколог_изыск_Прим"/>
      <sheetName val="Смета_9_регламент_Прим"/>
      <sheetName val="смета10_конк_докум_Прим"/>
      <sheetName val="смета_11регл2_Прим"/>
      <sheetName val="смета12_оценка_Прим"/>
      <sheetName val="См_13_ГОЧС_Прим"/>
      <sheetName val="КП_Прим_(2)"/>
      <sheetName val="см1_топо_Прим"/>
      <sheetName val="см2_меж_Прим_(2)"/>
      <sheetName val="ИГ1"/>
      <sheetName val="топография"/>
      <sheetName val="см8"/>
      <sheetName val="сводная"/>
      <sheetName val="свод"/>
      <sheetName val="Данные для расчёта сметы"/>
      <sheetName val="См 1 наруж.водопровод"/>
      <sheetName val="свод1"/>
      <sheetName val="Объемы работ по ПВ"/>
      <sheetName val="Смета 1свод"/>
      <sheetName val="гидрология"/>
      <sheetName val="СметаСводная Рыб"/>
      <sheetName val="Смета"/>
      <sheetName val="КП НовоКов"/>
      <sheetName val="НМА"/>
      <sheetName val="3труба (П)"/>
      <sheetName val="эл.химз."/>
      <sheetName val="свод (2)"/>
      <sheetName val="кп"/>
      <sheetName val="Калплан ОИ2 Макм крестики"/>
      <sheetName val="Смета терзем"/>
      <sheetName val="Смета 2"/>
      <sheetName val="sapactivexlhiddensheet"/>
    </sheetNames>
    <sheetDataSet>
      <sheetData sheetId="0" refreshError="1"/>
      <sheetData sheetId="1" refreshError="1"/>
      <sheetData sheetId="2" refreshError="1"/>
      <sheetData sheetId="3" refreshError="1">
        <row r="7">
          <cell r="C7" t="str">
            <v>Разработка рабочего проекта строительства объекта "База механизации СПб ГУСПП "Приморское" по адресу: Приморский район, Камышовая ул., участок 1 (напротив дома № 22, корп.1 по Камышовой ул.)</v>
          </cell>
        </row>
        <row r="9">
          <cell r="C9" t="str">
            <v>ООО НИИПРИИ  "Севзапинжтехнология"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счет стоимости"/>
      <sheetName val="Снижение"/>
      <sheetName val="ССР"/>
      <sheetName val="Таблица"/>
      <sheetName val="Регионы"/>
      <sheetName val="НМЦ лота"/>
    </sheetNames>
    <sheetDataSet>
      <sheetData sheetId="0" refreshError="1"/>
      <sheetData sheetId="1"/>
      <sheetData sheetId="2" refreshError="1"/>
      <sheetData sheetId="3">
        <row r="173">
          <cell r="B173" t="str">
            <v>Ж/б опора одностоечная</v>
          </cell>
        </row>
        <row r="174">
          <cell r="B174" t="str">
            <v>Ж/б опора одностоечная с ж.б подкосом</v>
          </cell>
        </row>
        <row r="175">
          <cell r="B175" t="str">
            <v>Дерев. опора одностоечная</v>
          </cell>
        </row>
        <row r="176">
          <cell r="B176" t="str">
            <v>Дерев. опора одностоечная с ж/б подкосом</v>
          </cell>
        </row>
        <row r="177">
          <cell r="B177" t="str">
            <v>Ж/б опора одностоечная</v>
          </cell>
        </row>
        <row r="178">
          <cell r="B178" t="str">
            <v>Ж/б опора одностоечная с ж.б подкосом</v>
          </cell>
        </row>
        <row r="179">
          <cell r="B179" t="str">
            <v>Дерев. опора одностоечная</v>
          </cell>
        </row>
        <row r="180">
          <cell r="B180" t="str">
            <v>Дерев. опора одностоечная с ж/б подкосом</v>
          </cell>
        </row>
      </sheetData>
      <sheetData sheetId="4">
        <row r="6">
          <cell r="B6" t="str">
            <v>Белгородская область</v>
          </cell>
        </row>
        <row r="7">
          <cell r="B7" t="str">
            <v>Брянская область</v>
          </cell>
        </row>
        <row r="8">
          <cell r="B8" t="str">
            <v>Владимирская область</v>
          </cell>
        </row>
        <row r="9">
          <cell r="B9" t="str">
            <v>Воронежская область</v>
          </cell>
        </row>
        <row r="10">
          <cell r="B10" t="str">
            <v>Ивановская область</v>
          </cell>
        </row>
        <row r="11">
          <cell r="B11" t="str">
            <v>Калужская область</v>
          </cell>
        </row>
        <row r="12">
          <cell r="B12" t="str">
            <v>Костромская область</v>
          </cell>
        </row>
        <row r="13">
          <cell r="B13" t="str">
            <v>Курская область</v>
          </cell>
        </row>
        <row r="14">
          <cell r="B14" t="str">
            <v>Липецкая область</v>
          </cell>
        </row>
        <row r="15">
          <cell r="B15" t="str">
            <v>Московская область</v>
          </cell>
        </row>
        <row r="16">
          <cell r="B16" t="str">
            <v>Орловская область</v>
          </cell>
        </row>
        <row r="17">
          <cell r="B17" t="str">
            <v>Рязанская область (1 зона)</v>
          </cell>
        </row>
        <row r="18">
          <cell r="B18" t="str">
            <v>Смоленская область</v>
          </cell>
        </row>
        <row r="19">
          <cell r="B19" t="str">
            <v>Тамбовская область</v>
          </cell>
        </row>
        <row r="20">
          <cell r="B20" t="str">
            <v>Тверская область</v>
          </cell>
        </row>
        <row r="21">
          <cell r="B21" t="str">
            <v>Тульская область</v>
          </cell>
        </row>
        <row r="22">
          <cell r="B22" t="str">
            <v>Ярославская область</v>
          </cell>
        </row>
        <row r="23">
          <cell r="B23" t="str">
            <v>г. Москва</v>
          </cell>
        </row>
        <row r="24">
          <cell r="B24" t="str">
            <v>Республика Карелия (1 зона)</v>
          </cell>
        </row>
        <row r="25">
          <cell r="B25" t="str">
            <v>Республика Коми (1 зона)</v>
          </cell>
        </row>
        <row r="26">
          <cell r="B26" t="str">
            <v>Архангельская область (1 зона)</v>
          </cell>
        </row>
        <row r="27">
          <cell r="B27" t="str">
            <v>Ненецкий национальный округ</v>
          </cell>
        </row>
        <row r="28">
          <cell r="B28" t="str">
            <v>Вологодская область</v>
          </cell>
        </row>
        <row r="29">
          <cell r="B29" t="str">
            <v>Калининградская область</v>
          </cell>
        </row>
        <row r="30">
          <cell r="B30" t="str">
            <v>Ленинградская область ( 1 зона)</v>
          </cell>
        </row>
        <row r="31">
          <cell r="B31" t="str">
            <v>Мурманская область</v>
          </cell>
        </row>
        <row r="32">
          <cell r="B32" t="str">
            <v>Новгородская область</v>
          </cell>
        </row>
        <row r="33">
          <cell r="B33" t="str">
            <v>Псковская область</v>
          </cell>
        </row>
        <row r="34">
          <cell r="B34" t="str">
            <v>г. Санкт-Петербург</v>
          </cell>
        </row>
        <row r="35">
          <cell r="B35" t="str">
            <v>Республика Адыгея</v>
          </cell>
        </row>
        <row r="36">
          <cell r="B36" t="str">
            <v>Астраханская область</v>
          </cell>
        </row>
        <row r="37">
          <cell r="B37" t="str">
            <v>Волгоградская область</v>
          </cell>
        </row>
        <row r="38">
          <cell r="B38" t="str">
            <v>Республика Калмыкия</v>
          </cell>
        </row>
        <row r="39">
          <cell r="B39" t="str">
            <v>Краснодарский край</v>
          </cell>
        </row>
        <row r="40">
          <cell r="B40" t="str">
            <v>Ростовская область</v>
          </cell>
        </row>
        <row r="41">
          <cell r="B41" t="str">
            <v>Республика Дагестан (1 зона)</v>
          </cell>
        </row>
        <row r="42">
          <cell r="B42" t="str">
            <v>Республика Ингушетия</v>
          </cell>
        </row>
        <row r="43">
          <cell r="B43" t="str">
            <v>Кабардино-Балкарская Республика(1 зона)</v>
          </cell>
        </row>
        <row r="44">
          <cell r="B44" t="str">
            <v>Карачаево-Черкесская Республика</v>
          </cell>
        </row>
        <row r="45">
          <cell r="B45" t="str">
            <v>Республика Северная Осетия-Алания</v>
          </cell>
        </row>
        <row r="46">
          <cell r="B46" t="str">
            <v>Чеченская Республика</v>
          </cell>
        </row>
        <row r="47">
          <cell r="B47" t="str">
            <v>Ставропольский край</v>
          </cell>
        </row>
        <row r="48">
          <cell r="B48" t="str">
            <v>Республика Башкортостан</v>
          </cell>
        </row>
        <row r="49">
          <cell r="B49" t="str">
            <v>Республика Марий Эл</v>
          </cell>
        </row>
        <row r="50">
          <cell r="B50" t="str">
            <v>Республика Мордовия</v>
          </cell>
        </row>
        <row r="51">
          <cell r="B51" t="str">
            <v>Республика Татарстан</v>
          </cell>
        </row>
        <row r="52">
          <cell r="B52" t="str">
            <v>Удмуртская Республика</v>
          </cell>
        </row>
        <row r="53">
          <cell r="B53" t="str">
            <v>Чувашская Республика</v>
          </cell>
        </row>
        <row r="54">
          <cell r="B54" t="str">
            <v>Кировская область</v>
          </cell>
        </row>
        <row r="55">
          <cell r="B55" t="str">
            <v>Нижегородская область</v>
          </cell>
        </row>
        <row r="56">
          <cell r="B56" t="str">
            <v>Нижегородская обл. (г. Саров)</v>
          </cell>
        </row>
        <row r="57">
          <cell r="B57" t="str">
            <v>Оренбургская область</v>
          </cell>
        </row>
        <row r="58">
          <cell r="B58" t="str">
            <v>Пензенская область</v>
          </cell>
        </row>
        <row r="59">
          <cell r="B59" t="str">
            <v>Пермский край</v>
          </cell>
        </row>
        <row r="60">
          <cell r="B60" t="str">
            <v>Самарская область</v>
          </cell>
        </row>
        <row r="61">
          <cell r="B61" t="str">
            <v>Саратовская область</v>
          </cell>
        </row>
        <row r="62">
          <cell r="B62" t="str">
            <v>Ульяновская область</v>
          </cell>
        </row>
        <row r="63">
          <cell r="B63" t="str">
            <v>Курганская область</v>
          </cell>
        </row>
        <row r="64">
          <cell r="B64" t="str">
            <v>Свердловская область</v>
          </cell>
        </row>
        <row r="65">
          <cell r="B65" t="str">
            <v>Тюменская область (1 зона)</v>
          </cell>
        </row>
        <row r="66">
          <cell r="B66" t="str">
            <v>Челябинская область</v>
          </cell>
        </row>
        <row r="67">
          <cell r="B67" t="str">
            <v>Ханты-Мансийский а.о.(Югра)</v>
          </cell>
        </row>
        <row r="68">
          <cell r="B68" t="str">
            <v>Ямало-Ненецкий а. о. (2 зона)</v>
          </cell>
        </row>
        <row r="69">
          <cell r="B69" t="str">
            <v>Республика Алтай ( 1 зона)</v>
          </cell>
        </row>
        <row r="70">
          <cell r="B70" t="str">
            <v>Республика Бурятия</v>
          </cell>
        </row>
        <row r="71">
          <cell r="B71" t="str">
            <v>Республика Тыва</v>
          </cell>
        </row>
        <row r="72">
          <cell r="B72" t="str">
            <v>Республика Хакасия</v>
          </cell>
        </row>
        <row r="73">
          <cell r="B73" t="str">
            <v>Алтайский край (1 зона)</v>
          </cell>
        </row>
        <row r="74">
          <cell r="B74" t="str">
            <v>Красноярский край ( 1 зона )</v>
          </cell>
        </row>
        <row r="75">
          <cell r="B75" t="str">
            <v>Иркутская область (1 зона)</v>
          </cell>
        </row>
        <row r="76">
          <cell r="B76" t="str">
            <v>Кемеровская область (2 зона)</v>
          </cell>
        </row>
        <row r="77">
          <cell r="B77" t="str">
            <v>Новосибирская область (1 зона)</v>
          </cell>
        </row>
        <row r="78">
          <cell r="B78" t="str">
            <v>Омская область</v>
          </cell>
        </row>
        <row r="79">
          <cell r="B79" t="str">
            <v>Томская область</v>
          </cell>
        </row>
        <row r="80">
          <cell r="B80" t="str">
            <v>Забайкальский край</v>
          </cell>
        </row>
        <row r="81">
          <cell r="B81" t="str">
            <v>Республика Саха (Якутия), г. Якутск</v>
          </cell>
        </row>
        <row r="82">
          <cell r="B82" t="str">
            <v>Приморский край</v>
          </cell>
        </row>
        <row r="83">
          <cell r="B83" t="str">
            <v>Хабаровский край (1 зона, г. Хабаровск)</v>
          </cell>
        </row>
        <row r="84">
          <cell r="B84" t="str">
            <v>Амурская область (1 зона)</v>
          </cell>
        </row>
        <row r="85">
          <cell r="B85" t="str">
            <v>Камчатский край</v>
          </cell>
        </row>
        <row r="86">
          <cell r="B86" t="str">
            <v>Магаданская область</v>
          </cell>
        </row>
        <row r="87">
          <cell r="B87" t="str">
            <v>Сахалинская область (1 зона)</v>
          </cell>
        </row>
        <row r="88">
          <cell r="B88" t="str">
            <v>Еврейская а.о.</v>
          </cell>
        </row>
        <row r="89">
          <cell r="B89" t="str">
            <v>Чукотский а. о.</v>
          </cell>
        </row>
        <row r="90">
          <cell r="B90" t="str">
            <v>Республика Крым</v>
          </cell>
        </row>
        <row r="91">
          <cell r="B91" t="str">
            <v>Севастополь</v>
          </cell>
        </row>
      </sheetData>
      <sheetData sheetId="5" refreshError="1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мета"/>
      <sheetName val="1"/>
      <sheetName val="259-290"/>
      <sheetName val="р.Волхов"/>
      <sheetName val="р.Нева"/>
      <sheetName val="р.Молога"/>
      <sheetName val="518-540"/>
      <sheetName val="470-518"/>
      <sheetName val="365-405"/>
      <sheetName val="290-365"/>
      <sheetName val="157-259"/>
      <sheetName val="132-157"/>
      <sheetName val="405-470"/>
      <sheetName val="111-132"/>
      <sheetName val="93-110"/>
      <sheetName val="111"/>
      <sheetName val="Сахалин"/>
      <sheetName val="Чумляк"/>
      <sheetName val="18 рек Ю-Х"/>
      <sheetName val="нпс Палкино"/>
      <sheetName val="Россия - Китай"/>
      <sheetName val="КМ 210-238"/>
      <sheetName val="БТС-2 км 405-459"/>
      <sheetName val="БТС-2 км 405-453"/>
      <sheetName val="БТС-2 км 313-352"/>
      <sheetName val="БТС-2 км326-352"/>
      <sheetName val="Улейма И"/>
      <sheetName val="Белая УБКА"/>
      <sheetName val="Уфа"/>
      <sheetName val="км 72-75р.Левоннька"/>
      <sheetName val="dgghg"/>
      <sheetName val="бтс-2"/>
      <sheetName val="колва"/>
      <sheetName val="Чермасан"/>
      <sheetName val="Б.Сатка"/>
      <sheetName val="Корожечна"/>
      <sheetName val="Колтасы-Куйбышев"/>
      <sheetName val="Самара"/>
      <sheetName val="Мишуга"/>
      <sheetName val="киенгоп-н.Челны км 104-206"/>
      <sheetName val="ВЛ Урдома"/>
      <sheetName val="Вл Микунь Урдома"/>
      <sheetName val="ВЛ Синдор-Микунь"/>
      <sheetName val="Тон Чермасан"/>
      <sheetName val="Трасса км 16-147"/>
      <sheetName val="Тверца"/>
      <sheetName val="трасса 0-76"/>
      <sheetName val="Колва 78"/>
      <sheetName val="Гидрология .р.Колва км 38"/>
      <sheetName val="СметаСводна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ложка"/>
      <sheetName val="Параметры"/>
      <sheetName val="Finance"/>
      <sheetName val="Финансы"/>
      <sheetName val="СВОД"/>
      <sheetName val="ЭП"/>
      <sheetName val="ЮНГ"/>
      <sheetName val="ДОМНГ(агент)"/>
      <sheetName val="ДОМНГ(займ)"/>
      <sheetName val="МсН"/>
      <sheetName val="МН"/>
      <sheetName val="ЮН"/>
      <sheetName val="ПрН"/>
      <sheetName val="УКСЮНГ"/>
      <sheetName val="ТН"/>
      <sheetName val="ВН"/>
      <sheetName val="СтрН"/>
      <sheetName val="ЛН"/>
      <sheetName val="УКСТН"/>
      <sheetName val="СНГ"/>
      <sheetName val="СН"/>
      <sheetName val="ПН"/>
      <sheetName val="КН"/>
      <sheetName val="ЧН"/>
      <sheetName val="БН"/>
      <sheetName val="ЭкспрессНД"/>
      <sheetName val="УКССНГ"/>
      <sheetName val="НК"/>
      <sheetName val="Манойл"/>
      <sheetName val="УКИЦ"/>
      <sheetName val="ИЦ"/>
      <sheetName val="УК"/>
      <sheetName val="ВСНК"/>
      <sheetName val="Лист2"/>
      <sheetName val="Лист3"/>
      <sheetName val="АГ-2005"/>
      <sheetName val="Отчеты АГ в УКВ"/>
      <sheetName val="Конъюн. обз. АГ-2005"/>
      <sheetName val="отчет о вводе ОФ АГ"/>
      <sheetName val="НЗС на 1.01.2005г."/>
      <sheetName val="Договора"/>
      <sheetName val="60 АГ"/>
      <sheetName val="ДТ-Кт"/>
      <sheetName val="Договора АГРЕГАТ"/>
      <sheetName val="УКПГ 2004"/>
      <sheetName val="Круп. объекты"/>
      <sheetName val="Cтрукт. КВ и фин АГ"/>
      <sheetName val="НОВА"/>
      <sheetName val="структуры КВ и фин ГБ"/>
      <sheetName val="Бур.разв."/>
      <sheetName val="2002"/>
      <sheetName val="2003"/>
      <sheetName val="2004"/>
      <sheetName val="2005"/>
      <sheetName val="стат.пар"/>
      <sheetName val="Счётчики"/>
      <sheetName val="Списки"/>
      <sheetName val="Destination"/>
      <sheetName val="СУТТ"/>
      <sheetName val="Лист1"/>
      <sheetName val="Входные параметры"/>
      <sheetName val="Смета"/>
      <sheetName val="топография"/>
      <sheetName val="СметаСводна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УРС "/>
      <sheetName val="УРС к торгам"/>
      <sheetName val="НМЦ лота на торги"/>
      <sheetName val="Расчет стоимости"/>
      <sheetName val="перерасчет"/>
      <sheetName val="Снижение"/>
      <sheetName val="снижение-для объекта-аналога2"/>
      <sheetName val="снижение-для объекта-аналога"/>
      <sheetName val="ССР"/>
      <sheetName val="Таблица"/>
      <sheetName val="Регионы"/>
      <sheetName val="НМЦ лота"/>
      <sheetName val="мсн"/>
    </sheetNames>
    <sheetDataSet>
      <sheetData sheetId="0"/>
      <sheetData sheetId="1"/>
      <sheetData sheetId="2"/>
      <sheetData sheetId="3">
        <row r="316">
          <cell r="I316">
            <v>859.76</v>
          </cell>
        </row>
      </sheetData>
      <sheetData sheetId="4"/>
      <sheetData sheetId="5"/>
      <sheetData sheetId="6"/>
      <sheetData sheetId="7"/>
      <sheetData sheetId="8"/>
      <sheetData sheetId="9">
        <row r="6">
          <cell r="B6" t="str">
            <v>ВЛ 0,4 кВ с установкой ж/б опор и проводами  А до 35 мм2</v>
          </cell>
        </row>
      </sheetData>
      <sheetData sheetId="10">
        <row r="5">
          <cell r="HN5" t="str">
            <v>I</v>
          </cell>
        </row>
      </sheetData>
      <sheetData sheetId="11">
        <row r="15">
          <cell r="F15">
            <v>323.95875523401878</v>
          </cell>
        </row>
      </sheetData>
      <sheetData sheetId="12" refreshError="1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МЦ лота на торги"/>
      <sheetName val="УССР"/>
      <sheetName val="кал план"/>
      <sheetName val="ССР к проекту"/>
      <sheetName val="ССР Подрядчик с 1,5%"/>
      <sheetName val="ССР Подрядчик без 1,5% "/>
      <sheetName val="СВОДКА"/>
      <sheetName val="ССР проект ОБЩ"/>
      <sheetName val="Сводка Затрат к ДС без 1,5%"/>
      <sheetName val="ССР1 ВЛ к ДС 1,5%"/>
      <sheetName val="ССР1 ВЛ к ДС  без 1,5% "/>
      <sheetName val="ССР1 ВЛ"/>
      <sheetName val="Смета 1.1-01"/>
      <sheetName val="Смета 1.1-02"/>
      <sheetName val="ЛС 1.1-03"/>
      <sheetName val="ЛС 1.2-01"/>
      <sheetName val="ЛС 1.9-01"/>
      <sheetName val="Расчет №1.1 ВЛ"/>
      <sheetName val="ССР2 КЛ к ДС 1,5%"/>
      <sheetName val="ССР2 КЛ к ДС без1,5%"/>
      <sheetName val="ССР2 КЛ"/>
      <sheetName val="Смета 2.1-01"/>
      <sheetName val="Смета 2.1-02"/>
      <sheetName val="ЛС 2.1-03"/>
      <sheetName val="ЛС2.2-01"/>
      <sheetName val="ЛС 2.9-01"/>
      <sheetName val="Расчет №1.2 КЛ"/>
      <sheetName val="ССР3 СТП  к ДС 1,5%"/>
      <sheetName val="ССР3 СТП  к ДС без 1,5%"/>
      <sheetName val="ССР3 СТП"/>
      <sheetName val="Смета 3.1-01"/>
      <sheetName val="ЛС3.2-01"/>
      <sheetName val="ЛС3.9-01"/>
      <sheetName val="Расчет №1.3 СТП"/>
      <sheetName val="Расчет стоимости"/>
      <sheetName val="перерасчет"/>
      <sheetName val="Снижение"/>
      <sheetName val="снижение-для объекта-аналога2"/>
      <sheetName val="ССР"/>
      <sheetName val="Таблица"/>
      <sheetName val="Регионы"/>
      <sheetName val="НМЦ лота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>
        <row r="6">
          <cell r="B6" t="str">
            <v>ВЛ 0,4 кВ с установкой ж/б опор и проводами  А до 35 мм2</v>
          </cell>
        </row>
      </sheetData>
      <sheetData sheetId="40">
        <row r="5">
          <cell r="HN5" t="str">
            <v>I</v>
          </cell>
        </row>
      </sheetData>
      <sheetData sheetId="41" refreshError="1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ф99"/>
      <sheetName val="2002(v1)"/>
      <sheetName val="2002(v2)"/>
      <sheetName val="I"/>
      <sheetName val="Печv1"/>
      <sheetName val="Печv2 "/>
      <sheetName val="ПечМОНv1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опография"/>
      <sheetName val="геология"/>
      <sheetName val="гидрология"/>
      <sheetName val="эл.химз."/>
      <sheetName val="геология "/>
      <sheetName val="Данные для расчёта сметы"/>
      <sheetName val="см8"/>
      <sheetName val="Смета"/>
      <sheetName val="свод1"/>
      <sheetName val="СметаСводная 1 оч"/>
      <sheetName val="СметаСводная"/>
      <sheetName val="свод"/>
      <sheetName val="свод 2"/>
      <sheetName val="СметаСводная снег"/>
      <sheetName val="93-110"/>
      <sheetName val="Хаттон 90.90 Femco"/>
      <sheetName val="ИД1"/>
      <sheetName val="сводная"/>
      <sheetName val="ИГ1"/>
      <sheetName val="свод общ"/>
      <sheetName val="шаблон"/>
      <sheetName val="Коэфф1."/>
      <sheetName val="таблица руководству"/>
      <sheetName val="Суточная добыча за неделю"/>
      <sheetName val="СметаСводная павильон"/>
      <sheetName val="Итог"/>
      <sheetName val="Таблица 4 АСУТП"/>
      <sheetName val="Смета 5.2. Кусты25,29,31,65"/>
      <sheetName val="НМА"/>
      <sheetName val="list"/>
      <sheetName val="Подрядчики"/>
      <sheetName val="Обновление"/>
      <sheetName val="Цена"/>
      <sheetName val="Product"/>
      <sheetName val=""/>
      <sheetName val="сохранить"/>
      <sheetName val="2002(v2)"/>
      <sheetName val="2002_v2_"/>
      <sheetName val="См 1 наруж.водопровод"/>
      <sheetName val="информация"/>
      <sheetName val="Материалы"/>
      <sheetName val="смета СИД"/>
      <sheetName val="часы"/>
      <sheetName val="ресурсная вед."/>
      <sheetName val="ИДвалка"/>
      <sheetName val="ЛЧ"/>
      <sheetName val="р.Волхов"/>
      <sheetName val="к.84-к.83"/>
      <sheetName val="ТИТУЛ"/>
      <sheetName val="6.14"/>
      <sheetName val="ОБЩЕСТВА"/>
      <sheetName val="6.3.1"/>
      <sheetName val="6.20"/>
      <sheetName val="6.4.1"/>
      <sheetName val="ПРОГНОЗ_1"/>
      <sheetName val="Лист1"/>
      <sheetName val="6_11_1  сторонние"/>
      <sheetName val="установки"/>
      <sheetName val="8.14 КР (списание)ОПСТИКР"/>
      <sheetName val="Стр1"/>
      <sheetName val="Список"/>
      <sheetName val="эл_химз_"/>
      <sheetName val="геология_"/>
      <sheetName val="6_14"/>
      <sheetName val="6_3_1"/>
      <sheetName val="6_20"/>
      <sheetName val="6_4_1"/>
      <sheetName val="6_11_1__сторонние"/>
      <sheetName val="8_14_КР_(списание)ОПСТИКР"/>
      <sheetName val="Списки"/>
      <sheetName val="6.14_КР"/>
      <sheetName val="топо"/>
      <sheetName val="ПДР"/>
      <sheetName val="Прилож"/>
      <sheetName val="DATA"/>
      <sheetName val="Нормы"/>
      <sheetName val="вариант"/>
      <sheetName val="Текущие цены"/>
      <sheetName val="рабочий"/>
      <sheetName val="окраска"/>
      <sheetName val="Summary"/>
      <sheetName val="все"/>
      <sheetName val="Зап-3- СЦБ"/>
      <sheetName val="Кредиты"/>
      <sheetName val="Табл38-7"/>
      <sheetName val="Пример расчета"/>
      <sheetName val="СметаСводная Рыб"/>
      <sheetName val="отчет эл_эн  2000"/>
      <sheetName val="ПОДПИСИ"/>
      <sheetName val="13.1"/>
      <sheetName val="РАСЧЕТ"/>
      <sheetName val="эл_химз_1"/>
      <sheetName val="геология_1"/>
      <sheetName val="6_141"/>
      <sheetName val="6_3_11"/>
      <sheetName val="6_201"/>
      <sheetName val="6_4_11"/>
      <sheetName val="6_11_1__сторонние1"/>
      <sheetName val="8_14_КР_(списание)ОПСТИКР1"/>
      <sheetName val="6_14_КР"/>
      <sheetName val="Данные_для_расчёта_сметы"/>
      <sheetName val="Текущие_цены"/>
      <sheetName val="свод_2"/>
      <sheetName val="Зап-3-_СЦБ"/>
      <sheetName val="Пример_расчета"/>
      <sheetName val="СметаСводная_Рыб"/>
      <sheetName val="отчет_эл_эн__2000"/>
      <sheetName val="к_84-к_83"/>
      <sheetName val="Счет-Фактура"/>
      <sheetName val="6.3"/>
      <sheetName val="6.7"/>
      <sheetName val="6.3.1.3"/>
      <sheetName val="График"/>
      <sheetName val="Лист2"/>
      <sheetName val="КП (2)"/>
      <sheetName val="Бюджет"/>
      <sheetName val="Norm"/>
      <sheetName val="sapactivexlhiddensheet"/>
      <sheetName val="свод 3"/>
      <sheetName val="ID"/>
      <sheetName val="СС"/>
      <sheetName val="ЭХЗ"/>
      <sheetName val="РасчетКомандир1"/>
      <sheetName val="РасчетКомандир2"/>
      <sheetName val="Коэфф"/>
      <sheetName val="Смета2 проект. раб."/>
      <sheetName val="Суточная"/>
      <sheetName val="Смета 1"/>
      <sheetName val="РП"/>
      <sheetName val="данные"/>
      <sheetName val="Баланс"/>
      <sheetName val="Смета2_проект__раб_"/>
      <sheetName val="Смета_1"/>
      <sheetName val="СМЕТА проект"/>
      <sheetName val="Production and Spend"/>
      <sheetName val="OCK1"/>
      <sheetName val="Шкаф"/>
      <sheetName val="Прайс лист"/>
      <sheetName val="1.3"/>
      <sheetName val="К.рын"/>
      <sheetName val="Сводная смета"/>
      <sheetName val="Землеотвод"/>
      <sheetName val="Восстановл_Лист7"/>
      <sheetName val="Восстановл_Лист13"/>
      <sheetName val="Восстановл_Лист15"/>
      <sheetName val="Восстановл_Лист19"/>
      <sheetName val="Восстановл_Лист44"/>
      <sheetName val="Восстановл_Лист6"/>
      <sheetName val="Восстановл_Лист4"/>
      <sheetName val="Восстановл_Лист45"/>
      <sheetName val="Восстановл_Лист9"/>
      <sheetName val="Восстановл_Лист10"/>
      <sheetName val="Восстановл_Лист46"/>
      <sheetName val="Восстановл_Лист11"/>
      <sheetName val="Восстановл_Лист47"/>
      <sheetName val="Восстановл_Лист20"/>
      <sheetName val="Восстановл_Лист49"/>
      <sheetName val="Восстановл_Лист21"/>
      <sheetName val="Разработка проекта"/>
      <sheetName val="КП НовоКов"/>
      <sheetName val="Коэфф1_"/>
      <sheetName val="Прайс_лист"/>
      <sheetName val="См_1_наруж_водопровод"/>
      <sheetName val="Разработка_проекта"/>
      <sheetName val="КП_НовоКов"/>
      <sheetName val="СметаСводная_1_оч"/>
      <sheetName val="Переменные и константы"/>
      <sheetName val="пятилетка"/>
      <sheetName val="мониторинг"/>
      <sheetName val="свод (2)"/>
      <sheetName val="Калплан ОИ2 Макм крестики"/>
      <sheetName val="Св. смета"/>
      <sheetName val="РБС ИЗМ1"/>
      <sheetName val="Лист опроса"/>
      <sheetName val="Исполнение _освоение по закупк_"/>
      <sheetName val="Исполнение для Ускова"/>
      <sheetName val="Выборка по отсыпкам"/>
      <sheetName val="ИП _отсыпки_"/>
      <sheetName val="ИП _отсыпки_ФОТ_диз_т_"/>
      <sheetName val="ИП _отсыпки_ _выборка_"/>
      <sheetName val="Исполнение по оборуд_"/>
      <sheetName val="Исполнение по оборуд_ _2_"/>
      <sheetName val="Исполнение сжато"/>
      <sheetName val="Форма для бурения"/>
      <sheetName val="Форма для КС"/>
      <sheetName val="Форма для ГР"/>
      <sheetName val="Корректировка"/>
      <sheetName val="Смета 1свод"/>
      <sheetName val="Прибыль опл"/>
      <sheetName val="Вспомогательный"/>
      <sheetName val="5ОборРабМест(HP)"/>
      <sheetName val="№5 СУБ Инж защ"/>
      <sheetName val="HP и оргтехника"/>
      <sheetName val="Calc"/>
      <sheetName val="История"/>
      <sheetName val="Р1"/>
      <sheetName val="Параметры_i"/>
      <sheetName val="Таблица 2"/>
      <sheetName val="Input"/>
      <sheetName val="Calculation"/>
      <sheetName val="ст ГТМ"/>
      <sheetName val="ПДР ООО &quot;Юкос ФБЦ&quot;"/>
      <sheetName val="исходные данные"/>
      <sheetName val="расчетные таблицы"/>
      <sheetName val="Амур ДОН"/>
      <sheetName val="кп ГК"/>
      <sheetName val="Справочные данные"/>
      <sheetName val="Б.Сатка"/>
      <sheetName val="total"/>
      <sheetName val="Комплектация"/>
      <sheetName val="трубы"/>
      <sheetName val="СМР"/>
      <sheetName val="дороги"/>
      <sheetName val="справ."/>
      <sheetName val="справ_"/>
      <sheetName val="оборудован"/>
      <sheetName val="Упр"/>
      <sheetName val="Перечень ИУ"/>
      <sheetName val="РН-ПНГ"/>
      <sheetName val="влад-таблица"/>
      <sheetName val="2002(v1)"/>
      <sheetName val="3.1 ТХ"/>
      <sheetName val="ЗП_ЮНГ"/>
      <sheetName val="оператор"/>
      <sheetName val="исх_данные"/>
      <sheetName val="СметаСводная Колпино"/>
      <sheetName val="Январь"/>
      <sheetName val="мсн"/>
      <sheetName val="мат"/>
      <sheetName val="3.5"/>
      <sheetName val="справка"/>
      <sheetName val="суб.подряд"/>
      <sheetName val="ПСБ - ОЭ"/>
      <sheetName val="суб_подряд"/>
      <sheetName val="ПСБ_-_ОЭ"/>
      <sheetName val="Смета 2"/>
      <sheetName val="D"/>
      <sheetName val="Ачинский НПЗ"/>
      <sheetName val="4"/>
      <sheetName val="ИД"/>
      <sheetName val="См3 СЦБ-зап"/>
      <sheetName val="КП к ГК"/>
      <sheetName val="изыскания 2"/>
      <sheetName val="Калплан Кра"/>
      <sheetName val="кп"/>
      <sheetName val="матер."/>
      <sheetName val="КП Прим (3)"/>
      <sheetName val="Leistungsakt"/>
      <sheetName val="Объемы работ по ПВ"/>
      <sheetName val="ОПС"/>
      <sheetName val="СметаСводная_снег"/>
      <sheetName val="Хаттон_90_90_Femco"/>
      <sheetName val="свод_общ"/>
      <sheetName val="таблица_руководству"/>
      <sheetName val="Суточная_добыча_за_неделю"/>
      <sheetName val="СметаСводная_павильон"/>
      <sheetName val="Таблица"/>
      <sheetName val="1"/>
      <sheetName val="Пояснение "/>
      <sheetName val="3.1"/>
      <sheetName val="Коммерческие расходы"/>
      <sheetName val="RSOILBAL"/>
      <sheetName val="смета 2 проект. работы"/>
      <sheetName val="4сд"/>
      <sheetName val="2сд"/>
      <sheetName val="7сд"/>
      <sheetName val="MAIN_PARAMETERS"/>
      <sheetName val="СС замеч с ответами"/>
      <sheetName val="начало"/>
      <sheetName val="Main"/>
      <sheetName val="УП _2004"/>
      <sheetName val="в работу"/>
      <sheetName val="1ПС"/>
      <sheetName val="Курсы"/>
      <sheetName val="3.2"/>
      <sheetName val="3.3"/>
      <sheetName val="Р2.1"/>
      <sheetName val="Р2.2"/>
      <sheetName val="Р3"/>
      <sheetName val="Р4"/>
      <sheetName val="Р5"/>
      <sheetName val="Р7"/>
      <sheetName val="Удельные(проф.)"/>
      <sheetName val="Спецификация"/>
      <sheetName val="Константы и результаты"/>
      <sheetName val="Лизинг"/>
      <sheetName val="расчет №3"/>
      <sheetName val="20_Кредиты краткосрочные"/>
      <sheetName val="Перечень Заказчиков"/>
      <sheetName val="Капитальные затраты"/>
      <sheetName val="Opex personnel (Term facs)"/>
      <sheetName val="2.2 "/>
      <sheetName val="6.11 новый"/>
      <sheetName val="Хар_"/>
      <sheetName val="С1_"/>
      <sheetName val="СтрЗапасов (2)"/>
      <sheetName val="Lim"/>
      <sheetName val="Справочник"/>
      <sheetName val="PwC Copies from old models --&gt;&gt;"/>
      <sheetName val="Справочники"/>
      <sheetName val="Journals"/>
      <sheetName val="ц_1991"/>
      <sheetName val="rvldmrv"/>
      <sheetName val="Сравнение ДПН факт 06-07"/>
      <sheetName val="Параметры"/>
      <sheetName val="трансформация1"/>
      <sheetName val="НМ расчеты"/>
      <sheetName val="Names"/>
      <sheetName val="breakdown"/>
      <sheetName val="Destination"/>
      <sheetName val="ДКС"/>
      <sheetName val="Етыпур"/>
      <sheetName val="НВГПЗ"/>
      <sheetName val="НГКХ"/>
      <sheetName val="ПСП"/>
      <sheetName val="Тобольск"/>
      <sheetName val="УПН"/>
      <sheetName val="ПСПавтодор"/>
      <sheetName val="НГХК"/>
      <sheetName val="КП к снег Рыбинская"/>
      <sheetName val="EKDEB90"/>
      <sheetName val="Коэф КВ"/>
      <sheetName val="К"/>
      <sheetName val="Смета терзем"/>
      <sheetName val="Кал.план Жукова даты - не надо"/>
      <sheetName val="Лист3"/>
      <sheetName val="АЧ"/>
      <sheetName val="кп (3)"/>
      <sheetName val="СП"/>
      <sheetName val="фонтан разбитый2"/>
      <sheetName val="1155"/>
      <sheetName val="накладная"/>
      <sheetName val="Акт"/>
      <sheetName val="Баланс (Ф1)"/>
      <sheetName val="Смета-Т"/>
      <sheetName val="Смета 3 Гидролог"/>
      <sheetName val="Записка СЦБ"/>
      <sheetName val="Дополнительные параметры"/>
      <sheetName val="РС "/>
      <sheetName val="13_1"/>
      <sheetName val="Свод объем"/>
      <sheetName val="Табл.5"/>
      <sheetName val="Табл.2"/>
      <sheetName val="Исх.данные"/>
      <sheetName val="Дог цена"/>
      <sheetName val="Курс доллара"/>
      <sheetName val="Календарь новый"/>
      <sheetName val="Смета № 1 ИИ линия"/>
      <sheetName val="Общая часть"/>
      <sheetName val="ВКЕ"/>
      <sheetName val="Additives"/>
      <sheetName val="Ryazan"/>
      <sheetName val="Assumpt"/>
      <sheetName val="Control"/>
      <sheetName val="См №3 ОПР"/>
      <sheetName val="см.№6 АВЗУ и ГПЗУ"/>
      <sheetName val="Геофизика"/>
      <sheetName val="Геодезия"/>
      <sheetName val="Экология1"/>
      <sheetName val="АУП"/>
      <sheetName val="CENTR"/>
      <sheetName val="DMTR_BP_03"/>
      <sheetName val="см №1.1 Геодезические работы "/>
      <sheetName val="см №1.4 Экология "/>
      <sheetName val="Input Assumptions"/>
      <sheetName val="Расчет курса"/>
      <sheetName val="XLR_NoRangeSheet"/>
      <sheetName val="НЕДЕЛИ"/>
      <sheetName val="GD"/>
      <sheetName val="АСУ ТП 1 этап ПД"/>
      <sheetName val="геолог"/>
      <sheetName val="SakhNIPI5"/>
      <sheetName val="ПИР"/>
      <sheetName val="PO Data"/>
      <sheetName val="Source Lists"/>
      <sheetName val="ИПЦ2002-2004"/>
      <sheetName val="Восстановл_Лист75"/>
      <sheetName val="Восстановл_Лист76"/>
      <sheetName val="Восстановл_Лист77"/>
      <sheetName val="Восстановл_Лист78"/>
      <sheetName val="Восстановл_Лист79"/>
      <sheetName val="Восстановл_Лист80"/>
      <sheetName val="Восстановл_Лист81"/>
      <sheetName val="Восстановл_Лист8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/>
      <sheetData sheetId="62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/>
      <sheetData sheetId="231"/>
      <sheetData sheetId="232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алплан "/>
      <sheetName val="КП сельская"/>
      <sheetName val="сводная"/>
      <sheetName val="Смета1 топог Ира"/>
      <sheetName val="Смета2 инв"/>
      <sheetName val="Смета 3 Гидролог"/>
      <sheetName val="Смета4 снег геология"/>
      <sheetName val="Смета5 эколог изыск"/>
      <sheetName val="Смета6экономич.из-я"/>
      <sheetName val="смета 7оценка "/>
      <sheetName val="Смета8 дороги"/>
      <sheetName val="См9мосты"/>
      <sheetName val="Смета10 НО"/>
      <sheetName val="Смета11 регламент"/>
      <sheetName val="смета12 конк докум "/>
      <sheetName val="См 13 ГОЧС Ира"/>
      <sheetName val="свод1"/>
      <sheetName val="топография"/>
      <sheetName val="Калплан_"/>
      <sheetName val="КП_сельская"/>
      <sheetName val="Смета1_топог_Ира"/>
      <sheetName val="Смета2_инв"/>
      <sheetName val="Смета_3_Гидролог"/>
      <sheetName val="Смета4_снег_геология"/>
      <sheetName val="Смета5_эколог_изыск"/>
      <sheetName val="Смета6экономич_из-я"/>
      <sheetName val="смета_7оценка_"/>
      <sheetName val="Смета8_дороги"/>
      <sheetName val="Смета10_НО"/>
      <sheetName val="Смета11_регламент"/>
      <sheetName val="смета12_конк_докум_"/>
      <sheetName val="См_13_ГОЧС_Ира"/>
      <sheetName val="Смета"/>
      <sheetName val="Данные для расчёта сметы"/>
      <sheetName val="93-110"/>
      <sheetName val="свод"/>
      <sheetName val="Коэфф1."/>
      <sheetName val="ИДвалка"/>
      <sheetName val="свод 2"/>
      <sheetName val="СметаСводная павильон"/>
      <sheetName val="СметаСводная"/>
      <sheetName val="матер."/>
      <sheetName val="ИГ1"/>
      <sheetName val="Хаттон 90.90 Femco"/>
      <sheetName val="См 1 наруж.водопровод"/>
      <sheetName val="геология "/>
      <sheetName val="Объемы работ по ПВ"/>
      <sheetName val="свод общ"/>
      <sheetName val="ИД1"/>
      <sheetName val="смета СИД"/>
      <sheetName val="часы"/>
      <sheetName val="см8"/>
      <sheetName val="р.Волхов"/>
      <sheetName val="ресурсная вед."/>
      <sheetName val="гидрология"/>
    </sheetNames>
    <sheetDataSet>
      <sheetData sheetId="0" refreshError="1"/>
      <sheetData sheetId="1" refreshError="1"/>
      <sheetData sheetId="2" refreshError="1">
        <row r="10">
          <cell r="E10" t="str">
            <v>Разработка проекта реконструкции объекта "Сельская ул. от Речной ул. до Черной речки с мостовым переходом через Черную речку"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ОГНОЗ_1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опография"/>
      <sheetName val="геология"/>
      <sheetName val="гидрология"/>
      <sheetName val="эл.химз."/>
      <sheetName val="геология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метаСводная павильон"/>
      <sheetName val="павильон разбитый1"/>
      <sheetName val="фонтан разбитый2"/>
      <sheetName val="павильон"/>
      <sheetName val="Сети по доп.согл."/>
      <sheetName val="кп1"/>
      <sheetName val="кп2"/>
      <sheetName val="кп3"/>
      <sheetName val="КП павильон"/>
      <sheetName val="сводная"/>
      <sheetName val="СметаСводная_павильон"/>
      <sheetName val="павильон_разбитый1"/>
      <sheetName val="фонтан_разбитый2"/>
      <sheetName val="Сети_по_доп_согл_"/>
      <sheetName val="КП_павильон"/>
      <sheetName val="топография"/>
      <sheetName val="свод1"/>
      <sheetName val="Смета"/>
      <sheetName val="93-110"/>
      <sheetName val="Коэфф1."/>
      <sheetName val="свод"/>
      <sheetName val="Данные для расчёта сметы"/>
      <sheetName val="СметаСводная Колпино"/>
      <sheetName val="Январь"/>
      <sheetName val="ИДвалка"/>
      <sheetName val="Смета 1свод"/>
      <sheetName val="см8"/>
      <sheetName val="Смета 3 Гидролог"/>
      <sheetName val="свод 2"/>
      <sheetName val="СметаСводная"/>
      <sheetName val="СметаСводная Рыб"/>
      <sheetName val="матер."/>
      <sheetName val="Итог"/>
      <sheetName val="СметаСводная снег"/>
      <sheetName val="геология "/>
      <sheetName val="Хаттон 90.90 Femco"/>
      <sheetName val="свод общ"/>
      <sheetName val="р.Волхов"/>
    </sheetNames>
    <sheetDataSet>
      <sheetData sheetId="0" refreshError="1">
        <row r="6">
          <cell r="D6" t="str">
            <v>Рабочий проект по объекту "Реконструкция Исаакиевской площади с благоустройством прилегающих территорий. 1-ая очередь"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 ГК"/>
      <sheetName val="кп ГК"/>
      <sheetName val="кп"/>
      <sheetName val="свод"/>
      <sheetName val="сид"/>
      <sheetName val="изыскания 2"/>
      <sheetName val="экол из2"/>
      <sheetName val="Экол."/>
      <sheetName val="иск соор"/>
      <sheetName val="нар осв2"/>
      <sheetName val="канал2"/>
      <sheetName val="обсл моста"/>
      <sheetName val="маф"/>
      <sheetName val="трот2"/>
      <sheetName val="схема"/>
      <sheetName val="внт"/>
      <sheetName val="тэч"/>
      <sheetName val="ООС"/>
      <sheetName val="ГОЧС2"/>
      <sheetName val="бл-во2"/>
      <sheetName val="конкурсн1"/>
      <sheetName val="эксп"/>
      <sheetName val="рабчерт"/>
      <sheetName val="СметаСводная павильон"/>
      <sheetName val="свод_ГК"/>
      <sheetName val="кп_ГК"/>
      <sheetName val="изыскания_2"/>
      <sheetName val="экол_из2"/>
      <sheetName val="Экол_"/>
      <sheetName val="иск_соор"/>
      <sheetName val="нар_осв2"/>
      <sheetName val="обсл_моста"/>
      <sheetName val="сводная"/>
      <sheetName val="свод1"/>
      <sheetName val="топография"/>
      <sheetName val="АЧ"/>
      <sheetName val="93-110"/>
      <sheetName val="Смета"/>
      <sheetName val="Коэфф1."/>
      <sheetName val="ЗП_ЮНГ"/>
      <sheetName val="Данные для расчёта сметы"/>
      <sheetName val="СметаСводная снег"/>
      <sheetName val="см8"/>
      <sheetName val="свод 2"/>
      <sheetName val="Хаттон 90.90 Femco"/>
      <sheetName val="СметаСводная"/>
      <sheetName val="Январь"/>
      <sheetName val="НМА"/>
      <sheetName val="фонтан разбитый2"/>
      <sheetName val="См 1 наруж.водопровод"/>
      <sheetName val="Смета 1свод"/>
      <sheetName val="Смета 3 Гидролог"/>
      <sheetName val="ИДвалка"/>
      <sheetName val="матер."/>
    </sheetNames>
    <sheetDataSet>
      <sheetData sheetId="0" refreshError="1"/>
      <sheetData sheetId="1" refreshError="1"/>
      <sheetData sheetId="2" refreshError="1"/>
      <sheetData sheetId="3" refreshError="1">
        <row r="10">
          <cell r="E10" t="str">
            <v>Государственный комитет Псковской области по дорожному  хозяйству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метаСводная снег"/>
      <sheetName val="Смета1 Чеснович снег"/>
      <sheetName val="Смета2 снег геология"/>
      <sheetName val="См3 эколог изыск. снег"/>
      <sheetName val="смета4  Дор.работы"/>
      <sheetName val="Смета 6 Снег - Сети"/>
      <sheetName val="См 7Расчет ОДД Прокоп"/>
      <sheetName val="Смета8 ООС снег"/>
      <sheetName val="Смета9 регламент с 0,335"/>
      <sheetName val="КП снег"/>
      <sheetName val="См10  ГО и ЧС"/>
      <sheetName val="Смета11 Новые технологии"/>
      <sheetName val="Смета11 Ресурсоемкость"/>
      <sheetName val="Смета10 кадастр съемка п54"/>
      <sheetName val="Смета11 Землеустр.п54"/>
      <sheetName val="Смета12 межевание п54"/>
      <sheetName val="Смета13 Юрид оформл п54"/>
      <sheetName val="см14 конк докум Обв24"/>
      <sheetName val="См15Кр.линии"/>
      <sheetName val="См16 Сбор исх данных"/>
      <sheetName val="См17 Допэкз"/>
      <sheetName val="93-110"/>
      <sheetName val="СметаСводная_снег"/>
      <sheetName val="Смета1_Чеснович_снег"/>
      <sheetName val="Смета2_снег_геология"/>
      <sheetName val="См3_эколог_изыск__снег"/>
      <sheetName val="смета4__Дор_работы"/>
      <sheetName val="Смета_6_Снег_-_Сети"/>
      <sheetName val="См_7Расчет_ОДД_Прокоп"/>
      <sheetName val="Смета8_ООС_снег"/>
      <sheetName val="Смета9_регламент_с_0,335"/>
      <sheetName val="КП_снег"/>
      <sheetName val="См10__ГО_и_ЧС"/>
      <sheetName val="Смета11_Новые_технологии"/>
      <sheetName val="Смета11_Ресурсоемкость"/>
      <sheetName val="Смета10_кадастр_съемка_п54"/>
      <sheetName val="Смета11_Землеустр_п54"/>
      <sheetName val="Смета12_межевание_п54"/>
      <sheetName val="Смета13_Юрид_оформл_п54"/>
      <sheetName val="см14_конк_докум_Обв24"/>
      <sheetName val="См15Кр_линии"/>
      <sheetName val="См16_Сбор_исх_данных"/>
      <sheetName val="См17_Допэкз"/>
      <sheetName val="Данные для расчёта сметы"/>
      <sheetName val="топография"/>
      <sheetName val="свод"/>
      <sheetName val="см8"/>
      <sheetName val="Смета"/>
      <sheetName val="СметаСводная"/>
      <sheetName val="Смета 1свод"/>
      <sheetName val="СметаСводная павильон"/>
      <sheetName val="Коэфф1."/>
      <sheetName val="сводная"/>
      <sheetName val="sapactivexlhiddensheet"/>
      <sheetName val="АЧ"/>
      <sheetName val="часы"/>
      <sheetName val="Январь"/>
      <sheetName val="Смета 5.2. Кусты25,29,31,65"/>
      <sheetName val="свод 2"/>
      <sheetName val="смета СИД"/>
      <sheetName val="кп"/>
      <sheetName val="Лист3"/>
      <sheetName val="Итог"/>
      <sheetName val="ЗП_ЮНГ"/>
      <sheetName val="фонтан разбитый2"/>
      <sheetName val="См 1 наруж.водопровод"/>
      <sheetName val="Прайс лист"/>
      <sheetName val="Смета 3 Гидролог"/>
    </sheetNames>
    <sheetDataSet>
      <sheetData sheetId="0" refreshError="1">
        <row r="7">
          <cell r="E7" t="str">
            <v>Рабочий проект по объекту:с "Снегоплавильная камера. расположенная на сетях ГУП "Водоканал Санкт-Петербург", по адресу: Рижский пр., д.43 (угол Рижского проспекта и Либавского переулка)"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опография"/>
      <sheetName val="геология"/>
      <sheetName val="гидрология"/>
      <sheetName val="эл.химз."/>
      <sheetName val="геология "/>
      <sheetName val="Лист1"/>
      <sheetName val="2002(v2)"/>
      <sheetName val="ПРОГНОЗ_1"/>
      <sheetName val="справ."/>
      <sheetName val="Данные для расчёта сметы"/>
      <sheetName val="Лист2"/>
      <sheetName val="эл_химз_"/>
      <sheetName val="геология_"/>
      <sheetName val="справ_"/>
      <sheetName val="СметаСводная снег"/>
      <sheetName val="2002_v2_"/>
      <sheetName val="93-110"/>
      <sheetName val="СметаСводная"/>
      <sheetName val="ИГ1"/>
      <sheetName val="СметаСводная павильон"/>
      <sheetName val="РН-ПНГ"/>
      <sheetName val="Смета"/>
      <sheetName val="топо"/>
      <sheetName val="оборудован"/>
      <sheetName val="Упр"/>
      <sheetName val="см8"/>
      <sheetName val="Перечень ИУ"/>
      <sheetName val="Коэфф1."/>
      <sheetName val="свод 2"/>
      <sheetName val="влад-таблица"/>
      <sheetName val="2002(v1)"/>
      <sheetName val="Подрядчики"/>
      <sheetName val="Январь"/>
      <sheetName val="3.1 ТХ"/>
      <sheetName val="ЗП_ЮНГ"/>
      <sheetName val="sapactivexlhiddensheet"/>
      <sheetName val="НМА"/>
      <sheetName val="оператор"/>
      <sheetName val="исх_данные"/>
      <sheetName val="ст ГТМ"/>
      <sheetName val="СметаСводная Колпино"/>
      <sheetName val="Итог"/>
      <sheetName val="мсн"/>
      <sheetName val="мат"/>
      <sheetName val="к.84-к.83"/>
      <sheetName val="ТИТУЛ"/>
      <sheetName val="6.14"/>
      <sheetName val="ОБЩЕСТВА"/>
      <sheetName val="6.3.1"/>
      <sheetName val="6.20"/>
      <sheetName val="6.4.1"/>
      <sheetName val="6_11_1  сторонние"/>
      <sheetName val="установки"/>
      <sheetName val="8.14 КР (списание)ОПСТИКР"/>
      <sheetName val="Стр1"/>
      <sheetName val="Список"/>
      <sheetName val="6_14"/>
      <sheetName val="6_3_1"/>
      <sheetName val="6_20"/>
      <sheetName val="6_4_1"/>
      <sheetName val="6_11_1__сторонние"/>
      <sheetName val="8_14_КР_(списание)ОПСТИКР"/>
      <sheetName val="Списки"/>
      <sheetName val="6.14_КР"/>
      <sheetName val="ПДР"/>
      <sheetName val="Прилож"/>
      <sheetName val="DATA"/>
      <sheetName val="Нормы"/>
      <sheetName val="вариант"/>
      <sheetName val="Обновление"/>
      <sheetName val="Цена"/>
      <sheetName val="Product"/>
      <sheetName val="Текущие цены"/>
      <sheetName val="рабочий"/>
      <sheetName val="окраска"/>
      <sheetName val="Summary"/>
      <sheetName val="все"/>
      <sheetName val="Зап-3- СЦБ"/>
      <sheetName val="Кредиты"/>
      <sheetName val="Табл38-7"/>
      <sheetName val="Пример расчета"/>
      <sheetName val="СметаСводная Рыб"/>
      <sheetName val="отчет эл_эн  2000"/>
      <sheetName val="информация"/>
      <sheetName val="ПОДПИСИ"/>
      <sheetName val="13.1"/>
      <sheetName val="РАСЧЕТ"/>
      <sheetName val="эл_химз_1"/>
      <sheetName val="геология_1"/>
      <sheetName val="6_141"/>
      <sheetName val="6_3_11"/>
      <sheetName val="6_201"/>
      <sheetName val="6_4_11"/>
      <sheetName val="6_11_1__сторонние1"/>
      <sheetName val="8_14_КР_(списание)ОПСТИКР1"/>
      <sheetName val="6_14_КР"/>
      <sheetName val="Данные_для_расчёта_сметы"/>
      <sheetName val="Текущие_цены"/>
      <sheetName val="свод_2"/>
      <sheetName val="Зап-3-_СЦБ"/>
      <sheetName val="Пример_расчета"/>
      <sheetName val="СметаСводная_Рыб"/>
      <sheetName val="отчет_эл_эн__2000"/>
      <sheetName val="к_84-к_83"/>
      <sheetName val="Счет-Фактура"/>
      <sheetName val="6.3"/>
      <sheetName val="6.7"/>
      <sheetName val="6.3.1.3"/>
      <sheetName val="График"/>
      <sheetName val="КП (2)"/>
      <sheetName val="Бюджет"/>
      <sheetName val="Norm"/>
      <sheetName val="свод 3"/>
      <sheetName val="ID"/>
      <sheetName val="СС"/>
      <sheetName val="ЭХЗ"/>
      <sheetName val="РасчетКомандир1"/>
      <sheetName val="РасчетКомандир2"/>
      <sheetName val="Коэфф"/>
      <sheetName val="Смета2 проект. раб."/>
      <sheetName val="Суточная"/>
      <sheetName val="Смета 1"/>
      <sheetName val="РП"/>
      <sheetName val="данные"/>
      <sheetName val="Баланс"/>
      <sheetName val="Смета2_проект__раб_"/>
      <sheetName val="Смета_1"/>
      <sheetName val="СМЕТА проект"/>
      <sheetName val="Production and Spend"/>
      <sheetName val="OCK1"/>
      <sheetName val="Шкаф"/>
      <sheetName val="Прайс лист"/>
      <sheetName val="1.3"/>
      <sheetName val="К.рын"/>
      <sheetName val="Сводная смета"/>
      <sheetName val="Землеотвод"/>
      <sheetName val="шаблон"/>
      <sheetName val="См 1 наруж.водопровод"/>
      <sheetName val="Восстановл_Лист7"/>
      <sheetName val="Восстановл_Лист13"/>
      <sheetName val="Восстановл_Лист15"/>
      <sheetName val="Восстановл_Лист19"/>
      <sheetName val="Восстановл_Лист44"/>
      <sheetName val="Восстановл_Лист6"/>
      <sheetName val="Восстановл_Лист4"/>
      <sheetName val="Восстановл_Лист45"/>
      <sheetName val="Восстановл_Лист9"/>
      <sheetName val="Восстановл_Лист10"/>
      <sheetName val="Восстановл_Лист46"/>
      <sheetName val="Восстановл_Лист11"/>
      <sheetName val="Восстановл_Лист47"/>
      <sheetName val="Восстановл_Лист20"/>
      <sheetName val="Восстановл_Лист49"/>
      <sheetName val="Восстановл_Лист21"/>
      <sheetName val="свод"/>
      <sheetName val="сводная"/>
      <sheetName val="Разработка проекта"/>
      <sheetName val="КП НовоКов"/>
      <sheetName val="СметаСводная 1 оч"/>
      <sheetName val="Коэфф1_"/>
      <sheetName val="Прайс_лист"/>
      <sheetName val="См_1_наруж_водопровод"/>
      <sheetName val="Разработка_проекта"/>
      <sheetName val="КП_НовоКов"/>
      <sheetName val="СметаСводная_1_оч"/>
      <sheetName val="Переменные и константы"/>
      <sheetName val="пятилетка"/>
      <sheetName val="мониторинг"/>
      <sheetName val="свод (2)"/>
      <sheetName val="Калплан ОИ2 Макм крестики"/>
      <sheetName val="Св. смета"/>
      <sheetName val="РБС ИЗМ1"/>
      <sheetName val="Лист опроса"/>
      <sheetName val="Исполнение _освоение по закупк_"/>
      <sheetName val="Исполнение для Ускова"/>
      <sheetName val="Выборка по отсыпкам"/>
      <sheetName val="ИП _отсыпки_"/>
      <sheetName val="ИП _отсыпки_ФОТ_диз_т_"/>
      <sheetName val="ИП _отсыпки_ _выборка_"/>
      <sheetName val="Исполнение по оборуд_"/>
      <sheetName val="Исполнение по оборуд_ _2_"/>
      <sheetName val="Исполнение сжато"/>
      <sheetName val="Форма для бурения"/>
      <sheetName val="Форма для КС"/>
      <sheetName val="Форма для ГР"/>
      <sheetName val="Корректировка"/>
      <sheetName val="Смета 1свод"/>
      <sheetName val="таблица руководству"/>
      <sheetName val="Суточная добыча за неделю"/>
      <sheetName val="list"/>
      <sheetName val="Прибыль опл"/>
      <sheetName val="Вспомогательный"/>
      <sheetName val="сохранить"/>
      <sheetName val="5ОборРабМест(HP)"/>
      <sheetName val="№5 СУБ Инж защ"/>
      <sheetName val="HP и оргтехника"/>
      <sheetName val="Calc"/>
      <sheetName val="История"/>
      <sheetName val="Р1"/>
      <sheetName val="Параметры_i"/>
      <sheetName val="Таблица 2"/>
      <sheetName val="свод1"/>
      <sheetName val="Таблица 4 АСУТП"/>
      <sheetName val="Input"/>
      <sheetName val="Calculation"/>
      <sheetName val="ПДР ООО &quot;Юкос ФБЦ&quot;"/>
      <sheetName val="исходные данные"/>
      <sheetName val="расчетные таблицы"/>
      <sheetName val="Амур ДОН"/>
      <sheetName val="кп ГК"/>
      <sheetName val="Справочные данные"/>
      <sheetName val="Б.Сатка"/>
      <sheetName val="total"/>
      <sheetName val="Комплектация"/>
      <sheetName val="трубы"/>
      <sheetName val="СМР"/>
      <sheetName val="дороги"/>
      <sheetName val="3.5"/>
      <sheetName val="справка"/>
      <sheetName val="суб.подряд"/>
      <sheetName val="ПСБ - ОЭ"/>
      <sheetName val="суб_подряд"/>
      <sheetName val="ПСБ_-_ОЭ"/>
      <sheetName val="Смета 2"/>
      <sheetName val="D"/>
      <sheetName val="Ачинский НПЗ"/>
      <sheetName val="4"/>
      <sheetName val="ИД"/>
      <sheetName val="См3 СЦБ-зап"/>
      <sheetName val="Хаттон 90.90 Femco"/>
      <sheetName val="ИД1"/>
      <sheetName val="свод общ"/>
      <sheetName val="Смета 5.2. Кусты25,29,31,65"/>
      <sheetName val="смета СИД"/>
      <sheetName val="часы"/>
      <sheetName val="ресурсная вед."/>
      <sheetName val="ИДвалка"/>
      <sheetName val="р.Волхов"/>
      <sheetName val="КП к ГК"/>
      <sheetName val="изыскания 2"/>
      <sheetName val="Калплан Кра"/>
      <sheetName val="Материалы"/>
      <sheetName val="6.11 новый"/>
      <sheetName val="лч и кам"/>
      <sheetName val="1.401.2"/>
      <sheetName val="Rub"/>
      <sheetName val="1"/>
      <sheetName val="Пояснение "/>
      <sheetName val="3.1"/>
      <sheetName val="Коммерческие расходы"/>
      <sheetName val="ц_1991"/>
      <sheetName val="смета 2 проект. работы"/>
      <sheetName val="Хар_"/>
      <sheetName val="С1_"/>
      <sheetName val="СтрЗапасов (2)"/>
      <sheetName val="НМ расчеты"/>
      <sheetName val="Общая часть"/>
      <sheetName val="СС замеч с ответами"/>
      <sheetName val="начало"/>
      <sheetName val="Main"/>
      <sheetName val="УП _2004"/>
      <sheetName val="Спецификация"/>
      <sheetName val="Константы и результаты"/>
      <sheetName val="Лизинг"/>
      <sheetName val="Удельные(проф.)"/>
      <sheetName val="расчет №3"/>
      <sheetName val="3.2"/>
      <sheetName val="3.3"/>
      <sheetName val="Р2.1"/>
      <sheetName val="Р2.2"/>
      <sheetName val="Р3"/>
      <sheetName val="Р4"/>
      <sheetName val="Р5"/>
      <sheetName val="Р7"/>
      <sheetName val="Табл.5"/>
      <sheetName val="Табл.2"/>
      <sheetName val="Исх.данные"/>
      <sheetName val="MAIN_PARAMETERS"/>
      <sheetName val="RSOILBAL"/>
      <sheetName val="ВКЕ"/>
      <sheetName val="rvldmrv"/>
      <sheetName val="Additives"/>
      <sheetName val="Ryazan"/>
      <sheetName val="Assumpt"/>
      <sheetName val="Control"/>
      <sheetName val="Параметры"/>
      <sheetName val="См №3 ОПР"/>
      <sheetName val="см.№6 АВЗУ и ГПЗУ"/>
      <sheetName val="Геофизика"/>
      <sheetName val="Геодезия"/>
      <sheetName val="Экология1"/>
      <sheetName val="ДКС"/>
      <sheetName val="Етыпур"/>
      <sheetName val="НВГПЗ"/>
      <sheetName val="НГКХ"/>
      <sheetName val="ПСП"/>
      <sheetName val="Тобольск"/>
      <sheetName val="УПН"/>
      <sheetName val="ПСПавтодор"/>
      <sheetName val="НГХК"/>
      <sheetName val="КП к снег Рыбинская"/>
      <sheetName val="АУП"/>
      <sheetName val="CENTR"/>
      <sheetName val="4сд"/>
      <sheetName val="2сд"/>
      <sheetName val="7сд"/>
      <sheetName val="Lim"/>
      <sheetName val="Справочник"/>
      <sheetName val="PwC Copies from old models --&gt;&gt;"/>
      <sheetName val="Справочники"/>
      <sheetName val="Сравнение ДПН факт 06-07"/>
      <sheetName val="Journals"/>
      <sheetName val="Names"/>
      <sheetName val="DMTR_BP_03"/>
      <sheetName val="см №1.1 Геодезические работы "/>
      <sheetName val="см №1.4 Экология "/>
      <sheetName val="Input Assumptions"/>
      <sheetName val="2.2 "/>
      <sheetName val="Расчет курса"/>
      <sheetName val="XLR_NoRangeSheet"/>
      <sheetName val="НЕДЕЛИ"/>
      <sheetName val="GD"/>
      <sheetName val="АСУ ТП 1 этап ПД"/>
      <sheetName val="Курсы"/>
      <sheetName val="в работу"/>
      <sheetName val="1ПС"/>
      <sheetName val="20_Кредиты краткосрочные"/>
      <sheetName val="Лист3"/>
      <sheetName val="АЧ"/>
      <sheetName val="кп"/>
      <sheetName val="Баланс (Ф1)"/>
      <sheetName val="Перечень Заказчиков"/>
      <sheetName val="Смета терзем"/>
      <sheetName val="СП"/>
      <sheetName val="Opex personnel (Term facs)"/>
      <sheetName val="Капитальные затраты"/>
      <sheetName val="трансформация1"/>
      <sheetName val="Destination"/>
      <sheetName val="breakdown"/>
      <sheetName val="EKDEB90"/>
      <sheetName val="Коэф КВ"/>
      <sheetName val="кп (3)"/>
      <sheetName val="13_1"/>
      <sheetName val=""/>
      <sheetName val="К"/>
      <sheetName val="Кал.план Жукова даты - не надо"/>
      <sheetName val="матер."/>
      <sheetName val="КП Прим (3)"/>
      <sheetName val="фонтан разбитый2"/>
      <sheetName val="накладная"/>
      <sheetName val="Акт"/>
      <sheetName val="Смета-Т"/>
      <sheetName val="Смета 3 Гидролог"/>
      <sheetName val="Записка СЦБ"/>
      <sheetName val="РС "/>
      <sheetName val="геолог"/>
      <sheetName val="Курс доллара"/>
      <sheetName val="Календарь новый"/>
      <sheetName val="Смета № 1 ИИ линия"/>
      <sheetName val="Дополнительные параметры"/>
      <sheetName val="ЛЧ"/>
      <sheetName val="Leistungsakt"/>
      <sheetName val="Свод объем"/>
      <sheetName val="Дог цена"/>
      <sheetName val="SakhNIPI5"/>
      <sheetName val="ПИР"/>
      <sheetName val="1155"/>
      <sheetName val="Коэф"/>
      <sheetName val="выборка на22 июня"/>
      <sheetName val="HP_и_оргтехника"/>
      <sheetName val="СМЕТА_проект"/>
      <sheetName val="Лист_опроса"/>
      <sheetName val="ОПС"/>
      <sheetName val="СметаСводная_снег"/>
      <sheetName val="Хаттон_90_90_Femco"/>
      <sheetName val="свод_общ"/>
      <sheetName val="таблица_руководству"/>
      <sheetName val="Суточная_добыча_за_неделю"/>
      <sheetName val="СметаСводная_павильон"/>
      <sheetName val="3труба (П)"/>
      <sheetName val="15"/>
      <sheetName val="ИПЦ2002-2004"/>
      <sheetName val="Восстановл_Лист75"/>
      <sheetName val="Восстановл_Лист76"/>
      <sheetName val="Восстановл_Лист77"/>
      <sheetName val="Восстановл_Лист78"/>
      <sheetName val="Восстановл_Лист79"/>
      <sheetName val="Восстановл_Лист80"/>
      <sheetName val="Восстановл_Лист81"/>
      <sheetName val="Восстановл_Лист82"/>
      <sheetName val="Восстановл_Лист83"/>
      <sheetName val="Восстановл_Лист84"/>
      <sheetName val="Восстановл_Лист85"/>
      <sheetName val="Восстановл_Лист88"/>
      <sheetName val="Восстановл_Лист91"/>
      <sheetName val="Восстановл_Лист92"/>
      <sheetName val="Восстановл_Лист86"/>
      <sheetName val="Восстановл_Лист89"/>
      <sheetName val="Восстановл_Лист87"/>
      <sheetName val="Восстановл_Лист90"/>
      <sheetName val="Восстановл_Лист93"/>
      <sheetName val="Восстановл_Лист94"/>
      <sheetName val="Восстановл_Лист95"/>
      <sheetName val="Восстановл_Лист38"/>
      <sheetName val="Восстановл_Лист40"/>
      <sheetName val="Восстановл_Лист39"/>
      <sheetName val="Восстановл_Лист41"/>
      <sheetName val="Восстановл_Лист8"/>
      <sheetName val="Восстановл_Лист17"/>
      <sheetName val="Восстановл_Лист37"/>
      <sheetName val="Объемы работ по ПВ"/>
      <sheetName val="16"/>
      <sheetName val="Таблица 5"/>
      <sheetName val="Таблица 3"/>
      <sheetName val="Исходные"/>
      <sheetName val="Капвложения"/>
      <sheetName val="259-290"/>
      <sheetName val="р.Нева"/>
      <sheetName val="р.Молога"/>
      <sheetName val="518-540"/>
      <sheetName val="470-518"/>
      <sheetName val="365-405"/>
      <sheetName val="290-365"/>
      <sheetName val="157-259"/>
      <sheetName val="132-157"/>
      <sheetName val="405-470"/>
      <sheetName val="111-132"/>
      <sheetName val="111"/>
      <sheetName val="Сахалин"/>
      <sheetName val="Чумляк"/>
      <sheetName val="18 рек Ю-Х"/>
      <sheetName val="нпс Палкино"/>
      <sheetName val="Россия - Китай"/>
      <sheetName val="КМ 210-238"/>
      <sheetName val="БТС-2 км 405-459"/>
      <sheetName val="БТС-2 км 405-453"/>
      <sheetName val="БТС-2 км 313-352"/>
      <sheetName val="БТС-2 км326-352"/>
      <sheetName val="Улейма И"/>
      <sheetName val="Белая УБКА"/>
      <sheetName val="Уфа"/>
      <sheetName val="км 72-75р.Левоннька"/>
      <sheetName val="dgghg"/>
      <sheetName val="бтс-2"/>
      <sheetName val="колва"/>
      <sheetName val="Чермасан"/>
      <sheetName val="Корожечна"/>
      <sheetName val="Колтасы-Куйбышев"/>
      <sheetName val="Самара"/>
      <sheetName val="Мишуга"/>
      <sheetName val="киенгоп-н.Челны км 104-206"/>
      <sheetName val="ВЛ Урдома"/>
      <sheetName val="Вл Микунь Урдома"/>
      <sheetName val="ВЛ Синдор-Микунь"/>
      <sheetName val="Тон Чермасан"/>
      <sheetName val="Трасса км 16-147"/>
      <sheetName val="Тверца"/>
      <sheetName val="трасса 0-76"/>
      <sheetName val="Колва 78"/>
      <sheetName val="Гидрология .р.Колва км 38"/>
      <sheetName val="Восстановл_Лист5"/>
      <sheetName val="Восстановл_Лист29"/>
      <sheetName val="Восстановл_Лист2"/>
      <sheetName val="Восстановл_Лист27"/>
      <sheetName val="Восстановл_Лист28"/>
      <sheetName val="Восстановл_Лист12"/>
      <sheetName val="Восстановл_Лист14"/>
      <sheetName val="Восстановл_Лист1"/>
      <sheetName val="Восстановл_Лист18"/>
      <sheetName val="Восстановл_Лист25"/>
      <sheetName val="ГПК"/>
      <sheetName val="Западн"/>
      <sheetName val="ПСП "/>
      <sheetName val="Спр_общий"/>
      <sheetName val="р_Волхов"/>
      <sheetName val="р_Нева"/>
      <sheetName val="р_Молога"/>
      <sheetName val="18_рек_Ю-Х"/>
      <sheetName val="нпс_Палкино"/>
      <sheetName val="Россия_-_Китай"/>
      <sheetName val="КМ_210-238"/>
      <sheetName val="БТС-2_км_405-459"/>
      <sheetName val="БТС-2_км_405-453"/>
      <sheetName val="БТС-2_км_313-352"/>
      <sheetName val="БТС-2_км326-352"/>
      <sheetName val="Улейма_И"/>
      <sheetName val="Белая_УБКА"/>
      <sheetName val="км_72-75р_Левоннька"/>
      <sheetName val="Б_Сатка"/>
      <sheetName val="киенгоп-н_Челны_км_104-206"/>
      <sheetName val="ВЛ_Урдома"/>
      <sheetName val="Вл_Микунь_Урдома"/>
      <sheetName val="ВЛ_Синдор-Микунь"/>
      <sheetName val="Тон_Чермасан"/>
      <sheetName val="Трасса_км_16-147"/>
      <sheetName val="трасса_0-76"/>
      <sheetName val="Колва_78"/>
      <sheetName val="Гидрология__р_Колва_км_38"/>
      <sheetName val="свод_3"/>
      <sheetName val="ПСП_"/>
      <sheetName val="Сводная_смета"/>
      <sheetName val="Стр1По"/>
      <sheetName val="Новая сводка (до бюджета) (2)"/>
      <sheetName val="Что пришло"/>
      <sheetName val="влад-таблица (2)"/>
      <sheetName val="Новая сводка (до бюджета)"/>
      <sheetName val="Сводка"/>
      <sheetName val="Новая сводка"/>
      <sheetName val="Бю-т"/>
      <sheetName val="ПерехОстатки"/>
      <sheetName val="Общие расходы"/>
      <sheetName val="Новая сводка (по бюджету)"/>
      <sheetName val="âëàä-òàáëèöà"/>
      <sheetName val="Íîâàÿ ñâîäêà (äî áþäæåòà) (2)"/>
      <sheetName val="×òî ïðèøëî"/>
      <sheetName val="âëàä-òàáëèöà (2)"/>
      <sheetName val="Íîâàÿ ñâîäêà (äî áþäæåòà)"/>
      <sheetName val="Ñâîäêà"/>
      <sheetName val="Íîâàÿ ñâîäêà"/>
      <sheetName val="Áþ-ò"/>
      <sheetName val="ÏåðåõÎñòàòêè"/>
      <sheetName val="Îáùèå ðàñõîäû"/>
      <sheetName val="Íîâàÿ ñâîäêà (ïî áþäæåòó)"/>
      <sheetName val="влад_таблица"/>
      <sheetName val="6.10.1"/>
      <sheetName val="Восстановл_Лист16"/>
      <sheetName val="6.7.3_ТН"/>
      <sheetName val="6.1"/>
      <sheetName val="НДС"/>
      <sheetName val="Гр5(о)"/>
      <sheetName val="пр_5_1"/>
      <sheetName val="Россия"/>
      <sheetName val="Украина"/>
      <sheetName val="Белорусия"/>
      <sheetName val="6.52-свод"/>
      <sheetName val="Новая_сводка_(до_бюджета)_(2)"/>
      <sheetName val="Что_пришло"/>
      <sheetName val="влад-таблица_(2)"/>
      <sheetName val="Новая_сводка_(до_бюджета)"/>
      <sheetName val="Новая_сводка"/>
      <sheetName val="Общие_расходы"/>
      <sheetName val="Новая_сводка_(по_бюджету)"/>
      <sheetName val="Íîâàÿ_ñâîäêà_(äî_áþäæåòà)_(2)"/>
      <sheetName val="×òî_ïðèøëî"/>
      <sheetName val="âëàä-òàáëèöà_(2)"/>
      <sheetName val="Íîâàÿ_ñâîäêà_(äî_áþäæåòà)"/>
      <sheetName val="Íîâàÿ_ñâîäêà"/>
      <sheetName val="Îáùèå_ðàñõîäû"/>
      <sheetName val="Íîâàÿ_ñâîäêà_(ïî_áþäæåòó)"/>
      <sheetName val="6_10_1"/>
      <sheetName val="6_7_3_ТН"/>
      <sheetName val="6_1"/>
      <sheetName val="ЦО"/>
      <sheetName val="Статьи"/>
      <sheetName val="2"/>
      <sheetName val="Новая_сводка_(до_бюджета)_(2)1"/>
      <sheetName val="Что_пришло1"/>
      <sheetName val="влад-таблица_(2)1"/>
      <sheetName val="Новая_сводка_(до_бюджета)1"/>
      <sheetName val="Новая_сводка1"/>
      <sheetName val="Общие_расходы1"/>
      <sheetName val="Новая_сводка_(по_бюджету)1"/>
      <sheetName val="Íîâàÿ_ñâîäêà_(äî_áþäæåòà)_(2)1"/>
      <sheetName val="×òî_ïðèøëî1"/>
      <sheetName val="âëàä-òàáëèöà_(2)1"/>
      <sheetName val="Íîâàÿ_ñâîäêà_(äî_áþäæåòà)1"/>
      <sheetName val="Íîâàÿ_ñâîäêà1"/>
      <sheetName val="Îáùèå_ðàñõîäû1"/>
      <sheetName val="Íîâàÿ_ñâîäêà_(ïî_áþäæåòó)1"/>
      <sheetName val="6_10_11"/>
      <sheetName val="6_7_3_ТН1"/>
      <sheetName val="6_11"/>
      <sheetName val="6_52-свод"/>
      <sheetName val="ДДС (Форма №3)"/>
      <sheetName val="09-07"/>
      <sheetName val="Титул1"/>
      <sheetName val="Титул2"/>
      <sheetName val="Титул3"/>
      <sheetName val="Info"/>
      <sheetName val="3_1"/>
      <sheetName val="Коммерческие_расходы"/>
      <sheetName val="СС_замеч_с_ответами"/>
      <sheetName val="ПДР_ООО_&quot;Юкос_ФБЦ&quot;"/>
      <sheetName val="УП__2004"/>
      <sheetName val="Ачинский_НПЗ"/>
      <sheetName val="3_2"/>
      <sheetName val="3_3"/>
      <sheetName val="Р2_1"/>
      <sheetName val="Р2_2"/>
      <sheetName val="Удельные(проф_)"/>
      <sheetName val="Константы_и_результаты"/>
      <sheetName val="расчет_№3"/>
      <sheetName val="в_работу"/>
      <sheetName val="№5_СУБ_Инж_защ"/>
      <sheetName val="исходные_данные"/>
      <sheetName val="расчетные_таблицы"/>
      <sheetName val="Исполнение__освоение_по_закупк_"/>
      <sheetName val="Исполнение_для_Ускова"/>
      <sheetName val="Выборка_по_отсыпкам"/>
      <sheetName val="ИП__отсыпки_"/>
      <sheetName val="ИП__отсыпки_ФОТ_диз_т_"/>
      <sheetName val="ИП__отсыпки___выборка_"/>
      <sheetName val="Исполнение_по_оборуд_"/>
      <sheetName val="Исполнение_по_оборуд___2_"/>
      <sheetName val="Исполнение_сжато"/>
      <sheetName val="Форма_для_бурения"/>
      <sheetName val="Форма_для_КС"/>
      <sheetName val="Форма_для_ГР"/>
      <sheetName val="Смета_1свод"/>
      <sheetName val="Прибыль_опл"/>
      <sheetName val="Амур_ДОН"/>
      <sheetName val="справ_1"/>
      <sheetName val="Перечень_ИУ"/>
      <sheetName val="3_1_ТХ"/>
      <sheetName val="1_3"/>
      <sheetName val="К_рын"/>
      <sheetName val="3_5"/>
      <sheetName val="См3_СЦБ-зап"/>
      <sheetName val="СметаСводная_Колпино"/>
      <sheetName val="Смета_2"/>
      <sheetName val="Таблица_4_АСУТП"/>
      <sheetName val="20_Кредиты_краткосрочные"/>
      <sheetName val="Перечень_Заказчиков"/>
      <sheetName val="Переменные_и_константы"/>
      <sheetName val="КП_к_снег_Рыбинская"/>
      <sheetName val="Смета_5_2__Кусты25,29,31,65"/>
      <sheetName val="Табл_5"/>
      <sheetName val="Табл_2"/>
      <sheetName val="Капитальные_затраты"/>
      <sheetName val="Opex_personnel_(Term_facs)"/>
      <sheetName val="КП_(2)"/>
      <sheetName val="2_2_"/>
      <sheetName val="М_1"/>
      <sheetName val="Сводная "/>
      <sheetName val="7.ТХ Сети (кор)"/>
      <sheetName val="Source lists"/>
      <sheetName val="PO 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/>
      <sheetData sheetId="219"/>
      <sheetData sheetId="220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/>
      <sheetData sheetId="297"/>
      <sheetData sheetId="298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УРС "/>
      <sheetName val="УРС к торгам"/>
      <sheetName val="НМЦ лота на торги"/>
      <sheetName val="Расчет стоимости"/>
      <sheetName val="перерасчет"/>
      <sheetName val="Снижение"/>
      <sheetName val="снижение-для объекта-аналога2"/>
      <sheetName val="снижение-для объекта-аналога"/>
      <sheetName val="ССР"/>
      <sheetName val="Таблица"/>
      <sheetName val="Регионы"/>
      <sheetName val="НМЦ лота"/>
      <sheetName val="мсн"/>
    </sheetNames>
    <sheetDataSet>
      <sheetData sheetId="0"/>
      <sheetData sheetId="1"/>
      <sheetData sheetId="2"/>
      <sheetData sheetId="3">
        <row r="316">
          <cell r="I316">
            <v>859.76</v>
          </cell>
        </row>
      </sheetData>
      <sheetData sheetId="4"/>
      <sheetData sheetId="5"/>
      <sheetData sheetId="6"/>
      <sheetData sheetId="7"/>
      <sheetData sheetId="8"/>
      <sheetData sheetId="9">
        <row r="6">
          <cell r="B6" t="str">
            <v>ВЛ 0,4 кВ с установкой ж/б опор и проводами  А до 35 мм2</v>
          </cell>
        </row>
      </sheetData>
      <sheetData sheetId="10">
        <row r="5">
          <cell r="HN5" t="str">
            <v>I</v>
          </cell>
        </row>
      </sheetData>
      <sheetData sheetId="11">
        <row r="15">
          <cell r="F15">
            <v>323.95875523401878</v>
          </cell>
        </row>
      </sheetData>
      <sheetData sheetId="12" refreshError="1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УРС к торгам (2)"/>
      <sheetName val="УРС к торгам"/>
      <sheetName val="СВОД НМЦ на торги ЗРУ+АИСКУЭ"/>
      <sheetName val="Расчет стоимости"/>
      <sheetName val="НМЦ лота"/>
      <sheetName val="НМЦ лота на торги ЗРУ-10 "/>
      <sheetName val="Расчет стоимости зру"/>
      <sheetName val="НМЦ лота на торги ЗРУ-10"/>
      <sheetName val="Расчет стоимости АСКУЭ"/>
      <sheetName val="перерасчет"/>
      <sheetName val="Снижение"/>
      <sheetName val="снижение-для объекта-аналога2"/>
      <sheetName val="снижение-для объекта-аналога"/>
      <sheetName val="ССР"/>
      <sheetName val="Таблица"/>
      <sheetName val="Регионы"/>
      <sheetName val="НМЦ лота АИСКУЭ"/>
      <sheetName val="НМЦ лота на торги АИСКУЭ"/>
    </sheetNames>
    <sheetDataSet>
      <sheetData sheetId="0"/>
      <sheetData sheetId="1"/>
      <sheetData sheetId="2"/>
      <sheetData sheetId="3"/>
      <sheetData sheetId="4"/>
      <sheetData sheetId="5">
        <row r="11">
          <cell r="D11">
            <v>323.95875523401878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15">
          <cell r="F15">
            <v>76.474489090729591</v>
          </cell>
        </row>
      </sheetData>
      <sheetData sheetId="17"/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р1(98_00)"/>
      <sheetName val="Гр1(99_00)"/>
      <sheetName val="Гр2"/>
      <sheetName val="Гр2(06)"/>
      <sheetName val="Гр3"/>
      <sheetName val="Прод(Непр)"/>
      <sheetName val="Гр4"/>
      <sheetName val="Гр4(06)"/>
      <sheetName val="Гр5(о)"/>
      <sheetName val="Гр6"/>
      <sheetName val="ПРОГНОЗ_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externalLinks/externalLink7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3-110"/>
      <sheetName val="110-132"/>
      <sheetName val="132-157"/>
      <sheetName val="157-212"/>
      <sheetName val="212-259"/>
      <sheetName val="быково"/>
      <sheetName val="259-290"/>
      <sheetName val="молога"/>
      <sheetName val="290-365"/>
      <sheetName val="365-405"/>
      <sheetName val="405-470"/>
      <sheetName val="470-518"/>
      <sheetName val="518-540"/>
      <sheetName val="волхов"/>
      <sheetName val="кириши"/>
      <sheetName val="540-641"/>
      <sheetName val="нева"/>
      <sheetName val="невская"/>
      <sheetName val="641-717,6"/>
      <sheetName val="717,6-801"/>
      <sheetName val="приморск"/>
      <sheetName val="0-30"/>
      <sheetName val="7 км"/>
      <sheetName val="вл"/>
      <sheetName val="93_110"/>
      <sheetName val="топографи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7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п (3)"/>
      <sheetName val="кп"/>
      <sheetName val="свод (2)"/>
      <sheetName val="свод"/>
      <sheetName val="сид"/>
      <sheetName val="изыскания"/>
      <sheetName val="экон из"/>
      <sheetName val="экол из"/>
      <sheetName val="дор1"/>
      <sheetName val="иск соор"/>
      <sheetName val="светоф"/>
      <sheetName val="ост"/>
      <sheetName val="нар осв1"/>
      <sheetName val="электроснаб"/>
      <sheetName val="пер ком1"/>
      <sheetName val="канал1"/>
      <sheetName val="маф"/>
      <sheetName val="орг_движ1"/>
      <sheetName val="акт (2)"/>
      <sheetName val="ГОЧС"/>
      <sheetName val="оос"/>
      <sheetName val="бл-во1"/>
      <sheetName val="автостоянка"/>
      <sheetName val="тэч"/>
      <sheetName val="внт1"/>
      <sheetName val="сод дор"/>
      <sheetName val="изъят зем уч"/>
      <sheetName val="землеустр. _раб"/>
      <sheetName val="конкурсн"/>
      <sheetName val="графич"/>
      <sheetName val="93-110"/>
      <sheetName val="кп_(3)"/>
      <sheetName val="свод_(2)"/>
      <sheetName val="экон_из"/>
      <sheetName val="экол_из"/>
      <sheetName val="иск_соор"/>
      <sheetName val="нар_осв1"/>
      <sheetName val="пер_ком1"/>
      <sheetName val="акт_(2)"/>
      <sheetName val="сод_дор"/>
      <sheetName val="изъят_зем_уч"/>
      <sheetName val="землеустр___раб"/>
      <sheetName val="Смета"/>
      <sheetName val="Смета 1свод"/>
      <sheetName val="топография"/>
      <sheetName val="Коэфф1."/>
      <sheetName val="sapactivexlhiddensheet"/>
      <sheetName val="Лист3"/>
      <sheetName val="информация"/>
      <sheetName val="list"/>
      <sheetName val="свод 2"/>
      <sheetName val="СметаСводная Рыб"/>
      <sheetName val="Лист1"/>
      <sheetName val="сводная"/>
      <sheetName val="Смета 5.2. Кусты25,29,31,65"/>
      <sheetName val="Данные для расчёта сметы"/>
      <sheetName val="СметаСводная 1 оч"/>
      <sheetName val="ИГ1"/>
      <sheetName val="Калплан ОИ2 Макм крестики"/>
      <sheetName val="Лист2"/>
      <sheetName val="СметаСводная павильон"/>
      <sheetName val="свод1"/>
      <sheetName val="1"/>
      <sheetName val="ПДР"/>
      <sheetName val="часы"/>
      <sheetName val="см8"/>
      <sheetName val="СметаСводная снег"/>
      <sheetName val="СП"/>
      <sheetName val="Итог"/>
    </sheetNames>
    <sheetDataSet>
      <sheetData sheetId="0" refreshError="1"/>
      <sheetData sheetId="1" refreshError="1"/>
      <sheetData sheetId="2" refreshError="1"/>
      <sheetData sheetId="3" refreshError="1">
        <row r="7">
          <cell r="A7" t="str">
            <v xml:space="preserve">Наименование  строительства, стадии проектирования:Разработка проекта реконструкции автомобильной дороги  М-10 "Скандинавия" от Санкт-Петербурга через Выборг до госграницы с Финляндией  на участках км 196+000 - таможенный пункт  Торфяновка, км 198+000 - 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</sheetDataSet>
  </externalBook>
</externalLink>
</file>

<file path=xl/externalLinks/externalLink7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айс на 9114"/>
      <sheetName val="Коэфф1."/>
      <sheetName val="Прайс лист"/>
      <sheetName val="СП"/>
      <sheetName val="КП"/>
      <sheetName val="СП-1"/>
      <sheetName val="СП-2"/>
      <sheetName val="СП-3"/>
      <sheetName val="СП-4"/>
      <sheetName val="СП-5"/>
      <sheetName val="Спец"/>
      <sheetName val="Шкаф"/>
      <sheetName val="Сервис"/>
      <sheetName val="ЗИП"/>
      <sheetName val="Труд"/>
      <sheetName val="Тепло"/>
      <sheetName val="База"/>
      <sheetName val="MACRO"/>
      <sheetName val="Коэфф1_"/>
      <sheetName val="свод"/>
    </sheetNames>
    <sheetDataSet>
      <sheetData sheetId="0" refreshError="1"/>
      <sheetData sheetId="1" refreshError="1">
        <row r="7">
          <cell r="E7">
            <v>1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ОГНОЗ_1"/>
    </sheetNames>
    <sheetDataSet>
      <sheetData sheetId="0"/>
    </sheetDataSet>
  </externalBook>
</externalLink>
</file>

<file path=xl/externalLinks/externalLink8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СР№_ВЛ-10кВ Договор"/>
      <sheetName val="ССР№_ВЛ-10кВ"/>
      <sheetName val="1-01"/>
      <sheetName val="1-02"/>
      <sheetName val="2-01"/>
      <sheetName val="9-01"/>
      <sheetName val="НМЦ лота"/>
      <sheetName val="№2 Расчет СМР ВЛ-6_10кВ"/>
      <sheetName val="№1 Расчет ПИР"/>
      <sheetName val="1.1"/>
      <sheetName val="1.2"/>
      <sheetName val="1.3"/>
      <sheetName val="1.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5">
          <cell r="A15" t="str">
            <v>по объекту: "Реконструкция ВЛ-10 кВ Ф-2 ПС Черкассы в части переустройства участка опор №Ч 200/220 - Ч 200/223"</v>
          </cell>
        </row>
      </sheetData>
      <sheetData sheetId="7" refreshError="1"/>
      <sheetData sheetId="8">
        <row r="15">
          <cell r="A15" t="str">
            <v>по объекту: "Реконструкция ВЛ-10 кВ Ф-2 ПС Черкассы в части переустройства участка опор №Ч 200/220 - Ч 200/223"</v>
          </cell>
        </row>
      </sheetData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ходники"/>
      <sheetName val="строительство"/>
      <sheetName val="геодезия2"/>
      <sheetName val="геодезия"/>
      <sheetName val="сбор"/>
      <sheetName val="выдел для сбора"/>
      <sheetName val="выдел"/>
      <sheetName val="Акт выбора"/>
      <sheetName val="свод"/>
      <sheetName val="коннов"/>
      <sheetName val="зур"/>
      <sheetName val="К"/>
      <sheetName val="топография"/>
      <sheetName val="График"/>
      <sheetName val="ИД СМР"/>
      <sheetName val="ИД ПНР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>
        <row r="1">
          <cell r="L1" t="str">
            <v>Овчинников С.Н.</v>
          </cell>
        </row>
        <row r="2">
          <cell r="L2" t="str">
            <v>Гл. инженер</v>
          </cell>
        </row>
        <row r="13">
          <cell r="B13" t="str">
            <v xml:space="preserve">ООО "Средневолжская землеустроительная компания " </v>
          </cell>
        </row>
      </sheetData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  <pageSetUpPr fitToPage="1"/>
  </sheetPr>
  <dimension ref="A1:U87"/>
  <sheetViews>
    <sheetView view="pageBreakPreview" topLeftCell="A31" zoomScale="70" zoomScaleNormal="60" zoomScaleSheetLayoutView="70" workbookViewId="0">
      <selection activeCell="D73" sqref="D73"/>
    </sheetView>
  </sheetViews>
  <sheetFormatPr defaultRowHeight="15.75"/>
  <cols>
    <col min="1" max="1" width="7.85546875" style="1" customWidth="1"/>
    <col min="2" max="2" width="30.28515625" style="2" customWidth="1"/>
    <col min="3" max="3" width="47" style="2" customWidth="1"/>
    <col min="4" max="4" width="19.28515625" style="3" customWidth="1"/>
    <col min="5" max="5" width="18.42578125" style="3" customWidth="1"/>
    <col min="6" max="6" width="17.28515625" style="3" customWidth="1"/>
    <col min="7" max="7" width="20.140625" style="3" customWidth="1"/>
    <col min="8" max="8" width="19.5703125" style="3" customWidth="1"/>
    <col min="9" max="9" width="21.7109375" style="3" customWidth="1"/>
    <col min="10" max="10" width="21" style="3" customWidth="1"/>
    <col min="11" max="11" width="20.28515625" style="3" customWidth="1"/>
    <col min="12" max="12" width="18.28515625" style="3" customWidth="1"/>
    <col min="13" max="13" width="17.5703125" style="3" customWidth="1"/>
    <col min="14" max="14" width="23.7109375" style="4" customWidth="1"/>
    <col min="15" max="15" width="22.5703125" style="4" hidden="1" customWidth="1"/>
    <col min="16" max="16" width="12.5703125" style="4" hidden="1" customWidth="1"/>
    <col min="17" max="17" width="11.5703125" style="4" hidden="1" customWidth="1"/>
    <col min="18" max="18" width="14.5703125" style="4" customWidth="1"/>
    <col min="19" max="19" width="11.85546875" style="4" customWidth="1"/>
    <col min="20" max="20" width="15.28515625" style="4" customWidth="1"/>
    <col min="21" max="21" width="14.5703125" style="4" customWidth="1"/>
    <col min="22" max="251" width="9.140625" style="4"/>
    <col min="252" max="252" width="5" style="4" customWidth="1"/>
    <col min="253" max="253" width="16.85546875" style="4" customWidth="1"/>
    <col min="254" max="254" width="40" style="4" customWidth="1"/>
    <col min="255" max="255" width="15.5703125" style="4" customWidth="1"/>
    <col min="256" max="256" width="14.28515625" style="4" customWidth="1"/>
    <col min="257" max="257" width="13.42578125" style="4" customWidth="1"/>
    <col min="258" max="258" width="15.28515625" style="4" customWidth="1"/>
    <col min="259" max="259" width="15.42578125" style="4" customWidth="1"/>
    <col min="260" max="260" width="16.7109375" style="4" customWidth="1"/>
    <col min="261" max="261" width="14.28515625" style="4" customWidth="1"/>
    <col min="262" max="262" width="15.85546875" style="4" customWidth="1"/>
    <col min="263" max="264" width="16" style="4" customWidth="1"/>
    <col min="265" max="265" width="16.28515625" style="4" customWidth="1"/>
    <col min="266" max="266" width="14.28515625" style="4" customWidth="1"/>
    <col min="267" max="267" width="15.5703125" style="4" customWidth="1"/>
    <col min="268" max="268" width="14.42578125" style="4" customWidth="1"/>
    <col min="269" max="269" width="16.5703125" style="4" customWidth="1"/>
    <col min="270" max="270" width="23.7109375" style="4" customWidth="1"/>
    <col min="271" max="271" width="11.5703125" style="4" bestFit="1" customWidth="1"/>
    <col min="272" max="272" width="12.5703125" style="4" bestFit="1" customWidth="1"/>
    <col min="273" max="273" width="11.5703125" style="4" bestFit="1" customWidth="1"/>
    <col min="274" max="274" width="12.5703125" style="4" bestFit="1" customWidth="1"/>
    <col min="275" max="507" width="9.140625" style="4"/>
    <col min="508" max="508" width="5" style="4" customWidth="1"/>
    <col min="509" max="509" width="16.85546875" style="4" customWidth="1"/>
    <col min="510" max="510" width="40" style="4" customWidth="1"/>
    <col min="511" max="511" width="15.5703125" style="4" customWidth="1"/>
    <col min="512" max="512" width="14.28515625" style="4" customWidth="1"/>
    <col min="513" max="513" width="13.42578125" style="4" customWidth="1"/>
    <col min="514" max="514" width="15.28515625" style="4" customWidth="1"/>
    <col min="515" max="515" width="15.42578125" style="4" customWidth="1"/>
    <col min="516" max="516" width="16.7109375" style="4" customWidth="1"/>
    <col min="517" max="517" width="14.28515625" style="4" customWidth="1"/>
    <col min="518" max="518" width="15.85546875" style="4" customWidth="1"/>
    <col min="519" max="520" width="16" style="4" customWidth="1"/>
    <col min="521" max="521" width="16.28515625" style="4" customWidth="1"/>
    <col min="522" max="522" width="14.28515625" style="4" customWidth="1"/>
    <col min="523" max="523" width="15.5703125" style="4" customWidth="1"/>
    <col min="524" max="524" width="14.42578125" style="4" customWidth="1"/>
    <col min="525" max="525" width="16.5703125" style="4" customWidth="1"/>
    <col min="526" max="526" width="23.7109375" style="4" customWidth="1"/>
    <col min="527" max="527" width="11.5703125" style="4" bestFit="1" customWidth="1"/>
    <col min="528" max="528" width="12.5703125" style="4" bestFit="1" customWidth="1"/>
    <col min="529" max="529" width="11.5703125" style="4" bestFit="1" customWidth="1"/>
    <col min="530" max="530" width="12.5703125" style="4" bestFit="1" customWidth="1"/>
    <col min="531" max="763" width="9.140625" style="4"/>
    <col min="764" max="764" width="5" style="4" customWidth="1"/>
    <col min="765" max="765" width="16.85546875" style="4" customWidth="1"/>
    <col min="766" max="766" width="40" style="4" customWidth="1"/>
    <col min="767" max="767" width="15.5703125" style="4" customWidth="1"/>
    <col min="768" max="768" width="14.28515625" style="4" customWidth="1"/>
    <col min="769" max="769" width="13.42578125" style="4" customWidth="1"/>
    <col min="770" max="770" width="15.28515625" style="4" customWidth="1"/>
    <col min="771" max="771" width="15.42578125" style="4" customWidth="1"/>
    <col min="772" max="772" width="16.7109375" style="4" customWidth="1"/>
    <col min="773" max="773" width="14.28515625" style="4" customWidth="1"/>
    <col min="774" max="774" width="15.85546875" style="4" customWidth="1"/>
    <col min="775" max="776" width="16" style="4" customWidth="1"/>
    <col min="777" max="777" width="16.28515625" style="4" customWidth="1"/>
    <col min="778" max="778" width="14.28515625" style="4" customWidth="1"/>
    <col min="779" max="779" width="15.5703125" style="4" customWidth="1"/>
    <col min="780" max="780" width="14.42578125" style="4" customWidth="1"/>
    <col min="781" max="781" width="16.5703125" style="4" customWidth="1"/>
    <col min="782" max="782" width="23.7109375" style="4" customWidth="1"/>
    <col min="783" max="783" width="11.5703125" style="4" bestFit="1" customWidth="1"/>
    <col min="784" max="784" width="12.5703125" style="4" bestFit="1" customWidth="1"/>
    <col min="785" max="785" width="11.5703125" style="4" bestFit="1" customWidth="1"/>
    <col min="786" max="786" width="12.5703125" style="4" bestFit="1" customWidth="1"/>
    <col min="787" max="1019" width="9.140625" style="4"/>
    <col min="1020" max="1020" width="5" style="4" customWidth="1"/>
    <col min="1021" max="1021" width="16.85546875" style="4" customWidth="1"/>
    <col min="1022" max="1022" width="40" style="4" customWidth="1"/>
    <col min="1023" max="1023" width="15.5703125" style="4" customWidth="1"/>
    <col min="1024" max="1024" width="14.28515625" style="4" customWidth="1"/>
    <col min="1025" max="1025" width="13.42578125" style="4" customWidth="1"/>
    <col min="1026" max="1026" width="15.28515625" style="4" customWidth="1"/>
    <col min="1027" max="1027" width="15.42578125" style="4" customWidth="1"/>
    <col min="1028" max="1028" width="16.7109375" style="4" customWidth="1"/>
    <col min="1029" max="1029" width="14.28515625" style="4" customWidth="1"/>
    <col min="1030" max="1030" width="15.85546875" style="4" customWidth="1"/>
    <col min="1031" max="1032" width="16" style="4" customWidth="1"/>
    <col min="1033" max="1033" width="16.28515625" style="4" customWidth="1"/>
    <col min="1034" max="1034" width="14.28515625" style="4" customWidth="1"/>
    <col min="1035" max="1035" width="15.5703125" style="4" customWidth="1"/>
    <col min="1036" max="1036" width="14.42578125" style="4" customWidth="1"/>
    <col min="1037" max="1037" width="16.5703125" style="4" customWidth="1"/>
    <col min="1038" max="1038" width="23.7109375" style="4" customWidth="1"/>
    <col min="1039" max="1039" width="11.5703125" style="4" bestFit="1" customWidth="1"/>
    <col min="1040" max="1040" width="12.5703125" style="4" bestFit="1" customWidth="1"/>
    <col min="1041" max="1041" width="11.5703125" style="4" bestFit="1" customWidth="1"/>
    <col min="1042" max="1042" width="12.5703125" style="4" bestFit="1" customWidth="1"/>
    <col min="1043" max="1275" width="9.140625" style="4"/>
    <col min="1276" max="1276" width="5" style="4" customWidth="1"/>
    <col min="1277" max="1277" width="16.85546875" style="4" customWidth="1"/>
    <col min="1278" max="1278" width="40" style="4" customWidth="1"/>
    <col min="1279" max="1279" width="15.5703125" style="4" customWidth="1"/>
    <col min="1280" max="1280" width="14.28515625" style="4" customWidth="1"/>
    <col min="1281" max="1281" width="13.42578125" style="4" customWidth="1"/>
    <col min="1282" max="1282" width="15.28515625" style="4" customWidth="1"/>
    <col min="1283" max="1283" width="15.42578125" style="4" customWidth="1"/>
    <col min="1284" max="1284" width="16.7109375" style="4" customWidth="1"/>
    <col min="1285" max="1285" width="14.28515625" style="4" customWidth="1"/>
    <col min="1286" max="1286" width="15.85546875" style="4" customWidth="1"/>
    <col min="1287" max="1288" width="16" style="4" customWidth="1"/>
    <col min="1289" max="1289" width="16.28515625" style="4" customWidth="1"/>
    <col min="1290" max="1290" width="14.28515625" style="4" customWidth="1"/>
    <col min="1291" max="1291" width="15.5703125" style="4" customWidth="1"/>
    <col min="1292" max="1292" width="14.42578125" style="4" customWidth="1"/>
    <col min="1293" max="1293" width="16.5703125" style="4" customWidth="1"/>
    <col min="1294" max="1294" width="23.7109375" style="4" customWidth="1"/>
    <col min="1295" max="1295" width="11.5703125" style="4" bestFit="1" customWidth="1"/>
    <col min="1296" max="1296" width="12.5703125" style="4" bestFit="1" customWidth="1"/>
    <col min="1297" max="1297" width="11.5703125" style="4" bestFit="1" customWidth="1"/>
    <col min="1298" max="1298" width="12.5703125" style="4" bestFit="1" customWidth="1"/>
    <col min="1299" max="1531" width="9.140625" style="4"/>
    <col min="1532" max="1532" width="5" style="4" customWidth="1"/>
    <col min="1533" max="1533" width="16.85546875" style="4" customWidth="1"/>
    <col min="1534" max="1534" width="40" style="4" customWidth="1"/>
    <col min="1535" max="1535" width="15.5703125" style="4" customWidth="1"/>
    <col min="1536" max="1536" width="14.28515625" style="4" customWidth="1"/>
    <col min="1537" max="1537" width="13.42578125" style="4" customWidth="1"/>
    <col min="1538" max="1538" width="15.28515625" style="4" customWidth="1"/>
    <col min="1539" max="1539" width="15.42578125" style="4" customWidth="1"/>
    <col min="1540" max="1540" width="16.7109375" style="4" customWidth="1"/>
    <col min="1541" max="1541" width="14.28515625" style="4" customWidth="1"/>
    <col min="1542" max="1542" width="15.85546875" style="4" customWidth="1"/>
    <col min="1543" max="1544" width="16" style="4" customWidth="1"/>
    <col min="1545" max="1545" width="16.28515625" style="4" customWidth="1"/>
    <col min="1546" max="1546" width="14.28515625" style="4" customWidth="1"/>
    <col min="1547" max="1547" width="15.5703125" style="4" customWidth="1"/>
    <col min="1548" max="1548" width="14.42578125" style="4" customWidth="1"/>
    <col min="1549" max="1549" width="16.5703125" style="4" customWidth="1"/>
    <col min="1550" max="1550" width="23.7109375" style="4" customWidth="1"/>
    <col min="1551" max="1551" width="11.5703125" style="4" bestFit="1" customWidth="1"/>
    <col min="1552" max="1552" width="12.5703125" style="4" bestFit="1" customWidth="1"/>
    <col min="1553" max="1553" width="11.5703125" style="4" bestFit="1" customWidth="1"/>
    <col min="1554" max="1554" width="12.5703125" style="4" bestFit="1" customWidth="1"/>
    <col min="1555" max="1787" width="9.140625" style="4"/>
    <col min="1788" max="1788" width="5" style="4" customWidth="1"/>
    <col min="1789" max="1789" width="16.85546875" style="4" customWidth="1"/>
    <col min="1790" max="1790" width="40" style="4" customWidth="1"/>
    <col min="1791" max="1791" width="15.5703125" style="4" customWidth="1"/>
    <col min="1792" max="1792" width="14.28515625" style="4" customWidth="1"/>
    <col min="1793" max="1793" width="13.42578125" style="4" customWidth="1"/>
    <col min="1794" max="1794" width="15.28515625" style="4" customWidth="1"/>
    <col min="1795" max="1795" width="15.42578125" style="4" customWidth="1"/>
    <col min="1796" max="1796" width="16.7109375" style="4" customWidth="1"/>
    <col min="1797" max="1797" width="14.28515625" style="4" customWidth="1"/>
    <col min="1798" max="1798" width="15.85546875" style="4" customWidth="1"/>
    <col min="1799" max="1800" width="16" style="4" customWidth="1"/>
    <col min="1801" max="1801" width="16.28515625" style="4" customWidth="1"/>
    <col min="1802" max="1802" width="14.28515625" style="4" customWidth="1"/>
    <col min="1803" max="1803" width="15.5703125" style="4" customWidth="1"/>
    <col min="1804" max="1804" width="14.42578125" style="4" customWidth="1"/>
    <col min="1805" max="1805" width="16.5703125" style="4" customWidth="1"/>
    <col min="1806" max="1806" width="23.7109375" style="4" customWidth="1"/>
    <col min="1807" max="1807" width="11.5703125" style="4" bestFit="1" customWidth="1"/>
    <col min="1808" max="1808" width="12.5703125" style="4" bestFit="1" customWidth="1"/>
    <col min="1809" max="1809" width="11.5703125" style="4" bestFit="1" customWidth="1"/>
    <col min="1810" max="1810" width="12.5703125" style="4" bestFit="1" customWidth="1"/>
    <col min="1811" max="2043" width="9.140625" style="4"/>
    <col min="2044" max="2044" width="5" style="4" customWidth="1"/>
    <col min="2045" max="2045" width="16.85546875" style="4" customWidth="1"/>
    <col min="2046" max="2046" width="40" style="4" customWidth="1"/>
    <col min="2047" max="2047" width="15.5703125" style="4" customWidth="1"/>
    <col min="2048" max="2048" width="14.28515625" style="4" customWidth="1"/>
    <col min="2049" max="2049" width="13.42578125" style="4" customWidth="1"/>
    <col min="2050" max="2050" width="15.28515625" style="4" customWidth="1"/>
    <col min="2051" max="2051" width="15.42578125" style="4" customWidth="1"/>
    <col min="2052" max="2052" width="16.7109375" style="4" customWidth="1"/>
    <col min="2053" max="2053" width="14.28515625" style="4" customWidth="1"/>
    <col min="2054" max="2054" width="15.85546875" style="4" customWidth="1"/>
    <col min="2055" max="2056" width="16" style="4" customWidth="1"/>
    <col min="2057" max="2057" width="16.28515625" style="4" customWidth="1"/>
    <col min="2058" max="2058" width="14.28515625" style="4" customWidth="1"/>
    <col min="2059" max="2059" width="15.5703125" style="4" customWidth="1"/>
    <col min="2060" max="2060" width="14.42578125" style="4" customWidth="1"/>
    <col min="2061" max="2061" width="16.5703125" style="4" customWidth="1"/>
    <col min="2062" max="2062" width="23.7109375" style="4" customWidth="1"/>
    <col min="2063" max="2063" width="11.5703125" style="4" bestFit="1" customWidth="1"/>
    <col min="2064" max="2064" width="12.5703125" style="4" bestFit="1" customWidth="1"/>
    <col min="2065" max="2065" width="11.5703125" style="4" bestFit="1" customWidth="1"/>
    <col min="2066" max="2066" width="12.5703125" style="4" bestFit="1" customWidth="1"/>
    <col min="2067" max="2299" width="9.140625" style="4"/>
    <col min="2300" max="2300" width="5" style="4" customWidth="1"/>
    <col min="2301" max="2301" width="16.85546875" style="4" customWidth="1"/>
    <col min="2302" max="2302" width="40" style="4" customWidth="1"/>
    <col min="2303" max="2303" width="15.5703125" style="4" customWidth="1"/>
    <col min="2304" max="2304" width="14.28515625" style="4" customWidth="1"/>
    <col min="2305" max="2305" width="13.42578125" style="4" customWidth="1"/>
    <col min="2306" max="2306" width="15.28515625" style="4" customWidth="1"/>
    <col min="2307" max="2307" width="15.42578125" style="4" customWidth="1"/>
    <col min="2308" max="2308" width="16.7109375" style="4" customWidth="1"/>
    <col min="2309" max="2309" width="14.28515625" style="4" customWidth="1"/>
    <col min="2310" max="2310" width="15.85546875" style="4" customWidth="1"/>
    <col min="2311" max="2312" width="16" style="4" customWidth="1"/>
    <col min="2313" max="2313" width="16.28515625" style="4" customWidth="1"/>
    <col min="2314" max="2314" width="14.28515625" style="4" customWidth="1"/>
    <col min="2315" max="2315" width="15.5703125" style="4" customWidth="1"/>
    <col min="2316" max="2316" width="14.42578125" style="4" customWidth="1"/>
    <col min="2317" max="2317" width="16.5703125" style="4" customWidth="1"/>
    <col min="2318" max="2318" width="23.7109375" style="4" customWidth="1"/>
    <col min="2319" max="2319" width="11.5703125" style="4" bestFit="1" customWidth="1"/>
    <col min="2320" max="2320" width="12.5703125" style="4" bestFit="1" customWidth="1"/>
    <col min="2321" max="2321" width="11.5703125" style="4" bestFit="1" customWidth="1"/>
    <col min="2322" max="2322" width="12.5703125" style="4" bestFit="1" customWidth="1"/>
    <col min="2323" max="2555" width="9.140625" style="4"/>
    <col min="2556" max="2556" width="5" style="4" customWidth="1"/>
    <col min="2557" max="2557" width="16.85546875" style="4" customWidth="1"/>
    <col min="2558" max="2558" width="40" style="4" customWidth="1"/>
    <col min="2559" max="2559" width="15.5703125" style="4" customWidth="1"/>
    <col min="2560" max="2560" width="14.28515625" style="4" customWidth="1"/>
    <col min="2561" max="2561" width="13.42578125" style="4" customWidth="1"/>
    <col min="2562" max="2562" width="15.28515625" style="4" customWidth="1"/>
    <col min="2563" max="2563" width="15.42578125" style="4" customWidth="1"/>
    <col min="2564" max="2564" width="16.7109375" style="4" customWidth="1"/>
    <col min="2565" max="2565" width="14.28515625" style="4" customWidth="1"/>
    <col min="2566" max="2566" width="15.85546875" style="4" customWidth="1"/>
    <col min="2567" max="2568" width="16" style="4" customWidth="1"/>
    <col min="2569" max="2569" width="16.28515625" style="4" customWidth="1"/>
    <col min="2570" max="2570" width="14.28515625" style="4" customWidth="1"/>
    <col min="2571" max="2571" width="15.5703125" style="4" customWidth="1"/>
    <col min="2572" max="2572" width="14.42578125" style="4" customWidth="1"/>
    <col min="2573" max="2573" width="16.5703125" style="4" customWidth="1"/>
    <col min="2574" max="2574" width="23.7109375" style="4" customWidth="1"/>
    <col min="2575" max="2575" width="11.5703125" style="4" bestFit="1" customWidth="1"/>
    <col min="2576" max="2576" width="12.5703125" style="4" bestFit="1" customWidth="1"/>
    <col min="2577" max="2577" width="11.5703125" style="4" bestFit="1" customWidth="1"/>
    <col min="2578" max="2578" width="12.5703125" style="4" bestFit="1" customWidth="1"/>
    <col min="2579" max="2811" width="9.140625" style="4"/>
    <col min="2812" max="2812" width="5" style="4" customWidth="1"/>
    <col min="2813" max="2813" width="16.85546875" style="4" customWidth="1"/>
    <col min="2814" max="2814" width="40" style="4" customWidth="1"/>
    <col min="2815" max="2815" width="15.5703125" style="4" customWidth="1"/>
    <col min="2816" max="2816" width="14.28515625" style="4" customWidth="1"/>
    <col min="2817" max="2817" width="13.42578125" style="4" customWidth="1"/>
    <col min="2818" max="2818" width="15.28515625" style="4" customWidth="1"/>
    <col min="2819" max="2819" width="15.42578125" style="4" customWidth="1"/>
    <col min="2820" max="2820" width="16.7109375" style="4" customWidth="1"/>
    <col min="2821" max="2821" width="14.28515625" style="4" customWidth="1"/>
    <col min="2822" max="2822" width="15.85546875" style="4" customWidth="1"/>
    <col min="2823" max="2824" width="16" style="4" customWidth="1"/>
    <col min="2825" max="2825" width="16.28515625" style="4" customWidth="1"/>
    <col min="2826" max="2826" width="14.28515625" style="4" customWidth="1"/>
    <col min="2827" max="2827" width="15.5703125" style="4" customWidth="1"/>
    <col min="2828" max="2828" width="14.42578125" style="4" customWidth="1"/>
    <col min="2829" max="2829" width="16.5703125" style="4" customWidth="1"/>
    <col min="2830" max="2830" width="23.7109375" style="4" customWidth="1"/>
    <col min="2831" max="2831" width="11.5703125" style="4" bestFit="1" customWidth="1"/>
    <col min="2832" max="2832" width="12.5703125" style="4" bestFit="1" customWidth="1"/>
    <col min="2833" max="2833" width="11.5703125" style="4" bestFit="1" customWidth="1"/>
    <col min="2834" max="2834" width="12.5703125" style="4" bestFit="1" customWidth="1"/>
    <col min="2835" max="3067" width="9.140625" style="4"/>
    <col min="3068" max="3068" width="5" style="4" customWidth="1"/>
    <col min="3069" max="3069" width="16.85546875" style="4" customWidth="1"/>
    <col min="3070" max="3070" width="40" style="4" customWidth="1"/>
    <col min="3071" max="3071" width="15.5703125" style="4" customWidth="1"/>
    <col min="3072" max="3072" width="14.28515625" style="4" customWidth="1"/>
    <col min="3073" max="3073" width="13.42578125" style="4" customWidth="1"/>
    <col min="3074" max="3074" width="15.28515625" style="4" customWidth="1"/>
    <col min="3075" max="3075" width="15.42578125" style="4" customWidth="1"/>
    <col min="3076" max="3076" width="16.7109375" style="4" customWidth="1"/>
    <col min="3077" max="3077" width="14.28515625" style="4" customWidth="1"/>
    <col min="3078" max="3078" width="15.85546875" style="4" customWidth="1"/>
    <col min="3079" max="3080" width="16" style="4" customWidth="1"/>
    <col min="3081" max="3081" width="16.28515625" style="4" customWidth="1"/>
    <col min="3082" max="3082" width="14.28515625" style="4" customWidth="1"/>
    <col min="3083" max="3083" width="15.5703125" style="4" customWidth="1"/>
    <col min="3084" max="3084" width="14.42578125" style="4" customWidth="1"/>
    <col min="3085" max="3085" width="16.5703125" style="4" customWidth="1"/>
    <col min="3086" max="3086" width="23.7109375" style="4" customWidth="1"/>
    <col min="3087" max="3087" width="11.5703125" style="4" bestFit="1" customWidth="1"/>
    <col min="3088" max="3088" width="12.5703125" style="4" bestFit="1" customWidth="1"/>
    <col min="3089" max="3089" width="11.5703125" style="4" bestFit="1" customWidth="1"/>
    <col min="3090" max="3090" width="12.5703125" style="4" bestFit="1" customWidth="1"/>
    <col min="3091" max="3323" width="9.140625" style="4"/>
    <col min="3324" max="3324" width="5" style="4" customWidth="1"/>
    <col min="3325" max="3325" width="16.85546875" style="4" customWidth="1"/>
    <col min="3326" max="3326" width="40" style="4" customWidth="1"/>
    <col min="3327" max="3327" width="15.5703125" style="4" customWidth="1"/>
    <col min="3328" max="3328" width="14.28515625" style="4" customWidth="1"/>
    <col min="3329" max="3329" width="13.42578125" style="4" customWidth="1"/>
    <col min="3330" max="3330" width="15.28515625" style="4" customWidth="1"/>
    <col min="3331" max="3331" width="15.42578125" style="4" customWidth="1"/>
    <col min="3332" max="3332" width="16.7109375" style="4" customWidth="1"/>
    <col min="3333" max="3333" width="14.28515625" style="4" customWidth="1"/>
    <col min="3334" max="3334" width="15.85546875" style="4" customWidth="1"/>
    <col min="3335" max="3336" width="16" style="4" customWidth="1"/>
    <col min="3337" max="3337" width="16.28515625" style="4" customWidth="1"/>
    <col min="3338" max="3338" width="14.28515625" style="4" customWidth="1"/>
    <col min="3339" max="3339" width="15.5703125" style="4" customWidth="1"/>
    <col min="3340" max="3340" width="14.42578125" style="4" customWidth="1"/>
    <col min="3341" max="3341" width="16.5703125" style="4" customWidth="1"/>
    <col min="3342" max="3342" width="23.7109375" style="4" customWidth="1"/>
    <col min="3343" max="3343" width="11.5703125" style="4" bestFit="1" customWidth="1"/>
    <col min="3344" max="3344" width="12.5703125" style="4" bestFit="1" customWidth="1"/>
    <col min="3345" max="3345" width="11.5703125" style="4" bestFit="1" customWidth="1"/>
    <col min="3346" max="3346" width="12.5703125" style="4" bestFit="1" customWidth="1"/>
    <col min="3347" max="3579" width="9.140625" style="4"/>
    <col min="3580" max="3580" width="5" style="4" customWidth="1"/>
    <col min="3581" max="3581" width="16.85546875" style="4" customWidth="1"/>
    <col min="3582" max="3582" width="40" style="4" customWidth="1"/>
    <col min="3583" max="3583" width="15.5703125" style="4" customWidth="1"/>
    <col min="3584" max="3584" width="14.28515625" style="4" customWidth="1"/>
    <col min="3585" max="3585" width="13.42578125" style="4" customWidth="1"/>
    <col min="3586" max="3586" width="15.28515625" style="4" customWidth="1"/>
    <col min="3587" max="3587" width="15.42578125" style="4" customWidth="1"/>
    <col min="3588" max="3588" width="16.7109375" style="4" customWidth="1"/>
    <col min="3589" max="3589" width="14.28515625" style="4" customWidth="1"/>
    <col min="3590" max="3590" width="15.85546875" style="4" customWidth="1"/>
    <col min="3591" max="3592" width="16" style="4" customWidth="1"/>
    <col min="3593" max="3593" width="16.28515625" style="4" customWidth="1"/>
    <col min="3594" max="3594" width="14.28515625" style="4" customWidth="1"/>
    <col min="3595" max="3595" width="15.5703125" style="4" customWidth="1"/>
    <col min="3596" max="3596" width="14.42578125" style="4" customWidth="1"/>
    <col min="3597" max="3597" width="16.5703125" style="4" customWidth="1"/>
    <col min="3598" max="3598" width="23.7109375" style="4" customWidth="1"/>
    <col min="3599" max="3599" width="11.5703125" style="4" bestFit="1" customWidth="1"/>
    <col min="3600" max="3600" width="12.5703125" style="4" bestFit="1" customWidth="1"/>
    <col min="3601" max="3601" width="11.5703125" style="4" bestFit="1" customWidth="1"/>
    <col min="3602" max="3602" width="12.5703125" style="4" bestFit="1" customWidth="1"/>
    <col min="3603" max="3835" width="9.140625" style="4"/>
    <col min="3836" max="3836" width="5" style="4" customWidth="1"/>
    <col min="3837" max="3837" width="16.85546875" style="4" customWidth="1"/>
    <col min="3838" max="3838" width="40" style="4" customWidth="1"/>
    <col min="3839" max="3839" width="15.5703125" style="4" customWidth="1"/>
    <col min="3840" max="3840" width="14.28515625" style="4" customWidth="1"/>
    <col min="3841" max="3841" width="13.42578125" style="4" customWidth="1"/>
    <col min="3842" max="3842" width="15.28515625" style="4" customWidth="1"/>
    <col min="3843" max="3843" width="15.42578125" style="4" customWidth="1"/>
    <col min="3844" max="3844" width="16.7109375" style="4" customWidth="1"/>
    <col min="3845" max="3845" width="14.28515625" style="4" customWidth="1"/>
    <col min="3846" max="3846" width="15.85546875" style="4" customWidth="1"/>
    <col min="3847" max="3848" width="16" style="4" customWidth="1"/>
    <col min="3849" max="3849" width="16.28515625" style="4" customWidth="1"/>
    <col min="3850" max="3850" width="14.28515625" style="4" customWidth="1"/>
    <col min="3851" max="3851" width="15.5703125" style="4" customWidth="1"/>
    <col min="3852" max="3852" width="14.42578125" style="4" customWidth="1"/>
    <col min="3853" max="3853" width="16.5703125" style="4" customWidth="1"/>
    <col min="3854" max="3854" width="23.7109375" style="4" customWidth="1"/>
    <col min="3855" max="3855" width="11.5703125" style="4" bestFit="1" customWidth="1"/>
    <col min="3856" max="3856" width="12.5703125" style="4" bestFit="1" customWidth="1"/>
    <col min="3857" max="3857" width="11.5703125" style="4" bestFit="1" customWidth="1"/>
    <col min="3858" max="3858" width="12.5703125" style="4" bestFit="1" customWidth="1"/>
    <col min="3859" max="4091" width="9.140625" style="4"/>
    <col min="4092" max="4092" width="5" style="4" customWidth="1"/>
    <col min="4093" max="4093" width="16.85546875" style="4" customWidth="1"/>
    <col min="4094" max="4094" width="40" style="4" customWidth="1"/>
    <col min="4095" max="4095" width="15.5703125" style="4" customWidth="1"/>
    <col min="4096" max="4096" width="14.28515625" style="4" customWidth="1"/>
    <col min="4097" max="4097" width="13.42578125" style="4" customWidth="1"/>
    <col min="4098" max="4098" width="15.28515625" style="4" customWidth="1"/>
    <col min="4099" max="4099" width="15.42578125" style="4" customWidth="1"/>
    <col min="4100" max="4100" width="16.7109375" style="4" customWidth="1"/>
    <col min="4101" max="4101" width="14.28515625" style="4" customWidth="1"/>
    <col min="4102" max="4102" width="15.85546875" style="4" customWidth="1"/>
    <col min="4103" max="4104" width="16" style="4" customWidth="1"/>
    <col min="4105" max="4105" width="16.28515625" style="4" customWidth="1"/>
    <col min="4106" max="4106" width="14.28515625" style="4" customWidth="1"/>
    <col min="4107" max="4107" width="15.5703125" style="4" customWidth="1"/>
    <col min="4108" max="4108" width="14.42578125" style="4" customWidth="1"/>
    <col min="4109" max="4109" width="16.5703125" style="4" customWidth="1"/>
    <col min="4110" max="4110" width="23.7109375" style="4" customWidth="1"/>
    <col min="4111" max="4111" width="11.5703125" style="4" bestFit="1" customWidth="1"/>
    <col min="4112" max="4112" width="12.5703125" style="4" bestFit="1" customWidth="1"/>
    <col min="4113" max="4113" width="11.5703125" style="4" bestFit="1" customWidth="1"/>
    <col min="4114" max="4114" width="12.5703125" style="4" bestFit="1" customWidth="1"/>
    <col min="4115" max="4347" width="9.140625" style="4"/>
    <col min="4348" max="4348" width="5" style="4" customWidth="1"/>
    <col min="4349" max="4349" width="16.85546875" style="4" customWidth="1"/>
    <col min="4350" max="4350" width="40" style="4" customWidth="1"/>
    <col min="4351" max="4351" width="15.5703125" style="4" customWidth="1"/>
    <col min="4352" max="4352" width="14.28515625" style="4" customWidth="1"/>
    <col min="4353" max="4353" width="13.42578125" style="4" customWidth="1"/>
    <col min="4354" max="4354" width="15.28515625" style="4" customWidth="1"/>
    <col min="4355" max="4355" width="15.42578125" style="4" customWidth="1"/>
    <col min="4356" max="4356" width="16.7109375" style="4" customWidth="1"/>
    <col min="4357" max="4357" width="14.28515625" style="4" customWidth="1"/>
    <col min="4358" max="4358" width="15.85546875" style="4" customWidth="1"/>
    <col min="4359" max="4360" width="16" style="4" customWidth="1"/>
    <col min="4361" max="4361" width="16.28515625" style="4" customWidth="1"/>
    <col min="4362" max="4362" width="14.28515625" style="4" customWidth="1"/>
    <col min="4363" max="4363" width="15.5703125" style="4" customWidth="1"/>
    <col min="4364" max="4364" width="14.42578125" style="4" customWidth="1"/>
    <col min="4365" max="4365" width="16.5703125" style="4" customWidth="1"/>
    <col min="4366" max="4366" width="23.7109375" style="4" customWidth="1"/>
    <col min="4367" max="4367" width="11.5703125" style="4" bestFit="1" customWidth="1"/>
    <col min="4368" max="4368" width="12.5703125" style="4" bestFit="1" customWidth="1"/>
    <col min="4369" max="4369" width="11.5703125" style="4" bestFit="1" customWidth="1"/>
    <col min="4370" max="4370" width="12.5703125" style="4" bestFit="1" customWidth="1"/>
    <col min="4371" max="4603" width="9.140625" style="4"/>
    <col min="4604" max="4604" width="5" style="4" customWidth="1"/>
    <col min="4605" max="4605" width="16.85546875" style="4" customWidth="1"/>
    <col min="4606" max="4606" width="40" style="4" customWidth="1"/>
    <col min="4607" max="4607" width="15.5703125" style="4" customWidth="1"/>
    <col min="4608" max="4608" width="14.28515625" style="4" customWidth="1"/>
    <col min="4609" max="4609" width="13.42578125" style="4" customWidth="1"/>
    <col min="4610" max="4610" width="15.28515625" style="4" customWidth="1"/>
    <col min="4611" max="4611" width="15.42578125" style="4" customWidth="1"/>
    <col min="4612" max="4612" width="16.7109375" style="4" customWidth="1"/>
    <col min="4613" max="4613" width="14.28515625" style="4" customWidth="1"/>
    <col min="4614" max="4614" width="15.85546875" style="4" customWidth="1"/>
    <col min="4615" max="4616" width="16" style="4" customWidth="1"/>
    <col min="4617" max="4617" width="16.28515625" style="4" customWidth="1"/>
    <col min="4618" max="4618" width="14.28515625" style="4" customWidth="1"/>
    <col min="4619" max="4619" width="15.5703125" style="4" customWidth="1"/>
    <col min="4620" max="4620" width="14.42578125" style="4" customWidth="1"/>
    <col min="4621" max="4621" width="16.5703125" style="4" customWidth="1"/>
    <col min="4622" max="4622" width="23.7109375" style="4" customWidth="1"/>
    <col min="4623" max="4623" width="11.5703125" style="4" bestFit="1" customWidth="1"/>
    <col min="4624" max="4624" width="12.5703125" style="4" bestFit="1" customWidth="1"/>
    <col min="4625" max="4625" width="11.5703125" style="4" bestFit="1" customWidth="1"/>
    <col min="4626" max="4626" width="12.5703125" style="4" bestFit="1" customWidth="1"/>
    <col min="4627" max="4859" width="9.140625" style="4"/>
    <col min="4860" max="4860" width="5" style="4" customWidth="1"/>
    <col min="4861" max="4861" width="16.85546875" style="4" customWidth="1"/>
    <col min="4862" max="4862" width="40" style="4" customWidth="1"/>
    <col min="4863" max="4863" width="15.5703125" style="4" customWidth="1"/>
    <col min="4864" max="4864" width="14.28515625" style="4" customWidth="1"/>
    <col min="4865" max="4865" width="13.42578125" style="4" customWidth="1"/>
    <col min="4866" max="4866" width="15.28515625" style="4" customWidth="1"/>
    <col min="4867" max="4867" width="15.42578125" style="4" customWidth="1"/>
    <col min="4868" max="4868" width="16.7109375" style="4" customWidth="1"/>
    <col min="4869" max="4869" width="14.28515625" style="4" customWidth="1"/>
    <col min="4870" max="4870" width="15.85546875" style="4" customWidth="1"/>
    <col min="4871" max="4872" width="16" style="4" customWidth="1"/>
    <col min="4873" max="4873" width="16.28515625" style="4" customWidth="1"/>
    <col min="4874" max="4874" width="14.28515625" style="4" customWidth="1"/>
    <col min="4875" max="4875" width="15.5703125" style="4" customWidth="1"/>
    <col min="4876" max="4876" width="14.42578125" style="4" customWidth="1"/>
    <col min="4877" max="4877" width="16.5703125" style="4" customWidth="1"/>
    <col min="4878" max="4878" width="23.7109375" style="4" customWidth="1"/>
    <col min="4879" max="4879" width="11.5703125" style="4" bestFit="1" customWidth="1"/>
    <col min="4880" max="4880" width="12.5703125" style="4" bestFit="1" customWidth="1"/>
    <col min="4881" max="4881" width="11.5703125" style="4" bestFit="1" customWidth="1"/>
    <col min="4882" max="4882" width="12.5703125" style="4" bestFit="1" customWidth="1"/>
    <col min="4883" max="5115" width="9.140625" style="4"/>
    <col min="5116" max="5116" width="5" style="4" customWidth="1"/>
    <col min="5117" max="5117" width="16.85546875" style="4" customWidth="1"/>
    <col min="5118" max="5118" width="40" style="4" customWidth="1"/>
    <col min="5119" max="5119" width="15.5703125" style="4" customWidth="1"/>
    <col min="5120" max="5120" width="14.28515625" style="4" customWidth="1"/>
    <col min="5121" max="5121" width="13.42578125" style="4" customWidth="1"/>
    <col min="5122" max="5122" width="15.28515625" style="4" customWidth="1"/>
    <col min="5123" max="5123" width="15.42578125" style="4" customWidth="1"/>
    <col min="5124" max="5124" width="16.7109375" style="4" customWidth="1"/>
    <col min="5125" max="5125" width="14.28515625" style="4" customWidth="1"/>
    <col min="5126" max="5126" width="15.85546875" style="4" customWidth="1"/>
    <col min="5127" max="5128" width="16" style="4" customWidth="1"/>
    <col min="5129" max="5129" width="16.28515625" style="4" customWidth="1"/>
    <col min="5130" max="5130" width="14.28515625" style="4" customWidth="1"/>
    <col min="5131" max="5131" width="15.5703125" style="4" customWidth="1"/>
    <col min="5132" max="5132" width="14.42578125" style="4" customWidth="1"/>
    <col min="5133" max="5133" width="16.5703125" style="4" customWidth="1"/>
    <col min="5134" max="5134" width="23.7109375" style="4" customWidth="1"/>
    <col min="5135" max="5135" width="11.5703125" style="4" bestFit="1" customWidth="1"/>
    <col min="5136" max="5136" width="12.5703125" style="4" bestFit="1" customWidth="1"/>
    <col min="5137" max="5137" width="11.5703125" style="4" bestFit="1" customWidth="1"/>
    <col min="5138" max="5138" width="12.5703125" style="4" bestFit="1" customWidth="1"/>
    <col min="5139" max="5371" width="9.140625" style="4"/>
    <col min="5372" max="5372" width="5" style="4" customWidth="1"/>
    <col min="5373" max="5373" width="16.85546875" style="4" customWidth="1"/>
    <col min="5374" max="5374" width="40" style="4" customWidth="1"/>
    <col min="5375" max="5375" width="15.5703125" style="4" customWidth="1"/>
    <col min="5376" max="5376" width="14.28515625" style="4" customWidth="1"/>
    <col min="5377" max="5377" width="13.42578125" style="4" customWidth="1"/>
    <col min="5378" max="5378" width="15.28515625" style="4" customWidth="1"/>
    <col min="5379" max="5379" width="15.42578125" style="4" customWidth="1"/>
    <col min="5380" max="5380" width="16.7109375" style="4" customWidth="1"/>
    <col min="5381" max="5381" width="14.28515625" style="4" customWidth="1"/>
    <col min="5382" max="5382" width="15.85546875" style="4" customWidth="1"/>
    <col min="5383" max="5384" width="16" style="4" customWidth="1"/>
    <col min="5385" max="5385" width="16.28515625" style="4" customWidth="1"/>
    <col min="5386" max="5386" width="14.28515625" style="4" customWidth="1"/>
    <col min="5387" max="5387" width="15.5703125" style="4" customWidth="1"/>
    <col min="5388" max="5388" width="14.42578125" style="4" customWidth="1"/>
    <col min="5389" max="5389" width="16.5703125" style="4" customWidth="1"/>
    <col min="5390" max="5390" width="23.7109375" style="4" customWidth="1"/>
    <col min="5391" max="5391" width="11.5703125" style="4" bestFit="1" customWidth="1"/>
    <col min="5392" max="5392" width="12.5703125" style="4" bestFit="1" customWidth="1"/>
    <col min="5393" max="5393" width="11.5703125" style="4" bestFit="1" customWidth="1"/>
    <col min="5394" max="5394" width="12.5703125" style="4" bestFit="1" customWidth="1"/>
    <col min="5395" max="5627" width="9.140625" style="4"/>
    <col min="5628" max="5628" width="5" style="4" customWidth="1"/>
    <col min="5629" max="5629" width="16.85546875" style="4" customWidth="1"/>
    <col min="5630" max="5630" width="40" style="4" customWidth="1"/>
    <col min="5631" max="5631" width="15.5703125" style="4" customWidth="1"/>
    <col min="5632" max="5632" width="14.28515625" style="4" customWidth="1"/>
    <col min="5633" max="5633" width="13.42578125" style="4" customWidth="1"/>
    <col min="5634" max="5634" width="15.28515625" style="4" customWidth="1"/>
    <col min="5635" max="5635" width="15.42578125" style="4" customWidth="1"/>
    <col min="5636" max="5636" width="16.7109375" style="4" customWidth="1"/>
    <col min="5637" max="5637" width="14.28515625" style="4" customWidth="1"/>
    <col min="5638" max="5638" width="15.85546875" style="4" customWidth="1"/>
    <col min="5639" max="5640" width="16" style="4" customWidth="1"/>
    <col min="5641" max="5641" width="16.28515625" style="4" customWidth="1"/>
    <col min="5642" max="5642" width="14.28515625" style="4" customWidth="1"/>
    <col min="5643" max="5643" width="15.5703125" style="4" customWidth="1"/>
    <col min="5644" max="5644" width="14.42578125" style="4" customWidth="1"/>
    <col min="5645" max="5645" width="16.5703125" style="4" customWidth="1"/>
    <col min="5646" max="5646" width="23.7109375" style="4" customWidth="1"/>
    <col min="5647" max="5647" width="11.5703125" style="4" bestFit="1" customWidth="1"/>
    <col min="5648" max="5648" width="12.5703125" style="4" bestFit="1" customWidth="1"/>
    <col min="5649" max="5649" width="11.5703125" style="4" bestFit="1" customWidth="1"/>
    <col min="5650" max="5650" width="12.5703125" style="4" bestFit="1" customWidth="1"/>
    <col min="5651" max="5883" width="9.140625" style="4"/>
    <col min="5884" max="5884" width="5" style="4" customWidth="1"/>
    <col min="5885" max="5885" width="16.85546875" style="4" customWidth="1"/>
    <col min="5886" max="5886" width="40" style="4" customWidth="1"/>
    <col min="5887" max="5887" width="15.5703125" style="4" customWidth="1"/>
    <col min="5888" max="5888" width="14.28515625" style="4" customWidth="1"/>
    <col min="5889" max="5889" width="13.42578125" style="4" customWidth="1"/>
    <col min="5890" max="5890" width="15.28515625" style="4" customWidth="1"/>
    <col min="5891" max="5891" width="15.42578125" style="4" customWidth="1"/>
    <col min="5892" max="5892" width="16.7109375" style="4" customWidth="1"/>
    <col min="5893" max="5893" width="14.28515625" style="4" customWidth="1"/>
    <col min="5894" max="5894" width="15.85546875" style="4" customWidth="1"/>
    <col min="5895" max="5896" width="16" style="4" customWidth="1"/>
    <col min="5897" max="5897" width="16.28515625" style="4" customWidth="1"/>
    <col min="5898" max="5898" width="14.28515625" style="4" customWidth="1"/>
    <col min="5899" max="5899" width="15.5703125" style="4" customWidth="1"/>
    <col min="5900" max="5900" width="14.42578125" style="4" customWidth="1"/>
    <col min="5901" max="5901" width="16.5703125" style="4" customWidth="1"/>
    <col min="5902" max="5902" width="23.7109375" style="4" customWidth="1"/>
    <col min="5903" max="5903" width="11.5703125" style="4" bestFit="1" customWidth="1"/>
    <col min="5904" max="5904" width="12.5703125" style="4" bestFit="1" customWidth="1"/>
    <col min="5905" max="5905" width="11.5703125" style="4" bestFit="1" customWidth="1"/>
    <col min="5906" max="5906" width="12.5703125" style="4" bestFit="1" customWidth="1"/>
    <col min="5907" max="6139" width="9.140625" style="4"/>
    <col min="6140" max="6140" width="5" style="4" customWidth="1"/>
    <col min="6141" max="6141" width="16.85546875" style="4" customWidth="1"/>
    <col min="6142" max="6142" width="40" style="4" customWidth="1"/>
    <col min="6143" max="6143" width="15.5703125" style="4" customWidth="1"/>
    <col min="6144" max="6144" width="14.28515625" style="4" customWidth="1"/>
    <col min="6145" max="6145" width="13.42578125" style="4" customWidth="1"/>
    <col min="6146" max="6146" width="15.28515625" style="4" customWidth="1"/>
    <col min="6147" max="6147" width="15.42578125" style="4" customWidth="1"/>
    <col min="6148" max="6148" width="16.7109375" style="4" customWidth="1"/>
    <col min="6149" max="6149" width="14.28515625" style="4" customWidth="1"/>
    <col min="6150" max="6150" width="15.85546875" style="4" customWidth="1"/>
    <col min="6151" max="6152" width="16" style="4" customWidth="1"/>
    <col min="6153" max="6153" width="16.28515625" style="4" customWidth="1"/>
    <col min="6154" max="6154" width="14.28515625" style="4" customWidth="1"/>
    <col min="6155" max="6155" width="15.5703125" style="4" customWidth="1"/>
    <col min="6156" max="6156" width="14.42578125" style="4" customWidth="1"/>
    <col min="6157" max="6157" width="16.5703125" style="4" customWidth="1"/>
    <col min="6158" max="6158" width="23.7109375" style="4" customWidth="1"/>
    <col min="6159" max="6159" width="11.5703125" style="4" bestFit="1" customWidth="1"/>
    <col min="6160" max="6160" width="12.5703125" style="4" bestFit="1" customWidth="1"/>
    <col min="6161" max="6161" width="11.5703125" style="4" bestFit="1" customWidth="1"/>
    <col min="6162" max="6162" width="12.5703125" style="4" bestFit="1" customWidth="1"/>
    <col min="6163" max="6395" width="9.140625" style="4"/>
    <col min="6396" max="6396" width="5" style="4" customWidth="1"/>
    <col min="6397" max="6397" width="16.85546875" style="4" customWidth="1"/>
    <col min="6398" max="6398" width="40" style="4" customWidth="1"/>
    <col min="6399" max="6399" width="15.5703125" style="4" customWidth="1"/>
    <col min="6400" max="6400" width="14.28515625" style="4" customWidth="1"/>
    <col min="6401" max="6401" width="13.42578125" style="4" customWidth="1"/>
    <col min="6402" max="6402" width="15.28515625" style="4" customWidth="1"/>
    <col min="6403" max="6403" width="15.42578125" style="4" customWidth="1"/>
    <col min="6404" max="6404" width="16.7109375" style="4" customWidth="1"/>
    <col min="6405" max="6405" width="14.28515625" style="4" customWidth="1"/>
    <col min="6406" max="6406" width="15.85546875" style="4" customWidth="1"/>
    <col min="6407" max="6408" width="16" style="4" customWidth="1"/>
    <col min="6409" max="6409" width="16.28515625" style="4" customWidth="1"/>
    <col min="6410" max="6410" width="14.28515625" style="4" customWidth="1"/>
    <col min="6411" max="6411" width="15.5703125" style="4" customWidth="1"/>
    <col min="6412" max="6412" width="14.42578125" style="4" customWidth="1"/>
    <col min="6413" max="6413" width="16.5703125" style="4" customWidth="1"/>
    <col min="6414" max="6414" width="23.7109375" style="4" customWidth="1"/>
    <col min="6415" max="6415" width="11.5703125" style="4" bestFit="1" customWidth="1"/>
    <col min="6416" max="6416" width="12.5703125" style="4" bestFit="1" customWidth="1"/>
    <col min="6417" max="6417" width="11.5703125" style="4" bestFit="1" customWidth="1"/>
    <col min="6418" max="6418" width="12.5703125" style="4" bestFit="1" customWidth="1"/>
    <col min="6419" max="6651" width="9.140625" style="4"/>
    <col min="6652" max="6652" width="5" style="4" customWidth="1"/>
    <col min="6653" max="6653" width="16.85546875" style="4" customWidth="1"/>
    <col min="6654" max="6654" width="40" style="4" customWidth="1"/>
    <col min="6655" max="6655" width="15.5703125" style="4" customWidth="1"/>
    <col min="6656" max="6656" width="14.28515625" style="4" customWidth="1"/>
    <col min="6657" max="6657" width="13.42578125" style="4" customWidth="1"/>
    <col min="6658" max="6658" width="15.28515625" style="4" customWidth="1"/>
    <col min="6659" max="6659" width="15.42578125" style="4" customWidth="1"/>
    <col min="6660" max="6660" width="16.7109375" style="4" customWidth="1"/>
    <col min="6661" max="6661" width="14.28515625" style="4" customWidth="1"/>
    <col min="6662" max="6662" width="15.85546875" style="4" customWidth="1"/>
    <col min="6663" max="6664" width="16" style="4" customWidth="1"/>
    <col min="6665" max="6665" width="16.28515625" style="4" customWidth="1"/>
    <col min="6666" max="6666" width="14.28515625" style="4" customWidth="1"/>
    <col min="6667" max="6667" width="15.5703125" style="4" customWidth="1"/>
    <col min="6668" max="6668" width="14.42578125" style="4" customWidth="1"/>
    <col min="6669" max="6669" width="16.5703125" style="4" customWidth="1"/>
    <col min="6670" max="6670" width="23.7109375" style="4" customWidth="1"/>
    <col min="6671" max="6671" width="11.5703125" style="4" bestFit="1" customWidth="1"/>
    <col min="6672" max="6672" width="12.5703125" style="4" bestFit="1" customWidth="1"/>
    <col min="6673" max="6673" width="11.5703125" style="4" bestFit="1" customWidth="1"/>
    <col min="6674" max="6674" width="12.5703125" style="4" bestFit="1" customWidth="1"/>
    <col min="6675" max="6907" width="9.140625" style="4"/>
    <col min="6908" max="6908" width="5" style="4" customWidth="1"/>
    <col min="6909" max="6909" width="16.85546875" style="4" customWidth="1"/>
    <col min="6910" max="6910" width="40" style="4" customWidth="1"/>
    <col min="6911" max="6911" width="15.5703125" style="4" customWidth="1"/>
    <col min="6912" max="6912" width="14.28515625" style="4" customWidth="1"/>
    <col min="6913" max="6913" width="13.42578125" style="4" customWidth="1"/>
    <col min="6914" max="6914" width="15.28515625" style="4" customWidth="1"/>
    <col min="6915" max="6915" width="15.42578125" style="4" customWidth="1"/>
    <col min="6916" max="6916" width="16.7109375" style="4" customWidth="1"/>
    <col min="6917" max="6917" width="14.28515625" style="4" customWidth="1"/>
    <col min="6918" max="6918" width="15.85546875" style="4" customWidth="1"/>
    <col min="6919" max="6920" width="16" style="4" customWidth="1"/>
    <col min="6921" max="6921" width="16.28515625" style="4" customWidth="1"/>
    <col min="6922" max="6922" width="14.28515625" style="4" customWidth="1"/>
    <col min="6923" max="6923" width="15.5703125" style="4" customWidth="1"/>
    <col min="6924" max="6924" width="14.42578125" style="4" customWidth="1"/>
    <col min="6925" max="6925" width="16.5703125" style="4" customWidth="1"/>
    <col min="6926" max="6926" width="23.7109375" style="4" customWidth="1"/>
    <col min="6927" max="6927" width="11.5703125" style="4" bestFit="1" customWidth="1"/>
    <col min="6928" max="6928" width="12.5703125" style="4" bestFit="1" customWidth="1"/>
    <col min="6929" max="6929" width="11.5703125" style="4" bestFit="1" customWidth="1"/>
    <col min="6930" max="6930" width="12.5703125" style="4" bestFit="1" customWidth="1"/>
    <col min="6931" max="7163" width="9.140625" style="4"/>
    <col min="7164" max="7164" width="5" style="4" customWidth="1"/>
    <col min="7165" max="7165" width="16.85546875" style="4" customWidth="1"/>
    <col min="7166" max="7166" width="40" style="4" customWidth="1"/>
    <col min="7167" max="7167" width="15.5703125" style="4" customWidth="1"/>
    <col min="7168" max="7168" width="14.28515625" style="4" customWidth="1"/>
    <col min="7169" max="7169" width="13.42578125" style="4" customWidth="1"/>
    <col min="7170" max="7170" width="15.28515625" style="4" customWidth="1"/>
    <col min="7171" max="7171" width="15.42578125" style="4" customWidth="1"/>
    <col min="7172" max="7172" width="16.7109375" style="4" customWidth="1"/>
    <col min="7173" max="7173" width="14.28515625" style="4" customWidth="1"/>
    <col min="7174" max="7174" width="15.85546875" style="4" customWidth="1"/>
    <col min="7175" max="7176" width="16" style="4" customWidth="1"/>
    <col min="7177" max="7177" width="16.28515625" style="4" customWidth="1"/>
    <col min="7178" max="7178" width="14.28515625" style="4" customWidth="1"/>
    <col min="7179" max="7179" width="15.5703125" style="4" customWidth="1"/>
    <col min="7180" max="7180" width="14.42578125" style="4" customWidth="1"/>
    <col min="7181" max="7181" width="16.5703125" style="4" customWidth="1"/>
    <col min="7182" max="7182" width="23.7109375" style="4" customWidth="1"/>
    <col min="7183" max="7183" width="11.5703125" style="4" bestFit="1" customWidth="1"/>
    <col min="7184" max="7184" width="12.5703125" style="4" bestFit="1" customWidth="1"/>
    <col min="7185" max="7185" width="11.5703125" style="4" bestFit="1" customWidth="1"/>
    <col min="7186" max="7186" width="12.5703125" style="4" bestFit="1" customWidth="1"/>
    <col min="7187" max="7419" width="9.140625" style="4"/>
    <col min="7420" max="7420" width="5" style="4" customWidth="1"/>
    <col min="7421" max="7421" width="16.85546875" style="4" customWidth="1"/>
    <col min="7422" max="7422" width="40" style="4" customWidth="1"/>
    <col min="7423" max="7423" width="15.5703125" style="4" customWidth="1"/>
    <col min="7424" max="7424" width="14.28515625" style="4" customWidth="1"/>
    <col min="7425" max="7425" width="13.42578125" style="4" customWidth="1"/>
    <col min="7426" max="7426" width="15.28515625" style="4" customWidth="1"/>
    <col min="7427" max="7427" width="15.42578125" style="4" customWidth="1"/>
    <col min="7428" max="7428" width="16.7109375" style="4" customWidth="1"/>
    <col min="7429" max="7429" width="14.28515625" style="4" customWidth="1"/>
    <col min="7430" max="7430" width="15.85546875" style="4" customWidth="1"/>
    <col min="7431" max="7432" width="16" style="4" customWidth="1"/>
    <col min="7433" max="7433" width="16.28515625" style="4" customWidth="1"/>
    <col min="7434" max="7434" width="14.28515625" style="4" customWidth="1"/>
    <col min="7435" max="7435" width="15.5703125" style="4" customWidth="1"/>
    <col min="7436" max="7436" width="14.42578125" style="4" customWidth="1"/>
    <col min="7437" max="7437" width="16.5703125" style="4" customWidth="1"/>
    <col min="7438" max="7438" width="23.7109375" style="4" customWidth="1"/>
    <col min="7439" max="7439" width="11.5703125" style="4" bestFit="1" customWidth="1"/>
    <col min="7440" max="7440" width="12.5703125" style="4" bestFit="1" customWidth="1"/>
    <col min="7441" max="7441" width="11.5703125" style="4" bestFit="1" customWidth="1"/>
    <col min="7442" max="7442" width="12.5703125" style="4" bestFit="1" customWidth="1"/>
    <col min="7443" max="7675" width="9.140625" style="4"/>
    <col min="7676" max="7676" width="5" style="4" customWidth="1"/>
    <col min="7677" max="7677" width="16.85546875" style="4" customWidth="1"/>
    <col min="7678" max="7678" width="40" style="4" customWidth="1"/>
    <col min="7679" max="7679" width="15.5703125" style="4" customWidth="1"/>
    <col min="7680" max="7680" width="14.28515625" style="4" customWidth="1"/>
    <col min="7681" max="7681" width="13.42578125" style="4" customWidth="1"/>
    <col min="7682" max="7682" width="15.28515625" style="4" customWidth="1"/>
    <col min="7683" max="7683" width="15.42578125" style="4" customWidth="1"/>
    <col min="7684" max="7684" width="16.7109375" style="4" customWidth="1"/>
    <col min="7685" max="7685" width="14.28515625" style="4" customWidth="1"/>
    <col min="7686" max="7686" width="15.85546875" style="4" customWidth="1"/>
    <col min="7687" max="7688" width="16" style="4" customWidth="1"/>
    <col min="7689" max="7689" width="16.28515625" style="4" customWidth="1"/>
    <col min="7690" max="7690" width="14.28515625" style="4" customWidth="1"/>
    <col min="7691" max="7691" width="15.5703125" style="4" customWidth="1"/>
    <col min="7692" max="7692" width="14.42578125" style="4" customWidth="1"/>
    <col min="7693" max="7693" width="16.5703125" style="4" customWidth="1"/>
    <col min="7694" max="7694" width="23.7109375" style="4" customWidth="1"/>
    <col min="7695" max="7695" width="11.5703125" style="4" bestFit="1" customWidth="1"/>
    <col min="7696" max="7696" width="12.5703125" style="4" bestFit="1" customWidth="1"/>
    <col min="7697" max="7697" width="11.5703125" style="4" bestFit="1" customWidth="1"/>
    <col min="7698" max="7698" width="12.5703125" style="4" bestFit="1" customWidth="1"/>
    <col min="7699" max="7931" width="9.140625" style="4"/>
    <col min="7932" max="7932" width="5" style="4" customWidth="1"/>
    <col min="7933" max="7933" width="16.85546875" style="4" customWidth="1"/>
    <col min="7934" max="7934" width="40" style="4" customWidth="1"/>
    <col min="7935" max="7935" width="15.5703125" style="4" customWidth="1"/>
    <col min="7936" max="7936" width="14.28515625" style="4" customWidth="1"/>
    <col min="7937" max="7937" width="13.42578125" style="4" customWidth="1"/>
    <col min="7938" max="7938" width="15.28515625" style="4" customWidth="1"/>
    <col min="7939" max="7939" width="15.42578125" style="4" customWidth="1"/>
    <col min="7940" max="7940" width="16.7109375" style="4" customWidth="1"/>
    <col min="7941" max="7941" width="14.28515625" style="4" customWidth="1"/>
    <col min="7942" max="7942" width="15.85546875" style="4" customWidth="1"/>
    <col min="7943" max="7944" width="16" style="4" customWidth="1"/>
    <col min="7945" max="7945" width="16.28515625" style="4" customWidth="1"/>
    <col min="7946" max="7946" width="14.28515625" style="4" customWidth="1"/>
    <col min="7947" max="7947" width="15.5703125" style="4" customWidth="1"/>
    <col min="7948" max="7948" width="14.42578125" style="4" customWidth="1"/>
    <col min="7949" max="7949" width="16.5703125" style="4" customWidth="1"/>
    <col min="7950" max="7950" width="23.7109375" style="4" customWidth="1"/>
    <col min="7951" max="7951" width="11.5703125" style="4" bestFit="1" customWidth="1"/>
    <col min="7952" max="7952" width="12.5703125" style="4" bestFit="1" customWidth="1"/>
    <col min="7953" max="7953" width="11.5703125" style="4" bestFit="1" customWidth="1"/>
    <col min="7954" max="7954" width="12.5703125" style="4" bestFit="1" customWidth="1"/>
    <col min="7955" max="8187" width="9.140625" style="4"/>
    <col min="8188" max="8188" width="5" style="4" customWidth="1"/>
    <col min="8189" max="8189" width="16.85546875" style="4" customWidth="1"/>
    <col min="8190" max="8190" width="40" style="4" customWidth="1"/>
    <col min="8191" max="8191" width="15.5703125" style="4" customWidth="1"/>
    <col min="8192" max="8192" width="14.28515625" style="4" customWidth="1"/>
    <col min="8193" max="8193" width="13.42578125" style="4" customWidth="1"/>
    <col min="8194" max="8194" width="15.28515625" style="4" customWidth="1"/>
    <col min="8195" max="8195" width="15.42578125" style="4" customWidth="1"/>
    <col min="8196" max="8196" width="16.7109375" style="4" customWidth="1"/>
    <col min="8197" max="8197" width="14.28515625" style="4" customWidth="1"/>
    <col min="8198" max="8198" width="15.85546875" style="4" customWidth="1"/>
    <col min="8199" max="8200" width="16" style="4" customWidth="1"/>
    <col min="8201" max="8201" width="16.28515625" style="4" customWidth="1"/>
    <col min="8202" max="8202" width="14.28515625" style="4" customWidth="1"/>
    <col min="8203" max="8203" width="15.5703125" style="4" customWidth="1"/>
    <col min="8204" max="8204" width="14.42578125" style="4" customWidth="1"/>
    <col min="8205" max="8205" width="16.5703125" style="4" customWidth="1"/>
    <col min="8206" max="8206" width="23.7109375" style="4" customWidth="1"/>
    <col min="8207" max="8207" width="11.5703125" style="4" bestFit="1" customWidth="1"/>
    <col min="8208" max="8208" width="12.5703125" style="4" bestFit="1" customWidth="1"/>
    <col min="8209" max="8209" width="11.5703125" style="4" bestFit="1" customWidth="1"/>
    <col min="8210" max="8210" width="12.5703125" style="4" bestFit="1" customWidth="1"/>
    <col min="8211" max="8443" width="9.140625" style="4"/>
    <col min="8444" max="8444" width="5" style="4" customWidth="1"/>
    <col min="8445" max="8445" width="16.85546875" style="4" customWidth="1"/>
    <col min="8446" max="8446" width="40" style="4" customWidth="1"/>
    <col min="8447" max="8447" width="15.5703125" style="4" customWidth="1"/>
    <col min="8448" max="8448" width="14.28515625" style="4" customWidth="1"/>
    <col min="8449" max="8449" width="13.42578125" style="4" customWidth="1"/>
    <col min="8450" max="8450" width="15.28515625" style="4" customWidth="1"/>
    <col min="8451" max="8451" width="15.42578125" style="4" customWidth="1"/>
    <col min="8452" max="8452" width="16.7109375" style="4" customWidth="1"/>
    <col min="8453" max="8453" width="14.28515625" style="4" customWidth="1"/>
    <col min="8454" max="8454" width="15.85546875" style="4" customWidth="1"/>
    <col min="8455" max="8456" width="16" style="4" customWidth="1"/>
    <col min="8457" max="8457" width="16.28515625" style="4" customWidth="1"/>
    <col min="8458" max="8458" width="14.28515625" style="4" customWidth="1"/>
    <col min="8459" max="8459" width="15.5703125" style="4" customWidth="1"/>
    <col min="8460" max="8460" width="14.42578125" style="4" customWidth="1"/>
    <col min="8461" max="8461" width="16.5703125" style="4" customWidth="1"/>
    <col min="8462" max="8462" width="23.7109375" style="4" customWidth="1"/>
    <col min="8463" max="8463" width="11.5703125" style="4" bestFit="1" customWidth="1"/>
    <col min="8464" max="8464" width="12.5703125" style="4" bestFit="1" customWidth="1"/>
    <col min="8465" max="8465" width="11.5703125" style="4" bestFit="1" customWidth="1"/>
    <col min="8466" max="8466" width="12.5703125" style="4" bestFit="1" customWidth="1"/>
    <col min="8467" max="8699" width="9.140625" style="4"/>
    <col min="8700" max="8700" width="5" style="4" customWidth="1"/>
    <col min="8701" max="8701" width="16.85546875" style="4" customWidth="1"/>
    <col min="8702" max="8702" width="40" style="4" customWidth="1"/>
    <col min="8703" max="8703" width="15.5703125" style="4" customWidth="1"/>
    <col min="8704" max="8704" width="14.28515625" style="4" customWidth="1"/>
    <col min="8705" max="8705" width="13.42578125" style="4" customWidth="1"/>
    <col min="8706" max="8706" width="15.28515625" style="4" customWidth="1"/>
    <col min="8707" max="8707" width="15.42578125" style="4" customWidth="1"/>
    <col min="8708" max="8708" width="16.7109375" style="4" customWidth="1"/>
    <col min="8709" max="8709" width="14.28515625" style="4" customWidth="1"/>
    <col min="8710" max="8710" width="15.85546875" style="4" customWidth="1"/>
    <col min="8711" max="8712" width="16" style="4" customWidth="1"/>
    <col min="8713" max="8713" width="16.28515625" style="4" customWidth="1"/>
    <col min="8714" max="8714" width="14.28515625" style="4" customWidth="1"/>
    <col min="8715" max="8715" width="15.5703125" style="4" customWidth="1"/>
    <col min="8716" max="8716" width="14.42578125" style="4" customWidth="1"/>
    <col min="8717" max="8717" width="16.5703125" style="4" customWidth="1"/>
    <col min="8718" max="8718" width="23.7109375" style="4" customWidth="1"/>
    <col min="8719" max="8719" width="11.5703125" style="4" bestFit="1" customWidth="1"/>
    <col min="8720" max="8720" width="12.5703125" style="4" bestFit="1" customWidth="1"/>
    <col min="8721" max="8721" width="11.5703125" style="4" bestFit="1" customWidth="1"/>
    <col min="8722" max="8722" width="12.5703125" style="4" bestFit="1" customWidth="1"/>
    <col min="8723" max="8955" width="9.140625" style="4"/>
    <col min="8956" max="8956" width="5" style="4" customWidth="1"/>
    <col min="8957" max="8957" width="16.85546875" style="4" customWidth="1"/>
    <col min="8958" max="8958" width="40" style="4" customWidth="1"/>
    <col min="8959" max="8959" width="15.5703125" style="4" customWidth="1"/>
    <col min="8960" max="8960" width="14.28515625" style="4" customWidth="1"/>
    <col min="8961" max="8961" width="13.42578125" style="4" customWidth="1"/>
    <col min="8962" max="8962" width="15.28515625" style="4" customWidth="1"/>
    <col min="8963" max="8963" width="15.42578125" style="4" customWidth="1"/>
    <col min="8964" max="8964" width="16.7109375" style="4" customWidth="1"/>
    <col min="8965" max="8965" width="14.28515625" style="4" customWidth="1"/>
    <col min="8966" max="8966" width="15.85546875" style="4" customWidth="1"/>
    <col min="8967" max="8968" width="16" style="4" customWidth="1"/>
    <col min="8969" max="8969" width="16.28515625" style="4" customWidth="1"/>
    <col min="8970" max="8970" width="14.28515625" style="4" customWidth="1"/>
    <col min="8971" max="8971" width="15.5703125" style="4" customWidth="1"/>
    <col min="8972" max="8972" width="14.42578125" style="4" customWidth="1"/>
    <col min="8973" max="8973" width="16.5703125" style="4" customWidth="1"/>
    <col min="8974" max="8974" width="23.7109375" style="4" customWidth="1"/>
    <col min="8975" max="8975" width="11.5703125" style="4" bestFit="1" customWidth="1"/>
    <col min="8976" max="8976" width="12.5703125" style="4" bestFit="1" customWidth="1"/>
    <col min="8977" max="8977" width="11.5703125" style="4" bestFit="1" customWidth="1"/>
    <col min="8978" max="8978" width="12.5703125" style="4" bestFit="1" customWidth="1"/>
    <col min="8979" max="9211" width="9.140625" style="4"/>
    <col min="9212" max="9212" width="5" style="4" customWidth="1"/>
    <col min="9213" max="9213" width="16.85546875" style="4" customWidth="1"/>
    <col min="9214" max="9214" width="40" style="4" customWidth="1"/>
    <col min="9215" max="9215" width="15.5703125" style="4" customWidth="1"/>
    <col min="9216" max="9216" width="14.28515625" style="4" customWidth="1"/>
    <col min="9217" max="9217" width="13.42578125" style="4" customWidth="1"/>
    <col min="9218" max="9218" width="15.28515625" style="4" customWidth="1"/>
    <col min="9219" max="9219" width="15.42578125" style="4" customWidth="1"/>
    <col min="9220" max="9220" width="16.7109375" style="4" customWidth="1"/>
    <col min="9221" max="9221" width="14.28515625" style="4" customWidth="1"/>
    <col min="9222" max="9222" width="15.85546875" style="4" customWidth="1"/>
    <col min="9223" max="9224" width="16" style="4" customWidth="1"/>
    <col min="9225" max="9225" width="16.28515625" style="4" customWidth="1"/>
    <col min="9226" max="9226" width="14.28515625" style="4" customWidth="1"/>
    <col min="9227" max="9227" width="15.5703125" style="4" customWidth="1"/>
    <col min="9228" max="9228" width="14.42578125" style="4" customWidth="1"/>
    <col min="9229" max="9229" width="16.5703125" style="4" customWidth="1"/>
    <col min="9230" max="9230" width="23.7109375" style="4" customWidth="1"/>
    <col min="9231" max="9231" width="11.5703125" style="4" bestFit="1" customWidth="1"/>
    <col min="9232" max="9232" width="12.5703125" style="4" bestFit="1" customWidth="1"/>
    <col min="9233" max="9233" width="11.5703125" style="4" bestFit="1" customWidth="1"/>
    <col min="9234" max="9234" width="12.5703125" style="4" bestFit="1" customWidth="1"/>
    <col min="9235" max="9467" width="9.140625" style="4"/>
    <col min="9468" max="9468" width="5" style="4" customWidth="1"/>
    <col min="9469" max="9469" width="16.85546875" style="4" customWidth="1"/>
    <col min="9470" max="9470" width="40" style="4" customWidth="1"/>
    <col min="9471" max="9471" width="15.5703125" style="4" customWidth="1"/>
    <col min="9472" max="9472" width="14.28515625" style="4" customWidth="1"/>
    <col min="9473" max="9473" width="13.42578125" style="4" customWidth="1"/>
    <col min="9474" max="9474" width="15.28515625" style="4" customWidth="1"/>
    <col min="9475" max="9475" width="15.42578125" style="4" customWidth="1"/>
    <col min="9476" max="9476" width="16.7109375" style="4" customWidth="1"/>
    <col min="9477" max="9477" width="14.28515625" style="4" customWidth="1"/>
    <col min="9478" max="9478" width="15.85546875" style="4" customWidth="1"/>
    <col min="9479" max="9480" width="16" style="4" customWidth="1"/>
    <col min="9481" max="9481" width="16.28515625" style="4" customWidth="1"/>
    <col min="9482" max="9482" width="14.28515625" style="4" customWidth="1"/>
    <col min="9483" max="9483" width="15.5703125" style="4" customWidth="1"/>
    <col min="9484" max="9484" width="14.42578125" style="4" customWidth="1"/>
    <col min="9485" max="9485" width="16.5703125" style="4" customWidth="1"/>
    <col min="9486" max="9486" width="23.7109375" style="4" customWidth="1"/>
    <col min="9487" max="9487" width="11.5703125" style="4" bestFit="1" customWidth="1"/>
    <col min="9488" max="9488" width="12.5703125" style="4" bestFit="1" customWidth="1"/>
    <col min="9489" max="9489" width="11.5703125" style="4" bestFit="1" customWidth="1"/>
    <col min="9490" max="9490" width="12.5703125" style="4" bestFit="1" customWidth="1"/>
    <col min="9491" max="9723" width="9.140625" style="4"/>
    <col min="9724" max="9724" width="5" style="4" customWidth="1"/>
    <col min="9725" max="9725" width="16.85546875" style="4" customWidth="1"/>
    <col min="9726" max="9726" width="40" style="4" customWidth="1"/>
    <col min="9727" max="9727" width="15.5703125" style="4" customWidth="1"/>
    <col min="9728" max="9728" width="14.28515625" style="4" customWidth="1"/>
    <col min="9729" max="9729" width="13.42578125" style="4" customWidth="1"/>
    <col min="9730" max="9730" width="15.28515625" style="4" customWidth="1"/>
    <col min="9731" max="9731" width="15.42578125" style="4" customWidth="1"/>
    <col min="9732" max="9732" width="16.7109375" style="4" customWidth="1"/>
    <col min="9733" max="9733" width="14.28515625" style="4" customWidth="1"/>
    <col min="9734" max="9734" width="15.85546875" style="4" customWidth="1"/>
    <col min="9735" max="9736" width="16" style="4" customWidth="1"/>
    <col min="9737" max="9737" width="16.28515625" style="4" customWidth="1"/>
    <col min="9738" max="9738" width="14.28515625" style="4" customWidth="1"/>
    <col min="9739" max="9739" width="15.5703125" style="4" customWidth="1"/>
    <col min="9740" max="9740" width="14.42578125" style="4" customWidth="1"/>
    <col min="9741" max="9741" width="16.5703125" style="4" customWidth="1"/>
    <col min="9742" max="9742" width="23.7109375" style="4" customWidth="1"/>
    <col min="9743" max="9743" width="11.5703125" style="4" bestFit="1" customWidth="1"/>
    <col min="9744" max="9744" width="12.5703125" style="4" bestFit="1" customWidth="1"/>
    <col min="9745" max="9745" width="11.5703125" style="4" bestFit="1" customWidth="1"/>
    <col min="9746" max="9746" width="12.5703125" style="4" bestFit="1" customWidth="1"/>
    <col min="9747" max="9979" width="9.140625" style="4"/>
    <col min="9980" max="9980" width="5" style="4" customWidth="1"/>
    <col min="9981" max="9981" width="16.85546875" style="4" customWidth="1"/>
    <col min="9982" max="9982" width="40" style="4" customWidth="1"/>
    <col min="9983" max="9983" width="15.5703125" style="4" customWidth="1"/>
    <col min="9984" max="9984" width="14.28515625" style="4" customWidth="1"/>
    <col min="9985" max="9985" width="13.42578125" style="4" customWidth="1"/>
    <col min="9986" max="9986" width="15.28515625" style="4" customWidth="1"/>
    <col min="9987" max="9987" width="15.42578125" style="4" customWidth="1"/>
    <col min="9988" max="9988" width="16.7109375" style="4" customWidth="1"/>
    <col min="9989" max="9989" width="14.28515625" style="4" customWidth="1"/>
    <col min="9990" max="9990" width="15.85546875" style="4" customWidth="1"/>
    <col min="9991" max="9992" width="16" style="4" customWidth="1"/>
    <col min="9993" max="9993" width="16.28515625" style="4" customWidth="1"/>
    <col min="9994" max="9994" width="14.28515625" style="4" customWidth="1"/>
    <col min="9995" max="9995" width="15.5703125" style="4" customWidth="1"/>
    <col min="9996" max="9996" width="14.42578125" style="4" customWidth="1"/>
    <col min="9997" max="9997" width="16.5703125" style="4" customWidth="1"/>
    <col min="9998" max="9998" width="23.7109375" style="4" customWidth="1"/>
    <col min="9999" max="9999" width="11.5703125" style="4" bestFit="1" customWidth="1"/>
    <col min="10000" max="10000" width="12.5703125" style="4" bestFit="1" customWidth="1"/>
    <col min="10001" max="10001" width="11.5703125" style="4" bestFit="1" customWidth="1"/>
    <col min="10002" max="10002" width="12.5703125" style="4" bestFit="1" customWidth="1"/>
    <col min="10003" max="10235" width="9.140625" style="4"/>
    <col min="10236" max="10236" width="5" style="4" customWidth="1"/>
    <col min="10237" max="10237" width="16.85546875" style="4" customWidth="1"/>
    <col min="10238" max="10238" width="40" style="4" customWidth="1"/>
    <col min="10239" max="10239" width="15.5703125" style="4" customWidth="1"/>
    <col min="10240" max="10240" width="14.28515625" style="4" customWidth="1"/>
    <col min="10241" max="10241" width="13.42578125" style="4" customWidth="1"/>
    <col min="10242" max="10242" width="15.28515625" style="4" customWidth="1"/>
    <col min="10243" max="10243" width="15.42578125" style="4" customWidth="1"/>
    <col min="10244" max="10244" width="16.7109375" style="4" customWidth="1"/>
    <col min="10245" max="10245" width="14.28515625" style="4" customWidth="1"/>
    <col min="10246" max="10246" width="15.85546875" style="4" customWidth="1"/>
    <col min="10247" max="10248" width="16" style="4" customWidth="1"/>
    <col min="10249" max="10249" width="16.28515625" style="4" customWidth="1"/>
    <col min="10250" max="10250" width="14.28515625" style="4" customWidth="1"/>
    <col min="10251" max="10251" width="15.5703125" style="4" customWidth="1"/>
    <col min="10252" max="10252" width="14.42578125" style="4" customWidth="1"/>
    <col min="10253" max="10253" width="16.5703125" style="4" customWidth="1"/>
    <col min="10254" max="10254" width="23.7109375" style="4" customWidth="1"/>
    <col min="10255" max="10255" width="11.5703125" style="4" bestFit="1" customWidth="1"/>
    <col min="10256" max="10256" width="12.5703125" style="4" bestFit="1" customWidth="1"/>
    <col min="10257" max="10257" width="11.5703125" style="4" bestFit="1" customWidth="1"/>
    <col min="10258" max="10258" width="12.5703125" style="4" bestFit="1" customWidth="1"/>
    <col min="10259" max="10491" width="9.140625" style="4"/>
    <col min="10492" max="10492" width="5" style="4" customWidth="1"/>
    <col min="10493" max="10493" width="16.85546875" style="4" customWidth="1"/>
    <col min="10494" max="10494" width="40" style="4" customWidth="1"/>
    <col min="10495" max="10495" width="15.5703125" style="4" customWidth="1"/>
    <col min="10496" max="10496" width="14.28515625" style="4" customWidth="1"/>
    <col min="10497" max="10497" width="13.42578125" style="4" customWidth="1"/>
    <col min="10498" max="10498" width="15.28515625" style="4" customWidth="1"/>
    <col min="10499" max="10499" width="15.42578125" style="4" customWidth="1"/>
    <col min="10500" max="10500" width="16.7109375" style="4" customWidth="1"/>
    <col min="10501" max="10501" width="14.28515625" style="4" customWidth="1"/>
    <col min="10502" max="10502" width="15.85546875" style="4" customWidth="1"/>
    <col min="10503" max="10504" width="16" style="4" customWidth="1"/>
    <col min="10505" max="10505" width="16.28515625" style="4" customWidth="1"/>
    <col min="10506" max="10506" width="14.28515625" style="4" customWidth="1"/>
    <col min="10507" max="10507" width="15.5703125" style="4" customWidth="1"/>
    <col min="10508" max="10508" width="14.42578125" style="4" customWidth="1"/>
    <col min="10509" max="10509" width="16.5703125" style="4" customWidth="1"/>
    <col min="10510" max="10510" width="23.7109375" style="4" customWidth="1"/>
    <col min="10511" max="10511" width="11.5703125" style="4" bestFit="1" customWidth="1"/>
    <col min="10512" max="10512" width="12.5703125" style="4" bestFit="1" customWidth="1"/>
    <col min="10513" max="10513" width="11.5703125" style="4" bestFit="1" customWidth="1"/>
    <col min="10514" max="10514" width="12.5703125" style="4" bestFit="1" customWidth="1"/>
    <col min="10515" max="10747" width="9.140625" style="4"/>
    <col min="10748" max="10748" width="5" style="4" customWidth="1"/>
    <col min="10749" max="10749" width="16.85546875" style="4" customWidth="1"/>
    <col min="10750" max="10750" width="40" style="4" customWidth="1"/>
    <col min="10751" max="10751" width="15.5703125" style="4" customWidth="1"/>
    <col min="10752" max="10752" width="14.28515625" style="4" customWidth="1"/>
    <col min="10753" max="10753" width="13.42578125" style="4" customWidth="1"/>
    <col min="10754" max="10754" width="15.28515625" style="4" customWidth="1"/>
    <col min="10755" max="10755" width="15.42578125" style="4" customWidth="1"/>
    <col min="10756" max="10756" width="16.7109375" style="4" customWidth="1"/>
    <col min="10757" max="10757" width="14.28515625" style="4" customWidth="1"/>
    <col min="10758" max="10758" width="15.85546875" style="4" customWidth="1"/>
    <col min="10759" max="10760" width="16" style="4" customWidth="1"/>
    <col min="10761" max="10761" width="16.28515625" style="4" customWidth="1"/>
    <col min="10762" max="10762" width="14.28515625" style="4" customWidth="1"/>
    <col min="10763" max="10763" width="15.5703125" style="4" customWidth="1"/>
    <col min="10764" max="10764" width="14.42578125" style="4" customWidth="1"/>
    <col min="10765" max="10765" width="16.5703125" style="4" customWidth="1"/>
    <col min="10766" max="10766" width="23.7109375" style="4" customWidth="1"/>
    <col min="10767" max="10767" width="11.5703125" style="4" bestFit="1" customWidth="1"/>
    <col min="10768" max="10768" width="12.5703125" style="4" bestFit="1" customWidth="1"/>
    <col min="10769" max="10769" width="11.5703125" style="4" bestFit="1" customWidth="1"/>
    <col min="10770" max="10770" width="12.5703125" style="4" bestFit="1" customWidth="1"/>
    <col min="10771" max="11003" width="9.140625" style="4"/>
    <col min="11004" max="11004" width="5" style="4" customWidth="1"/>
    <col min="11005" max="11005" width="16.85546875" style="4" customWidth="1"/>
    <col min="11006" max="11006" width="40" style="4" customWidth="1"/>
    <col min="11007" max="11007" width="15.5703125" style="4" customWidth="1"/>
    <col min="11008" max="11008" width="14.28515625" style="4" customWidth="1"/>
    <col min="11009" max="11009" width="13.42578125" style="4" customWidth="1"/>
    <col min="11010" max="11010" width="15.28515625" style="4" customWidth="1"/>
    <col min="11011" max="11011" width="15.42578125" style="4" customWidth="1"/>
    <col min="11012" max="11012" width="16.7109375" style="4" customWidth="1"/>
    <col min="11013" max="11013" width="14.28515625" style="4" customWidth="1"/>
    <col min="11014" max="11014" width="15.85546875" style="4" customWidth="1"/>
    <col min="11015" max="11016" width="16" style="4" customWidth="1"/>
    <col min="11017" max="11017" width="16.28515625" style="4" customWidth="1"/>
    <col min="11018" max="11018" width="14.28515625" style="4" customWidth="1"/>
    <col min="11019" max="11019" width="15.5703125" style="4" customWidth="1"/>
    <col min="11020" max="11020" width="14.42578125" style="4" customWidth="1"/>
    <col min="11021" max="11021" width="16.5703125" style="4" customWidth="1"/>
    <col min="11022" max="11022" width="23.7109375" style="4" customWidth="1"/>
    <col min="11023" max="11023" width="11.5703125" style="4" bestFit="1" customWidth="1"/>
    <col min="11024" max="11024" width="12.5703125" style="4" bestFit="1" customWidth="1"/>
    <col min="11025" max="11025" width="11.5703125" style="4" bestFit="1" customWidth="1"/>
    <col min="11026" max="11026" width="12.5703125" style="4" bestFit="1" customWidth="1"/>
    <col min="11027" max="11259" width="9.140625" style="4"/>
    <col min="11260" max="11260" width="5" style="4" customWidth="1"/>
    <col min="11261" max="11261" width="16.85546875" style="4" customWidth="1"/>
    <col min="11262" max="11262" width="40" style="4" customWidth="1"/>
    <col min="11263" max="11263" width="15.5703125" style="4" customWidth="1"/>
    <col min="11264" max="11264" width="14.28515625" style="4" customWidth="1"/>
    <col min="11265" max="11265" width="13.42578125" style="4" customWidth="1"/>
    <col min="11266" max="11266" width="15.28515625" style="4" customWidth="1"/>
    <col min="11267" max="11267" width="15.42578125" style="4" customWidth="1"/>
    <col min="11268" max="11268" width="16.7109375" style="4" customWidth="1"/>
    <col min="11269" max="11269" width="14.28515625" style="4" customWidth="1"/>
    <col min="11270" max="11270" width="15.85546875" style="4" customWidth="1"/>
    <col min="11271" max="11272" width="16" style="4" customWidth="1"/>
    <col min="11273" max="11273" width="16.28515625" style="4" customWidth="1"/>
    <col min="11274" max="11274" width="14.28515625" style="4" customWidth="1"/>
    <col min="11275" max="11275" width="15.5703125" style="4" customWidth="1"/>
    <col min="11276" max="11276" width="14.42578125" style="4" customWidth="1"/>
    <col min="11277" max="11277" width="16.5703125" style="4" customWidth="1"/>
    <col min="11278" max="11278" width="23.7109375" style="4" customWidth="1"/>
    <col min="11279" max="11279" width="11.5703125" style="4" bestFit="1" customWidth="1"/>
    <col min="11280" max="11280" width="12.5703125" style="4" bestFit="1" customWidth="1"/>
    <col min="11281" max="11281" width="11.5703125" style="4" bestFit="1" customWidth="1"/>
    <col min="11282" max="11282" width="12.5703125" style="4" bestFit="1" customWidth="1"/>
    <col min="11283" max="11515" width="9.140625" style="4"/>
    <col min="11516" max="11516" width="5" style="4" customWidth="1"/>
    <col min="11517" max="11517" width="16.85546875" style="4" customWidth="1"/>
    <col min="11518" max="11518" width="40" style="4" customWidth="1"/>
    <col min="11519" max="11519" width="15.5703125" style="4" customWidth="1"/>
    <col min="11520" max="11520" width="14.28515625" style="4" customWidth="1"/>
    <col min="11521" max="11521" width="13.42578125" style="4" customWidth="1"/>
    <col min="11522" max="11522" width="15.28515625" style="4" customWidth="1"/>
    <col min="11523" max="11523" width="15.42578125" style="4" customWidth="1"/>
    <col min="11524" max="11524" width="16.7109375" style="4" customWidth="1"/>
    <col min="11525" max="11525" width="14.28515625" style="4" customWidth="1"/>
    <col min="11526" max="11526" width="15.85546875" style="4" customWidth="1"/>
    <col min="11527" max="11528" width="16" style="4" customWidth="1"/>
    <col min="11529" max="11529" width="16.28515625" style="4" customWidth="1"/>
    <col min="11530" max="11530" width="14.28515625" style="4" customWidth="1"/>
    <col min="11531" max="11531" width="15.5703125" style="4" customWidth="1"/>
    <col min="11532" max="11532" width="14.42578125" style="4" customWidth="1"/>
    <col min="11533" max="11533" width="16.5703125" style="4" customWidth="1"/>
    <col min="11534" max="11534" width="23.7109375" style="4" customWidth="1"/>
    <col min="11535" max="11535" width="11.5703125" style="4" bestFit="1" customWidth="1"/>
    <col min="11536" max="11536" width="12.5703125" style="4" bestFit="1" customWidth="1"/>
    <col min="11537" max="11537" width="11.5703125" style="4" bestFit="1" customWidth="1"/>
    <col min="11538" max="11538" width="12.5703125" style="4" bestFit="1" customWidth="1"/>
    <col min="11539" max="11771" width="9.140625" style="4"/>
    <col min="11772" max="11772" width="5" style="4" customWidth="1"/>
    <col min="11773" max="11773" width="16.85546875" style="4" customWidth="1"/>
    <col min="11774" max="11774" width="40" style="4" customWidth="1"/>
    <col min="11775" max="11775" width="15.5703125" style="4" customWidth="1"/>
    <col min="11776" max="11776" width="14.28515625" style="4" customWidth="1"/>
    <col min="11777" max="11777" width="13.42578125" style="4" customWidth="1"/>
    <col min="11778" max="11778" width="15.28515625" style="4" customWidth="1"/>
    <col min="11779" max="11779" width="15.42578125" style="4" customWidth="1"/>
    <col min="11780" max="11780" width="16.7109375" style="4" customWidth="1"/>
    <col min="11781" max="11781" width="14.28515625" style="4" customWidth="1"/>
    <col min="11782" max="11782" width="15.85546875" style="4" customWidth="1"/>
    <col min="11783" max="11784" width="16" style="4" customWidth="1"/>
    <col min="11785" max="11785" width="16.28515625" style="4" customWidth="1"/>
    <col min="11786" max="11786" width="14.28515625" style="4" customWidth="1"/>
    <col min="11787" max="11787" width="15.5703125" style="4" customWidth="1"/>
    <col min="11788" max="11788" width="14.42578125" style="4" customWidth="1"/>
    <col min="11789" max="11789" width="16.5703125" style="4" customWidth="1"/>
    <col min="11790" max="11790" width="23.7109375" style="4" customWidth="1"/>
    <col min="11791" max="11791" width="11.5703125" style="4" bestFit="1" customWidth="1"/>
    <col min="11792" max="11792" width="12.5703125" style="4" bestFit="1" customWidth="1"/>
    <col min="11793" max="11793" width="11.5703125" style="4" bestFit="1" customWidth="1"/>
    <col min="11794" max="11794" width="12.5703125" style="4" bestFit="1" customWidth="1"/>
    <col min="11795" max="12027" width="9.140625" style="4"/>
    <col min="12028" max="12028" width="5" style="4" customWidth="1"/>
    <col min="12029" max="12029" width="16.85546875" style="4" customWidth="1"/>
    <col min="12030" max="12030" width="40" style="4" customWidth="1"/>
    <col min="12031" max="12031" width="15.5703125" style="4" customWidth="1"/>
    <col min="12032" max="12032" width="14.28515625" style="4" customWidth="1"/>
    <col min="12033" max="12033" width="13.42578125" style="4" customWidth="1"/>
    <col min="12034" max="12034" width="15.28515625" style="4" customWidth="1"/>
    <col min="12035" max="12035" width="15.42578125" style="4" customWidth="1"/>
    <col min="12036" max="12036" width="16.7109375" style="4" customWidth="1"/>
    <col min="12037" max="12037" width="14.28515625" style="4" customWidth="1"/>
    <col min="12038" max="12038" width="15.85546875" style="4" customWidth="1"/>
    <col min="12039" max="12040" width="16" style="4" customWidth="1"/>
    <col min="12041" max="12041" width="16.28515625" style="4" customWidth="1"/>
    <col min="12042" max="12042" width="14.28515625" style="4" customWidth="1"/>
    <col min="12043" max="12043" width="15.5703125" style="4" customWidth="1"/>
    <col min="12044" max="12044" width="14.42578125" style="4" customWidth="1"/>
    <col min="12045" max="12045" width="16.5703125" style="4" customWidth="1"/>
    <col min="12046" max="12046" width="23.7109375" style="4" customWidth="1"/>
    <col min="12047" max="12047" width="11.5703125" style="4" bestFit="1" customWidth="1"/>
    <col min="12048" max="12048" width="12.5703125" style="4" bestFit="1" customWidth="1"/>
    <col min="12049" max="12049" width="11.5703125" style="4" bestFit="1" customWidth="1"/>
    <col min="12050" max="12050" width="12.5703125" style="4" bestFit="1" customWidth="1"/>
    <col min="12051" max="12283" width="9.140625" style="4"/>
    <col min="12284" max="12284" width="5" style="4" customWidth="1"/>
    <col min="12285" max="12285" width="16.85546875" style="4" customWidth="1"/>
    <col min="12286" max="12286" width="40" style="4" customWidth="1"/>
    <col min="12287" max="12287" width="15.5703125" style="4" customWidth="1"/>
    <col min="12288" max="12288" width="14.28515625" style="4" customWidth="1"/>
    <col min="12289" max="12289" width="13.42578125" style="4" customWidth="1"/>
    <col min="12290" max="12290" width="15.28515625" style="4" customWidth="1"/>
    <col min="12291" max="12291" width="15.42578125" style="4" customWidth="1"/>
    <col min="12292" max="12292" width="16.7109375" style="4" customWidth="1"/>
    <col min="12293" max="12293" width="14.28515625" style="4" customWidth="1"/>
    <col min="12294" max="12294" width="15.85546875" style="4" customWidth="1"/>
    <col min="12295" max="12296" width="16" style="4" customWidth="1"/>
    <col min="12297" max="12297" width="16.28515625" style="4" customWidth="1"/>
    <col min="12298" max="12298" width="14.28515625" style="4" customWidth="1"/>
    <col min="12299" max="12299" width="15.5703125" style="4" customWidth="1"/>
    <col min="12300" max="12300" width="14.42578125" style="4" customWidth="1"/>
    <col min="12301" max="12301" width="16.5703125" style="4" customWidth="1"/>
    <col min="12302" max="12302" width="23.7109375" style="4" customWidth="1"/>
    <col min="12303" max="12303" width="11.5703125" style="4" bestFit="1" customWidth="1"/>
    <col min="12304" max="12304" width="12.5703125" style="4" bestFit="1" customWidth="1"/>
    <col min="12305" max="12305" width="11.5703125" style="4" bestFit="1" customWidth="1"/>
    <col min="12306" max="12306" width="12.5703125" style="4" bestFit="1" customWidth="1"/>
    <col min="12307" max="12539" width="9.140625" style="4"/>
    <col min="12540" max="12540" width="5" style="4" customWidth="1"/>
    <col min="12541" max="12541" width="16.85546875" style="4" customWidth="1"/>
    <col min="12542" max="12542" width="40" style="4" customWidth="1"/>
    <col min="12543" max="12543" width="15.5703125" style="4" customWidth="1"/>
    <col min="12544" max="12544" width="14.28515625" style="4" customWidth="1"/>
    <col min="12545" max="12545" width="13.42578125" style="4" customWidth="1"/>
    <col min="12546" max="12546" width="15.28515625" style="4" customWidth="1"/>
    <col min="12547" max="12547" width="15.42578125" style="4" customWidth="1"/>
    <col min="12548" max="12548" width="16.7109375" style="4" customWidth="1"/>
    <col min="12549" max="12549" width="14.28515625" style="4" customWidth="1"/>
    <col min="12550" max="12550" width="15.85546875" style="4" customWidth="1"/>
    <col min="12551" max="12552" width="16" style="4" customWidth="1"/>
    <col min="12553" max="12553" width="16.28515625" style="4" customWidth="1"/>
    <col min="12554" max="12554" width="14.28515625" style="4" customWidth="1"/>
    <col min="12555" max="12555" width="15.5703125" style="4" customWidth="1"/>
    <col min="12556" max="12556" width="14.42578125" style="4" customWidth="1"/>
    <col min="12557" max="12557" width="16.5703125" style="4" customWidth="1"/>
    <col min="12558" max="12558" width="23.7109375" style="4" customWidth="1"/>
    <col min="12559" max="12559" width="11.5703125" style="4" bestFit="1" customWidth="1"/>
    <col min="12560" max="12560" width="12.5703125" style="4" bestFit="1" customWidth="1"/>
    <col min="12561" max="12561" width="11.5703125" style="4" bestFit="1" customWidth="1"/>
    <col min="12562" max="12562" width="12.5703125" style="4" bestFit="1" customWidth="1"/>
    <col min="12563" max="12795" width="9.140625" style="4"/>
    <col min="12796" max="12796" width="5" style="4" customWidth="1"/>
    <col min="12797" max="12797" width="16.85546875" style="4" customWidth="1"/>
    <col min="12798" max="12798" width="40" style="4" customWidth="1"/>
    <col min="12799" max="12799" width="15.5703125" style="4" customWidth="1"/>
    <col min="12800" max="12800" width="14.28515625" style="4" customWidth="1"/>
    <col min="12801" max="12801" width="13.42578125" style="4" customWidth="1"/>
    <col min="12802" max="12802" width="15.28515625" style="4" customWidth="1"/>
    <col min="12803" max="12803" width="15.42578125" style="4" customWidth="1"/>
    <col min="12804" max="12804" width="16.7109375" style="4" customWidth="1"/>
    <col min="12805" max="12805" width="14.28515625" style="4" customWidth="1"/>
    <col min="12806" max="12806" width="15.85546875" style="4" customWidth="1"/>
    <col min="12807" max="12808" width="16" style="4" customWidth="1"/>
    <col min="12809" max="12809" width="16.28515625" style="4" customWidth="1"/>
    <col min="12810" max="12810" width="14.28515625" style="4" customWidth="1"/>
    <col min="12811" max="12811" width="15.5703125" style="4" customWidth="1"/>
    <col min="12812" max="12812" width="14.42578125" style="4" customWidth="1"/>
    <col min="12813" max="12813" width="16.5703125" style="4" customWidth="1"/>
    <col min="12814" max="12814" width="23.7109375" style="4" customWidth="1"/>
    <col min="12815" max="12815" width="11.5703125" style="4" bestFit="1" customWidth="1"/>
    <col min="12816" max="12816" width="12.5703125" style="4" bestFit="1" customWidth="1"/>
    <col min="12817" max="12817" width="11.5703125" style="4" bestFit="1" customWidth="1"/>
    <col min="12818" max="12818" width="12.5703125" style="4" bestFit="1" customWidth="1"/>
    <col min="12819" max="13051" width="9.140625" style="4"/>
    <col min="13052" max="13052" width="5" style="4" customWidth="1"/>
    <col min="13053" max="13053" width="16.85546875" style="4" customWidth="1"/>
    <col min="13054" max="13054" width="40" style="4" customWidth="1"/>
    <col min="13055" max="13055" width="15.5703125" style="4" customWidth="1"/>
    <col min="13056" max="13056" width="14.28515625" style="4" customWidth="1"/>
    <col min="13057" max="13057" width="13.42578125" style="4" customWidth="1"/>
    <col min="13058" max="13058" width="15.28515625" style="4" customWidth="1"/>
    <col min="13059" max="13059" width="15.42578125" style="4" customWidth="1"/>
    <col min="13060" max="13060" width="16.7109375" style="4" customWidth="1"/>
    <col min="13061" max="13061" width="14.28515625" style="4" customWidth="1"/>
    <col min="13062" max="13062" width="15.85546875" style="4" customWidth="1"/>
    <col min="13063" max="13064" width="16" style="4" customWidth="1"/>
    <col min="13065" max="13065" width="16.28515625" style="4" customWidth="1"/>
    <col min="13066" max="13066" width="14.28515625" style="4" customWidth="1"/>
    <col min="13067" max="13067" width="15.5703125" style="4" customWidth="1"/>
    <col min="13068" max="13068" width="14.42578125" style="4" customWidth="1"/>
    <col min="13069" max="13069" width="16.5703125" style="4" customWidth="1"/>
    <col min="13070" max="13070" width="23.7109375" style="4" customWidth="1"/>
    <col min="13071" max="13071" width="11.5703125" style="4" bestFit="1" customWidth="1"/>
    <col min="13072" max="13072" width="12.5703125" style="4" bestFit="1" customWidth="1"/>
    <col min="13073" max="13073" width="11.5703125" style="4" bestFit="1" customWidth="1"/>
    <col min="13074" max="13074" width="12.5703125" style="4" bestFit="1" customWidth="1"/>
    <col min="13075" max="13307" width="9.140625" style="4"/>
    <col min="13308" max="13308" width="5" style="4" customWidth="1"/>
    <col min="13309" max="13309" width="16.85546875" style="4" customWidth="1"/>
    <col min="13310" max="13310" width="40" style="4" customWidth="1"/>
    <col min="13311" max="13311" width="15.5703125" style="4" customWidth="1"/>
    <col min="13312" max="13312" width="14.28515625" style="4" customWidth="1"/>
    <col min="13313" max="13313" width="13.42578125" style="4" customWidth="1"/>
    <col min="13314" max="13314" width="15.28515625" style="4" customWidth="1"/>
    <col min="13315" max="13315" width="15.42578125" style="4" customWidth="1"/>
    <col min="13316" max="13316" width="16.7109375" style="4" customWidth="1"/>
    <col min="13317" max="13317" width="14.28515625" style="4" customWidth="1"/>
    <col min="13318" max="13318" width="15.85546875" style="4" customWidth="1"/>
    <col min="13319" max="13320" width="16" style="4" customWidth="1"/>
    <col min="13321" max="13321" width="16.28515625" style="4" customWidth="1"/>
    <col min="13322" max="13322" width="14.28515625" style="4" customWidth="1"/>
    <col min="13323" max="13323" width="15.5703125" style="4" customWidth="1"/>
    <col min="13324" max="13324" width="14.42578125" style="4" customWidth="1"/>
    <col min="13325" max="13325" width="16.5703125" style="4" customWidth="1"/>
    <col min="13326" max="13326" width="23.7109375" style="4" customWidth="1"/>
    <col min="13327" max="13327" width="11.5703125" style="4" bestFit="1" customWidth="1"/>
    <col min="13328" max="13328" width="12.5703125" style="4" bestFit="1" customWidth="1"/>
    <col min="13329" max="13329" width="11.5703125" style="4" bestFit="1" customWidth="1"/>
    <col min="13330" max="13330" width="12.5703125" style="4" bestFit="1" customWidth="1"/>
    <col min="13331" max="13563" width="9.140625" style="4"/>
    <col min="13564" max="13564" width="5" style="4" customWidth="1"/>
    <col min="13565" max="13565" width="16.85546875" style="4" customWidth="1"/>
    <col min="13566" max="13566" width="40" style="4" customWidth="1"/>
    <col min="13567" max="13567" width="15.5703125" style="4" customWidth="1"/>
    <col min="13568" max="13568" width="14.28515625" style="4" customWidth="1"/>
    <col min="13569" max="13569" width="13.42578125" style="4" customWidth="1"/>
    <col min="13570" max="13570" width="15.28515625" style="4" customWidth="1"/>
    <col min="13571" max="13571" width="15.42578125" style="4" customWidth="1"/>
    <col min="13572" max="13572" width="16.7109375" style="4" customWidth="1"/>
    <col min="13573" max="13573" width="14.28515625" style="4" customWidth="1"/>
    <col min="13574" max="13574" width="15.85546875" style="4" customWidth="1"/>
    <col min="13575" max="13576" width="16" style="4" customWidth="1"/>
    <col min="13577" max="13577" width="16.28515625" style="4" customWidth="1"/>
    <col min="13578" max="13578" width="14.28515625" style="4" customWidth="1"/>
    <col min="13579" max="13579" width="15.5703125" style="4" customWidth="1"/>
    <col min="13580" max="13580" width="14.42578125" style="4" customWidth="1"/>
    <col min="13581" max="13581" width="16.5703125" style="4" customWidth="1"/>
    <col min="13582" max="13582" width="23.7109375" style="4" customWidth="1"/>
    <col min="13583" max="13583" width="11.5703125" style="4" bestFit="1" customWidth="1"/>
    <col min="13584" max="13584" width="12.5703125" style="4" bestFit="1" customWidth="1"/>
    <col min="13585" max="13585" width="11.5703125" style="4" bestFit="1" customWidth="1"/>
    <col min="13586" max="13586" width="12.5703125" style="4" bestFit="1" customWidth="1"/>
    <col min="13587" max="13819" width="9.140625" style="4"/>
    <col min="13820" max="13820" width="5" style="4" customWidth="1"/>
    <col min="13821" max="13821" width="16.85546875" style="4" customWidth="1"/>
    <col min="13822" max="13822" width="40" style="4" customWidth="1"/>
    <col min="13823" max="13823" width="15.5703125" style="4" customWidth="1"/>
    <col min="13824" max="13824" width="14.28515625" style="4" customWidth="1"/>
    <col min="13825" max="13825" width="13.42578125" style="4" customWidth="1"/>
    <col min="13826" max="13826" width="15.28515625" style="4" customWidth="1"/>
    <col min="13827" max="13827" width="15.42578125" style="4" customWidth="1"/>
    <col min="13828" max="13828" width="16.7109375" style="4" customWidth="1"/>
    <col min="13829" max="13829" width="14.28515625" style="4" customWidth="1"/>
    <col min="13830" max="13830" width="15.85546875" style="4" customWidth="1"/>
    <col min="13831" max="13832" width="16" style="4" customWidth="1"/>
    <col min="13833" max="13833" width="16.28515625" style="4" customWidth="1"/>
    <col min="13834" max="13834" width="14.28515625" style="4" customWidth="1"/>
    <col min="13835" max="13835" width="15.5703125" style="4" customWidth="1"/>
    <col min="13836" max="13836" width="14.42578125" style="4" customWidth="1"/>
    <col min="13837" max="13837" width="16.5703125" style="4" customWidth="1"/>
    <col min="13838" max="13838" width="23.7109375" style="4" customWidth="1"/>
    <col min="13839" max="13839" width="11.5703125" style="4" bestFit="1" customWidth="1"/>
    <col min="13840" max="13840" width="12.5703125" style="4" bestFit="1" customWidth="1"/>
    <col min="13841" max="13841" width="11.5703125" style="4" bestFit="1" customWidth="1"/>
    <col min="13842" max="13842" width="12.5703125" style="4" bestFit="1" customWidth="1"/>
    <col min="13843" max="14075" width="9.140625" style="4"/>
    <col min="14076" max="14076" width="5" style="4" customWidth="1"/>
    <col min="14077" max="14077" width="16.85546875" style="4" customWidth="1"/>
    <col min="14078" max="14078" width="40" style="4" customWidth="1"/>
    <col min="14079" max="14079" width="15.5703125" style="4" customWidth="1"/>
    <col min="14080" max="14080" width="14.28515625" style="4" customWidth="1"/>
    <col min="14081" max="14081" width="13.42578125" style="4" customWidth="1"/>
    <col min="14082" max="14082" width="15.28515625" style="4" customWidth="1"/>
    <col min="14083" max="14083" width="15.42578125" style="4" customWidth="1"/>
    <col min="14084" max="14084" width="16.7109375" style="4" customWidth="1"/>
    <col min="14085" max="14085" width="14.28515625" style="4" customWidth="1"/>
    <col min="14086" max="14086" width="15.85546875" style="4" customWidth="1"/>
    <col min="14087" max="14088" width="16" style="4" customWidth="1"/>
    <col min="14089" max="14089" width="16.28515625" style="4" customWidth="1"/>
    <col min="14090" max="14090" width="14.28515625" style="4" customWidth="1"/>
    <col min="14091" max="14091" width="15.5703125" style="4" customWidth="1"/>
    <col min="14092" max="14092" width="14.42578125" style="4" customWidth="1"/>
    <col min="14093" max="14093" width="16.5703125" style="4" customWidth="1"/>
    <col min="14094" max="14094" width="23.7109375" style="4" customWidth="1"/>
    <col min="14095" max="14095" width="11.5703125" style="4" bestFit="1" customWidth="1"/>
    <col min="14096" max="14096" width="12.5703125" style="4" bestFit="1" customWidth="1"/>
    <col min="14097" max="14097" width="11.5703125" style="4" bestFit="1" customWidth="1"/>
    <col min="14098" max="14098" width="12.5703125" style="4" bestFit="1" customWidth="1"/>
    <col min="14099" max="14331" width="9.140625" style="4"/>
    <col min="14332" max="14332" width="5" style="4" customWidth="1"/>
    <col min="14333" max="14333" width="16.85546875" style="4" customWidth="1"/>
    <col min="14334" max="14334" width="40" style="4" customWidth="1"/>
    <col min="14335" max="14335" width="15.5703125" style="4" customWidth="1"/>
    <col min="14336" max="14336" width="14.28515625" style="4" customWidth="1"/>
    <col min="14337" max="14337" width="13.42578125" style="4" customWidth="1"/>
    <col min="14338" max="14338" width="15.28515625" style="4" customWidth="1"/>
    <col min="14339" max="14339" width="15.42578125" style="4" customWidth="1"/>
    <col min="14340" max="14340" width="16.7109375" style="4" customWidth="1"/>
    <col min="14341" max="14341" width="14.28515625" style="4" customWidth="1"/>
    <col min="14342" max="14342" width="15.85546875" style="4" customWidth="1"/>
    <col min="14343" max="14344" width="16" style="4" customWidth="1"/>
    <col min="14345" max="14345" width="16.28515625" style="4" customWidth="1"/>
    <col min="14346" max="14346" width="14.28515625" style="4" customWidth="1"/>
    <col min="14347" max="14347" width="15.5703125" style="4" customWidth="1"/>
    <col min="14348" max="14348" width="14.42578125" style="4" customWidth="1"/>
    <col min="14349" max="14349" width="16.5703125" style="4" customWidth="1"/>
    <col min="14350" max="14350" width="23.7109375" style="4" customWidth="1"/>
    <col min="14351" max="14351" width="11.5703125" style="4" bestFit="1" customWidth="1"/>
    <col min="14352" max="14352" width="12.5703125" style="4" bestFit="1" customWidth="1"/>
    <col min="14353" max="14353" width="11.5703125" style="4" bestFit="1" customWidth="1"/>
    <col min="14354" max="14354" width="12.5703125" style="4" bestFit="1" customWidth="1"/>
    <col min="14355" max="14587" width="9.140625" style="4"/>
    <col min="14588" max="14588" width="5" style="4" customWidth="1"/>
    <col min="14589" max="14589" width="16.85546875" style="4" customWidth="1"/>
    <col min="14590" max="14590" width="40" style="4" customWidth="1"/>
    <col min="14591" max="14591" width="15.5703125" style="4" customWidth="1"/>
    <col min="14592" max="14592" width="14.28515625" style="4" customWidth="1"/>
    <col min="14593" max="14593" width="13.42578125" style="4" customWidth="1"/>
    <col min="14594" max="14594" width="15.28515625" style="4" customWidth="1"/>
    <col min="14595" max="14595" width="15.42578125" style="4" customWidth="1"/>
    <col min="14596" max="14596" width="16.7109375" style="4" customWidth="1"/>
    <col min="14597" max="14597" width="14.28515625" style="4" customWidth="1"/>
    <col min="14598" max="14598" width="15.85546875" style="4" customWidth="1"/>
    <col min="14599" max="14600" width="16" style="4" customWidth="1"/>
    <col min="14601" max="14601" width="16.28515625" style="4" customWidth="1"/>
    <col min="14602" max="14602" width="14.28515625" style="4" customWidth="1"/>
    <col min="14603" max="14603" width="15.5703125" style="4" customWidth="1"/>
    <col min="14604" max="14604" width="14.42578125" style="4" customWidth="1"/>
    <col min="14605" max="14605" width="16.5703125" style="4" customWidth="1"/>
    <col min="14606" max="14606" width="23.7109375" style="4" customWidth="1"/>
    <col min="14607" max="14607" width="11.5703125" style="4" bestFit="1" customWidth="1"/>
    <col min="14608" max="14608" width="12.5703125" style="4" bestFit="1" customWidth="1"/>
    <col min="14609" max="14609" width="11.5703125" style="4" bestFit="1" customWidth="1"/>
    <col min="14610" max="14610" width="12.5703125" style="4" bestFit="1" customWidth="1"/>
    <col min="14611" max="14843" width="9.140625" style="4"/>
    <col min="14844" max="14844" width="5" style="4" customWidth="1"/>
    <col min="14845" max="14845" width="16.85546875" style="4" customWidth="1"/>
    <col min="14846" max="14846" width="40" style="4" customWidth="1"/>
    <col min="14847" max="14847" width="15.5703125" style="4" customWidth="1"/>
    <col min="14848" max="14848" width="14.28515625" style="4" customWidth="1"/>
    <col min="14849" max="14849" width="13.42578125" style="4" customWidth="1"/>
    <col min="14850" max="14850" width="15.28515625" style="4" customWidth="1"/>
    <col min="14851" max="14851" width="15.42578125" style="4" customWidth="1"/>
    <col min="14852" max="14852" width="16.7109375" style="4" customWidth="1"/>
    <col min="14853" max="14853" width="14.28515625" style="4" customWidth="1"/>
    <col min="14854" max="14854" width="15.85546875" style="4" customWidth="1"/>
    <col min="14855" max="14856" width="16" style="4" customWidth="1"/>
    <col min="14857" max="14857" width="16.28515625" style="4" customWidth="1"/>
    <col min="14858" max="14858" width="14.28515625" style="4" customWidth="1"/>
    <col min="14859" max="14859" width="15.5703125" style="4" customWidth="1"/>
    <col min="14860" max="14860" width="14.42578125" style="4" customWidth="1"/>
    <col min="14861" max="14861" width="16.5703125" style="4" customWidth="1"/>
    <col min="14862" max="14862" width="23.7109375" style="4" customWidth="1"/>
    <col min="14863" max="14863" width="11.5703125" style="4" bestFit="1" customWidth="1"/>
    <col min="14864" max="14864" width="12.5703125" style="4" bestFit="1" customWidth="1"/>
    <col min="14865" max="14865" width="11.5703125" style="4" bestFit="1" customWidth="1"/>
    <col min="14866" max="14866" width="12.5703125" style="4" bestFit="1" customWidth="1"/>
    <col min="14867" max="15099" width="9.140625" style="4"/>
    <col min="15100" max="15100" width="5" style="4" customWidth="1"/>
    <col min="15101" max="15101" width="16.85546875" style="4" customWidth="1"/>
    <col min="15102" max="15102" width="40" style="4" customWidth="1"/>
    <col min="15103" max="15103" width="15.5703125" style="4" customWidth="1"/>
    <col min="15104" max="15104" width="14.28515625" style="4" customWidth="1"/>
    <col min="15105" max="15105" width="13.42578125" style="4" customWidth="1"/>
    <col min="15106" max="15106" width="15.28515625" style="4" customWidth="1"/>
    <col min="15107" max="15107" width="15.42578125" style="4" customWidth="1"/>
    <col min="15108" max="15108" width="16.7109375" style="4" customWidth="1"/>
    <col min="15109" max="15109" width="14.28515625" style="4" customWidth="1"/>
    <col min="15110" max="15110" width="15.85546875" style="4" customWidth="1"/>
    <col min="15111" max="15112" width="16" style="4" customWidth="1"/>
    <col min="15113" max="15113" width="16.28515625" style="4" customWidth="1"/>
    <col min="15114" max="15114" width="14.28515625" style="4" customWidth="1"/>
    <col min="15115" max="15115" width="15.5703125" style="4" customWidth="1"/>
    <col min="15116" max="15116" width="14.42578125" style="4" customWidth="1"/>
    <col min="15117" max="15117" width="16.5703125" style="4" customWidth="1"/>
    <col min="15118" max="15118" width="23.7109375" style="4" customWidth="1"/>
    <col min="15119" max="15119" width="11.5703125" style="4" bestFit="1" customWidth="1"/>
    <col min="15120" max="15120" width="12.5703125" style="4" bestFit="1" customWidth="1"/>
    <col min="15121" max="15121" width="11.5703125" style="4" bestFit="1" customWidth="1"/>
    <col min="15122" max="15122" width="12.5703125" style="4" bestFit="1" customWidth="1"/>
    <col min="15123" max="15355" width="9.140625" style="4"/>
    <col min="15356" max="15356" width="5" style="4" customWidth="1"/>
    <col min="15357" max="15357" width="16.85546875" style="4" customWidth="1"/>
    <col min="15358" max="15358" width="40" style="4" customWidth="1"/>
    <col min="15359" max="15359" width="15.5703125" style="4" customWidth="1"/>
    <col min="15360" max="15360" width="14.28515625" style="4" customWidth="1"/>
    <col min="15361" max="15361" width="13.42578125" style="4" customWidth="1"/>
    <col min="15362" max="15362" width="15.28515625" style="4" customWidth="1"/>
    <col min="15363" max="15363" width="15.42578125" style="4" customWidth="1"/>
    <col min="15364" max="15364" width="16.7109375" style="4" customWidth="1"/>
    <col min="15365" max="15365" width="14.28515625" style="4" customWidth="1"/>
    <col min="15366" max="15366" width="15.85546875" style="4" customWidth="1"/>
    <col min="15367" max="15368" width="16" style="4" customWidth="1"/>
    <col min="15369" max="15369" width="16.28515625" style="4" customWidth="1"/>
    <col min="15370" max="15370" width="14.28515625" style="4" customWidth="1"/>
    <col min="15371" max="15371" width="15.5703125" style="4" customWidth="1"/>
    <col min="15372" max="15372" width="14.42578125" style="4" customWidth="1"/>
    <col min="15373" max="15373" width="16.5703125" style="4" customWidth="1"/>
    <col min="15374" max="15374" width="23.7109375" style="4" customWidth="1"/>
    <col min="15375" max="15375" width="11.5703125" style="4" bestFit="1" customWidth="1"/>
    <col min="15376" max="15376" width="12.5703125" style="4" bestFit="1" customWidth="1"/>
    <col min="15377" max="15377" width="11.5703125" style="4" bestFit="1" customWidth="1"/>
    <col min="15378" max="15378" width="12.5703125" style="4" bestFit="1" customWidth="1"/>
    <col min="15379" max="15611" width="9.140625" style="4"/>
    <col min="15612" max="15612" width="5" style="4" customWidth="1"/>
    <col min="15613" max="15613" width="16.85546875" style="4" customWidth="1"/>
    <col min="15614" max="15614" width="40" style="4" customWidth="1"/>
    <col min="15615" max="15615" width="15.5703125" style="4" customWidth="1"/>
    <col min="15616" max="15616" width="14.28515625" style="4" customWidth="1"/>
    <col min="15617" max="15617" width="13.42578125" style="4" customWidth="1"/>
    <col min="15618" max="15618" width="15.28515625" style="4" customWidth="1"/>
    <col min="15619" max="15619" width="15.42578125" style="4" customWidth="1"/>
    <col min="15620" max="15620" width="16.7109375" style="4" customWidth="1"/>
    <col min="15621" max="15621" width="14.28515625" style="4" customWidth="1"/>
    <col min="15622" max="15622" width="15.85546875" style="4" customWidth="1"/>
    <col min="15623" max="15624" width="16" style="4" customWidth="1"/>
    <col min="15625" max="15625" width="16.28515625" style="4" customWidth="1"/>
    <col min="15626" max="15626" width="14.28515625" style="4" customWidth="1"/>
    <col min="15627" max="15627" width="15.5703125" style="4" customWidth="1"/>
    <col min="15628" max="15628" width="14.42578125" style="4" customWidth="1"/>
    <col min="15629" max="15629" width="16.5703125" style="4" customWidth="1"/>
    <col min="15630" max="15630" width="23.7109375" style="4" customWidth="1"/>
    <col min="15631" max="15631" width="11.5703125" style="4" bestFit="1" customWidth="1"/>
    <col min="15632" max="15632" width="12.5703125" style="4" bestFit="1" customWidth="1"/>
    <col min="15633" max="15633" width="11.5703125" style="4" bestFit="1" customWidth="1"/>
    <col min="15634" max="15634" width="12.5703125" style="4" bestFit="1" customWidth="1"/>
    <col min="15635" max="15867" width="9.140625" style="4"/>
    <col min="15868" max="15868" width="5" style="4" customWidth="1"/>
    <col min="15869" max="15869" width="16.85546875" style="4" customWidth="1"/>
    <col min="15870" max="15870" width="40" style="4" customWidth="1"/>
    <col min="15871" max="15871" width="15.5703125" style="4" customWidth="1"/>
    <col min="15872" max="15872" width="14.28515625" style="4" customWidth="1"/>
    <col min="15873" max="15873" width="13.42578125" style="4" customWidth="1"/>
    <col min="15874" max="15874" width="15.28515625" style="4" customWidth="1"/>
    <col min="15875" max="15875" width="15.42578125" style="4" customWidth="1"/>
    <col min="15876" max="15876" width="16.7109375" style="4" customWidth="1"/>
    <col min="15877" max="15877" width="14.28515625" style="4" customWidth="1"/>
    <col min="15878" max="15878" width="15.85546875" style="4" customWidth="1"/>
    <col min="15879" max="15880" width="16" style="4" customWidth="1"/>
    <col min="15881" max="15881" width="16.28515625" style="4" customWidth="1"/>
    <col min="15882" max="15882" width="14.28515625" style="4" customWidth="1"/>
    <col min="15883" max="15883" width="15.5703125" style="4" customWidth="1"/>
    <col min="15884" max="15884" width="14.42578125" style="4" customWidth="1"/>
    <col min="15885" max="15885" width="16.5703125" style="4" customWidth="1"/>
    <col min="15886" max="15886" width="23.7109375" style="4" customWidth="1"/>
    <col min="15887" max="15887" width="11.5703125" style="4" bestFit="1" customWidth="1"/>
    <col min="15888" max="15888" width="12.5703125" style="4" bestFit="1" customWidth="1"/>
    <col min="15889" max="15889" width="11.5703125" style="4" bestFit="1" customWidth="1"/>
    <col min="15890" max="15890" width="12.5703125" style="4" bestFit="1" customWidth="1"/>
    <col min="15891" max="16123" width="9.140625" style="4"/>
    <col min="16124" max="16124" width="5" style="4" customWidth="1"/>
    <col min="16125" max="16125" width="16.85546875" style="4" customWidth="1"/>
    <col min="16126" max="16126" width="40" style="4" customWidth="1"/>
    <col min="16127" max="16127" width="15.5703125" style="4" customWidth="1"/>
    <col min="16128" max="16128" width="14.28515625" style="4" customWidth="1"/>
    <col min="16129" max="16129" width="13.42578125" style="4" customWidth="1"/>
    <col min="16130" max="16130" width="15.28515625" style="4" customWidth="1"/>
    <col min="16131" max="16131" width="15.42578125" style="4" customWidth="1"/>
    <col min="16132" max="16132" width="16.7109375" style="4" customWidth="1"/>
    <col min="16133" max="16133" width="14.28515625" style="4" customWidth="1"/>
    <col min="16134" max="16134" width="15.85546875" style="4" customWidth="1"/>
    <col min="16135" max="16136" width="16" style="4" customWidth="1"/>
    <col min="16137" max="16137" width="16.28515625" style="4" customWidth="1"/>
    <col min="16138" max="16138" width="14.28515625" style="4" customWidth="1"/>
    <col min="16139" max="16139" width="15.5703125" style="4" customWidth="1"/>
    <col min="16140" max="16140" width="14.42578125" style="4" customWidth="1"/>
    <col min="16141" max="16141" width="16.5703125" style="4" customWidth="1"/>
    <col min="16142" max="16142" width="23.7109375" style="4" customWidth="1"/>
    <col min="16143" max="16143" width="11.5703125" style="4" bestFit="1" customWidth="1"/>
    <col min="16144" max="16144" width="12.5703125" style="4" bestFit="1" customWidth="1"/>
    <col min="16145" max="16145" width="11.5703125" style="4" bestFit="1" customWidth="1"/>
    <col min="16146" max="16146" width="12.5703125" style="4" bestFit="1" customWidth="1"/>
    <col min="16147" max="16384" width="9.140625" style="4"/>
  </cols>
  <sheetData>
    <row r="1" spans="1:13" ht="15" customHeight="1"/>
    <row r="3" spans="1:13" ht="132" customHeight="1">
      <c r="A3" s="5"/>
      <c r="B3" s="496" t="s">
        <v>418</v>
      </c>
      <c r="C3" s="496"/>
      <c r="F3" s="6"/>
      <c r="G3" s="6"/>
      <c r="H3" s="6"/>
      <c r="J3" s="26"/>
      <c r="K3" s="501" t="s">
        <v>414</v>
      </c>
      <c r="L3" s="496"/>
      <c r="M3" s="496"/>
    </row>
    <row r="4" spans="1:13" hidden="1">
      <c r="B4" s="2" t="s">
        <v>17</v>
      </c>
      <c r="D4" s="6"/>
      <c r="E4" s="7"/>
      <c r="F4" s="6"/>
      <c r="G4" s="6"/>
      <c r="H4" s="6"/>
      <c r="I4" s="496" t="s">
        <v>287</v>
      </c>
      <c r="J4" s="496"/>
      <c r="K4" s="496"/>
      <c r="L4" s="6"/>
      <c r="M4" s="6"/>
    </row>
    <row r="5" spans="1:13" hidden="1">
      <c r="D5" s="6"/>
      <c r="E5" s="7"/>
      <c r="F5" s="6"/>
      <c r="G5" s="6"/>
      <c r="H5" s="6"/>
      <c r="I5" s="6"/>
      <c r="J5" s="7"/>
      <c r="K5" s="6"/>
      <c r="L5" s="6"/>
      <c r="M5" s="6"/>
    </row>
    <row r="6" spans="1:13" hidden="1">
      <c r="B6" s="2" t="s">
        <v>18</v>
      </c>
      <c r="D6" s="8">
        <f>H75</f>
        <v>84098.1</v>
      </c>
      <c r="E6" s="31" t="s">
        <v>19</v>
      </c>
      <c r="F6" s="6"/>
      <c r="G6" s="6"/>
      <c r="H6" s="9" t="s">
        <v>20</v>
      </c>
      <c r="I6" s="8">
        <f>M75</f>
        <v>671084.59000000008</v>
      </c>
      <c r="J6" s="31" t="s">
        <v>19</v>
      </c>
      <c r="K6" s="6"/>
      <c r="L6" s="6"/>
      <c r="M6" s="9" t="s">
        <v>21</v>
      </c>
    </row>
    <row r="7" spans="1:13" hidden="1">
      <c r="B7" s="2" t="s">
        <v>22</v>
      </c>
      <c r="D7" s="6"/>
      <c r="E7" s="6"/>
      <c r="F7" s="6"/>
      <c r="G7" s="6"/>
      <c r="H7" s="6"/>
      <c r="I7" s="6"/>
      <c r="J7" s="6"/>
      <c r="K7" s="6"/>
      <c r="L7" s="6"/>
      <c r="M7" s="6"/>
    </row>
    <row r="8" spans="1:13" ht="6" hidden="1" customHeight="1">
      <c r="C8" s="10"/>
      <c r="D8" s="11"/>
      <c r="E8" s="12"/>
      <c r="F8" s="11"/>
      <c r="G8" s="11"/>
      <c r="H8" s="6"/>
      <c r="I8" s="11"/>
      <c r="J8" s="12"/>
      <c r="K8" s="11"/>
      <c r="L8" s="11"/>
      <c r="M8" s="6"/>
    </row>
    <row r="9" spans="1:13" hidden="1">
      <c r="D9" s="7" t="s">
        <v>23</v>
      </c>
      <c r="F9" s="6"/>
      <c r="G9" s="6"/>
      <c r="H9" s="6"/>
      <c r="I9" s="7" t="s">
        <v>23</v>
      </c>
      <c r="K9" s="6"/>
      <c r="L9" s="6"/>
      <c r="M9" s="6"/>
    </row>
    <row r="10" spans="1:13" hidden="1">
      <c r="D10" s="6"/>
      <c r="E10" s="7"/>
      <c r="F10" s="6"/>
      <c r="G10" s="6"/>
      <c r="H10" s="6"/>
      <c r="I10" s="6"/>
      <c r="J10" s="7"/>
      <c r="K10" s="6"/>
      <c r="L10" s="6"/>
      <c r="M10" s="6"/>
    </row>
    <row r="11" spans="1:13" ht="1.5" customHeight="1">
      <c r="G11" s="6"/>
      <c r="H11" s="6"/>
      <c r="L11" s="6"/>
      <c r="M11" s="6"/>
    </row>
    <row r="12" spans="1:13" ht="22.5">
      <c r="C12" s="499" t="s">
        <v>413</v>
      </c>
      <c r="D12" s="499"/>
      <c r="E12" s="499"/>
      <c r="F12" s="499"/>
      <c r="G12" s="499"/>
      <c r="H12" s="499"/>
      <c r="I12" s="251"/>
      <c r="J12" s="251"/>
      <c r="K12" s="251"/>
      <c r="L12" s="251"/>
      <c r="M12" s="251"/>
    </row>
    <row r="13" spans="1:13" ht="18.75">
      <c r="D13" s="13"/>
      <c r="F13" s="6"/>
      <c r="G13" s="6"/>
      <c r="H13" s="6"/>
      <c r="I13" s="28"/>
      <c r="J13" s="29"/>
      <c r="K13" s="6"/>
      <c r="L13" s="6"/>
      <c r="M13" s="6"/>
    </row>
    <row r="14" spans="1:13" ht="43.5" customHeight="1">
      <c r="A14" s="498" t="s">
        <v>290</v>
      </c>
      <c r="B14" s="498"/>
      <c r="C14" s="498"/>
      <c r="D14" s="498"/>
      <c r="E14" s="498"/>
      <c r="F14" s="498"/>
      <c r="G14" s="498"/>
      <c r="H14" s="498"/>
      <c r="I14" s="498"/>
      <c r="J14" s="498"/>
      <c r="K14" s="498"/>
      <c r="L14" s="498"/>
      <c r="M14" s="252"/>
    </row>
    <row r="15" spans="1:13" ht="17.25" customHeight="1">
      <c r="C15" s="500" t="s">
        <v>24</v>
      </c>
      <c r="D15" s="500"/>
      <c r="E15" s="500"/>
      <c r="F15" s="500"/>
      <c r="G15" s="500"/>
      <c r="H15" s="500"/>
      <c r="I15" s="253"/>
      <c r="J15" s="253"/>
      <c r="K15" s="253"/>
      <c r="L15" s="253"/>
      <c r="M15" s="253"/>
    </row>
    <row r="16" spans="1:13" hidden="1">
      <c r="E16" s="6"/>
      <c r="F16" s="6"/>
      <c r="G16" s="6"/>
      <c r="H16" s="6"/>
      <c r="I16" s="13"/>
      <c r="J16" s="6"/>
      <c r="K16" s="6"/>
      <c r="L16" s="6"/>
      <c r="M16" s="6"/>
    </row>
    <row r="17" spans="1:21" hidden="1">
      <c r="E17" s="6"/>
      <c r="F17" s="6"/>
      <c r="G17" s="6"/>
      <c r="H17" s="6"/>
      <c r="I17" s="13"/>
      <c r="J17" s="6"/>
      <c r="K17" s="6"/>
      <c r="L17" s="6"/>
      <c r="M17" s="6"/>
    </row>
    <row r="18" spans="1:21" hidden="1">
      <c r="E18" s="6"/>
      <c r="F18" s="6"/>
      <c r="G18" s="6"/>
      <c r="H18" s="6"/>
      <c r="I18" s="13"/>
      <c r="J18" s="6"/>
      <c r="K18" s="6"/>
      <c r="L18" s="6"/>
      <c r="M18" s="6"/>
    </row>
    <row r="19" spans="1:21" hidden="1">
      <c r="E19" s="6"/>
      <c r="F19" s="6"/>
      <c r="G19" s="6"/>
      <c r="H19" s="6"/>
      <c r="I19" s="13"/>
      <c r="J19" s="6"/>
      <c r="K19" s="6"/>
      <c r="L19" s="6"/>
      <c r="M19" s="6"/>
    </row>
    <row r="20" spans="1:21" hidden="1">
      <c r="E20" s="6"/>
      <c r="F20" s="6"/>
      <c r="G20" s="6"/>
      <c r="H20" s="6"/>
      <c r="I20" s="13"/>
      <c r="J20" s="6"/>
      <c r="K20" s="6"/>
      <c r="L20" s="6"/>
      <c r="M20" s="6"/>
    </row>
    <row r="21" spans="1:21" hidden="1">
      <c r="E21" s="6"/>
      <c r="F21" s="6"/>
      <c r="G21" s="6"/>
      <c r="H21" s="6"/>
      <c r="I21" s="13"/>
      <c r="J21" s="6"/>
      <c r="K21" s="6"/>
      <c r="L21" s="6"/>
      <c r="M21" s="6"/>
    </row>
    <row r="22" spans="1:21" ht="39" customHeight="1">
      <c r="A22" s="497"/>
      <c r="B22" s="497"/>
      <c r="C22" s="497"/>
      <c r="D22" s="497"/>
      <c r="E22" s="497"/>
      <c r="F22" s="497"/>
      <c r="G22" s="497"/>
      <c r="H22" s="497"/>
      <c r="I22" s="497"/>
      <c r="J22" s="497"/>
      <c r="K22" s="497"/>
      <c r="L22" s="497"/>
      <c r="M22" s="497"/>
      <c r="N22" s="27"/>
      <c r="O22" s="27"/>
      <c r="P22" s="27"/>
      <c r="Q22" s="27"/>
      <c r="R22" s="27"/>
      <c r="S22" s="27"/>
      <c r="T22" s="27"/>
      <c r="U22" s="27"/>
    </row>
    <row r="23" spans="1:21" ht="37.5" customHeight="1">
      <c r="E23" s="6"/>
      <c r="F23" s="6"/>
      <c r="G23" s="6"/>
      <c r="H23" s="6"/>
      <c r="I23" s="14" t="s">
        <v>265</v>
      </c>
      <c r="J23" s="2"/>
      <c r="K23" s="13"/>
      <c r="L23" s="6"/>
      <c r="M23" s="6"/>
    </row>
    <row r="24" spans="1:21">
      <c r="E24" s="6"/>
      <c r="F24" s="6"/>
      <c r="G24" s="6"/>
      <c r="H24" s="6"/>
      <c r="I24" s="14"/>
      <c r="J24" s="2"/>
      <c r="K24" s="13"/>
      <c r="L24" s="6"/>
      <c r="M24" s="6"/>
    </row>
    <row r="25" spans="1:21" ht="31.5">
      <c r="E25" s="6"/>
      <c r="F25" s="6"/>
      <c r="G25" s="6"/>
      <c r="H25" s="6"/>
      <c r="I25" s="481" t="s">
        <v>135</v>
      </c>
      <c r="J25" s="482"/>
      <c r="K25" s="51" t="s">
        <v>284</v>
      </c>
      <c r="L25" s="16"/>
      <c r="M25" s="16"/>
    </row>
    <row r="26" spans="1:21">
      <c r="E26" s="6"/>
      <c r="F26" s="6"/>
      <c r="G26" s="6"/>
      <c r="H26" s="6"/>
      <c r="I26" s="481" t="s">
        <v>2</v>
      </c>
      <c r="J26" s="482"/>
      <c r="K26" s="17">
        <v>6.16</v>
      </c>
      <c r="L26" s="16"/>
      <c r="M26" s="16"/>
      <c r="N26" s="24"/>
    </row>
    <row r="27" spans="1:21">
      <c r="E27" s="6"/>
      <c r="F27" s="6"/>
      <c r="G27" s="6"/>
      <c r="H27" s="6"/>
      <c r="I27" s="481" t="s">
        <v>25</v>
      </c>
      <c r="J27" s="482"/>
      <c r="K27" s="15">
        <v>12.21</v>
      </c>
      <c r="L27" s="16"/>
      <c r="M27" s="16"/>
      <c r="N27" s="24"/>
    </row>
    <row r="28" spans="1:21" ht="30.75" customHeight="1">
      <c r="E28" s="6"/>
      <c r="F28" s="6"/>
      <c r="G28" s="6"/>
      <c r="H28" s="6"/>
      <c r="I28" s="479" t="s">
        <v>79</v>
      </c>
      <c r="J28" s="480"/>
      <c r="K28" s="17">
        <v>5.12</v>
      </c>
      <c r="L28" s="16"/>
      <c r="M28" s="16"/>
    </row>
    <row r="29" spans="1:21">
      <c r="E29" s="6"/>
      <c r="F29" s="6"/>
      <c r="G29" s="6"/>
      <c r="H29" s="6"/>
      <c r="I29" s="481" t="s">
        <v>14</v>
      </c>
      <c r="J29" s="482"/>
      <c r="K29" s="17">
        <v>5.07</v>
      </c>
      <c r="L29" s="16"/>
      <c r="M29" s="16"/>
    </row>
    <row r="30" spans="1:21">
      <c r="E30" s="6"/>
      <c r="F30" s="6"/>
      <c r="G30" s="6"/>
      <c r="H30" s="6"/>
      <c r="I30" s="481" t="s">
        <v>26</v>
      </c>
      <c r="J30" s="482"/>
      <c r="K30" s="15">
        <v>6.2</v>
      </c>
      <c r="L30" s="16"/>
      <c r="M30" s="16"/>
    </row>
    <row r="31" spans="1:21" ht="14.25" customHeight="1" thickBot="1">
      <c r="D31" s="6"/>
      <c r="E31" s="6"/>
      <c r="F31" s="6"/>
      <c r="G31" s="6"/>
      <c r="H31" s="6"/>
      <c r="I31" s="6"/>
      <c r="J31" s="6"/>
      <c r="K31" s="6"/>
      <c r="L31" s="6"/>
      <c r="M31" s="6"/>
    </row>
    <row r="32" spans="1:21" ht="30.75" customHeight="1">
      <c r="A32" s="485" t="s">
        <v>27</v>
      </c>
      <c r="B32" s="487" t="s">
        <v>1</v>
      </c>
      <c r="C32" s="487" t="s">
        <v>28</v>
      </c>
      <c r="D32" s="489" t="s">
        <v>134</v>
      </c>
      <c r="E32" s="489"/>
      <c r="F32" s="489"/>
      <c r="G32" s="490"/>
      <c r="H32" s="491" t="s">
        <v>29</v>
      </c>
      <c r="I32" s="495" t="s">
        <v>264</v>
      </c>
      <c r="J32" s="489"/>
      <c r="K32" s="489"/>
      <c r="L32" s="489"/>
      <c r="M32" s="483" t="s">
        <v>263</v>
      </c>
    </row>
    <row r="33" spans="1:21" ht="21" customHeight="1">
      <c r="A33" s="486"/>
      <c r="B33" s="488"/>
      <c r="C33" s="488"/>
      <c r="D33" s="494" t="s">
        <v>30</v>
      </c>
      <c r="E33" s="494" t="s">
        <v>31</v>
      </c>
      <c r="F33" s="494" t="s">
        <v>32</v>
      </c>
      <c r="G33" s="492" t="s">
        <v>33</v>
      </c>
      <c r="H33" s="492"/>
      <c r="I33" s="486" t="s">
        <v>30</v>
      </c>
      <c r="J33" s="494" t="s">
        <v>31</v>
      </c>
      <c r="K33" s="494" t="s">
        <v>32</v>
      </c>
      <c r="L33" s="494" t="s">
        <v>33</v>
      </c>
      <c r="M33" s="484"/>
    </row>
    <row r="34" spans="1:21">
      <c r="A34" s="486"/>
      <c r="B34" s="488"/>
      <c r="C34" s="488"/>
      <c r="D34" s="494"/>
      <c r="E34" s="494"/>
      <c r="F34" s="494"/>
      <c r="G34" s="493"/>
      <c r="H34" s="493"/>
      <c r="I34" s="486"/>
      <c r="J34" s="494"/>
      <c r="K34" s="494"/>
      <c r="L34" s="494"/>
      <c r="M34" s="484"/>
    </row>
    <row r="35" spans="1:21" ht="68.25" customHeight="1">
      <c r="A35" s="486"/>
      <c r="B35" s="488"/>
      <c r="C35" s="488"/>
      <c r="D35" s="494"/>
      <c r="E35" s="494"/>
      <c r="F35" s="494"/>
      <c r="G35" s="493"/>
      <c r="H35" s="493"/>
      <c r="I35" s="486"/>
      <c r="J35" s="494"/>
      <c r="K35" s="494"/>
      <c r="L35" s="494"/>
      <c r="M35" s="484"/>
    </row>
    <row r="36" spans="1:21" s="18" customFormat="1" ht="20.25" customHeight="1">
      <c r="A36" s="76">
        <v>1</v>
      </c>
      <c r="B36" s="77">
        <v>2</v>
      </c>
      <c r="C36" s="77">
        <v>3</v>
      </c>
      <c r="D36" s="77">
        <v>4</v>
      </c>
      <c r="E36" s="77">
        <v>5</v>
      </c>
      <c r="F36" s="77">
        <v>6</v>
      </c>
      <c r="G36" s="78">
        <v>7</v>
      </c>
      <c r="H36" s="78">
        <v>8</v>
      </c>
      <c r="I36" s="76">
        <v>4</v>
      </c>
      <c r="J36" s="77">
        <v>5</v>
      </c>
      <c r="K36" s="77">
        <v>6</v>
      </c>
      <c r="L36" s="77">
        <v>7</v>
      </c>
      <c r="M36" s="79">
        <v>8</v>
      </c>
    </row>
    <row r="37" spans="1:21" s="19" customFormat="1" ht="20.25" customHeight="1">
      <c r="A37" s="80" t="s">
        <v>34</v>
      </c>
      <c r="B37" s="81"/>
      <c r="C37" s="81"/>
      <c r="D37" s="81"/>
      <c r="E37" s="81"/>
      <c r="F37" s="81"/>
      <c r="G37" s="81"/>
      <c r="H37" s="81"/>
      <c r="I37" s="32"/>
      <c r="J37" s="82"/>
      <c r="K37" s="82"/>
      <c r="L37" s="82"/>
      <c r="M37" s="83"/>
    </row>
    <row r="38" spans="1:21" s="19" customFormat="1" ht="31.5" hidden="1">
      <c r="A38" s="71">
        <v>1</v>
      </c>
      <c r="B38" s="84" t="s">
        <v>10</v>
      </c>
      <c r="C38" s="84" t="s">
        <v>86</v>
      </c>
      <c r="D38" s="85"/>
      <c r="E38" s="86"/>
      <c r="F38" s="86"/>
      <c r="G38" s="87"/>
      <c r="H38" s="88">
        <f>SUM(D38:G38)</f>
        <v>0</v>
      </c>
      <c r="I38" s="35"/>
      <c r="J38" s="85"/>
      <c r="K38" s="86"/>
      <c r="L38" s="89"/>
      <c r="M38" s="56">
        <f>SUM(I38:L38)</f>
        <v>0</v>
      </c>
      <c r="O38" s="19" t="b">
        <f>D38+E38+F38+G38=H38</f>
        <v>1</v>
      </c>
      <c r="P38" s="19" t="b">
        <f>I38+J38+K38+L38=M38</f>
        <v>1</v>
      </c>
      <c r="Q38" s="19" t="e">
        <f>#REF!+#REF!+#REF!+#REF!=#REF!</f>
        <v>#REF!</v>
      </c>
    </row>
    <row r="39" spans="1:21" s="19" customFormat="1" ht="53.25" customHeight="1">
      <c r="A39" s="71">
        <v>1</v>
      </c>
      <c r="B39" s="84" t="s">
        <v>602</v>
      </c>
      <c r="C39" s="84" t="s">
        <v>285</v>
      </c>
      <c r="D39" s="90"/>
      <c r="E39" s="91"/>
      <c r="F39" s="91"/>
      <c r="G39" s="87">
        <v>212.88</v>
      </c>
      <c r="H39" s="88">
        <f>SUM(E39:G39)</f>
        <v>212.88</v>
      </c>
      <c r="I39" s="33"/>
      <c r="J39" s="91"/>
      <c r="K39" s="92"/>
      <c r="L39" s="89">
        <v>3311.68</v>
      </c>
      <c r="M39" s="56">
        <f>SUM(J39:L39)</f>
        <v>3311.68</v>
      </c>
      <c r="O39" s="19" t="b">
        <f>D39+E39+F39+G39=H39</f>
        <v>1</v>
      </c>
      <c r="P39" s="19" t="b">
        <f>I39+J39+K39+L39=M39</f>
        <v>1</v>
      </c>
      <c r="Q39" s="19" t="e">
        <f>#REF!+#REF!+#REF!+#REF!=#REF!</f>
        <v>#REF!</v>
      </c>
    </row>
    <row r="40" spans="1:21" s="19" customFormat="1" ht="65.25" customHeight="1" thickBot="1">
      <c r="A40" s="71">
        <v>2</v>
      </c>
      <c r="B40" s="84" t="s">
        <v>603</v>
      </c>
      <c r="C40" s="84" t="s">
        <v>286</v>
      </c>
      <c r="D40" s="90"/>
      <c r="E40" s="91"/>
      <c r="F40" s="91"/>
      <c r="G40" s="87">
        <v>328.34</v>
      </c>
      <c r="H40" s="88">
        <f t="shared" ref="H40:H43" si="0">SUM(E40:G40)</f>
        <v>328.34</v>
      </c>
      <c r="I40" s="33"/>
      <c r="J40" s="91"/>
      <c r="K40" s="92"/>
      <c r="L40" s="89">
        <v>8057.44</v>
      </c>
      <c r="M40" s="56">
        <f t="shared" ref="M40:M43" si="1">SUM(J40:L40)</f>
        <v>8057.44</v>
      </c>
      <c r="O40" s="19" t="b">
        <f>D40+E40+F40+G40=H40</f>
        <v>1</v>
      </c>
      <c r="P40" s="19" t="b">
        <f>I40+J40+K40+L40=M40</f>
        <v>1</v>
      </c>
      <c r="Q40" s="19" t="e">
        <f>#REF!+#REF!+#REF!+#REF!=#REF!</f>
        <v>#REF!</v>
      </c>
    </row>
    <row r="41" spans="1:21" s="19" customFormat="1" ht="83.25" hidden="1" customHeight="1" thickBot="1">
      <c r="A41" s="71">
        <v>3</v>
      </c>
      <c r="B41" s="84" t="s">
        <v>245</v>
      </c>
      <c r="C41" s="84" t="s">
        <v>239</v>
      </c>
      <c r="D41" s="90"/>
      <c r="E41" s="91"/>
      <c r="F41" s="91"/>
      <c r="G41" s="87" t="e">
        <f>#REF!</f>
        <v>#REF!</v>
      </c>
      <c r="H41" s="88" t="e">
        <f t="shared" si="0"/>
        <v>#REF!</v>
      </c>
      <c r="I41" s="33"/>
      <c r="J41" s="91"/>
      <c r="K41" s="92"/>
      <c r="L41" s="89" t="e">
        <f>#REF!</f>
        <v>#REF!</v>
      </c>
      <c r="M41" s="56" t="e">
        <f t="shared" si="1"/>
        <v>#REF!</v>
      </c>
      <c r="O41" s="19" t="e">
        <f>D41+E41+F41+G41=H41</f>
        <v>#REF!</v>
      </c>
      <c r="P41" s="19" t="e">
        <f>I41+J41+K41+L41=M41</f>
        <v>#REF!</v>
      </c>
      <c r="Q41" s="19" t="e">
        <f>#REF!+#REF!+#REF!+#REF!=#REF!</f>
        <v>#REF!</v>
      </c>
    </row>
    <row r="42" spans="1:21" s="19" customFormat="1" ht="100.5" hidden="1" customHeight="1">
      <c r="A42" s="71">
        <v>4</v>
      </c>
      <c r="B42" s="84" t="s">
        <v>133</v>
      </c>
      <c r="C42" s="84" t="s">
        <v>240</v>
      </c>
      <c r="D42" s="90"/>
      <c r="E42" s="91"/>
      <c r="F42" s="91"/>
      <c r="G42" s="87" t="e">
        <f>#REF!</f>
        <v>#REF!</v>
      </c>
      <c r="H42" s="88" t="e">
        <f t="shared" si="0"/>
        <v>#REF!</v>
      </c>
      <c r="I42" s="33"/>
      <c r="J42" s="91"/>
      <c r="K42" s="92"/>
      <c r="L42" s="89" t="e">
        <f>#REF!</f>
        <v>#REF!</v>
      </c>
      <c r="M42" s="56" t="e">
        <f t="shared" si="1"/>
        <v>#REF!</v>
      </c>
    </row>
    <row r="43" spans="1:21" s="19" customFormat="1" ht="21" customHeight="1">
      <c r="A43" s="71">
        <v>3</v>
      </c>
      <c r="B43" s="84" t="s">
        <v>128</v>
      </c>
      <c r="C43" s="84" t="s">
        <v>131</v>
      </c>
      <c r="D43" s="90"/>
      <c r="E43" s="91"/>
      <c r="F43" s="91"/>
      <c r="G43" s="87">
        <v>78.239999999999995</v>
      </c>
      <c r="H43" s="88">
        <f t="shared" si="0"/>
        <v>78.239999999999995</v>
      </c>
      <c r="I43" s="33"/>
      <c r="J43" s="91"/>
      <c r="K43" s="92"/>
      <c r="L43" s="89">
        <v>400.59</v>
      </c>
      <c r="M43" s="56">
        <f t="shared" si="1"/>
        <v>400.59</v>
      </c>
      <c r="N43" s="67"/>
      <c r="O43" s="67"/>
      <c r="P43" s="67"/>
      <c r="Q43" s="67"/>
      <c r="R43" s="67"/>
      <c r="S43" s="67"/>
      <c r="T43" s="67"/>
      <c r="U43" s="68"/>
    </row>
    <row r="44" spans="1:21" s="19" customFormat="1" hidden="1">
      <c r="A44" s="71">
        <v>6</v>
      </c>
      <c r="B44" s="84" t="s">
        <v>87</v>
      </c>
      <c r="C44" s="84" t="s">
        <v>125</v>
      </c>
      <c r="D44" s="85">
        <v>0</v>
      </c>
      <c r="E44" s="86"/>
      <c r="F44" s="86"/>
      <c r="G44" s="87"/>
      <c r="H44" s="88">
        <f>SUM(D44:G44)</f>
        <v>0</v>
      </c>
      <c r="I44" s="35" t="e">
        <f>ROUND(D44*K25,2)</f>
        <v>#VALUE!</v>
      </c>
      <c r="J44" s="85"/>
      <c r="K44" s="86"/>
      <c r="L44" s="89"/>
      <c r="M44" s="56" t="e">
        <f>SUM(I44:L44)</f>
        <v>#VALUE!</v>
      </c>
      <c r="N44" s="65"/>
      <c r="O44" s="65"/>
      <c r="P44" s="65"/>
      <c r="Q44" s="65"/>
      <c r="R44" s="65"/>
      <c r="S44" s="65"/>
      <c r="T44" s="65"/>
      <c r="U44" s="69"/>
    </row>
    <row r="45" spans="1:21" s="19" customFormat="1" ht="20.25" customHeight="1">
      <c r="A45" s="93"/>
      <c r="B45" s="94"/>
      <c r="C45" s="95" t="s">
        <v>35</v>
      </c>
      <c r="D45" s="96">
        <f>SUM(D38:D44)</f>
        <v>0</v>
      </c>
      <c r="E45" s="96">
        <f t="shared" ref="E45:F45" si="2">SUM(E38:E44)</f>
        <v>0</v>
      </c>
      <c r="F45" s="96">
        <f t="shared" si="2"/>
        <v>0</v>
      </c>
      <c r="G45" s="96">
        <v>619.46</v>
      </c>
      <c r="H45" s="96">
        <v>619.46</v>
      </c>
      <c r="I45" s="34">
        <f>I43+I42+I41+I40+I39</f>
        <v>0</v>
      </c>
      <c r="J45" s="97">
        <f t="shared" ref="J45:K45" si="3">J43+J42+J41+J40+J39</f>
        <v>0</v>
      </c>
      <c r="K45" s="97">
        <f t="shared" si="3"/>
        <v>0</v>
      </c>
      <c r="L45" s="97">
        <v>11769.71</v>
      </c>
      <c r="M45" s="98">
        <v>11769.71</v>
      </c>
      <c r="N45" s="65"/>
      <c r="O45" s="65"/>
      <c r="P45" s="65"/>
      <c r="Q45" s="65"/>
      <c r="R45" s="65"/>
      <c r="S45" s="65"/>
      <c r="T45" s="65"/>
      <c r="U45" s="69"/>
    </row>
    <row r="46" spans="1:21" ht="20.25" customHeight="1">
      <c r="A46" s="80" t="s">
        <v>36</v>
      </c>
      <c r="B46" s="81"/>
      <c r="C46" s="81"/>
      <c r="D46" s="99"/>
      <c r="E46" s="99"/>
      <c r="F46" s="99"/>
      <c r="G46" s="99"/>
      <c r="H46" s="99"/>
      <c r="I46" s="32"/>
      <c r="J46" s="82"/>
      <c r="K46" s="82"/>
      <c r="L46" s="82"/>
      <c r="M46" s="83"/>
      <c r="N46" s="65"/>
      <c r="O46" s="65"/>
      <c r="P46" s="65"/>
      <c r="Q46" s="65"/>
      <c r="R46" s="65"/>
      <c r="S46" s="65"/>
      <c r="T46" s="65"/>
      <c r="U46" s="69"/>
    </row>
    <row r="47" spans="1:21">
      <c r="A47" s="100">
        <v>4</v>
      </c>
      <c r="B47" s="84" t="s">
        <v>88</v>
      </c>
      <c r="C47" s="84" t="s">
        <v>288</v>
      </c>
      <c r="D47" s="85">
        <v>47803.92</v>
      </c>
      <c r="E47" s="85">
        <v>412.26</v>
      </c>
      <c r="F47" s="85">
        <v>0</v>
      </c>
      <c r="G47" s="101"/>
      <c r="H47" s="88">
        <f t="shared" ref="H47:H49" si="4">SUM(D47:G47)</f>
        <v>48216.18</v>
      </c>
      <c r="I47" s="35">
        <v>435571</v>
      </c>
      <c r="J47" s="35">
        <v>8135</v>
      </c>
      <c r="K47" s="35">
        <v>0</v>
      </c>
      <c r="L47" s="102"/>
      <c r="M47" s="56">
        <f>SUM(I47:L47)</f>
        <v>443706</v>
      </c>
      <c r="N47" s="65"/>
      <c r="O47" s="65"/>
      <c r="P47" s="65"/>
      <c r="Q47" s="65"/>
      <c r="R47" s="65"/>
      <c r="S47" s="65"/>
      <c r="T47" s="65"/>
      <c r="U47" s="69"/>
    </row>
    <row r="48" spans="1:21">
      <c r="A48" s="39"/>
      <c r="B48" s="103"/>
      <c r="C48" s="95" t="s">
        <v>37</v>
      </c>
      <c r="D48" s="104">
        <f>SUM(D47:D47)</f>
        <v>47803.92</v>
      </c>
      <c r="E48" s="104">
        <f>SUM(E47:E47)</f>
        <v>412.26</v>
      </c>
      <c r="F48" s="104">
        <f>SUM(F47:F47)</f>
        <v>0</v>
      </c>
      <c r="G48" s="104">
        <f>SUM(G47:G47)</f>
        <v>0</v>
      </c>
      <c r="H48" s="105">
        <f t="shared" si="4"/>
        <v>48216.18</v>
      </c>
      <c r="I48" s="36">
        <f>SUM(I47:I47)</f>
        <v>435571</v>
      </c>
      <c r="J48" s="104">
        <f>SUM(J47:J47)</f>
        <v>8135</v>
      </c>
      <c r="K48" s="104">
        <f>SUM(K47:K47)</f>
        <v>0</v>
      </c>
      <c r="L48" s="104">
        <f>SUM(L47:L47)</f>
        <v>0</v>
      </c>
      <c r="M48" s="58">
        <f t="shared" ref="M48:M49" si="5">SUM(I48:L48)</f>
        <v>443706</v>
      </c>
      <c r="N48" s="65"/>
      <c r="O48" s="65"/>
      <c r="P48" s="65"/>
      <c r="Q48" s="65"/>
      <c r="R48" s="65"/>
      <c r="S48" s="65"/>
      <c r="T48" s="65"/>
      <c r="U48" s="69"/>
    </row>
    <row r="49" spans="1:21" s="19" customFormat="1">
      <c r="A49" s="93"/>
      <c r="B49" s="94"/>
      <c r="C49" s="95" t="s">
        <v>38</v>
      </c>
      <c r="D49" s="104">
        <f>D45+D48</f>
        <v>47803.92</v>
      </c>
      <c r="E49" s="104">
        <f>E45+E48</f>
        <v>412.26</v>
      </c>
      <c r="F49" s="104">
        <f>F45+F48</f>
        <v>0</v>
      </c>
      <c r="G49" s="104">
        <f>G45+G48</f>
        <v>619.46</v>
      </c>
      <c r="H49" s="105">
        <f t="shared" si="4"/>
        <v>48835.64</v>
      </c>
      <c r="I49" s="37">
        <f>I45+I48</f>
        <v>435571</v>
      </c>
      <c r="J49" s="104">
        <f>J45+J48</f>
        <v>8135</v>
      </c>
      <c r="K49" s="104">
        <f>K45+K48</f>
        <v>0</v>
      </c>
      <c r="L49" s="104">
        <f>L45+L48</f>
        <v>11769.71</v>
      </c>
      <c r="M49" s="58">
        <f t="shared" si="5"/>
        <v>455475.71</v>
      </c>
      <c r="N49" s="65"/>
      <c r="O49" s="65"/>
      <c r="P49" s="65"/>
      <c r="Q49" s="65"/>
      <c r="R49" s="65"/>
      <c r="S49" s="65"/>
      <c r="T49" s="65"/>
      <c r="U49" s="69"/>
    </row>
    <row r="50" spans="1:21" ht="21.75" customHeight="1">
      <c r="A50" s="80" t="s">
        <v>39</v>
      </c>
      <c r="B50" s="81"/>
      <c r="C50" s="81"/>
      <c r="D50" s="81"/>
      <c r="E50" s="81"/>
      <c r="F50" s="81"/>
      <c r="G50" s="81"/>
      <c r="H50" s="107"/>
      <c r="I50" s="38"/>
      <c r="J50" s="108"/>
      <c r="K50" s="108"/>
      <c r="L50" s="108"/>
      <c r="M50" s="59"/>
      <c r="N50" s="65"/>
      <c r="O50" s="65"/>
      <c r="P50" s="65"/>
      <c r="Q50" s="65"/>
      <c r="R50" s="65"/>
      <c r="S50" s="65"/>
      <c r="T50" s="65"/>
      <c r="U50" s="69"/>
    </row>
    <row r="51" spans="1:21">
      <c r="A51" s="100">
        <v>5</v>
      </c>
      <c r="B51" s="84" t="s">
        <v>89</v>
      </c>
      <c r="C51" s="109" t="s">
        <v>132</v>
      </c>
      <c r="D51" s="110"/>
      <c r="E51" s="110"/>
      <c r="F51" s="110"/>
      <c r="G51" s="85">
        <v>97.23</v>
      </c>
      <c r="H51" s="88">
        <f t="shared" ref="H51:H54" si="6">SUM(D51:G51)</f>
        <v>97.23</v>
      </c>
      <c r="I51" s="39"/>
      <c r="J51" s="110"/>
      <c r="K51" s="110"/>
      <c r="L51" s="85">
        <v>1186</v>
      </c>
      <c r="M51" s="60">
        <f t="shared" ref="M51:M54" si="7">SUM(I51:L51)</f>
        <v>1186</v>
      </c>
      <c r="N51" s="65"/>
      <c r="O51" s="65"/>
      <c r="P51" s="65"/>
      <c r="Q51" s="65"/>
      <c r="R51" s="65"/>
      <c r="S51" s="65"/>
      <c r="T51" s="65"/>
      <c r="U51" s="69"/>
    </row>
    <row r="52" spans="1:21" s="19" customFormat="1" ht="36.75" hidden="1" customHeight="1">
      <c r="A52" s="100">
        <v>6</v>
      </c>
      <c r="B52" s="84" t="s">
        <v>247</v>
      </c>
      <c r="C52" s="84" t="s">
        <v>40</v>
      </c>
      <c r="D52" s="111"/>
      <c r="E52" s="111"/>
      <c r="F52" s="102"/>
      <c r="G52" s="112"/>
      <c r="H52" s="72">
        <f t="shared" si="6"/>
        <v>0</v>
      </c>
      <c r="I52" s="40"/>
      <c r="J52" s="40"/>
      <c r="K52" s="102"/>
      <c r="L52" s="112"/>
      <c r="M52" s="60">
        <f t="shared" si="7"/>
        <v>0</v>
      </c>
      <c r="N52" s="66"/>
      <c r="O52" s="66"/>
      <c r="P52" s="66"/>
      <c r="Q52" s="66"/>
      <c r="R52" s="66"/>
      <c r="S52" s="66"/>
      <c r="T52" s="66"/>
      <c r="U52" s="70"/>
    </row>
    <row r="53" spans="1:21" s="21" customFormat="1" ht="22.5" customHeight="1">
      <c r="A53" s="93"/>
      <c r="B53" s="94"/>
      <c r="C53" s="95" t="s">
        <v>41</v>
      </c>
      <c r="D53" s="104">
        <f>SUM(D51:D52)</f>
        <v>0</v>
      </c>
      <c r="E53" s="104">
        <f>SUM(E51:E52)</f>
        <v>0</v>
      </c>
      <c r="F53" s="104">
        <f>SUM(F51:F52)</f>
        <v>0</v>
      </c>
      <c r="G53" s="104">
        <f>SUM(G51:G52)</f>
        <v>97.23</v>
      </c>
      <c r="H53" s="105">
        <f t="shared" si="6"/>
        <v>97.23</v>
      </c>
      <c r="I53" s="37">
        <f>SUM(I51:I52)</f>
        <v>0</v>
      </c>
      <c r="J53" s="104">
        <f>SUM(J51:J52)</f>
        <v>0</v>
      </c>
      <c r="K53" s="104">
        <f>SUM(K51:K52)</f>
        <v>0</v>
      </c>
      <c r="L53" s="104">
        <f>SUM(L51:L52)</f>
        <v>1186</v>
      </c>
      <c r="M53" s="58">
        <f t="shared" si="7"/>
        <v>1186</v>
      </c>
      <c r="N53" s="64"/>
      <c r="O53" s="64"/>
      <c r="P53" s="64"/>
      <c r="Q53" s="64"/>
      <c r="R53" s="64"/>
      <c r="S53" s="64"/>
      <c r="T53" s="64"/>
      <c r="U53" s="64"/>
    </row>
    <row r="54" spans="1:21" ht="22.5" customHeight="1">
      <c r="A54" s="39"/>
      <c r="B54" s="103"/>
      <c r="C54" s="95" t="s">
        <v>42</v>
      </c>
      <c r="D54" s="104">
        <f>D45+D48+D53</f>
        <v>47803.92</v>
      </c>
      <c r="E54" s="104">
        <f>E45+E48+E53</f>
        <v>412.26</v>
      </c>
      <c r="F54" s="104">
        <f>F45+F48+F53</f>
        <v>0</v>
      </c>
      <c r="G54" s="104">
        <f>G45+G48+G53</f>
        <v>716.69</v>
      </c>
      <c r="H54" s="105">
        <f t="shared" si="6"/>
        <v>48932.87</v>
      </c>
      <c r="I54" s="36">
        <f>I53+I49</f>
        <v>435571</v>
      </c>
      <c r="J54" s="104">
        <f t="shared" ref="J54:L54" si="8">J53+J49</f>
        <v>8135</v>
      </c>
      <c r="K54" s="104">
        <f t="shared" si="8"/>
        <v>0</v>
      </c>
      <c r="L54" s="106">
        <f t="shared" si="8"/>
        <v>12955.71</v>
      </c>
      <c r="M54" s="58">
        <f t="shared" si="7"/>
        <v>456661.71</v>
      </c>
      <c r="N54" s="64"/>
      <c r="O54" s="64"/>
      <c r="P54" s="64"/>
      <c r="Q54" s="64"/>
      <c r="R54" s="64"/>
      <c r="S54" s="64"/>
      <c r="T54" s="64"/>
      <c r="U54" s="64"/>
    </row>
    <row r="55" spans="1:21" s="19" customFormat="1" hidden="1">
      <c r="A55" s="80" t="s">
        <v>43</v>
      </c>
      <c r="B55" s="81"/>
      <c r="C55" s="81"/>
      <c r="D55" s="81"/>
      <c r="E55" s="81"/>
      <c r="F55" s="81"/>
      <c r="G55" s="81"/>
      <c r="H55" s="107"/>
      <c r="I55" s="38"/>
      <c r="J55" s="108"/>
      <c r="K55" s="108"/>
      <c r="L55" s="108"/>
      <c r="M55" s="59"/>
    </row>
    <row r="56" spans="1:21" s="19" customFormat="1" ht="84.75" hidden="1" customHeight="1">
      <c r="A56" s="100">
        <v>8</v>
      </c>
      <c r="B56" s="84" t="s">
        <v>44</v>
      </c>
      <c r="C56" s="84" t="s">
        <v>45</v>
      </c>
      <c r="D56" s="113"/>
      <c r="E56" s="113"/>
      <c r="F56" s="113"/>
      <c r="G56" s="113"/>
      <c r="H56" s="112">
        <f>SUM(D56:G56)</f>
        <v>0</v>
      </c>
      <c r="I56" s="41"/>
      <c r="J56" s="113"/>
      <c r="K56" s="113"/>
      <c r="L56" s="113"/>
      <c r="M56" s="61">
        <f>SUM(I56:L56)</f>
        <v>0</v>
      </c>
    </row>
    <row r="57" spans="1:21" s="19" customFormat="1" ht="38.25" hidden="1" customHeight="1">
      <c r="A57" s="100">
        <v>9</v>
      </c>
      <c r="B57" s="84" t="s">
        <v>46</v>
      </c>
      <c r="C57" s="84" t="s">
        <v>78</v>
      </c>
      <c r="D57" s="113"/>
      <c r="E57" s="113"/>
      <c r="F57" s="113"/>
      <c r="G57" s="113"/>
      <c r="H57" s="112">
        <f>SUM(D57:G57)</f>
        <v>0</v>
      </c>
      <c r="I57" s="41"/>
      <c r="J57" s="113"/>
      <c r="K57" s="113"/>
      <c r="L57" s="113"/>
      <c r="M57" s="61">
        <f>SUM(I57:L57)</f>
        <v>0</v>
      </c>
    </row>
    <row r="58" spans="1:21" s="21" customFormat="1" hidden="1">
      <c r="A58" s="93"/>
      <c r="B58" s="94"/>
      <c r="C58" s="95" t="s">
        <v>47</v>
      </c>
      <c r="D58" s="96">
        <f t="shared" ref="D58:K58" si="9">SUM(D56:D56)</f>
        <v>0</v>
      </c>
      <c r="E58" s="96">
        <f t="shared" si="9"/>
        <v>0</v>
      </c>
      <c r="F58" s="96">
        <f t="shared" si="9"/>
        <v>0</v>
      </c>
      <c r="G58" s="96">
        <f>SUM(G56:G57)</f>
        <v>0</v>
      </c>
      <c r="H58" s="96">
        <f>SUM(H56:H57)</f>
        <v>0</v>
      </c>
      <c r="I58" s="42">
        <f t="shared" si="9"/>
        <v>0</v>
      </c>
      <c r="J58" s="97">
        <f t="shared" si="9"/>
        <v>0</v>
      </c>
      <c r="K58" s="97">
        <f t="shared" si="9"/>
        <v>0</v>
      </c>
      <c r="L58" s="97">
        <f>SUM(L56:L57)</f>
        <v>0</v>
      </c>
      <c r="M58" s="57">
        <f>SUM(M56:M57)</f>
        <v>0</v>
      </c>
      <c r="O58" s="19"/>
      <c r="P58" s="19"/>
      <c r="Q58" s="19"/>
    </row>
    <row r="59" spans="1:21" ht="21" hidden="1" customHeight="1">
      <c r="A59" s="93"/>
      <c r="B59" s="94"/>
      <c r="C59" s="95" t="s">
        <v>48</v>
      </c>
      <c r="D59" s="97">
        <f t="shared" ref="D59:L59" si="10">D54+D58</f>
        <v>47803.92</v>
      </c>
      <c r="E59" s="97">
        <f t="shared" si="10"/>
        <v>412.26</v>
      </c>
      <c r="F59" s="97">
        <f t="shared" si="10"/>
        <v>0</v>
      </c>
      <c r="G59" s="97">
        <f>G54+G58</f>
        <v>716.69</v>
      </c>
      <c r="H59" s="96">
        <f>H54+H58</f>
        <v>48932.87</v>
      </c>
      <c r="I59" s="42">
        <f t="shared" si="10"/>
        <v>435571</v>
      </c>
      <c r="J59" s="97">
        <f t="shared" si="10"/>
        <v>8135</v>
      </c>
      <c r="K59" s="97">
        <f t="shared" si="10"/>
        <v>0</v>
      </c>
      <c r="L59" s="97">
        <f t="shared" si="10"/>
        <v>12955.71</v>
      </c>
      <c r="M59" s="57">
        <f>M54+M58</f>
        <v>456661.71</v>
      </c>
      <c r="O59" s="19"/>
      <c r="P59" s="19"/>
      <c r="Q59" s="19"/>
    </row>
    <row r="60" spans="1:21" s="19" customFormat="1">
      <c r="A60" s="114" t="s">
        <v>49</v>
      </c>
      <c r="B60" s="115"/>
      <c r="C60" s="115"/>
      <c r="D60" s="115"/>
      <c r="E60" s="115"/>
      <c r="F60" s="115"/>
      <c r="G60" s="115"/>
      <c r="H60" s="107"/>
      <c r="I60" s="38"/>
      <c r="J60" s="108"/>
      <c r="K60" s="108"/>
      <c r="L60" s="108"/>
      <c r="M60" s="59"/>
    </row>
    <row r="61" spans="1:21" s="19" customFormat="1" ht="53.25" hidden="1" customHeight="1">
      <c r="A61" s="100">
        <v>6</v>
      </c>
      <c r="B61" s="84" t="s">
        <v>273</v>
      </c>
      <c r="C61" s="84" t="s">
        <v>129</v>
      </c>
      <c r="D61" s="116"/>
      <c r="E61" s="116"/>
      <c r="F61" s="116"/>
      <c r="G61" s="112" t="e">
        <f>#REF!</f>
        <v>#REF!</v>
      </c>
      <c r="H61" s="112" t="e">
        <f>G61</f>
        <v>#REF!</v>
      </c>
      <c r="I61" s="43"/>
      <c r="J61" s="117"/>
      <c r="K61" s="117"/>
      <c r="L61" s="113" t="e">
        <f>#REF!</f>
        <v>#REF!</v>
      </c>
      <c r="M61" s="61" t="e">
        <f>L61</f>
        <v>#REF!</v>
      </c>
      <c r="R61" s="22"/>
    </row>
    <row r="62" spans="1:21" s="19" customFormat="1" ht="54" customHeight="1">
      <c r="A62" s="100">
        <v>6</v>
      </c>
      <c r="B62" s="84" t="s">
        <v>604</v>
      </c>
      <c r="C62" s="84" t="s">
        <v>14</v>
      </c>
      <c r="D62" s="116"/>
      <c r="E62" s="116"/>
      <c r="F62" s="116"/>
      <c r="G62" s="112">
        <v>17786.8</v>
      </c>
      <c r="H62" s="112">
        <f>G62</f>
        <v>17786.8</v>
      </c>
      <c r="I62" s="43"/>
      <c r="J62" s="117"/>
      <c r="K62" s="117"/>
      <c r="L62" s="113">
        <v>86134.87</v>
      </c>
      <c r="M62" s="61">
        <f>L62</f>
        <v>86134.87</v>
      </c>
      <c r="R62" s="22"/>
    </row>
    <row r="63" spans="1:21" s="19" customFormat="1">
      <c r="A63" s="100">
        <v>7</v>
      </c>
      <c r="B63" s="84" t="s">
        <v>605</v>
      </c>
      <c r="C63" s="84" t="s">
        <v>83</v>
      </c>
      <c r="D63" s="116"/>
      <c r="E63" s="116"/>
      <c r="F63" s="116"/>
      <c r="G63" s="112">
        <v>3362.08</v>
      </c>
      <c r="H63" s="112">
        <f>G63</f>
        <v>3362.08</v>
      </c>
      <c r="I63" s="43"/>
      <c r="J63" s="117"/>
      <c r="K63" s="117"/>
      <c r="L63" s="113">
        <v>16440.580000000002</v>
      </c>
      <c r="M63" s="61">
        <f>L63</f>
        <v>16440.580000000002</v>
      </c>
      <c r="R63" s="22"/>
    </row>
    <row r="64" spans="1:21" s="21" customFormat="1">
      <c r="A64" s="93"/>
      <c r="B64" s="94"/>
      <c r="C64" s="95" t="s">
        <v>50</v>
      </c>
      <c r="D64" s="118">
        <f>SUM(D61:D63)</f>
        <v>0</v>
      </c>
      <c r="E64" s="118">
        <f t="shared" ref="E64:F64" si="11">SUM(E61:E63)</f>
        <v>0</v>
      </c>
      <c r="F64" s="118">
        <f t="shared" si="11"/>
        <v>0</v>
      </c>
      <c r="G64" s="118">
        <v>21148.880000000001</v>
      </c>
      <c r="H64" s="119">
        <f>SUM(D64:G64)</f>
        <v>21148.880000000001</v>
      </c>
      <c r="I64" s="44">
        <f t="shared" ref="I64:K64" si="12">SUM(I61:I63)</f>
        <v>0</v>
      </c>
      <c r="J64" s="118">
        <f t="shared" si="12"/>
        <v>0</v>
      </c>
      <c r="K64" s="118">
        <f t="shared" si="12"/>
        <v>0</v>
      </c>
      <c r="L64" s="118">
        <v>102575.45</v>
      </c>
      <c r="M64" s="62">
        <f>SUM(I64:L64)</f>
        <v>102575.45</v>
      </c>
      <c r="O64" s="19"/>
      <c r="P64" s="19"/>
      <c r="Q64" s="19"/>
    </row>
    <row r="65" spans="1:17" s="21" customFormat="1" ht="21.75" customHeight="1">
      <c r="A65" s="93"/>
      <c r="B65" s="94"/>
      <c r="C65" s="95" t="s">
        <v>51</v>
      </c>
      <c r="D65" s="120">
        <f>D54+D58+D64</f>
        <v>47803.92</v>
      </c>
      <c r="E65" s="120">
        <f>E54+E58+E64</f>
        <v>412.26</v>
      </c>
      <c r="F65" s="120">
        <f>F54+F58+F64</f>
        <v>0</v>
      </c>
      <c r="G65" s="120">
        <f>G54+G58+G64</f>
        <v>21865.57</v>
      </c>
      <c r="H65" s="119">
        <f>SUM(D65:G65)</f>
        <v>70081.75</v>
      </c>
      <c r="I65" s="45">
        <f>I54+I58+I64</f>
        <v>435571</v>
      </c>
      <c r="J65" s="120">
        <f>J54+J58+J64</f>
        <v>8135</v>
      </c>
      <c r="K65" s="120">
        <f>K54+K58+K64</f>
        <v>0</v>
      </c>
      <c r="L65" s="120">
        <f>L54+L58+L64</f>
        <v>115531.16</v>
      </c>
      <c r="M65" s="62">
        <f>SUM(I65:L65)</f>
        <v>559237.16</v>
      </c>
      <c r="O65" s="19"/>
      <c r="P65" s="19"/>
      <c r="Q65" s="19"/>
    </row>
    <row r="66" spans="1:17" s="19" customFormat="1" hidden="1">
      <c r="A66" s="80" t="s">
        <v>52</v>
      </c>
      <c r="B66" s="81"/>
      <c r="C66" s="81"/>
      <c r="D66" s="81"/>
      <c r="E66" s="81"/>
      <c r="F66" s="81"/>
      <c r="G66" s="81"/>
      <c r="H66" s="107"/>
      <c r="I66" s="38"/>
      <c r="J66" s="108"/>
      <c r="K66" s="108"/>
      <c r="L66" s="108"/>
      <c r="M66" s="59"/>
    </row>
    <row r="67" spans="1:17" s="19" customFormat="1" ht="45" hidden="1" customHeight="1">
      <c r="A67" s="100">
        <v>8</v>
      </c>
      <c r="B67" s="139" t="s">
        <v>130</v>
      </c>
      <c r="C67" s="84" t="s">
        <v>53</v>
      </c>
      <c r="D67" s="113"/>
      <c r="E67" s="113"/>
      <c r="F67" s="113"/>
      <c r="G67" s="113"/>
      <c r="H67" s="112">
        <f>SUM(D67:G67)</f>
        <v>0</v>
      </c>
      <c r="I67" s="41"/>
      <c r="J67" s="113"/>
      <c r="K67" s="113"/>
      <c r="L67" s="113"/>
      <c r="M67" s="61">
        <f>SUM(I67:L67)</f>
        <v>0</v>
      </c>
    </row>
    <row r="68" spans="1:17" s="19" customFormat="1" ht="27.75" hidden="1" customHeight="1">
      <c r="A68" s="39"/>
      <c r="B68" s="103"/>
      <c r="C68" s="95" t="s">
        <v>54</v>
      </c>
      <c r="D68" s="120">
        <f t="shared" ref="D68:M68" si="13">ROUND(D65+D67,2)</f>
        <v>47803.92</v>
      </c>
      <c r="E68" s="120">
        <f t="shared" si="13"/>
        <v>412.26</v>
      </c>
      <c r="F68" s="120">
        <f t="shared" si="13"/>
        <v>0</v>
      </c>
      <c r="G68" s="120">
        <f t="shared" si="13"/>
        <v>21865.57</v>
      </c>
      <c r="H68" s="119">
        <f t="shared" si="13"/>
        <v>70081.75</v>
      </c>
      <c r="I68" s="45">
        <f t="shared" si="13"/>
        <v>435571</v>
      </c>
      <c r="J68" s="120">
        <f>ROUND(J65+J67,2)</f>
        <v>8135</v>
      </c>
      <c r="K68" s="120">
        <f t="shared" si="13"/>
        <v>0</v>
      </c>
      <c r="L68" s="120">
        <f t="shared" si="13"/>
        <v>115531.16</v>
      </c>
      <c r="M68" s="62">
        <f t="shared" si="13"/>
        <v>559237.16</v>
      </c>
      <c r="N68" s="20"/>
    </row>
    <row r="69" spans="1:17" s="19" customFormat="1" hidden="1">
      <c r="A69" s="121" t="s">
        <v>55</v>
      </c>
      <c r="B69" s="122"/>
      <c r="C69" s="123"/>
      <c r="D69" s="124"/>
      <c r="E69" s="124"/>
      <c r="F69" s="124"/>
      <c r="G69" s="124"/>
      <c r="H69" s="119"/>
      <c r="I69" s="45"/>
      <c r="J69" s="120"/>
      <c r="K69" s="120"/>
      <c r="L69" s="120"/>
      <c r="M69" s="62"/>
      <c r="N69" s="52"/>
    </row>
    <row r="70" spans="1:17" s="19" customFormat="1" ht="31.5" hidden="1">
      <c r="A70" s="125"/>
      <c r="B70" s="126"/>
      <c r="C70" s="127" t="s">
        <v>56</v>
      </c>
      <c r="D70" s="128"/>
      <c r="E70" s="128"/>
      <c r="F70" s="128"/>
      <c r="G70" s="129">
        <f>L70/5*0</f>
        <v>0</v>
      </c>
      <c r="H70" s="72">
        <f>G70</f>
        <v>0</v>
      </c>
      <c r="I70" s="46"/>
      <c r="J70" s="128"/>
      <c r="K70" s="128"/>
      <c r="L70" s="128">
        <f>147.82*0</f>
        <v>0</v>
      </c>
      <c r="M70" s="60">
        <f>L70</f>
        <v>0</v>
      </c>
      <c r="N70" s="74"/>
    </row>
    <row r="71" spans="1:17" s="19" customFormat="1" ht="31.5">
      <c r="A71" s="130"/>
      <c r="B71" s="131"/>
      <c r="C71" s="132" t="s">
        <v>407</v>
      </c>
      <c r="D71" s="133">
        <f>D68+D70</f>
        <v>47803.92</v>
      </c>
      <c r="E71" s="133">
        <f t="shared" ref="E71:M71" si="14">E68+E70</f>
        <v>412.26</v>
      </c>
      <c r="F71" s="133">
        <f t="shared" si="14"/>
        <v>0</v>
      </c>
      <c r="G71" s="73">
        <f t="shared" si="14"/>
        <v>21865.57</v>
      </c>
      <c r="H71" s="73">
        <f t="shared" si="14"/>
        <v>70081.75</v>
      </c>
      <c r="I71" s="47">
        <f t="shared" si="14"/>
        <v>435571</v>
      </c>
      <c r="J71" s="133">
        <f t="shared" si="14"/>
        <v>8135</v>
      </c>
      <c r="K71" s="133">
        <f t="shared" si="14"/>
        <v>0</v>
      </c>
      <c r="L71" s="133">
        <f t="shared" si="14"/>
        <v>115531.16</v>
      </c>
      <c r="M71" s="63">
        <f t="shared" si="14"/>
        <v>559237.16</v>
      </c>
      <c r="N71" s="75"/>
    </row>
    <row r="72" spans="1:17" s="54" customFormat="1" ht="27.75" customHeight="1">
      <c r="A72" s="134"/>
      <c r="B72" s="135"/>
      <c r="C72" s="136" t="s">
        <v>81</v>
      </c>
      <c r="D72" s="137">
        <f>D65</f>
        <v>47803.92</v>
      </c>
      <c r="E72" s="137">
        <f>E65</f>
        <v>412.26</v>
      </c>
      <c r="F72" s="137">
        <f>F65</f>
        <v>0</v>
      </c>
      <c r="G72" s="137">
        <f>G65</f>
        <v>21865.57</v>
      </c>
      <c r="H72" s="137">
        <f>H65</f>
        <v>70081.75</v>
      </c>
      <c r="I72" s="53">
        <f>ROUND(I71,2)</f>
        <v>435571</v>
      </c>
      <c r="J72" s="137">
        <f>ROUND(J71,2)</f>
        <v>8135</v>
      </c>
      <c r="K72" s="137">
        <f>ROUND(K71,2)</f>
        <v>0</v>
      </c>
      <c r="L72" s="137">
        <f>ROUND(L71,2)</f>
        <v>115531.16</v>
      </c>
      <c r="M72" s="138">
        <f>SUM(I72:L72)</f>
        <v>559237.16</v>
      </c>
      <c r="N72" s="55"/>
    </row>
    <row r="73" spans="1:17">
      <c r="A73" s="114" t="s">
        <v>57</v>
      </c>
      <c r="B73" s="115"/>
      <c r="C73" s="115"/>
      <c r="D73" s="115"/>
      <c r="E73" s="115"/>
      <c r="F73" s="115"/>
      <c r="G73" s="115"/>
      <c r="H73" s="107"/>
      <c r="I73" s="38"/>
      <c r="J73" s="108"/>
      <c r="K73" s="108"/>
      <c r="L73" s="108"/>
      <c r="M73" s="59"/>
      <c r="O73" s="19"/>
      <c r="P73" s="19"/>
      <c r="Q73" s="19"/>
    </row>
    <row r="74" spans="1:17" ht="38.25">
      <c r="A74" s="100">
        <v>9</v>
      </c>
      <c r="B74" s="139" t="s">
        <v>130</v>
      </c>
      <c r="C74" s="84" t="s">
        <v>58</v>
      </c>
      <c r="D74" s="113">
        <f>ROUND(D72*0.2,2)</f>
        <v>9560.7800000000007</v>
      </c>
      <c r="E74" s="113">
        <f>ROUND(E72*0.2,2)</f>
        <v>82.45</v>
      </c>
      <c r="F74" s="113">
        <f t="shared" ref="F74:H74" si="15">ROUND(F72*0.2,2)</f>
        <v>0</v>
      </c>
      <c r="G74" s="113">
        <f t="shared" si="15"/>
        <v>4373.1099999999997</v>
      </c>
      <c r="H74" s="113">
        <f t="shared" si="15"/>
        <v>14016.35</v>
      </c>
      <c r="I74" s="41">
        <f>ROUND(I72*0.2,2)</f>
        <v>87114.2</v>
      </c>
      <c r="J74" s="113">
        <f t="shared" ref="J74:M74" si="16">ROUND(J72*0.2,2)</f>
        <v>1627</v>
      </c>
      <c r="K74" s="113">
        <f t="shared" si="16"/>
        <v>0</v>
      </c>
      <c r="L74" s="113">
        <f t="shared" si="16"/>
        <v>23106.23</v>
      </c>
      <c r="M74" s="61">
        <f t="shared" si="16"/>
        <v>111847.43</v>
      </c>
      <c r="O74" s="19" t="b">
        <f>D74+E74+F74+G74=H74</f>
        <v>0</v>
      </c>
      <c r="P74" s="19" t="b">
        <f>I74+J74+K74+L74=M74</f>
        <v>1</v>
      </c>
      <c r="Q74" s="19" t="e">
        <f>#REF!+#REF!+#REF!+#REF!=#REF!</f>
        <v>#REF!</v>
      </c>
    </row>
    <row r="75" spans="1:17" ht="22.5" customHeight="1" thickBot="1">
      <c r="A75" s="140"/>
      <c r="B75" s="141"/>
      <c r="C75" s="142" t="s">
        <v>421</v>
      </c>
      <c r="D75" s="49">
        <f>D74+D72</f>
        <v>57364.7</v>
      </c>
      <c r="E75" s="49">
        <f t="shared" ref="E75:H75" si="17">E74+E72</f>
        <v>494.71</v>
      </c>
      <c r="F75" s="49">
        <f t="shared" si="17"/>
        <v>0</v>
      </c>
      <c r="G75" s="49">
        <f t="shared" si="17"/>
        <v>26238.68</v>
      </c>
      <c r="H75" s="49">
        <f t="shared" si="17"/>
        <v>84098.1</v>
      </c>
      <c r="I75" s="48">
        <f>I74+I72</f>
        <v>522685.2</v>
      </c>
      <c r="J75" s="49">
        <f t="shared" ref="J75" si="18">J74+J72</f>
        <v>9762</v>
      </c>
      <c r="K75" s="49">
        <f t="shared" ref="K75" si="19">K74+K72</f>
        <v>0</v>
      </c>
      <c r="L75" s="49">
        <f t="shared" ref="L75" si="20">L74+L72</f>
        <v>138637.39000000001</v>
      </c>
      <c r="M75" s="50">
        <f t="shared" ref="M75" si="21">M74+M72</f>
        <v>671084.59000000008</v>
      </c>
      <c r="O75" s="19" t="b">
        <f>D75+E75+F75+G75=H75</f>
        <v>0</v>
      </c>
      <c r="P75" s="19" t="b">
        <f>I75+J75+K75+L75=M75</f>
        <v>1</v>
      </c>
      <c r="Q75" s="19" t="e">
        <f>#REF!+#REF!+#REF!+#REF!=#REF!</f>
        <v>#REF!</v>
      </c>
    </row>
    <row r="77" spans="1:17" s="19" customFormat="1">
      <c r="A77" s="25" t="s">
        <v>419</v>
      </c>
      <c r="B77" s="25"/>
      <c r="C77" s="25"/>
      <c r="D77" s="3"/>
      <c r="E77" s="3"/>
      <c r="F77" s="3"/>
      <c r="G77" s="3"/>
      <c r="H77" s="3"/>
      <c r="I77" s="3"/>
      <c r="J77" s="3"/>
      <c r="K77" s="3"/>
      <c r="L77" s="30" t="e">
        <f>L61+L40+L39+#REF!+#REF!</f>
        <v>#REF!</v>
      </c>
    </row>
    <row r="78" spans="1:17" s="19" customFormat="1">
      <c r="A78" s="25"/>
      <c r="B78" s="25"/>
      <c r="C78" s="25"/>
      <c r="D78" s="3"/>
      <c r="E78" s="3"/>
      <c r="F78" s="3"/>
      <c r="G78" s="3"/>
      <c r="H78" s="3"/>
      <c r="I78" s="3"/>
      <c r="J78" s="3"/>
      <c r="K78" s="3"/>
      <c r="L78" s="3"/>
      <c r="M78" s="22"/>
    </row>
    <row r="79" spans="1:17" s="19" customFormat="1">
      <c r="A79" s="25" t="s">
        <v>420</v>
      </c>
      <c r="B79" s="25"/>
      <c r="C79" s="25"/>
      <c r="D79" s="3"/>
      <c r="E79" s="3"/>
      <c r="F79" s="3"/>
      <c r="G79" s="3"/>
      <c r="H79" s="3"/>
      <c r="I79" s="3"/>
      <c r="J79" s="3"/>
      <c r="K79" s="3"/>
      <c r="L79" s="3"/>
    </row>
    <row r="83" spans="11:13">
      <c r="K83" s="23"/>
      <c r="M83" s="23"/>
    </row>
    <row r="85" spans="11:13">
      <c r="K85" s="23"/>
    </row>
    <row r="86" spans="11:13">
      <c r="K86" s="23"/>
    </row>
    <row r="87" spans="11:13">
      <c r="K87" s="23"/>
    </row>
  </sheetData>
  <mergeCells count="28">
    <mergeCell ref="I32:L32"/>
    <mergeCell ref="L33:L35"/>
    <mergeCell ref="I27:J27"/>
    <mergeCell ref="B3:C3"/>
    <mergeCell ref="A22:M22"/>
    <mergeCell ref="I25:J25"/>
    <mergeCell ref="I26:J26"/>
    <mergeCell ref="I4:K4"/>
    <mergeCell ref="A14:L14"/>
    <mergeCell ref="C12:H12"/>
    <mergeCell ref="C15:H15"/>
    <mergeCell ref="K3:M3"/>
    <mergeCell ref="I28:J28"/>
    <mergeCell ref="I29:J29"/>
    <mergeCell ref="I30:J30"/>
    <mergeCell ref="M32:M35"/>
    <mergeCell ref="A32:A35"/>
    <mergeCell ref="B32:B35"/>
    <mergeCell ref="C32:C35"/>
    <mergeCell ref="D32:G32"/>
    <mergeCell ref="H32:H35"/>
    <mergeCell ref="D33:D35"/>
    <mergeCell ref="E33:E35"/>
    <mergeCell ref="F33:F35"/>
    <mergeCell ref="G33:G35"/>
    <mergeCell ref="I33:I35"/>
    <mergeCell ref="J33:J35"/>
    <mergeCell ref="K33:K35"/>
  </mergeCells>
  <pageMargins left="0.39370078740157483" right="0.15748031496062992" top="0.39370078740157483" bottom="0.31496062992125984" header="0.31496062992125984" footer="0.31496062992125984"/>
  <pageSetup paperSize="9" scale="3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7D2926-88B8-4073-9CFD-50E6545C1838}">
  <dimension ref="A1:E45"/>
  <sheetViews>
    <sheetView topLeftCell="A25" workbookViewId="0">
      <selection activeCell="B48" sqref="B48"/>
    </sheetView>
  </sheetViews>
  <sheetFormatPr defaultRowHeight="15"/>
  <cols>
    <col min="2" max="2" width="21" customWidth="1"/>
    <col min="3" max="3" width="36.42578125" customWidth="1"/>
    <col min="4" max="4" width="33.42578125" customWidth="1"/>
    <col min="5" max="5" width="26.5703125" customWidth="1"/>
  </cols>
  <sheetData>
    <row r="1" spans="1:5">
      <c r="A1" s="278"/>
      <c r="B1" s="278"/>
      <c r="C1" s="278"/>
      <c r="D1" s="279" t="s">
        <v>468</v>
      </c>
      <c r="E1" s="278"/>
    </row>
    <row r="2" spans="1:5">
      <c r="A2" s="278"/>
      <c r="B2" s="278"/>
      <c r="C2" s="278"/>
      <c r="D2" s="279" t="s">
        <v>422</v>
      </c>
      <c r="E2" s="278"/>
    </row>
    <row r="3" spans="1:5">
      <c r="A3" s="280"/>
      <c r="B3" s="280"/>
      <c r="C3" s="280"/>
      <c r="D3" s="280"/>
      <c r="E3" s="281" t="s">
        <v>467</v>
      </c>
    </row>
    <row r="4" spans="1:5">
      <c r="A4" s="280"/>
      <c r="B4" s="280"/>
      <c r="C4" s="282"/>
      <c r="D4" s="282"/>
      <c r="E4" s="280"/>
    </row>
    <row r="5" spans="1:5">
      <c r="A5" s="280"/>
      <c r="B5" s="280"/>
      <c r="C5" s="282"/>
      <c r="D5" s="282"/>
      <c r="E5" s="280"/>
    </row>
    <row r="6" spans="1:5">
      <c r="A6" s="283" t="s">
        <v>11</v>
      </c>
      <c r="B6" s="284"/>
      <c r="C6" s="285"/>
      <c r="D6" s="283"/>
      <c r="E6" s="318" t="s">
        <v>12</v>
      </c>
    </row>
    <row r="7" spans="1:5" ht="15.75">
      <c r="A7" s="287"/>
      <c r="B7" s="287"/>
      <c r="C7" s="288"/>
      <c r="D7" s="286"/>
      <c r="E7" s="319" t="s">
        <v>423</v>
      </c>
    </row>
    <row r="8" spans="1:5" ht="15.75">
      <c r="A8" s="287"/>
      <c r="B8" s="287"/>
      <c r="C8" s="288"/>
      <c r="D8" s="286"/>
      <c r="E8" s="319" t="s">
        <v>424</v>
      </c>
    </row>
    <row r="9" spans="1:5" ht="15.75">
      <c r="A9" s="287"/>
      <c r="B9" s="287"/>
      <c r="C9" s="289"/>
      <c r="D9" s="286"/>
      <c r="E9" s="319"/>
    </row>
    <row r="10" spans="1:5" ht="15.75">
      <c r="A10" s="287"/>
      <c r="B10" s="287"/>
      <c r="C10" s="289"/>
      <c r="D10" s="286"/>
      <c r="E10" s="319"/>
    </row>
    <row r="11" spans="1:5" ht="15.75">
      <c r="A11" s="287"/>
      <c r="B11" s="287"/>
      <c r="C11" s="289"/>
      <c r="D11" s="286"/>
      <c r="E11" s="319" t="s">
        <v>425</v>
      </c>
    </row>
    <row r="12" spans="1:5">
      <c r="A12" s="278"/>
      <c r="B12" s="278"/>
      <c r="C12" s="290"/>
      <c r="D12" s="278"/>
      <c r="E12" s="278" t="s">
        <v>469</v>
      </c>
    </row>
    <row r="13" spans="1:5" ht="15.75">
      <c r="A13" s="510" t="s">
        <v>426</v>
      </c>
      <c r="B13" s="510"/>
      <c r="C13" s="510"/>
      <c r="D13" s="510"/>
      <c r="E13" s="510"/>
    </row>
    <row r="14" spans="1:5">
      <c r="A14" s="511" t="s">
        <v>427</v>
      </c>
      <c r="B14" s="511"/>
      <c r="C14" s="511"/>
      <c r="D14" s="511"/>
      <c r="E14" s="511"/>
    </row>
    <row r="15" spans="1:5">
      <c r="A15" s="512"/>
      <c r="B15" s="512"/>
      <c r="C15" s="512"/>
      <c r="D15" s="512"/>
      <c r="E15" s="512"/>
    </row>
    <row r="16" spans="1:5">
      <c r="A16" s="291" t="s">
        <v>428</v>
      </c>
      <c r="B16" s="291"/>
      <c r="C16" s="291"/>
      <c r="D16" s="291"/>
      <c r="E16" s="291"/>
    </row>
    <row r="17" spans="1:5">
      <c r="A17" s="513" t="str">
        <f>'[80]№1 Расчет ПИР'!A15:G15</f>
        <v>по объекту: "Реконструкция ВЛ-10 кВ Ф-2 ПС Черкассы в части переустройства участка опор №Ч 200/220 - Ч 200/223"</v>
      </c>
      <c r="B17" s="513"/>
      <c r="C17" s="513"/>
      <c r="D17" s="513"/>
      <c r="E17" s="513"/>
    </row>
    <row r="18" spans="1:5">
      <c r="A18" s="291" t="s">
        <v>429</v>
      </c>
      <c r="B18" s="291"/>
      <c r="C18" s="291"/>
      <c r="D18" s="291"/>
      <c r="E18" s="291"/>
    </row>
    <row r="19" spans="1:5">
      <c r="A19" s="291" t="s">
        <v>430</v>
      </c>
      <c r="B19" s="291"/>
      <c r="C19" s="291"/>
      <c r="D19" s="291"/>
      <c r="E19" s="291"/>
    </row>
    <row r="20" spans="1:5">
      <c r="A20" s="291"/>
      <c r="B20" s="291"/>
      <c r="C20" s="291"/>
      <c r="D20" s="291"/>
      <c r="E20" s="291"/>
    </row>
    <row r="21" spans="1:5" ht="81.75" customHeight="1">
      <c r="A21" s="292" t="s">
        <v>431</v>
      </c>
      <c r="B21" s="293" t="s">
        <v>432</v>
      </c>
      <c r="C21" s="293" t="s">
        <v>433</v>
      </c>
      <c r="D21" s="293" t="s">
        <v>434</v>
      </c>
      <c r="E21" s="293" t="s">
        <v>4</v>
      </c>
    </row>
    <row r="22" spans="1:5">
      <c r="A22" s="294">
        <v>1</v>
      </c>
      <c r="B22" s="294">
        <v>2</v>
      </c>
      <c r="C22" s="294">
        <v>3</v>
      </c>
      <c r="D22" s="294">
        <v>4</v>
      </c>
      <c r="E22" s="294">
        <v>5</v>
      </c>
    </row>
    <row r="23" spans="1:5">
      <c r="A23" s="514" t="s">
        <v>435</v>
      </c>
      <c r="B23" s="515"/>
      <c r="C23" s="515"/>
      <c r="D23" s="515"/>
      <c r="E23" s="516"/>
    </row>
    <row r="24" spans="1:5">
      <c r="A24" s="295">
        <v>1</v>
      </c>
      <c r="B24" s="502" t="s">
        <v>436</v>
      </c>
      <c r="C24" s="296" t="s">
        <v>437</v>
      </c>
      <c r="D24" s="297" t="s">
        <v>438</v>
      </c>
      <c r="E24" s="298">
        <v>1336.56</v>
      </c>
    </row>
    <row r="25" spans="1:5" ht="60" customHeight="1">
      <c r="A25" s="299"/>
      <c r="B25" s="503"/>
      <c r="C25" s="300" t="s">
        <v>439</v>
      </c>
      <c r="D25" s="300" t="s">
        <v>440</v>
      </c>
      <c r="E25" s="298">
        <v>551.41</v>
      </c>
    </row>
    <row r="26" spans="1:5" ht="3" customHeight="1">
      <c r="A26" s="295">
        <v>2</v>
      </c>
      <c r="B26" s="502" t="s">
        <v>441</v>
      </c>
      <c r="C26" s="296" t="s">
        <v>442</v>
      </c>
      <c r="D26" s="297" t="s">
        <v>443</v>
      </c>
      <c r="E26" s="298"/>
    </row>
    <row r="27" spans="1:5" hidden="1">
      <c r="A27" s="299"/>
      <c r="B27" s="503"/>
      <c r="C27" s="300" t="s">
        <v>444</v>
      </c>
      <c r="D27" s="300" t="s">
        <v>445</v>
      </c>
      <c r="E27" s="298"/>
    </row>
    <row r="28" spans="1:5" ht="21" customHeight="1">
      <c r="A28" s="301"/>
      <c r="B28" s="302"/>
      <c r="C28" s="303" t="s">
        <v>446</v>
      </c>
      <c r="D28" s="304"/>
      <c r="E28" s="305">
        <f>E24+E26</f>
        <v>1336.56</v>
      </c>
    </row>
    <row r="29" spans="1:5" ht="20.25" customHeight="1">
      <c r="A29" s="306"/>
      <c r="B29" s="307"/>
      <c r="C29" s="308" t="s">
        <v>447</v>
      </c>
      <c r="D29" s="304"/>
      <c r="E29" s="305">
        <f>E25+E27</f>
        <v>551.41</v>
      </c>
    </row>
    <row r="30" spans="1:5" ht="30.75" customHeight="1">
      <c r="A30" s="299">
        <v>2</v>
      </c>
      <c r="B30" s="309" t="s">
        <v>448</v>
      </c>
      <c r="C30" s="309" t="s">
        <v>449</v>
      </c>
      <c r="D30" s="309" t="str">
        <f>(ROUND(E28,2))&amp;"*8,75%"</f>
        <v>1336,56*8,75%</v>
      </c>
      <c r="E30" s="310">
        <f>E28*0.0875</f>
        <v>116.94899999999998</v>
      </c>
    </row>
    <row r="31" spans="1:5" ht="29.25" customHeight="1">
      <c r="A31" s="299">
        <v>3</v>
      </c>
      <c r="B31" s="309" t="s">
        <v>450</v>
      </c>
      <c r="C31" s="309" t="s">
        <v>451</v>
      </c>
      <c r="D31" s="309" t="str">
        <f>(ROUND(E28+E30,2))&amp;"*14%"</f>
        <v>1453,51*14%</v>
      </c>
      <c r="E31" s="310">
        <f>ROUND(E28+E30,2)*0.14</f>
        <v>203.49140000000003</v>
      </c>
    </row>
    <row r="32" spans="1:5" ht="28.5" customHeight="1">
      <c r="A32" s="299">
        <v>4</v>
      </c>
      <c r="B32" s="309" t="s">
        <v>452</v>
      </c>
      <c r="C32" s="309" t="s">
        <v>453</v>
      </c>
      <c r="D32" s="309" t="str">
        <f>(ROUND(E28+E30,2))&amp;"*6%*2,5"</f>
        <v>1453,51*6%*2,5</v>
      </c>
      <c r="E32" s="310">
        <f>ROUND(E28+E30,2)*0.06*2.5</f>
        <v>218.0265</v>
      </c>
    </row>
    <row r="33" spans="1:5" ht="57.75" customHeight="1">
      <c r="A33" s="299">
        <v>5</v>
      </c>
      <c r="B33" s="309" t="s">
        <v>454</v>
      </c>
      <c r="C33" s="309" t="s">
        <v>455</v>
      </c>
      <c r="D33" s="309" t="s">
        <v>456</v>
      </c>
      <c r="E33" s="310">
        <f>235*2</f>
        <v>470</v>
      </c>
    </row>
    <row r="34" spans="1:5" ht="33" customHeight="1">
      <c r="A34" s="299">
        <v>6</v>
      </c>
      <c r="B34" s="309" t="s">
        <v>457</v>
      </c>
      <c r="C34" s="309" t="s">
        <v>458</v>
      </c>
      <c r="D34" s="309" t="s">
        <v>459</v>
      </c>
      <c r="E34" s="310">
        <f>80*1</f>
        <v>80</v>
      </c>
    </row>
    <row r="35" spans="1:5" ht="26.25" customHeight="1">
      <c r="A35" s="299">
        <v>7</v>
      </c>
      <c r="B35" s="309" t="s">
        <v>460</v>
      </c>
      <c r="C35" s="309" t="s">
        <v>461</v>
      </c>
      <c r="D35" s="309" t="s">
        <v>459</v>
      </c>
      <c r="E35" s="310">
        <f>80*1</f>
        <v>80</v>
      </c>
    </row>
    <row r="36" spans="1:5">
      <c r="A36" s="299"/>
      <c r="B36" s="309"/>
      <c r="C36" s="308" t="s">
        <v>462</v>
      </c>
      <c r="D36" s="309"/>
      <c r="E36" s="310">
        <f>SUM(E28:E35)</f>
        <v>3056.4368999999997</v>
      </c>
    </row>
    <row r="37" spans="1:5" ht="22.5" customHeight="1">
      <c r="A37" s="311">
        <v>8</v>
      </c>
      <c r="B37" s="312" t="s">
        <v>463</v>
      </c>
      <c r="C37" s="312" t="s">
        <v>464</v>
      </c>
      <c r="D37" s="309" t="str">
        <f>(ROUND(E36,2)&amp;"*10%")</f>
        <v>3056,44*10%</v>
      </c>
      <c r="E37" s="310">
        <f>E36*0.1</f>
        <v>305.64368999999999</v>
      </c>
    </row>
    <row r="38" spans="1:5">
      <c r="A38" s="299"/>
      <c r="B38" s="309"/>
      <c r="C38" s="308" t="s">
        <v>462</v>
      </c>
      <c r="D38" s="309"/>
      <c r="E38" s="310">
        <f>E37+E36</f>
        <v>3362.0805899999996</v>
      </c>
    </row>
    <row r="39" spans="1:5">
      <c r="A39" s="311">
        <v>9</v>
      </c>
      <c r="B39" s="504" t="s">
        <v>465</v>
      </c>
      <c r="C39" s="505"/>
      <c r="D39" s="312" t="str">
        <f>""&amp;ROUND(E38,2)&amp;"*4,89"</f>
        <v>3362,08*4,89</v>
      </c>
      <c r="E39" s="313">
        <f>E38*4.89+0.01</f>
        <v>16440.584085099996</v>
      </c>
    </row>
    <row r="40" spans="1:5">
      <c r="A40" s="314"/>
      <c r="B40" s="308"/>
      <c r="C40" s="308"/>
      <c r="D40" s="303"/>
      <c r="E40" s="315"/>
    </row>
    <row r="41" spans="1:5">
      <c r="A41" s="316"/>
      <c r="B41" s="506" t="s">
        <v>466</v>
      </c>
      <c r="C41" s="507"/>
      <c r="D41" s="508"/>
      <c r="E41" s="317">
        <f>E39</f>
        <v>16440.584085099996</v>
      </c>
    </row>
    <row r="43" spans="1:5">
      <c r="C43" s="509" t="s">
        <v>470</v>
      </c>
      <c r="D43" s="509"/>
    </row>
    <row r="45" spans="1:5">
      <c r="C45" s="509" t="s">
        <v>471</v>
      </c>
      <c r="D45" s="509"/>
    </row>
  </sheetData>
  <mergeCells count="11">
    <mergeCell ref="B24:B25"/>
    <mergeCell ref="A13:E13"/>
    <mergeCell ref="A14:E14"/>
    <mergeCell ref="A15:E15"/>
    <mergeCell ref="A17:E17"/>
    <mergeCell ref="A23:E23"/>
    <mergeCell ref="B26:B27"/>
    <mergeCell ref="B39:C39"/>
    <mergeCell ref="B41:D41"/>
    <mergeCell ref="C43:D43"/>
    <mergeCell ref="C45:D4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35590F-2721-4963-B076-47BA5788C4D5}">
  <dimension ref="A1:E49"/>
  <sheetViews>
    <sheetView topLeftCell="A31" workbookViewId="0">
      <selection activeCell="C52" sqref="C52"/>
    </sheetView>
  </sheetViews>
  <sheetFormatPr defaultRowHeight="15"/>
  <cols>
    <col min="1" max="1" width="12.28515625" customWidth="1"/>
    <col min="2" max="2" width="30" customWidth="1"/>
    <col min="3" max="3" width="26" customWidth="1"/>
    <col min="4" max="4" width="23.7109375" customWidth="1"/>
    <col min="5" max="5" width="21.28515625" customWidth="1"/>
    <col min="6" max="6" width="18" customWidth="1"/>
  </cols>
  <sheetData>
    <row r="1" spans="1:5">
      <c r="A1" s="278"/>
      <c r="B1" s="278"/>
      <c r="C1" s="278"/>
      <c r="D1" s="279" t="s">
        <v>494</v>
      </c>
      <c r="E1" s="278"/>
    </row>
    <row r="2" spans="1:5">
      <c r="A2" s="278"/>
      <c r="B2" s="278"/>
      <c r="C2" s="278"/>
      <c r="D2" s="279" t="s">
        <v>422</v>
      </c>
      <c r="E2" s="278"/>
    </row>
    <row r="3" spans="1:5">
      <c r="A3" s="280"/>
      <c r="B3" s="280"/>
      <c r="C3" s="280"/>
      <c r="D3" s="280"/>
      <c r="E3" s="281" t="s">
        <v>495</v>
      </c>
    </row>
    <row r="4" spans="1:5">
      <c r="A4" s="280"/>
      <c r="B4" s="280"/>
      <c r="C4" s="282"/>
      <c r="D4" s="282"/>
      <c r="E4" s="280"/>
    </row>
    <row r="5" spans="1:5">
      <c r="A5" s="280"/>
      <c r="B5" s="280"/>
      <c r="C5" s="282"/>
      <c r="D5" s="282"/>
      <c r="E5" s="280"/>
    </row>
    <row r="6" spans="1:5">
      <c r="A6" s="283" t="s">
        <v>11</v>
      </c>
      <c r="B6" s="284"/>
      <c r="C6" s="285"/>
      <c r="D6" s="283" t="s">
        <v>12</v>
      </c>
      <c r="E6" s="286"/>
    </row>
    <row r="7" spans="1:5" ht="15.75">
      <c r="A7" s="287"/>
      <c r="B7" s="287"/>
      <c r="C7" s="288"/>
      <c r="D7" s="318"/>
      <c r="E7" s="319" t="s">
        <v>423</v>
      </c>
    </row>
    <row r="8" spans="1:5" ht="15.75">
      <c r="A8" s="287"/>
      <c r="B8" s="287"/>
      <c r="C8" s="288"/>
      <c r="D8" s="318"/>
      <c r="E8" s="319" t="s">
        <v>424</v>
      </c>
    </row>
    <row r="9" spans="1:5" ht="15.75">
      <c r="A9" s="287"/>
      <c r="B9" s="287"/>
      <c r="C9" s="289"/>
      <c r="D9" s="318"/>
      <c r="E9" s="319"/>
    </row>
    <row r="10" spans="1:5" ht="15.75">
      <c r="A10" s="287"/>
      <c r="B10" s="287"/>
      <c r="C10" s="289"/>
      <c r="D10" s="318"/>
      <c r="E10" s="319"/>
    </row>
    <row r="11" spans="1:5" ht="15.75">
      <c r="A11" s="287" t="s">
        <v>496</v>
      </c>
      <c r="B11" s="287"/>
      <c r="C11" s="289"/>
      <c r="D11" s="318"/>
      <c r="E11" s="319" t="s">
        <v>425</v>
      </c>
    </row>
    <row r="12" spans="1:5">
      <c r="A12" s="278"/>
      <c r="B12" s="278"/>
      <c r="C12" s="278"/>
      <c r="D12" s="520" t="s">
        <v>497</v>
      </c>
      <c r="E12" s="520"/>
    </row>
    <row r="13" spans="1:5">
      <c r="A13" s="291"/>
      <c r="B13" s="290"/>
      <c r="C13" s="291"/>
      <c r="D13" s="278"/>
      <c r="E13" s="278"/>
    </row>
    <row r="14" spans="1:5" ht="15.75">
      <c r="A14" s="510" t="s">
        <v>472</v>
      </c>
      <c r="B14" s="510"/>
      <c r="C14" s="510"/>
      <c r="D14" s="510"/>
      <c r="E14" s="510"/>
    </row>
    <row r="15" spans="1:5">
      <c r="A15" s="511" t="s">
        <v>473</v>
      </c>
      <c r="B15" s="511"/>
      <c r="C15" s="511"/>
      <c r="D15" s="511"/>
      <c r="E15" s="511"/>
    </row>
    <row r="16" spans="1:5">
      <c r="A16" s="512"/>
      <c r="B16" s="512"/>
      <c r="C16" s="512"/>
      <c r="D16" s="512"/>
      <c r="E16" s="512"/>
    </row>
    <row r="17" spans="1:5">
      <c r="A17" s="291" t="s">
        <v>428</v>
      </c>
      <c r="B17" s="291"/>
      <c r="C17" s="291"/>
      <c r="D17" s="291"/>
      <c r="E17" s="291"/>
    </row>
    <row r="18" spans="1:5">
      <c r="A18" s="513" t="str">
        <f>'[80]№1 Расчет ПИР'!A15:G15</f>
        <v>по объекту: "Реконструкция ВЛ-10 кВ Ф-2 ПС Черкассы в части переустройства участка опор №Ч 200/220 - Ч 200/223"</v>
      </c>
      <c r="B18" s="513"/>
      <c r="C18" s="513"/>
      <c r="D18" s="513"/>
      <c r="E18" s="513"/>
    </row>
    <row r="19" spans="1:5">
      <c r="A19" s="291" t="s">
        <v>429</v>
      </c>
      <c r="B19" s="291"/>
      <c r="C19" s="291"/>
      <c r="D19" s="291"/>
      <c r="E19" s="291"/>
    </row>
    <row r="20" spans="1:5">
      <c r="A20" s="291" t="s">
        <v>430</v>
      </c>
      <c r="B20" s="291"/>
      <c r="C20" s="291"/>
      <c r="D20" s="291"/>
      <c r="E20" s="291"/>
    </row>
    <row r="21" spans="1:5">
      <c r="A21" s="291"/>
      <c r="B21" s="291"/>
      <c r="C21" s="291"/>
      <c r="D21" s="291"/>
      <c r="E21" s="291"/>
    </row>
    <row r="22" spans="1:5" ht="95.25" customHeight="1">
      <c r="A22" s="292" t="s">
        <v>431</v>
      </c>
      <c r="B22" s="293" t="s">
        <v>474</v>
      </c>
      <c r="C22" s="293" t="s">
        <v>433</v>
      </c>
      <c r="D22" s="293" t="s">
        <v>434</v>
      </c>
      <c r="E22" s="293" t="s">
        <v>4</v>
      </c>
    </row>
    <row r="23" spans="1:5" ht="13.5" customHeight="1">
      <c r="A23" s="294">
        <v>1</v>
      </c>
      <c r="B23" s="294">
        <v>2</v>
      </c>
      <c r="C23" s="294">
        <v>3</v>
      </c>
      <c r="D23" s="294">
        <v>4</v>
      </c>
      <c r="E23" s="294">
        <v>5</v>
      </c>
    </row>
    <row r="24" spans="1:5">
      <c r="A24" s="514" t="s">
        <v>475</v>
      </c>
      <c r="B24" s="515"/>
      <c r="C24" s="515"/>
      <c r="D24" s="515"/>
      <c r="E24" s="516"/>
    </row>
    <row r="25" spans="1:5" ht="52.5" customHeight="1">
      <c r="A25" s="311">
        <v>1</v>
      </c>
      <c r="B25" s="320" t="s">
        <v>476</v>
      </c>
      <c r="C25" s="312" t="s">
        <v>477</v>
      </c>
      <c r="D25" s="321">
        <v>2261</v>
      </c>
      <c r="E25" s="321">
        <f>D25</f>
        <v>2261</v>
      </c>
    </row>
    <row r="26" spans="1:5" ht="27.75" customHeight="1">
      <c r="A26" s="301"/>
      <c r="B26" s="302"/>
      <c r="C26" s="303" t="s">
        <v>446</v>
      </c>
      <c r="D26" s="304"/>
      <c r="E26" s="305">
        <f>E25</f>
        <v>2261</v>
      </c>
    </row>
    <row r="27" spans="1:5" ht="37.5" customHeight="1">
      <c r="A27" s="306"/>
      <c r="B27" s="307"/>
      <c r="C27" s="308" t="s">
        <v>447</v>
      </c>
      <c r="D27" s="304"/>
      <c r="E27" s="305"/>
    </row>
    <row r="28" spans="1:5" ht="32.25" customHeight="1">
      <c r="A28" s="299">
        <v>2</v>
      </c>
      <c r="B28" s="309" t="s">
        <v>448</v>
      </c>
      <c r="C28" s="309" t="s">
        <v>449</v>
      </c>
      <c r="D28" s="309" t="str">
        <f>(ROUND(E26,2))&amp;"*8,75%"</f>
        <v>2261*8,75%</v>
      </c>
      <c r="E28" s="310">
        <f>E26*0.0875</f>
        <v>197.83749999999998</v>
      </c>
    </row>
    <row r="29" spans="1:5" ht="27.75" customHeight="1">
      <c r="A29" s="299">
        <v>3</v>
      </c>
      <c r="B29" s="309" t="s">
        <v>450</v>
      </c>
      <c r="C29" s="309" t="s">
        <v>478</v>
      </c>
      <c r="D29" s="309" t="str">
        <f>(ROUND(E26+E28,2))&amp;"*14%"</f>
        <v>2458,84*14%</v>
      </c>
      <c r="E29" s="310">
        <f>ROUND(E26+E28,2)*0.14</f>
        <v>344.23760000000004</v>
      </c>
    </row>
    <row r="30" spans="1:5" ht="36.75" customHeight="1">
      <c r="A30" s="299">
        <v>4</v>
      </c>
      <c r="B30" s="309" t="s">
        <v>452</v>
      </c>
      <c r="C30" s="309" t="s">
        <v>453</v>
      </c>
      <c r="D30" s="309" t="str">
        <f>(ROUND(E26+E28,2))&amp;"*6%*2,5"</f>
        <v>2458,84*6%*2,5</v>
      </c>
      <c r="E30" s="310">
        <f>ROUND(E26+E28,2)*0.06*2.5</f>
        <v>368.82600000000002</v>
      </c>
    </row>
    <row r="31" spans="1:5" ht="33" customHeight="1">
      <c r="A31" s="299">
        <v>5</v>
      </c>
      <c r="B31" s="309" t="s">
        <v>479</v>
      </c>
      <c r="C31" s="322" t="s">
        <v>480</v>
      </c>
      <c r="D31" s="322" t="str">
        <f>(ROUND(E26,2))&amp;"*3,4%"</f>
        <v>2261*3,4%</v>
      </c>
      <c r="E31" s="323">
        <f>E26*0.034</f>
        <v>76.874000000000009</v>
      </c>
    </row>
    <row r="32" spans="1:5" ht="25.5" customHeight="1">
      <c r="A32" s="299">
        <v>6</v>
      </c>
      <c r="B32" s="309" t="s">
        <v>481</v>
      </c>
      <c r="C32" s="322" t="s">
        <v>482</v>
      </c>
      <c r="D32" s="322" t="str">
        <f>(ROUND(E26,2))&amp;"*6,6%"</f>
        <v>2261*6,6%</v>
      </c>
      <c r="E32" s="323">
        <f>E26*0.066</f>
        <v>149.226</v>
      </c>
    </row>
    <row r="33" spans="1:5">
      <c r="A33" s="299"/>
      <c r="B33" s="309"/>
      <c r="C33" s="308" t="s">
        <v>462</v>
      </c>
      <c r="D33" s="309"/>
      <c r="E33" s="310">
        <f>SUM(E26:E32)</f>
        <v>3398.0011</v>
      </c>
    </row>
    <row r="34" spans="1:5" ht="21" customHeight="1">
      <c r="A34" s="311">
        <v>7</v>
      </c>
      <c r="B34" s="312" t="s">
        <v>463</v>
      </c>
      <c r="C34" s="309" t="s">
        <v>464</v>
      </c>
      <c r="D34" s="309" t="str">
        <f>(ROUND(E33,2))&amp;"*10%"</f>
        <v>3398*10%</v>
      </c>
      <c r="E34" s="310">
        <f>E33*0.1</f>
        <v>339.80011000000002</v>
      </c>
    </row>
    <row r="35" spans="1:5">
      <c r="A35" s="299"/>
      <c r="B35" s="309"/>
      <c r="C35" s="308" t="s">
        <v>462</v>
      </c>
      <c r="D35" s="309"/>
      <c r="E35" s="310">
        <f>E34+E33</f>
        <v>3737.8012100000001</v>
      </c>
    </row>
    <row r="36" spans="1:5">
      <c r="A36" s="311">
        <v>8</v>
      </c>
      <c r="B36" s="504" t="s">
        <v>465</v>
      </c>
      <c r="C36" s="505"/>
      <c r="D36" s="312" t="str">
        <f>""&amp;ROUND(E35,2)&amp;"*4,89"</f>
        <v>3737,8*4,89</v>
      </c>
      <c r="E36" s="313">
        <f>E35*4.89</f>
        <v>18277.847916899998</v>
      </c>
    </row>
    <row r="37" spans="1:5">
      <c r="A37" s="314"/>
      <c r="B37" s="308"/>
      <c r="C37" s="308"/>
      <c r="D37" s="303"/>
      <c r="E37" s="315"/>
    </row>
    <row r="38" spans="1:5">
      <c r="A38" s="517" t="s">
        <v>483</v>
      </c>
      <c r="B38" s="518"/>
      <c r="C38" s="518"/>
      <c r="D38" s="518"/>
      <c r="E38" s="519"/>
    </row>
    <row r="39" spans="1:5" ht="26.25" customHeight="1">
      <c r="A39" s="295">
        <v>1</v>
      </c>
      <c r="B39" s="324" t="s">
        <v>484</v>
      </c>
      <c r="C39" s="324" t="s">
        <v>485</v>
      </c>
      <c r="D39" s="324" t="s">
        <v>486</v>
      </c>
      <c r="E39" s="325">
        <v>9999</v>
      </c>
    </row>
    <row r="40" spans="1:5" ht="33" customHeight="1">
      <c r="A40" s="295">
        <v>2</v>
      </c>
      <c r="B40" s="312" t="s">
        <v>487</v>
      </c>
      <c r="C40" s="312" t="s">
        <v>488</v>
      </c>
      <c r="D40" s="312" t="s">
        <v>489</v>
      </c>
      <c r="E40" s="310">
        <f>2.82*1000</f>
        <v>2820</v>
      </c>
    </row>
    <row r="41" spans="1:5" ht="33.75" customHeight="1">
      <c r="A41" s="311">
        <v>3</v>
      </c>
      <c r="B41" s="312" t="s">
        <v>490</v>
      </c>
      <c r="C41" s="312" t="s">
        <v>491</v>
      </c>
      <c r="D41" s="312" t="s">
        <v>492</v>
      </c>
      <c r="E41" s="310">
        <f>1.23*1000</f>
        <v>1230</v>
      </c>
    </row>
    <row r="42" spans="1:5">
      <c r="A42" s="301"/>
      <c r="B42" s="302"/>
      <c r="C42" s="302"/>
      <c r="D42" s="304" t="s">
        <v>462</v>
      </c>
      <c r="E42" s="305">
        <f>SUM(E39:E41)</f>
        <v>14049</v>
      </c>
    </row>
    <row r="43" spans="1:5">
      <c r="A43" s="306">
        <v>4</v>
      </c>
      <c r="B43" s="504" t="s">
        <v>493</v>
      </c>
      <c r="C43" s="505"/>
      <c r="D43" s="312" t="str">
        <f>""&amp;ROUND(E42,2)&amp;"*4,83"</f>
        <v>14049*4,83</v>
      </c>
      <c r="E43" s="313">
        <f>E42*4.83</f>
        <v>67856.67</v>
      </c>
    </row>
    <row r="44" spans="1:5">
      <c r="A44" s="314"/>
      <c r="B44" s="308"/>
      <c r="C44" s="308"/>
      <c r="D44" s="303"/>
      <c r="E44" s="315"/>
    </row>
    <row r="45" spans="1:5">
      <c r="A45" s="316"/>
      <c r="B45" s="506" t="s">
        <v>466</v>
      </c>
      <c r="C45" s="507"/>
      <c r="D45" s="508"/>
      <c r="E45" s="317">
        <f>E43+E36</f>
        <v>86134.517916899989</v>
      </c>
    </row>
    <row r="47" spans="1:5">
      <c r="C47" s="509" t="s">
        <v>470</v>
      </c>
      <c r="D47" s="509"/>
    </row>
    <row r="49" spans="3:4">
      <c r="C49" s="509" t="s">
        <v>498</v>
      </c>
      <c r="D49" s="509"/>
    </row>
  </sheetData>
  <mergeCells count="12">
    <mergeCell ref="C49:D49"/>
    <mergeCell ref="A38:E38"/>
    <mergeCell ref="B43:C43"/>
    <mergeCell ref="B45:D45"/>
    <mergeCell ref="D12:E12"/>
    <mergeCell ref="C47:D47"/>
    <mergeCell ref="A14:E14"/>
    <mergeCell ref="A15:E15"/>
    <mergeCell ref="A16:E16"/>
    <mergeCell ref="A18:E18"/>
    <mergeCell ref="A24:E24"/>
    <mergeCell ref="B36:C3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H190"/>
  <sheetViews>
    <sheetView view="pageBreakPreview" topLeftCell="A43" zoomScale="60" zoomScaleNormal="100" workbookViewId="0">
      <selection activeCell="K59" sqref="K59"/>
    </sheetView>
  </sheetViews>
  <sheetFormatPr defaultColWidth="9.140625" defaultRowHeight="10.5" customHeight="1"/>
  <cols>
    <col min="1" max="1" width="13.140625" style="144" customWidth="1"/>
    <col min="2" max="2" width="20.140625" style="144" customWidth="1"/>
    <col min="3" max="4" width="10.42578125" style="144" customWidth="1"/>
    <col min="5" max="5" width="13.28515625" style="144" customWidth="1"/>
    <col min="6" max="6" width="8.5703125" style="144" customWidth="1"/>
    <col min="7" max="7" width="7.85546875" style="144" customWidth="1"/>
    <col min="8" max="8" width="8.42578125" style="144" customWidth="1"/>
    <col min="9" max="9" width="8.7109375" style="144" customWidth="1"/>
    <col min="10" max="10" width="16.42578125" style="144" customWidth="1"/>
    <col min="11" max="11" width="8.5703125" style="144" customWidth="1"/>
    <col min="12" max="12" width="10" style="144" customWidth="1"/>
    <col min="13" max="13" width="25.5703125" style="144" customWidth="1"/>
    <col min="14" max="14" width="59.5703125" style="144" customWidth="1"/>
    <col min="15" max="15" width="13.85546875" style="144" customWidth="1"/>
    <col min="16" max="16" width="14.28515625" style="144" customWidth="1"/>
    <col min="17" max="17" width="9.140625" style="144"/>
    <col min="18" max="21" width="9.140625" style="151"/>
    <col min="22" max="22" width="49.85546875" style="145" hidden="1" customWidth="1"/>
    <col min="23" max="23" width="44.28515625" style="145" hidden="1" customWidth="1"/>
    <col min="24" max="24" width="101.5703125" style="145" hidden="1" customWidth="1"/>
    <col min="25" max="28" width="141" style="145" hidden="1" customWidth="1"/>
    <col min="29" max="29" width="34.140625" style="145" hidden="1" customWidth="1"/>
    <col min="30" max="30" width="112" style="145" hidden="1" customWidth="1"/>
    <col min="31" max="31" width="34.140625" style="145" hidden="1" customWidth="1"/>
    <col min="32" max="34" width="84.42578125" style="145" hidden="1" customWidth="1"/>
    <col min="35" max="16384" width="9.140625" style="144"/>
  </cols>
  <sheetData>
    <row r="1" spans="1:26" s="144" customFormat="1" ht="37.5" customHeight="1">
      <c r="A1" s="162"/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4" t="s">
        <v>136</v>
      </c>
    </row>
    <row r="2" spans="1:26" s="144" customFormat="1" ht="15" customHeight="1">
      <c r="A2" s="153"/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4" t="s">
        <v>137</v>
      </c>
    </row>
    <row r="3" spans="1:26" s="144" customFormat="1" ht="8.25" customHeight="1">
      <c r="A3" s="153"/>
      <c r="B3" s="153"/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4"/>
    </row>
    <row r="4" spans="1:26" s="144" customFormat="1" ht="42.75" customHeight="1">
      <c r="A4" s="542" t="s">
        <v>11</v>
      </c>
      <c r="B4" s="542"/>
      <c r="C4" s="542"/>
      <c r="D4" s="155"/>
      <c r="E4" s="153"/>
      <c r="F4" s="153"/>
      <c r="G4" s="153"/>
      <c r="H4" s="153"/>
      <c r="I4" s="153"/>
      <c r="J4" s="542" t="s">
        <v>12</v>
      </c>
      <c r="K4" s="542"/>
      <c r="L4" s="542"/>
      <c r="M4" s="542"/>
      <c r="N4" s="542"/>
    </row>
    <row r="5" spans="1:26" s="144" customFormat="1" ht="40.5" customHeight="1">
      <c r="A5" s="523"/>
      <c r="B5" s="523"/>
      <c r="C5" s="523"/>
      <c r="D5" s="523"/>
      <c r="E5" s="157"/>
      <c r="F5" s="153"/>
      <c r="G5" s="153"/>
      <c r="H5" s="153"/>
      <c r="I5" s="153"/>
      <c r="J5" s="524" t="s">
        <v>408</v>
      </c>
      <c r="K5" s="524"/>
      <c r="L5" s="524"/>
      <c r="M5" s="524"/>
      <c r="N5" s="524"/>
    </row>
    <row r="6" spans="1:26" s="144" customFormat="1" ht="27" customHeight="1">
      <c r="A6" s="523"/>
      <c r="B6" s="523"/>
      <c r="C6" s="523"/>
      <c r="D6" s="523"/>
      <c r="E6" s="153"/>
      <c r="F6" s="153"/>
      <c r="G6" s="153"/>
      <c r="H6" s="153"/>
      <c r="I6" s="153"/>
      <c r="J6" s="524"/>
      <c r="K6" s="524"/>
      <c r="L6" s="524"/>
      <c r="M6" s="524"/>
      <c r="N6" s="524"/>
      <c r="V6" s="145" t="s">
        <v>80</v>
      </c>
      <c r="W6" s="145" t="s">
        <v>80</v>
      </c>
    </row>
    <row r="7" spans="1:26" s="144" customFormat="1" ht="17.25" customHeight="1">
      <c r="A7" s="159"/>
      <c r="B7" s="537"/>
      <c r="C7" s="537"/>
      <c r="D7" s="537"/>
      <c r="E7" s="153"/>
      <c r="F7" s="153"/>
      <c r="G7" s="153"/>
      <c r="H7" s="153"/>
      <c r="I7" s="153"/>
      <c r="J7" s="248"/>
      <c r="K7" s="248"/>
      <c r="L7" s="248"/>
      <c r="M7" s="543" t="s">
        <v>406</v>
      </c>
      <c r="N7" s="543"/>
    </row>
    <row r="8" spans="1:26" s="144" customFormat="1" ht="16.5" customHeight="1">
      <c r="A8" s="162" t="s">
        <v>291</v>
      </c>
      <c r="B8" s="163"/>
      <c r="C8" s="163"/>
      <c r="D8" s="163"/>
      <c r="E8" s="153"/>
      <c r="F8" s="153"/>
      <c r="G8" s="153"/>
      <c r="H8" s="153"/>
      <c r="I8" s="153"/>
      <c r="J8" s="249"/>
      <c r="K8" s="249"/>
      <c r="L8" s="155"/>
      <c r="M8" s="155"/>
      <c r="N8" s="250" t="s">
        <v>291</v>
      </c>
    </row>
    <row r="9" spans="1:26" s="144" customFormat="1" ht="15.75" customHeight="1">
      <c r="A9" s="153"/>
      <c r="B9" s="153"/>
      <c r="C9" s="153"/>
      <c r="D9" s="153"/>
      <c r="E9" s="153"/>
      <c r="F9" s="164"/>
      <c r="G9" s="153"/>
      <c r="H9" s="153"/>
      <c r="I9" s="153"/>
      <c r="J9" s="153"/>
      <c r="K9" s="153"/>
      <c r="L9" s="153"/>
      <c r="M9" s="153"/>
      <c r="N9" s="153"/>
    </row>
    <row r="10" spans="1:26" s="144" customFormat="1" ht="54.75" customHeight="1">
      <c r="A10" s="165" t="s">
        <v>138</v>
      </c>
      <c r="B10" s="163"/>
      <c r="C10" s="153"/>
      <c r="D10" s="523" t="s">
        <v>292</v>
      </c>
      <c r="E10" s="523"/>
      <c r="F10" s="523"/>
      <c r="G10" s="523"/>
      <c r="H10" s="523"/>
      <c r="I10" s="523"/>
      <c r="J10" s="523"/>
      <c r="K10" s="523"/>
      <c r="L10" s="523"/>
      <c r="M10" s="523"/>
      <c r="N10" s="523"/>
      <c r="X10" s="145" t="s">
        <v>292</v>
      </c>
    </row>
    <row r="11" spans="1:26" s="144" customFormat="1" ht="15" customHeight="1">
      <c r="A11" s="166" t="s">
        <v>139</v>
      </c>
      <c r="B11" s="153"/>
      <c r="C11" s="153"/>
      <c r="D11" s="161" t="s">
        <v>262</v>
      </c>
      <c r="E11" s="161"/>
      <c r="F11" s="167"/>
      <c r="G11" s="167"/>
      <c r="H11" s="167"/>
      <c r="I11" s="167"/>
      <c r="J11" s="167"/>
      <c r="K11" s="167"/>
      <c r="L11" s="167"/>
      <c r="M11" s="167"/>
      <c r="N11" s="167"/>
    </row>
    <row r="12" spans="1:26" s="144" customFormat="1" ht="8.25" customHeight="1">
      <c r="A12" s="166"/>
      <c r="B12" s="153"/>
      <c r="C12" s="153"/>
      <c r="D12" s="153"/>
      <c r="E12" s="153"/>
      <c r="F12" s="163"/>
      <c r="G12" s="163"/>
      <c r="H12" s="163"/>
      <c r="I12" s="163"/>
      <c r="J12" s="163"/>
      <c r="K12" s="163"/>
      <c r="L12" s="163"/>
      <c r="M12" s="163"/>
      <c r="N12" s="163"/>
    </row>
    <row r="13" spans="1:26" s="144" customFormat="1" ht="34.5" customHeight="1">
      <c r="A13" s="535" t="s">
        <v>293</v>
      </c>
      <c r="B13" s="535"/>
      <c r="C13" s="535"/>
      <c r="D13" s="535"/>
      <c r="E13" s="535"/>
      <c r="F13" s="535"/>
      <c r="G13" s="535"/>
      <c r="H13" s="535"/>
      <c r="I13" s="535"/>
      <c r="J13" s="535"/>
      <c r="K13" s="535"/>
      <c r="L13" s="535"/>
      <c r="M13" s="535"/>
      <c r="N13" s="535"/>
      <c r="Y13" s="145" t="s">
        <v>293</v>
      </c>
    </row>
    <row r="14" spans="1:26" s="144" customFormat="1" ht="31.5" customHeight="1">
      <c r="A14" s="536" t="s">
        <v>24</v>
      </c>
      <c r="B14" s="536"/>
      <c r="C14" s="536"/>
      <c r="D14" s="536"/>
      <c r="E14" s="536"/>
      <c r="F14" s="536"/>
      <c r="G14" s="536"/>
      <c r="H14" s="536"/>
      <c r="I14" s="536"/>
      <c r="J14" s="536"/>
      <c r="K14" s="536"/>
      <c r="L14" s="536"/>
      <c r="M14" s="536"/>
      <c r="N14" s="536"/>
    </row>
    <row r="15" spans="1:26" s="144" customFormat="1" ht="8.25" customHeight="1">
      <c r="A15" s="168"/>
      <c r="B15" s="169"/>
      <c r="C15" s="169"/>
      <c r="D15" s="169"/>
      <c r="E15" s="169"/>
      <c r="F15" s="169"/>
      <c r="G15" s="169"/>
      <c r="H15" s="169"/>
      <c r="I15" s="169"/>
      <c r="J15" s="169"/>
      <c r="K15" s="169"/>
      <c r="L15" s="169"/>
      <c r="M15" s="169"/>
      <c r="N15" s="169"/>
    </row>
    <row r="16" spans="1:26" s="144" customFormat="1" ht="20.25">
      <c r="A16" s="537"/>
      <c r="B16" s="537"/>
      <c r="C16" s="537"/>
      <c r="D16" s="537"/>
      <c r="E16" s="537"/>
      <c r="F16" s="537"/>
      <c r="G16" s="537"/>
      <c r="H16" s="537"/>
      <c r="I16" s="537"/>
      <c r="J16" s="537"/>
      <c r="K16" s="537"/>
      <c r="L16" s="537"/>
      <c r="M16" s="537"/>
      <c r="N16" s="537"/>
      <c r="Z16" s="145" t="s">
        <v>80</v>
      </c>
    </row>
    <row r="17" spans="1:27" s="144" customFormat="1" ht="26.25" customHeight="1">
      <c r="A17" s="536" t="s">
        <v>140</v>
      </c>
      <c r="B17" s="536"/>
      <c r="C17" s="536"/>
      <c r="D17" s="536"/>
      <c r="E17" s="536"/>
      <c r="F17" s="536"/>
      <c r="G17" s="536"/>
      <c r="H17" s="536"/>
      <c r="I17" s="536"/>
      <c r="J17" s="536"/>
      <c r="K17" s="536"/>
      <c r="L17" s="536"/>
      <c r="M17" s="536"/>
      <c r="N17" s="536"/>
    </row>
    <row r="18" spans="1:27" s="144" customFormat="1" ht="24" customHeight="1">
      <c r="A18" s="538" t="s">
        <v>404</v>
      </c>
      <c r="B18" s="538"/>
      <c r="C18" s="538"/>
      <c r="D18" s="538"/>
      <c r="E18" s="538"/>
      <c r="F18" s="538"/>
      <c r="G18" s="538"/>
      <c r="H18" s="538"/>
      <c r="I18" s="538"/>
      <c r="J18" s="538"/>
      <c r="K18" s="538"/>
      <c r="L18" s="538"/>
      <c r="M18" s="538"/>
      <c r="N18" s="538"/>
    </row>
    <row r="19" spans="1:27" s="144" customFormat="1" ht="8.25" customHeight="1">
      <c r="A19" s="170"/>
      <c r="B19" s="164"/>
      <c r="C19" s="164"/>
      <c r="D19" s="164"/>
      <c r="E19" s="164"/>
      <c r="F19" s="164"/>
      <c r="G19" s="164"/>
      <c r="H19" s="164"/>
      <c r="I19" s="164"/>
      <c r="J19" s="164"/>
      <c r="K19" s="164"/>
      <c r="L19" s="164"/>
      <c r="M19" s="164"/>
      <c r="N19" s="164"/>
    </row>
    <row r="20" spans="1:27" s="144" customFormat="1" ht="34.5" customHeight="1">
      <c r="A20" s="539" t="s">
        <v>141</v>
      </c>
      <c r="B20" s="539"/>
      <c r="C20" s="539"/>
      <c r="D20" s="539"/>
      <c r="E20" s="539"/>
      <c r="F20" s="539"/>
      <c r="G20" s="539"/>
      <c r="H20" s="539"/>
      <c r="I20" s="539"/>
      <c r="J20" s="539"/>
      <c r="K20" s="539"/>
      <c r="L20" s="539"/>
      <c r="M20" s="539"/>
      <c r="N20" s="539"/>
      <c r="AA20" s="145" t="s">
        <v>141</v>
      </c>
    </row>
    <row r="21" spans="1:27" s="144" customFormat="1" ht="30.75" customHeight="1">
      <c r="A21" s="536" t="s">
        <v>142</v>
      </c>
      <c r="B21" s="536"/>
      <c r="C21" s="536"/>
      <c r="D21" s="536"/>
      <c r="E21" s="536"/>
      <c r="F21" s="536"/>
      <c r="G21" s="536"/>
      <c r="H21" s="536"/>
      <c r="I21" s="536"/>
      <c r="J21" s="536"/>
      <c r="K21" s="536"/>
      <c r="L21" s="536"/>
      <c r="M21" s="536"/>
      <c r="N21" s="536"/>
    </row>
    <row r="22" spans="1:27" s="144" customFormat="1" ht="15" customHeight="1">
      <c r="A22" s="162" t="s">
        <v>143</v>
      </c>
      <c r="B22" s="171" t="s">
        <v>144</v>
      </c>
      <c r="C22" s="153" t="s">
        <v>145</v>
      </c>
      <c r="D22" s="153"/>
      <c r="E22" s="153"/>
      <c r="F22" s="157"/>
      <c r="G22" s="157"/>
      <c r="H22" s="157"/>
      <c r="I22" s="157"/>
      <c r="J22" s="157"/>
      <c r="K22" s="157"/>
      <c r="L22" s="157"/>
      <c r="M22" s="157"/>
      <c r="N22" s="157"/>
    </row>
    <row r="23" spans="1:27" s="144" customFormat="1" ht="18" customHeight="1">
      <c r="A23" s="162" t="s">
        <v>82</v>
      </c>
      <c r="B23" s="540" t="s">
        <v>294</v>
      </c>
      <c r="C23" s="540"/>
      <c r="D23" s="540"/>
      <c r="E23" s="540"/>
      <c r="F23" s="540"/>
      <c r="G23" s="157"/>
      <c r="H23" s="157"/>
      <c r="I23" s="157"/>
      <c r="J23" s="157"/>
      <c r="K23" s="157"/>
      <c r="L23" s="157"/>
      <c r="M23" s="157"/>
      <c r="N23" s="157"/>
    </row>
    <row r="24" spans="1:27" s="144" customFormat="1" ht="30" customHeight="1">
      <c r="A24" s="153"/>
      <c r="B24" s="541" t="s">
        <v>146</v>
      </c>
      <c r="C24" s="541"/>
      <c r="D24" s="541"/>
      <c r="E24" s="541"/>
      <c r="F24" s="541"/>
      <c r="G24" s="172"/>
      <c r="H24" s="172"/>
      <c r="I24" s="172"/>
      <c r="J24" s="172"/>
      <c r="K24" s="172"/>
      <c r="L24" s="172"/>
      <c r="M24" s="173"/>
      <c r="N24" s="172"/>
    </row>
    <row r="25" spans="1:27" s="144" customFormat="1" ht="32.25" customHeight="1">
      <c r="A25" s="153"/>
      <c r="B25" s="153"/>
      <c r="C25" s="153"/>
      <c r="D25" s="174"/>
      <c r="E25" s="174"/>
      <c r="F25" s="174"/>
      <c r="G25" s="174"/>
      <c r="H25" s="174"/>
      <c r="I25" s="174"/>
      <c r="J25" s="174"/>
      <c r="K25" s="174"/>
      <c r="L25" s="174"/>
      <c r="M25" s="172"/>
      <c r="N25" s="172"/>
    </row>
    <row r="26" spans="1:27" s="144" customFormat="1" ht="33.75" customHeight="1">
      <c r="A26" s="175" t="s">
        <v>147</v>
      </c>
      <c r="B26" s="153"/>
      <c r="C26" s="153"/>
      <c r="D26" s="161" t="s">
        <v>267</v>
      </c>
      <c r="E26" s="153"/>
      <c r="F26" s="176"/>
      <c r="G26" s="176"/>
      <c r="H26" s="176"/>
      <c r="I26" s="176"/>
      <c r="J26" s="176"/>
      <c r="K26" s="176"/>
      <c r="L26" s="176"/>
      <c r="M26" s="176"/>
      <c r="N26" s="176"/>
    </row>
    <row r="27" spans="1:27" s="144" customFormat="1" ht="9.75" customHeight="1">
      <c r="A27" s="153"/>
      <c r="B27" s="153"/>
      <c r="C27" s="153"/>
      <c r="D27" s="176"/>
      <c r="E27" s="176"/>
      <c r="F27" s="176"/>
      <c r="G27" s="176"/>
      <c r="H27" s="176"/>
      <c r="I27" s="176"/>
      <c r="J27" s="176"/>
      <c r="K27" s="176"/>
      <c r="L27" s="176"/>
      <c r="M27" s="176"/>
      <c r="N27" s="176"/>
    </row>
    <row r="28" spans="1:27" s="144" customFormat="1" ht="33" customHeight="1">
      <c r="A28" s="175" t="s">
        <v>148</v>
      </c>
      <c r="B28" s="153"/>
      <c r="C28" s="177">
        <v>0.4</v>
      </c>
      <c r="D28" s="178" t="s">
        <v>295</v>
      </c>
      <c r="E28" s="179" t="s">
        <v>149</v>
      </c>
      <c r="F28" s="153"/>
      <c r="G28" s="153"/>
      <c r="H28" s="153"/>
      <c r="I28" s="153"/>
      <c r="J28" s="153"/>
      <c r="K28" s="153"/>
      <c r="L28" s="180"/>
      <c r="M28" s="180"/>
      <c r="N28" s="153"/>
    </row>
    <row r="29" spans="1:27" s="144" customFormat="1" ht="22.5" customHeight="1">
      <c r="A29" s="153"/>
      <c r="B29" s="153" t="s">
        <v>150</v>
      </c>
      <c r="C29" s="181"/>
      <c r="D29" s="182"/>
      <c r="E29" s="179"/>
      <c r="F29" s="153"/>
      <c r="G29" s="153"/>
      <c r="H29" s="153"/>
      <c r="I29" s="153"/>
      <c r="J29" s="153"/>
      <c r="K29" s="153"/>
      <c r="L29" s="153"/>
      <c r="M29" s="153"/>
      <c r="N29" s="153"/>
    </row>
    <row r="30" spans="1:27" s="144" customFormat="1" ht="29.25" customHeight="1">
      <c r="A30" s="153"/>
      <c r="B30" s="153" t="s">
        <v>151</v>
      </c>
      <c r="C30" s="177">
        <v>0</v>
      </c>
      <c r="D30" s="178" t="s">
        <v>152</v>
      </c>
      <c r="E30" s="179" t="s">
        <v>149</v>
      </c>
      <c r="F30" s="153"/>
      <c r="G30" s="153" t="s">
        <v>153</v>
      </c>
      <c r="H30" s="153"/>
      <c r="I30" s="153"/>
      <c r="J30" s="153"/>
      <c r="K30" s="153"/>
      <c r="L30" s="177"/>
      <c r="M30" s="178" t="s">
        <v>152</v>
      </c>
      <c r="N30" s="179" t="s">
        <v>149</v>
      </c>
    </row>
    <row r="31" spans="1:27" s="144" customFormat="1" ht="24" customHeight="1">
      <c r="A31" s="153"/>
      <c r="B31" s="153" t="s">
        <v>31</v>
      </c>
      <c r="C31" s="177">
        <v>0</v>
      </c>
      <c r="D31" s="183" t="s">
        <v>152</v>
      </c>
      <c r="E31" s="179" t="s">
        <v>149</v>
      </c>
      <c r="F31" s="153"/>
      <c r="G31" s="153" t="s">
        <v>154</v>
      </c>
      <c r="H31" s="153"/>
      <c r="I31" s="153"/>
      <c r="J31" s="153"/>
      <c r="K31" s="153"/>
      <c r="L31" s="534"/>
      <c r="M31" s="534"/>
      <c r="N31" s="179" t="s">
        <v>155</v>
      </c>
    </row>
    <row r="32" spans="1:27" s="144" customFormat="1" ht="26.25" customHeight="1">
      <c r="A32" s="153"/>
      <c r="B32" s="153" t="s">
        <v>156</v>
      </c>
      <c r="C32" s="177">
        <v>0</v>
      </c>
      <c r="D32" s="183" t="s">
        <v>152</v>
      </c>
      <c r="E32" s="179" t="s">
        <v>149</v>
      </c>
      <c r="F32" s="153"/>
      <c r="G32" s="153" t="s">
        <v>157</v>
      </c>
      <c r="H32" s="153"/>
      <c r="I32" s="153"/>
      <c r="J32" s="153"/>
      <c r="K32" s="153"/>
      <c r="L32" s="534"/>
      <c r="M32" s="534"/>
      <c r="N32" s="179" t="s">
        <v>155</v>
      </c>
    </row>
    <row r="33" spans="1:34" ht="30" customHeight="1">
      <c r="A33" s="153"/>
      <c r="B33" s="153" t="s">
        <v>158</v>
      </c>
      <c r="C33" s="177">
        <v>0.4</v>
      </c>
      <c r="D33" s="178" t="s">
        <v>295</v>
      </c>
      <c r="E33" s="179" t="s">
        <v>149</v>
      </c>
      <c r="F33" s="153"/>
      <c r="G33" s="153" t="s">
        <v>159</v>
      </c>
      <c r="H33" s="153"/>
      <c r="I33" s="153"/>
      <c r="J33" s="153"/>
      <c r="K33" s="153"/>
      <c r="L33" s="532"/>
      <c r="M33" s="532"/>
      <c r="N33" s="153"/>
      <c r="R33" s="144"/>
      <c r="S33" s="144"/>
      <c r="T33" s="144"/>
      <c r="U33" s="144"/>
      <c r="V33" s="144"/>
      <c r="W33" s="144"/>
      <c r="X33" s="144"/>
      <c r="Y33" s="144"/>
      <c r="Z33" s="144"/>
      <c r="AA33" s="144"/>
      <c r="AB33" s="144"/>
      <c r="AC33" s="144"/>
      <c r="AD33" s="144"/>
      <c r="AE33" s="144"/>
      <c r="AF33" s="144"/>
      <c r="AG33" s="144"/>
      <c r="AH33" s="144"/>
    </row>
    <row r="34" spans="1:34" ht="12.75" customHeight="1">
      <c r="A34" s="153"/>
      <c r="B34" s="153"/>
      <c r="C34" s="181"/>
      <c r="D34" s="182"/>
      <c r="E34" s="156"/>
      <c r="F34" s="153"/>
      <c r="G34" s="153"/>
      <c r="H34" s="153"/>
      <c r="I34" s="153"/>
      <c r="J34" s="153"/>
      <c r="K34" s="153"/>
      <c r="L34" s="176"/>
      <c r="M34" s="176"/>
      <c r="N34" s="153"/>
      <c r="R34" s="144"/>
      <c r="S34" s="144"/>
      <c r="T34" s="144"/>
      <c r="U34" s="144"/>
      <c r="V34" s="144"/>
      <c r="W34" s="144"/>
      <c r="X34" s="144"/>
      <c r="Y34" s="144"/>
      <c r="Z34" s="144"/>
      <c r="AA34" s="144"/>
      <c r="AB34" s="144"/>
      <c r="AC34" s="144"/>
      <c r="AD34" s="144"/>
      <c r="AE34" s="144"/>
      <c r="AF34" s="144"/>
      <c r="AG34" s="144"/>
      <c r="AH34" s="144"/>
    </row>
    <row r="35" spans="1:34" ht="9.75" customHeight="1">
      <c r="A35" s="184"/>
      <c r="B35" s="153"/>
      <c r="C35" s="153"/>
      <c r="D35" s="153"/>
      <c r="E35" s="153"/>
      <c r="F35" s="153"/>
      <c r="G35" s="153"/>
      <c r="H35" s="153"/>
      <c r="I35" s="153"/>
      <c r="J35" s="153"/>
      <c r="K35" s="153"/>
      <c r="L35" s="153"/>
      <c r="M35" s="153"/>
      <c r="N35" s="153"/>
      <c r="R35" s="144"/>
      <c r="S35" s="144"/>
      <c r="T35" s="144"/>
      <c r="U35" s="144"/>
      <c r="V35" s="144"/>
      <c r="W35" s="144"/>
      <c r="X35" s="144"/>
      <c r="Y35" s="144"/>
      <c r="Z35" s="144"/>
      <c r="AA35" s="144"/>
      <c r="AB35" s="144"/>
      <c r="AC35" s="144"/>
      <c r="AD35" s="144"/>
      <c r="AE35" s="144"/>
      <c r="AF35" s="144"/>
      <c r="AG35" s="144"/>
      <c r="AH35" s="144"/>
    </row>
    <row r="36" spans="1:34" ht="90" customHeight="1">
      <c r="A36" s="533" t="s">
        <v>0</v>
      </c>
      <c r="B36" s="525" t="s">
        <v>59</v>
      </c>
      <c r="C36" s="525" t="s">
        <v>3</v>
      </c>
      <c r="D36" s="525"/>
      <c r="E36" s="525"/>
      <c r="F36" s="525" t="s">
        <v>160</v>
      </c>
      <c r="G36" s="525" t="s">
        <v>127</v>
      </c>
      <c r="H36" s="525"/>
      <c r="I36" s="525"/>
      <c r="J36" s="525" t="s">
        <v>161</v>
      </c>
      <c r="K36" s="525"/>
      <c r="L36" s="525"/>
      <c r="M36" s="525" t="s">
        <v>162</v>
      </c>
      <c r="N36" s="525" t="s">
        <v>163</v>
      </c>
      <c r="R36" s="144"/>
      <c r="S36" s="144"/>
      <c r="T36" s="144"/>
      <c r="U36" s="144"/>
      <c r="V36" s="144"/>
      <c r="W36" s="144"/>
      <c r="X36" s="144"/>
      <c r="Y36" s="144"/>
      <c r="Z36" s="144"/>
      <c r="AA36" s="144"/>
      <c r="AB36" s="144"/>
      <c r="AC36" s="144"/>
      <c r="AD36" s="144"/>
      <c r="AE36" s="144"/>
      <c r="AF36" s="144"/>
      <c r="AG36" s="144"/>
      <c r="AH36" s="144"/>
    </row>
    <row r="37" spans="1:34" ht="36.75" customHeight="1">
      <c r="A37" s="533"/>
      <c r="B37" s="525"/>
      <c r="C37" s="525"/>
      <c r="D37" s="525"/>
      <c r="E37" s="525"/>
      <c r="F37" s="525"/>
      <c r="G37" s="525"/>
      <c r="H37" s="525"/>
      <c r="I37" s="525"/>
      <c r="J37" s="525"/>
      <c r="K37" s="525"/>
      <c r="L37" s="525"/>
      <c r="M37" s="525"/>
      <c r="N37" s="525"/>
      <c r="R37" s="144"/>
      <c r="S37" s="144"/>
      <c r="T37" s="144"/>
      <c r="U37" s="144"/>
      <c r="V37" s="144"/>
      <c r="W37" s="144"/>
      <c r="X37" s="144"/>
      <c r="Y37" s="144"/>
      <c r="Z37" s="144"/>
      <c r="AA37" s="144"/>
      <c r="AB37" s="144"/>
      <c r="AC37" s="144"/>
      <c r="AD37" s="144"/>
      <c r="AE37" s="144"/>
      <c r="AF37" s="144"/>
      <c r="AG37" s="144"/>
      <c r="AH37" s="144"/>
    </row>
    <row r="38" spans="1:34" ht="65.25" customHeight="1">
      <c r="A38" s="533"/>
      <c r="B38" s="525"/>
      <c r="C38" s="525"/>
      <c r="D38" s="525"/>
      <c r="E38" s="525"/>
      <c r="F38" s="525"/>
      <c r="G38" s="185" t="s">
        <v>164</v>
      </c>
      <c r="H38" s="185" t="s">
        <v>165</v>
      </c>
      <c r="I38" s="185" t="s">
        <v>166</v>
      </c>
      <c r="J38" s="185" t="s">
        <v>164</v>
      </c>
      <c r="K38" s="185" t="s">
        <v>165</v>
      </c>
      <c r="L38" s="185" t="s">
        <v>167</v>
      </c>
      <c r="M38" s="525"/>
      <c r="N38" s="525"/>
      <c r="R38" s="144"/>
      <c r="S38" s="144"/>
      <c r="T38" s="144"/>
      <c r="U38" s="144"/>
      <c r="V38" s="144"/>
      <c r="W38" s="144"/>
      <c r="X38" s="144"/>
      <c r="Y38" s="144"/>
      <c r="Z38" s="144"/>
      <c r="AA38" s="144"/>
      <c r="AB38" s="144"/>
      <c r="AC38" s="144"/>
      <c r="AD38" s="144"/>
      <c r="AE38" s="144"/>
      <c r="AF38" s="144"/>
      <c r="AG38" s="144"/>
      <c r="AH38" s="144"/>
    </row>
    <row r="39" spans="1:34" ht="36" customHeight="1">
      <c r="A39" s="186">
        <v>1</v>
      </c>
      <c r="B39" s="187">
        <v>2</v>
      </c>
      <c r="C39" s="526">
        <v>3</v>
      </c>
      <c r="D39" s="526"/>
      <c r="E39" s="526"/>
      <c r="F39" s="187">
        <v>4</v>
      </c>
      <c r="G39" s="187">
        <v>5</v>
      </c>
      <c r="H39" s="187">
        <v>6</v>
      </c>
      <c r="I39" s="187">
        <v>7</v>
      </c>
      <c r="J39" s="187">
        <v>8</v>
      </c>
      <c r="K39" s="187">
        <v>9</v>
      </c>
      <c r="L39" s="187">
        <v>10</v>
      </c>
      <c r="M39" s="187">
        <v>11</v>
      </c>
      <c r="N39" s="187">
        <v>12</v>
      </c>
      <c r="O39" s="146"/>
      <c r="P39" s="146"/>
      <c r="Q39" s="146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</row>
    <row r="40" spans="1:34" ht="20.25">
      <c r="A40" s="527" t="s">
        <v>296</v>
      </c>
      <c r="B40" s="528"/>
      <c r="C40" s="528"/>
      <c r="D40" s="528"/>
      <c r="E40" s="528"/>
      <c r="F40" s="528"/>
      <c r="G40" s="528"/>
      <c r="H40" s="528"/>
      <c r="I40" s="528"/>
      <c r="J40" s="528"/>
      <c r="K40" s="528"/>
      <c r="L40" s="528"/>
      <c r="M40" s="528"/>
      <c r="N40" s="529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7" t="s">
        <v>296</v>
      </c>
      <c r="AC40" s="144"/>
      <c r="AD40" s="144"/>
      <c r="AE40" s="144"/>
      <c r="AF40" s="144"/>
      <c r="AG40" s="144"/>
      <c r="AH40" s="144"/>
    </row>
    <row r="41" spans="1:34" ht="162.75" customHeight="1">
      <c r="A41" s="188" t="s">
        <v>13</v>
      </c>
      <c r="B41" s="189" t="s">
        <v>168</v>
      </c>
      <c r="C41" s="530" t="s">
        <v>169</v>
      </c>
      <c r="D41" s="530"/>
      <c r="E41" s="530"/>
      <c r="F41" s="190" t="s">
        <v>90</v>
      </c>
      <c r="G41" s="190"/>
      <c r="H41" s="190"/>
      <c r="I41" s="214">
        <v>0.16</v>
      </c>
      <c r="J41" s="210">
        <v>489</v>
      </c>
      <c r="K41" s="190"/>
      <c r="L41" s="210">
        <v>78.239999999999995</v>
      </c>
      <c r="M41" s="190">
        <v>5.12</v>
      </c>
      <c r="N41" s="193">
        <v>400.59</v>
      </c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7"/>
      <c r="AC41" s="148" t="s">
        <v>169</v>
      </c>
      <c r="AD41" s="144"/>
      <c r="AE41" s="144"/>
      <c r="AF41" s="144"/>
      <c r="AG41" s="144"/>
      <c r="AH41" s="144"/>
    </row>
    <row r="42" spans="1:34" ht="28.5" customHeight="1">
      <c r="A42" s="222"/>
      <c r="B42" s="202"/>
      <c r="C42" s="523" t="s">
        <v>170</v>
      </c>
      <c r="D42" s="523"/>
      <c r="E42" s="523"/>
      <c r="F42" s="523"/>
      <c r="G42" s="523"/>
      <c r="H42" s="523"/>
      <c r="I42" s="523"/>
      <c r="J42" s="523"/>
      <c r="K42" s="523"/>
      <c r="L42" s="523"/>
      <c r="M42" s="523"/>
      <c r="N42" s="531"/>
      <c r="R42" s="144"/>
      <c r="S42" s="144"/>
      <c r="T42" s="144"/>
      <c r="U42" s="144"/>
      <c r="V42" s="144"/>
      <c r="W42" s="144"/>
      <c r="X42" s="144"/>
      <c r="Y42" s="144"/>
      <c r="Z42" s="144"/>
      <c r="AA42" s="144"/>
      <c r="AB42" s="147"/>
      <c r="AC42" s="148"/>
      <c r="AD42" s="145" t="s">
        <v>170</v>
      </c>
      <c r="AE42" s="144"/>
      <c r="AF42" s="144"/>
      <c r="AG42" s="144"/>
      <c r="AH42" s="144"/>
    </row>
    <row r="43" spans="1:34" ht="58.5" customHeight="1">
      <c r="A43" s="222"/>
      <c r="B43" s="202" t="s">
        <v>241</v>
      </c>
      <c r="C43" s="523" t="s">
        <v>274</v>
      </c>
      <c r="D43" s="523"/>
      <c r="E43" s="523"/>
      <c r="F43" s="523"/>
      <c r="G43" s="523"/>
      <c r="H43" s="523"/>
      <c r="I43" s="523"/>
      <c r="J43" s="523"/>
      <c r="K43" s="523"/>
      <c r="L43" s="523"/>
      <c r="M43" s="523"/>
      <c r="N43" s="531"/>
      <c r="R43" s="144"/>
      <c r="S43" s="144"/>
      <c r="T43" s="144"/>
      <c r="U43" s="144"/>
      <c r="V43" s="144"/>
      <c r="W43" s="144"/>
      <c r="X43" s="144"/>
      <c r="Y43" s="144"/>
      <c r="Z43" s="144"/>
      <c r="AA43" s="144"/>
      <c r="AB43" s="147"/>
      <c r="AC43" s="148"/>
      <c r="AD43" s="145" t="s">
        <v>274</v>
      </c>
      <c r="AE43" s="144"/>
      <c r="AF43" s="144"/>
      <c r="AG43" s="144"/>
      <c r="AH43" s="144"/>
    </row>
    <row r="44" spans="1:34" ht="57" customHeight="1">
      <c r="A44" s="222"/>
      <c r="B44" s="202" t="s">
        <v>275</v>
      </c>
      <c r="C44" s="523" t="s">
        <v>276</v>
      </c>
      <c r="D44" s="523"/>
      <c r="E44" s="523"/>
      <c r="F44" s="523"/>
      <c r="G44" s="523"/>
      <c r="H44" s="523"/>
      <c r="I44" s="523"/>
      <c r="J44" s="523"/>
      <c r="K44" s="523"/>
      <c r="L44" s="523"/>
      <c r="M44" s="523"/>
      <c r="N44" s="531"/>
      <c r="R44" s="144"/>
      <c r="S44" s="144"/>
      <c r="T44" s="144"/>
      <c r="U44" s="144"/>
      <c r="V44" s="144"/>
      <c r="W44" s="144"/>
      <c r="X44" s="144"/>
      <c r="Y44" s="144"/>
      <c r="Z44" s="144"/>
      <c r="AA44" s="144"/>
      <c r="AB44" s="147"/>
      <c r="AC44" s="148"/>
      <c r="AD44" s="145" t="s">
        <v>276</v>
      </c>
      <c r="AE44" s="144"/>
      <c r="AF44" s="144"/>
      <c r="AG44" s="144"/>
      <c r="AH44" s="144"/>
    </row>
    <row r="45" spans="1:34" ht="40.5">
      <c r="A45" s="222"/>
      <c r="B45" s="202" t="s">
        <v>171</v>
      </c>
      <c r="C45" s="523" t="s">
        <v>172</v>
      </c>
      <c r="D45" s="523"/>
      <c r="E45" s="523"/>
      <c r="F45" s="523"/>
      <c r="G45" s="523"/>
      <c r="H45" s="523"/>
      <c r="I45" s="523"/>
      <c r="J45" s="523"/>
      <c r="K45" s="523"/>
      <c r="L45" s="523"/>
      <c r="M45" s="523"/>
      <c r="N45" s="531"/>
      <c r="R45" s="144"/>
      <c r="S45" s="144"/>
      <c r="T45" s="144"/>
      <c r="U45" s="144"/>
      <c r="V45" s="144"/>
      <c r="W45" s="144"/>
      <c r="X45" s="144"/>
      <c r="Y45" s="144"/>
      <c r="Z45" s="144"/>
      <c r="AA45" s="144"/>
      <c r="AB45" s="147"/>
      <c r="AC45" s="148"/>
      <c r="AD45" s="145" t="s">
        <v>172</v>
      </c>
      <c r="AE45" s="144"/>
      <c r="AF45" s="144"/>
      <c r="AG45" s="144"/>
      <c r="AH45" s="144"/>
    </row>
    <row r="46" spans="1:34" ht="33" customHeight="1">
      <c r="A46" s="208"/>
      <c r="B46" s="209"/>
      <c r="C46" s="530" t="s">
        <v>195</v>
      </c>
      <c r="D46" s="530"/>
      <c r="E46" s="530"/>
      <c r="F46" s="190"/>
      <c r="G46" s="190"/>
      <c r="H46" s="190"/>
      <c r="I46" s="190"/>
      <c r="J46" s="192"/>
      <c r="K46" s="190"/>
      <c r="L46" s="210">
        <v>78.239999999999995</v>
      </c>
      <c r="M46" s="204"/>
      <c r="N46" s="193">
        <f>N41</f>
        <v>400.59</v>
      </c>
      <c r="R46" s="144"/>
      <c r="S46" s="144"/>
      <c r="T46" s="144"/>
      <c r="U46" s="144"/>
      <c r="V46" s="144"/>
      <c r="W46" s="144"/>
      <c r="X46" s="144"/>
      <c r="Y46" s="144"/>
      <c r="Z46" s="144"/>
      <c r="AA46" s="144"/>
      <c r="AB46" s="147"/>
      <c r="AC46" s="148"/>
      <c r="AD46" s="144"/>
      <c r="AE46" s="148" t="s">
        <v>195</v>
      </c>
      <c r="AF46" s="144"/>
      <c r="AG46" s="144"/>
      <c r="AH46" s="144"/>
    </row>
    <row r="47" spans="1:34" ht="1.5" customHeight="1">
      <c r="A47" s="215"/>
      <c r="B47" s="209"/>
      <c r="C47" s="209"/>
      <c r="D47" s="209"/>
      <c r="E47" s="209"/>
      <c r="F47" s="216"/>
      <c r="G47" s="216"/>
      <c r="H47" s="216"/>
      <c r="I47" s="216"/>
      <c r="J47" s="217"/>
      <c r="K47" s="216"/>
      <c r="L47" s="217"/>
      <c r="M47" s="196"/>
      <c r="N47" s="217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7"/>
      <c r="AC47" s="148"/>
      <c r="AD47" s="144"/>
      <c r="AE47" s="148"/>
      <c r="AF47" s="144"/>
      <c r="AG47" s="144"/>
      <c r="AH47" s="144"/>
    </row>
    <row r="48" spans="1:34" ht="2.25" customHeight="1">
      <c r="A48" s="153"/>
      <c r="B48" s="163"/>
      <c r="C48" s="163"/>
      <c r="D48" s="163"/>
      <c r="E48" s="163"/>
      <c r="F48" s="163"/>
      <c r="G48" s="163"/>
      <c r="H48" s="163"/>
      <c r="I48" s="163"/>
      <c r="J48" s="163"/>
      <c r="K48" s="163"/>
      <c r="L48" s="163"/>
      <c r="M48" s="163"/>
      <c r="N48" s="163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4"/>
      <c r="AC48" s="144"/>
      <c r="AD48" s="144"/>
      <c r="AE48" s="144"/>
      <c r="AF48" s="144"/>
      <c r="AG48" s="144"/>
      <c r="AH48" s="144"/>
    </row>
    <row r="49" spans="1:34" ht="20.25">
      <c r="A49" s="218"/>
      <c r="B49" s="192"/>
      <c r="C49" s="530" t="s">
        <v>277</v>
      </c>
      <c r="D49" s="530"/>
      <c r="E49" s="530"/>
      <c r="F49" s="530"/>
      <c r="G49" s="530"/>
      <c r="H49" s="530"/>
      <c r="I49" s="530"/>
      <c r="J49" s="530"/>
      <c r="K49" s="530"/>
      <c r="L49" s="232"/>
      <c r="M49" s="220"/>
      <c r="N49" s="233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4"/>
      <c r="AC49" s="144"/>
      <c r="AD49" s="144"/>
      <c r="AE49" s="144"/>
      <c r="AF49" s="148" t="s">
        <v>277</v>
      </c>
      <c r="AG49" s="144"/>
      <c r="AH49" s="144"/>
    </row>
    <row r="50" spans="1:34" ht="20.25">
      <c r="A50" s="218"/>
      <c r="B50" s="192"/>
      <c r="C50" s="530" t="s">
        <v>60</v>
      </c>
      <c r="D50" s="530"/>
      <c r="E50" s="530"/>
      <c r="F50" s="530"/>
      <c r="G50" s="530"/>
      <c r="H50" s="530"/>
      <c r="I50" s="530"/>
      <c r="J50" s="530"/>
      <c r="K50" s="530"/>
      <c r="L50" s="232"/>
      <c r="M50" s="220"/>
      <c r="N50" s="233"/>
      <c r="R50" s="144"/>
      <c r="S50" s="144"/>
      <c r="T50" s="144"/>
      <c r="U50" s="144"/>
      <c r="V50" s="144"/>
      <c r="W50" s="144"/>
      <c r="X50" s="144"/>
      <c r="Y50" s="144"/>
      <c r="Z50" s="144"/>
      <c r="AA50" s="144"/>
      <c r="AB50" s="144"/>
      <c r="AC50" s="144"/>
      <c r="AD50" s="144"/>
      <c r="AE50" s="144"/>
      <c r="AF50" s="148" t="s">
        <v>60</v>
      </c>
      <c r="AG50" s="144"/>
      <c r="AH50" s="144"/>
    </row>
    <row r="51" spans="1:34" ht="20.25">
      <c r="A51" s="234"/>
      <c r="B51" s="202"/>
      <c r="C51" s="523" t="s">
        <v>278</v>
      </c>
      <c r="D51" s="523"/>
      <c r="E51" s="523"/>
      <c r="F51" s="523"/>
      <c r="G51" s="523"/>
      <c r="H51" s="523"/>
      <c r="I51" s="523"/>
      <c r="J51" s="523"/>
      <c r="K51" s="523"/>
      <c r="L51" s="237"/>
      <c r="M51" s="235"/>
      <c r="N51" s="238"/>
      <c r="O51" s="149"/>
      <c r="P51" s="149"/>
      <c r="Q51" s="149"/>
      <c r="R51" s="144"/>
      <c r="S51" s="144"/>
      <c r="T51" s="144"/>
      <c r="U51" s="144"/>
      <c r="V51" s="144"/>
      <c r="W51" s="144"/>
      <c r="X51" s="144"/>
      <c r="Y51" s="144"/>
      <c r="Z51" s="144"/>
      <c r="AA51" s="144"/>
      <c r="AB51" s="144"/>
      <c r="AC51" s="144"/>
      <c r="AD51" s="144"/>
      <c r="AE51" s="144"/>
      <c r="AF51" s="148"/>
      <c r="AG51" s="145" t="s">
        <v>278</v>
      </c>
      <c r="AH51" s="144"/>
    </row>
    <row r="52" spans="1:34" ht="20.25">
      <c r="A52" s="234"/>
      <c r="B52" s="202"/>
      <c r="C52" s="523" t="s">
        <v>279</v>
      </c>
      <c r="D52" s="523"/>
      <c r="E52" s="523"/>
      <c r="F52" s="523"/>
      <c r="G52" s="523"/>
      <c r="H52" s="523"/>
      <c r="I52" s="523"/>
      <c r="J52" s="523"/>
      <c r="K52" s="523"/>
      <c r="L52" s="237"/>
      <c r="M52" s="235"/>
      <c r="N52" s="238"/>
      <c r="O52" s="149"/>
      <c r="P52" s="149"/>
      <c r="Q52" s="149"/>
      <c r="R52" s="144"/>
      <c r="S52" s="144"/>
      <c r="T52" s="144"/>
      <c r="U52" s="144"/>
      <c r="V52" s="144"/>
      <c r="W52" s="144"/>
      <c r="X52" s="144"/>
      <c r="Y52" s="144"/>
      <c r="Z52" s="144"/>
      <c r="AA52" s="144"/>
      <c r="AB52" s="144"/>
      <c r="AC52" s="144"/>
      <c r="AD52" s="144"/>
      <c r="AE52" s="144"/>
      <c r="AF52" s="148"/>
      <c r="AG52" s="145" t="s">
        <v>279</v>
      </c>
      <c r="AH52" s="144"/>
    </row>
    <row r="53" spans="1:34" ht="20.25">
      <c r="A53" s="234"/>
      <c r="B53" s="202"/>
      <c r="C53" s="523" t="s">
        <v>280</v>
      </c>
      <c r="D53" s="523"/>
      <c r="E53" s="523"/>
      <c r="F53" s="523"/>
      <c r="G53" s="523"/>
      <c r="H53" s="523"/>
      <c r="I53" s="523"/>
      <c r="J53" s="523"/>
      <c r="K53" s="523"/>
      <c r="L53" s="237"/>
      <c r="M53" s="235"/>
      <c r="N53" s="238"/>
      <c r="O53" s="149"/>
      <c r="P53" s="149"/>
      <c r="Q53" s="149"/>
      <c r="R53" s="144"/>
      <c r="S53" s="144"/>
      <c r="T53" s="144"/>
      <c r="U53" s="144"/>
      <c r="V53" s="144"/>
      <c r="W53" s="144"/>
      <c r="X53" s="144"/>
      <c r="Y53" s="144"/>
      <c r="Z53" s="144"/>
      <c r="AA53" s="144"/>
      <c r="AB53" s="144"/>
      <c r="AC53" s="144"/>
      <c r="AD53" s="144"/>
      <c r="AE53" s="144"/>
      <c r="AF53" s="148"/>
      <c r="AG53" s="145" t="s">
        <v>280</v>
      </c>
      <c r="AH53" s="144"/>
    </row>
    <row r="54" spans="1:34" ht="63.75" customHeight="1">
      <c r="A54" s="234"/>
      <c r="B54" s="202"/>
      <c r="C54" s="523" t="s">
        <v>281</v>
      </c>
      <c r="D54" s="523"/>
      <c r="E54" s="523"/>
      <c r="F54" s="523"/>
      <c r="G54" s="523"/>
      <c r="H54" s="523"/>
      <c r="I54" s="523"/>
      <c r="J54" s="523"/>
      <c r="K54" s="523"/>
      <c r="L54" s="237"/>
      <c r="M54" s="235"/>
      <c r="N54" s="238"/>
      <c r="O54" s="149"/>
      <c r="P54" s="149"/>
      <c r="Q54" s="149"/>
      <c r="R54" s="144"/>
      <c r="S54" s="144"/>
      <c r="T54" s="144"/>
      <c r="U54" s="144"/>
      <c r="V54" s="144"/>
      <c r="W54" s="144"/>
      <c r="X54" s="144"/>
      <c r="Y54" s="144"/>
      <c r="Z54" s="144"/>
      <c r="AA54" s="144"/>
      <c r="AB54" s="144"/>
      <c r="AC54" s="144"/>
      <c r="AD54" s="144"/>
      <c r="AE54" s="144"/>
      <c r="AF54" s="148"/>
      <c r="AG54" s="145" t="s">
        <v>281</v>
      </c>
      <c r="AH54" s="144"/>
    </row>
    <row r="55" spans="1:34" ht="20.25">
      <c r="A55" s="234"/>
      <c r="B55" s="202"/>
      <c r="C55" s="523" t="s">
        <v>297</v>
      </c>
      <c r="D55" s="523"/>
      <c r="E55" s="523"/>
      <c r="F55" s="523"/>
      <c r="G55" s="523"/>
      <c r="H55" s="523"/>
      <c r="I55" s="523"/>
      <c r="J55" s="523"/>
      <c r="K55" s="523"/>
      <c r="L55" s="237"/>
      <c r="M55" s="235"/>
      <c r="N55" s="238"/>
      <c r="O55" s="149"/>
      <c r="P55" s="149"/>
      <c r="Q55" s="149"/>
      <c r="R55" s="144"/>
      <c r="S55" s="144"/>
      <c r="T55" s="144"/>
      <c r="U55" s="144"/>
      <c r="V55" s="144"/>
      <c r="W55" s="144"/>
      <c r="X55" s="144"/>
      <c r="Y55" s="144"/>
      <c r="Z55" s="144"/>
      <c r="AA55" s="144"/>
      <c r="AB55" s="144"/>
      <c r="AC55" s="144"/>
      <c r="AD55" s="144"/>
      <c r="AE55" s="144"/>
      <c r="AF55" s="148"/>
      <c r="AG55" s="145" t="s">
        <v>297</v>
      </c>
      <c r="AH55" s="144"/>
    </row>
    <row r="56" spans="1:34" ht="20.25">
      <c r="A56" s="234"/>
      <c r="B56" s="202"/>
      <c r="C56" s="523" t="s">
        <v>298</v>
      </c>
      <c r="D56" s="523"/>
      <c r="E56" s="523"/>
      <c r="F56" s="523"/>
      <c r="G56" s="523"/>
      <c r="H56" s="523"/>
      <c r="I56" s="523"/>
      <c r="J56" s="523"/>
      <c r="K56" s="523"/>
      <c r="L56" s="237"/>
      <c r="M56" s="235"/>
      <c r="N56" s="238"/>
      <c r="O56" s="149"/>
      <c r="P56" s="149"/>
      <c r="Q56" s="149"/>
      <c r="R56" s="144"/>
      <c r="S56" s="144"/>
      <c r="T56" s="144"/>
      <c r="U56" s="144"/>
      <c r="V56" s="144"/>
      <c r="W56" s="144"/>
      <c r="X56" s="144"/>
      <c r="Y56" s="144"/>
      <c r="Z56" s="144"/>
      <c r="AA56" s="144"/>
      <c r="AB56" s="144"/>
      <c r="AC56" s="144"/>
      <c r="AD56" s="144"/>
      <c r="AE56" s="144"/>
      <c r="AF56" s="148"/>
      <c r="AG56" s="145" t="s">
        <v>298</v>
      </c>
      <c r="AH56" s="144"/>
    </row>
    <row r="57" spans="1:34" ht="20.25">
      <c r="A57" s="234"/>
      <c r="B57" s="217"/>
      <c r="C57" s="524" t="s">
        <v>61</v>
      </c>
      <c r="D57" s="524"/>
      <c r="E57" s="524"/>
      <c r="F57" s="524"/>
      <c r="G57" s="524"/>
      <c r="H57" s="524"/>
      <c r="I57" s="524"/>
      <c r="J57" s="524"/>
      <c r="K57" s="524"/>
      <c r="L57" s="255">
        <f>L46</f>
        <v>78.239999999999995</v>
      </c>
      <c r="M57" s="242"/>
      <c r="N57" s="277">
        <f>N46</f>
        <v>400.59</v>
      </c>
      <c r="O57" s="149"/>
      <c r="P57" s="149"/>
      <c r="Q57" s="149"/>
      <c r="R57" s="144"/>
      <c r="S57" s="144"/>
      <c r="T57" s="144"/>
      <c r="U57" s="144"/>
      <c r="V57" s="144"/>
      <c r="W57" s="144"/>
      <c r="X57" s="144"/>
      <c r="Y57" s="144"/>
      <c r="Z57" s="144"/>
      <c r="AA57" s="144"/>
      <c r="AB57" s="144"/>
      <c r="AC57" s="144"/>
      <c r="AD57" s="144"/>
      <c r="AE57" s="144"/>
      <c r="AF57" s="148"/>
      <c r="AG57" s="144"/>
      <c r="AH57" s="148" t="s">
        <v>61</v>
      </c>
    </row>
    <row r="58" spans="1:34" ht="1.5" customHeight="1">
      <c r="A58" s="153"/>
      <c r="B58" s="217"/>
      <c r="C58" s="209"/>
      <c r="D58" s="209"/>
      <c r="E58" s="209"/>
      <c r="F58" s="209"/>
      <c r="G58" s="209"/>
      <c r="H58" s="209"/>
      <c r="I58" s="209"/>
      <c r="J58" s="209"/>
      <c r="K58" s="209"/>
      <c r="L58" s="241"/>
      <c r="M58" s="244"/>
      <c r="N58" s="245"/>
      <c r="R58" s="144"/>
      <c r="S58" s="144"/>
      <c r="T58" s="144"/>
      <c r="U58" s="144"/>
      <c r="V58" s="144"/>
      <c r="W58" s="144"/>
      <c r="X58" s="144"/>
      <c r="Y58" s="144"/>
      <c r="Z58" s="144"/>
      <c r="AA58" s="144"/>
      <c r="AB58" s="144"/>
      <c r="AC58" s="144"/>
      <c r="AD58" s="144"/>
      <c r="AE58" s="144"/>
      <c r="AF58" s="144"/>
      <c r="AG58" s="144"/>
      <c r="AH58" s="144"/>
    </row>
    <row r="59" spans="1:34" ht="53.25" customHeight="1">
      <c r="A59" s="246"/>
      <c r="B59" s="247"/>
      <c r="C59" s="247"/>
      <c r="D59" s="247"/>
      <c r="E59" s="247"/>
      <c r="F59" s="247"/>
      <c r="G59" s="247"/>
      <c r="H59" s="247"/>
      <c r="I59" s="247"/>
      <c r="J59" s="247"/>
      <c r="K59" s="247"/>
      <c r="L59" s="247"/>
      <c r="M59" s="247"/>
      <c r="N59" s="247"/>
      <c r="R59" s="144"/>
      <c r="S59" s="144"/>
      <c r="T59" s="144"/>
      <c r="U59" s="144"/>
      <c r="V59" s="144"/>
      <c r="W59" s="144"/>
      <c r="X59" s="144"/>
      <c r="Y59" s="144"/>
      <c r="Z59" s="144"/>
      <c r="AA59" s="144"/>
      <c r="AB59" s="144"/>
      <c r="AC59" s="144"/>
      <c r="AD59" s="144"/>
      <c r="AE59" s="144"/>
      <c r="AF59" s="144"/>
      <c r="AG59" s="144"/>
      <c r="AH59" s="144"/>
    </row>
    <row r="60" spans="1:34" ht="39" customHeight="1">
      <c r="A60" s="162"/>
      <c r="B60" s="237" t="s">
        <v>178</v>
      </c>
      <c r="C60" s="521" t="s">
        <v>409</v>
      </c>
      <c r="D60" s="521"/>
      <c r="E60" s="521"/>
      <c r="F60" s="521"/>
      <c r="G60" s="521"/>
      <c r="H60" s="521"/>
      <c r="I60" s="521"/>
      <c r="J60" s="521"/>
      <c r="K60" s="521"/>
      <c r="L60" s="521"/>
      <c r="M60" s="153"/>
      <c r="N60" s="153"/>
      <c r="R60" s="144"/>
      <c r="S60" s="144"/>
      <c r="T60" s="144"/>
      <c r="U60" s="144"/>
      <c r="V60" s="144"/>
      <c r="W60" s="144"/>
      <c r="X60" s="144"/>
      <c r="Y60" s="144"/>
      <c r="Z60" s="144"/>
      <c r="AA60" s="144"/>
      <c r="AB60" s="144"/>
      <c r="AC60" s="144"/>
      <c r="AD60" s="144"/>
      <c r="AE60" s="144"/>
      <c r="AF60" s="144"/>
      <c r="AG60" s="144"/>
      <c r="AH60" s="144"/>
    </row>
    <row r="61" spans="1:34" ht="13.5" customHeight="1">
      <c r="A61" s="162"/>
      <c r="B61" s="154"/>
      <c r="C61" s="522" t="s">
        <v>179</v>
      </c>
      <c r="D61" s="522"/>
      <c r="E61" s="522"/>
      <c r="F61" s="522"/>
      <c r="G61" s="522"/>
      <c r="H61" s="522"/>
      <c r="I61" s="522"/>
      <c r="J61" s="522"/>
      <c r="K61" s="522"/>
      <c r="L61" s="522"/>
      <c r="M61" s="153"/>
      <c r="N61" s="153"/>
      <c r="R61" s="144"/>
      <c r="S61" s="144"/>
      <c r="T61" s="144"/>
      <c r="U61" s="144"/>
      <c r="V61" s="144"/>
      <c r="W61" s="144"/>
      <c r="X61" s="144"/>
      <c r="Y61" s="144"/>
      <c r="Z61" s="144"/>
      <c r="AA61" s="144"/>
      <c r="AB61" s="144"/>
      <c r="AC61" s="144"/>
      <c r="AD61" s="144"/>
      <c r="AE61" s="144"/>
      <c r="AF61" s="144"/>
      <c r="AG61" s="144"/>
      <c r="AH61" s="144"/>
    </row>
    <row r="62" spans="1:34" ht="30" customHeight="1">
      <c r="A62" s="162"/>
      <c r="B62" s="237" t="s">
        <v>180</v>
      </c>
      <c r="C62" s="521" t="s">
        <v>410</v>
      </c>
      <c r="D62" s="521"/>
      <c r="E62" s="521"/>
      <c r="F62" s="521"/>
      <c r="G62" s="521"/>
      <c r="H62" s="521"/>
      <c r="I62" s="521"/>
      <c r="J62" s="521"/>
      <c r="K62" s="521"/>
      <c r="L62" s="521"/>
      <c r="M62" s="153"/>
      <c r="N62" s="153"/>
      <c r="R62" s="144"/>
      <c r="S62" s="144"/>
      <c r="T62" s="144"/>
      <c r="U62" s="144"/>
      <c r="V62" s="144"/>
      <c r="W62" s="144"/>
      <c r="X62" s="144"/>
      <c r="Y62" s="144"/>
      <c r="Z62" s="144"/>
      <c r="AA62" s="144"/>
      <c r="AB62" s="144"/>
      <c r="AC62" s="144"/>
      <c r="AD62" s="144"/>
      <c r="AE62" s="144"/>
      <c r="AF62" s="144"/>
      <c r="AG62" s="144"/>
      <c r="AH62" s="144"/>
    </row>
    <row r="63" spans="1:34" ht="13.5" customHeight="1">
      <c r="A63" s="162"/>
      <c r="B63" s="153"/>
      <c r="C63" s="522" t="s">
        <v>179</v>
      </c>
      <c r="D63" s="522"/>
      <c r="E63" s="522"/>
      <c r="F63" s="522"/>
      <c r="G63" s="522"/>
      <c r="H63" s="522"/>
      <c r="I63" s="522"/>
      <c r="J63" s="522"/>
      <c r="K63" s="522"/>
      <c r="L63" s="522"/>
      <c r="M63" s="153"/>
      <c r="N63" s="153"/>
      <c r="R63" s="144"/>
      <c r="S63" s="144"/>
      <c r="T63" s="144"/>
      <c r="U63" s="144"/>
      <c r="V63" s="144"/>
      <c r="W63" s="144"/>
      <c r="X63" s="144"/>
      <c r="Y63" s="144"/>
      <c r="Z63" s="144"/>
      <c r="AA63" s="144"/>
      <c r="AB63" s="144"/>
      <c r="AC63" s="144"/>
      <c r="AD63" s="144"/>
      <c r="AE63" s="144"/>
      <c r="AF63" s="144"/>
      <c r="AG63" s="144"/>
      <c r="AH63" s="144"/>
    </row>
    <row r="65" spans="2:34" ht="11.25">
      <c r="B65" s="150"/>
      <c r="D65" s="150"/>
      <c r="F65" s="150"/>
      <c r="R65" s="144"/>
      <c r="S65" s="144"/>
      <c r="T65" s="144"/>
      <c r="U65" s="144"/>
      <c r="V65" s="144"/>
      <c r="W65" s="144"/>
      <c r="X65" s="144"/>
      <c r="Y65" s="144"/>
      <c r="Z65" s="144"/>
      <c r="AA65" s="144"/>
      <c r="AB65" s="144"/>
      <c r="AC65" s="144"/>
      <c r="AD65" s="144"/>
      <c r="AE65" s="144"/>
      <c r="AF65" s="144"/>
      <c r="AG65" s="144"/>
      <c r="AH65" s="144"/>
    </row>
    <row r="69" spans="2:34" ht="11.25">
      <c r="R69" s="144"/>
      <c r="S69" s="144"/>
      <c r="T69" s="144"/>
      <c r="U69" s="144"/>
      <c r="V69" s="144"/>
      <c r="W69" s="144"/>
      <c r="X69" s="144"/>
      <c r="Y69" s="144"/>
      <c r="Z69" s="144"/>
      <c r="AA69" s="144"/>
      <c r="AB69" s="144"/>
      <c r="AC69" s="144"/>
      <c r="AD69" s="144"/>
      <c r="AE69" s="144"/>
      <c r="AF69" s="144"/>
      <c r="AG69" s="144"/>
      <c r="AH69" s="144"/>
    </row>
    <row r="86" s="144" customFormat="1" ht="11.25"/>
    <row r="89" s="144" customFormat="1" ht="11.25"/>
    <row r="142" s="144" customFormat="1" ht="11.25"/>
    <row r="143" s="144" customFormat="1" ht="11.25"/>
    <row r="146" s="144" customFormat="1" ht="11.25"/>
    <row r="163" s="144" customFormat="1" ht="11.25"/>
    <row r="164" s="144" customFormat="1" ht="11.25"/>
    <row r="176" s="144" customFormat="1" ht="11.25"/>
    <row r="190" s="144" customFormat="1" ht="11.25"/>
  </sheetData>
  <mergeCells count="49">
    <mergeCell ref="J4:N4"/>
    <mergeCell ref="J5:N6"/>
    <mergeCell ref="M7:N7"/>
    <mergeCell ref="A4:C4"/>
    <mergeCell ref="A5:D5"/>
    <mergeCell ref="A6:D6"/>
    <mergeCell ref="B7:D7"/>
    <mergeCell ref="L32:M32"/>
    <mergeCell ref="D10:N10"/>
    <mergeCell ref="A13:N13"/>
    <mergeCell ref="A14:N14"/>
    <mergeCell ref="A16:N16"/>
    <mergeCell ref="A17:N17"/>
    <mergeCell ref="A18:N18"/>
    <mergeCell ref="A20:N20"/>
    <mergeCell ref="A21:N21"/>
    <mergeCell ref="B23:F23"/>
    <mergeCell ref="B24:F24"/>
    <mergeCell ref="L31:M31"/>
    <mergeCell ref="L33:M33"/>
    <mergeCell ref="A36:A38"/>
    <mergeCell ref="B36:B38"/>
    <mergeCell ref="C36:E38"/>
    <mergeCell ref="F36:F38"/>
    <mergeCell ref="G36:I37"/>
    <mergeCell ref="J36:L37"/>
    <mergeCell ref="M36:M38"/>
    <mergeCell ref="C51:K51"/>
    <mergeCell ref="N36:N38"/>
    <mergeCell ref="C39:E39"/>
    <mergeCell ref="A40:N40"/>
    <mergeCell ref="C41:E41"/>
    <mergeCell ref="C42:N42"/>
    <mergeCell ref="C43:N43"/>
    <mergeCell ref="C44:N44"/>
    <mergeCell ref="C45:N45"/>
    <mergeCell ref="C46:E46"/>
    <mergeCell ref="C49:K49"/>
    <mergeCell ref="C50:K50"/>
    <mergeCell ref="C60:L60"/>
    <mergeCell ref="C61:L61"/>
    <mergeCell ref="C62:L62"/>
    <mergeCell ref="C63:L63"/>
    <mergeCell ref="C52:K52"/>
    <mergeCell ref="C53:K53"/>
    <mergeCell ref="C54:K54"/>
    <mergeCell ref="C55:K55"/>
    <mergeCell ref="C56:K56"/>
    <mergeCell ref="C57:K57"/>
  </mergeCells>
  <printOptions horizontalCentered="1"/>
  <pageMargins left="0.78740157480314965" right="0.23622047244094491" top="0.35433070866141736" bottom="0.31496062992125984" header="0.11811023622047245" footer="0.11811023622047245"/>
  <pageSetup paperSize="9" scale="41" fitToHeight="0" orientation="portrait" r:id="rId1"/>
  <headerFooter>
    <oddHeader>&amp;LГРАНД-Смета, версия 2022.1</oddHeader>
    <oddFooter>&amp;R&amp;8Страница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N492"/>
  <sheetViews>
    <sheetView view="pageBreakPreview" topLeftCell="A10" zoomScale="60" zoomScaleNormal="100" workbookViewId="0">
      <selection activeCell="C36" sqref="C36:E38"/>
    </sheetView>
  </sheetViews>
  <sheetFormatPr defaultColWidth="9.140625" defaultRowHeight="10.5" customHeight="1"/>
  <cols>
    <col min="1" max="1" width="8.85546875" style="144" customWidth="1"/>
    <col min="2" max="2" width="25.85546875" style="144" customWidth="1"/>
    <col min="3" max="3" width="19.5703125" style="144" customWidth="1"/>
    <col min="4" max="4" width="10.42578125" style="144" customWidth="1"/>
    <col min="5" max="5" width="32.28515625" style="144" customWidth="1"/>
    <col min="6" max="6" width="13.5703125" style="144" customWidth="1"/>
    <col min="7" max="7" width="11.85546875" style="144" customWidth="1"/>
    <col min="8" max="8" width="13" style="144" customWidth="1"/>
    <col min="9" max="9" width="17.85546875" style="144" customWidth="1"/>
    <col min="10" max="10" width="19.28515625" style="144" customWidth="1"/>
    <col min="11" max="11" width="15.42578125" style="144" customWidth="1"/>
    <col min="12" max="12" width="21.140625" style="144" customWidth="1"/>
    <col min="13" max="13" width="16.7109375" style="144" customWidth="1"/>
    <col min="14" max="14" width="25.7109375" style="144" customWidth="1"/>
    <col min="15" max="15" width="14" style="144" customWidth="1"/>
    <col min="16" max="16" width="14.28515625" style="144" customWidth="1"/>
    <col min="17" max="17" width="9.140625" style="144"/>
    <col min="18" max="20" width="9.140625" style="151"/>
    <col min="21" max="21" width="9.140625" style="144"/>
    <col min="22" max="22" width="49.85546875" style="145" hidden="1" customWidth="1"/>
    <col min="23" max="23" width="44.28515625" style="145" hidden="1" customWidth="1"/>
    <col min="24" max="24" width="101.5703125" style="145" hidden="1" customWidth="1"/>
    <col min="25" max="28" width="141" style="145" hidden="1" customWidth="1"/>
    <col min="29" max="33" width="34.140625" style="145" hidden="1" customWidth="1"/>
    <col min="34" max="34" width="141" style="145" hidden="1" customWidth="1"/>
    <col min="35" max="35" width="84.42578125" style="145" hidden="1" customWidth="1"/>
    <col min="36" max="37" width="112" style="145" hidden="1" customWidth="1"/>
    <col min="38" max="40" width="84.42578125" style="145" hidden="1" customWidth="1"/>
    <col min="41" max="16384" width="9.140625" style="144"/>
  </cols>
  <sheetData>
    <row r="1" spans="1:26" s="144" customFormat="1" ht="24.75" customHeight="1">
      <c r="A1" s="143"/>
      <c r="N1" s="152" t="s">
        <v>136</v>
      </c>
    </row>
    <row r="2" spans="1:26" s="144" customFormat="1" ht="23.25" customHeight="1">
      <c r="A2" s="153"/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4" t="s">
        <v>137</v>
      </c>
    </row>
    <row r="3" spans="1:26" s="144" customFormat="1" ht="18.75" customHeight="1">
      <c r="A3" s="153"/>
      <c r="B3" s="153"/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4"/>
    </row>
    <row r="4" spans="1:26" s="144" customFormat="1" ht="32.25" customHeight="1">
      <c r="A4" s="542" t="s">
        <v>11</v>
      </c>
      <c r="B4" s="542"/>
      <c r="C4" s="542"/>
      <c r="D4" s="155"/>
      <c r="E4" s="153"/>
      <c r="F4" s="153"/>
      <c r="G4" s="153"/>
      <c r="H4" s="153"/>
      <c r="I4" s="153"/>
      <c r="J4" s="542" t="s">
        <v>12</v>
      </c>
      <c r="K4" s="542"/>
      <c r="L4" s="542"/>
      <c r="M4" s="542"/>
      <c r="N4" s="542"/>
    </row>
    <row r="5" spans="1:26" s="144" customFormat="1" ht="29.25" customHeight="1">
      <c r="A5" s="553"/>
      <c r="B5" s="553"/>
      <c r="C5" s="553"/>
      <c r="D5" s="553"/>
      <c r="E5" s="157"/>
      <c r="F5" s="153"/>
      <c r="G5" s="153"/>
      <c r="H5" s="153"/>
      <c r="I5" s="153"/>
      <c r="J5" s="524" t="s">
        <v>405</v>
      </c>
      <c r="K5" s="524"/>
      <c r="L5" s="524"/>
      <c r="M5" s="524"/>
      <c r="N5" s="524"/>
    </row>
    <row r="6" spans="1:26" s="144" customFormat="1" ht="14.25" customHeight="1">
      <c r="A6" s="523"/>
      <c r="B6" s="523"/>
      <c r="C6" s="523"/>
      <c r="D6" s="523"/>
      <c r="E6" s="153"/>
      <c r="F6" s="153"/>
      <c r="G6" s="153"/>
      <c r="H6" s="153"/>
      <c r="I6" s="153"/>
      <c r="J6" s="524"/>
      <c r="K6" s="524"/>
      <c r="L6" s="524"/>
      <c r="M6" s="524"/>
      <c r="N6" s="524"/>
      <c r="V6" s="145" t="s">
        <v>80</v>
      </c>
      <c r="W6" s="145" t="s">
        <v>80</v>
      </c>
    </row>
    <row r="7" spans="1:26" s="144" customFormat="1" ht="24.75" customHeight="1">
      <c r="A7" s="159"/>
      <c r="B7" s="160"/>
      <c r="C7" s="554"/>
      <c r="D7" s="554"/>
      <c r="E7" s="153"/>
      <c r="F7" s="153"/>
      <c r="G7" s="153"/>
      <c r="H7" s="153"/>
      <c r="I7" s="153"/>
      <c r="J7" s="248"/>
      <c r="K7" s="248"/>
      <c r="L7" s="248"/>
      <c r="M7" s="555" t="s">
        <v>406</v>
      </c>
      <c r="N7" s="555"/>
    </row>
    <row r="8" spans="1:26" s="144" customFormat="1" ht="39" customHeight="1">
      <c r="A8" s="162" t="s">
        <v>291</v>
      </c>
      <c r="B8" s="163"/>
      <c r="C8" s="163"/>
      <c r="D8" s="163"/>
      <c r="E8" s="153"/>
      <c r="F8" s="153"/>
      <c r="G8" s="153"/>
      <c r="H8" s="153"/>
      <c r="I8" s="153"/>
      <c r="J8" s="249"/>
      <c r="K8" s="249"/>
      <c r="L8" s="155"/>
      <c r="M8" s="155"/>
      <c r="N8" s="250" t="s">
        <v>291</v>
      </c>
    </row>
    <row r="9" spans="1:26" s="144" customFormat="1" ht="15.75" customHeight="1">
      <c r="A9" s="153"/>
      <c r="B9" s="153"/>
      <c r="C9" s="153"/>
      <c r="D9" s="153"/>
      <c r="E9" s="153"/>
      <c r="F9" s="164"/>
      <c r="G9" s="153"/>
      <c r="H9" s="153"/>
      <c r="I9" s="153"/>
      <c r="J9" s="153"/>
      <c r="K9" s="153"/>
      <c r="L9" s="153"/>
      <c r="M9" s="153"/>
      <c r="N9" s="153"/>
    </row>
    <row r="10" spans="1:26" s="144" customFormat="1" ht="87.75" customHeight="1">
      <c r="A10" s="165" t="s">
        <v>138</v>
      </c>
      <c r="B10" s="163"/>
      <c r="C10" s="153"/>
      <c r="D10" s="523" t="s">
        <v>181</v>
      </c>
      <c r="E10" s="523"/>
      <c r="F10" s="523"/>
      <c r="G10" s="523"/>
      <c r="H10" s="523"/>
      <c r="I10" s="523"/>
      <c r="J10" s="523"/>
      <c r="K10" s="523"/>
      <c r="L10" s="523"/>
      <c r="M10" s="523"/>
      <c r="N10" s="523"/>
      <c r="X10" s="145" t="s">
        <v>181</v>
      </c>
    </row>
    <row r="11" spans="1:26" s="144" customFormat="1" ht="46.5" customHeight="1">
      <c r="A11" s="166" t="s">
        <v>139</v>
      </c>
      <c r="B11" s="153"/>
      <c r="C11" s="153"/>
      <c r="D11" s="161" t="s">
        <v>262</v>
      </c>
      <c r="E11" s="161"/>
      <c r="F11" s="167"/>
      <c r="G11" s="167"/>
      <c r="H11" s="167"/>
      <c r="I11" s="167"/>
      <c r="J11" s="167"/>
      <c r="K11" s="167"/>
      <c r="L11" s="167"/>
      <c r="M11" s="167"/>
      <c r="N11" s="167"/>
    </row>
    <row r="12" spans="1:26" s="144" customFormat="1" ht="8.25" customHeight="1">
      <c r="A12" s="166"/>
      <c r="B12" s="153"/>
      <c r="C12" s="153"/>
      <c r="D12" s="153"/>
      <c r="E12" s="153"/>
      <c r="F12" s="163"/>
      <c r="G12" s="163"/>
      <c r="H12" s="163"/>
      <c r="I12" s="163"/>
      <c r="J12" s="163"/>
      <c r="K12" s="163"/>
      <c r="L12" s="163"/>
      <c r="M12" s="163"/>
      <c r="N12" s="163"/>
    </row>
    <row r="13" spans="1:26" s="144" customFormat="1" ht="20.25" customHeight="1">
      <c r="A13" s="539" t="s">
        <v>293</v>
      </c>
      <c r="B13" s="539"/>
      <c r="C13" s="539"/>
      <c r="D13" s="539"/>
      <c r="E13" s="539"/>
      <c r="F13" s="539"/>
      <c r="G13" s="539"/>
      <c r="H13" s="539"/>
      <c r="I13" s="539"/>
      <c r="J13" s="539"/>
      <c r="K13" s="539"/>
      <c r="L13" s="539"/>
      <c r="M13" s="539"/>
      <c r="N13" s="539"/>
      <c r="Y13" s="145" t="s">
        <v>293</v>
      </c>
    </row>
    <row r="14" spans="1:26" s="144" customFormat="1" ht="37.5" customHeight="1">
      <c r="A14" s="556" t="s">
        <v>24</v>
      </c>
      <c r="B14" s="556"/>
      <c r="C14" s="556"/>
      <c r="D14" s="556"/>
      <c r="E14" s="556"/>
      <c r="F14" s="556"/>
      <c r="G14" s="556"/>
      <c r="H14" s="556"/>
      <c r="I14" s="556"/>
      <c r="J14" s="556"/>
      <c r="K14" s="556"/>
      <c r="L14" s="556"/>
      <c r="M14" s="556"/>
      <c r="N14" s="556"/>
    </row>
    <row r="15" spans="1:26" s="144" customFormat="1" ht="8.25" customHeight="1">
      <c r="A15" s="168"/>
      <c r="B15" s="169"/>
      <c r="C15" s="169"/>
      <c r="D15" s="169"/>
      <c r="E15" s="169"/>
      <c r="F15" s="169"/>
      <c r="G15" s="169"/>
      <c r="H15" s="169"/>
      <c r="I15" s="169"/>
      <c r="J15" s="169"/>
      <c r="K15" s="169"/>
      <c r="L15" s="169"/>
      <c r="M15" s="169"/>
      <c r="N15" s="169"/>
    </row>
    <row r="16" spans="1:26" s="144" customFormat="1" ht="20.25">
      <c r="A16" s="540"/>
      <c r="B16" s="540"/>
      <c r="C16" s="540"/>
      <c r="D16" s="540"/>
      <c r="E16" s="540"/>
      <c r="F16" s="540"/>
      <c r="G16" s="540"/>
      <c r="H16" s="540"/>
      <c r="I16" s="540"/>
      <c r="J16" s="540"/>
      <c r="K16" s="540"/>
      <c r="L16" s="540"/>
      <c r="M16" s="540"/>
      <c r="N16" s="540"/>
      <c r="Z16" s="145" t="s">
        <v>80</v>
      </c>
    </row>
    <row r="17" spans="1:27" s="144" customFormat="1" ht="39" customHeight="1">
      <c r="A17" s="556" t="s">
        <v>140</v>
      </c>
      <c r="B17" s="556"/>
      <c r="C17" s="556"/>
      <c r="D17" s="556"/>
      <c r="E17" s="556"/>
      <c r="F17" s="556"/>
      <c r="G17" s="556"/>
      <c r="H17" s="556"/>
      <c r="I17" s="556"/>
      <c r="J17" s="556"/>
      <c r="K17" s="556"/>
      <c r="L17" s="556"/>
      <c r="M17" s="556"/>
      <c r="N17" s="556"/>
    </row>
    <row r="18" spans="1:27" s="144" customFormat="1" ht="24" customHeight="1">
      <c r="A18" s="538" t="s">
        <v>299</v>
      </c>
      <c r="B18" s="538"/>
      <c r="C18" s="538"/>
      <c r="D18" s="538"/>
      <c r="E18" s="538"/>
      <c r="F18" s="538"/>
      <c r="G18" s="538"/>
      <c r="H18" s="538"/>
      <c r="I18" s="538"/>
      <c r="J18" s="538"/>
      <c r="K18" s="538"/>
      <c r="L18" s="538"/>
      <c r="M18" s="538"/>
      <c r="N18" s="538"/>
    </row>
    <row r="19" spans="1:27" s="144" customFormat="1" ht="8.25" customHeight="1">
      <c r="A19" s="170"/>
      <c r="B19" s="164"/>
      <c r="C19" s="164"/>
      <c r="D19" s="164"/>
      <c r="E19" s="164"/>
      <c r="F19" s="164"/>
      <c r="G19" s="164"/>
      <c r="H19" s="164"/>
      <c r="I19" s="164"/>
      <c r="J19" s="164"/>
      <c r="K19" s="164"/>
      <c r="L19" s="164"/>
      <c r="M19" s="164"/>
      <c r="N19" s="164"/>
    </row>
    <row r="20" spans="1:27" s="144" customFormat="1" ht="20.25" customHeight="1">
      <c r="A20" s="539" t="s">
        <v>289</v>
      </c>
      <c r="B20" s="539"/>
      <c r="C20" s="539"/>
      <c r="D20" s="539"/>
      <c r="E20" s="539"/>
      <c r="F20" s="539"/>
      <c r="G20" s="539"/>
      <c r="H20" s="539"/>
      <c r="I20" s="539"/>
      <c r="J20" s="539"/>
      <c r="K20" s="539"/>
      <c r="L20" s="539"/>
      <c r="M20" s="539"/>
      <c r="N20" s="539"/>
      <c r="AA20" s="145" t="s">
        <v>289</v>
      </c>
    </row>
    <row r="21" spans="1:27" s="144" customFormat="1" ht="45.75" customHeight="1">
      <c r="A21" s="556" t="s">
        <v>142</v>
      </c>
      <c r="B21" s="556"/>
      <c r="C21" s="556"/>
      <c r="D21" s="556"/>
      <c r="E21" s="556"/>
      <c r="F21" s="556"/>
      <c r="G21" s="556"/>
      <c r="H21" s="556"/>
      <c r="I21" s="556"/>
      <c r="J21" s="556"/>
      <c r="K21" s="556"/>
      <c r="L21" s="556"/>
      <c r="M21" s="556"/>
      <c r="N21" s="556"/>
    </row>
    <row r="22" spans="1:27" s="144" customFormat="1" ht="30" customHeight="1">
      <c r="A22" s="162" t="s">
        <v>143</v>
      </c>
      <c r="B22" s="171" t="s">
        <v>144</v>
      </c>
      <c r="C22" s="153" t="s">
        <v>145</v>
      </c>
      <c r="D22" s="153"/>
      <c r="E22" s="153"/>
      <c r="F22" s="157"/>
      <c r="G22" s="157"/>
      <c r="H22" s="157"/>
      <c r="I22" s="157"/>
      <c r="J22" s="157"/>
      <c r="K22" s="157"/>
      <c r="L22" s="157"/>
      <c r="M22" s="157"/>
      <c r="N22" s="157"/>
    </row>
    <row r="23" spans="1:27" s="144" customFormat="1" ht="38.25" customHeight="1">
      <c r="A23" s="162" t="s">
        <v>82</v>
      </c>
      <c r="B23" s="540" t="s">
        <v>294</v>
      </c>
      <c r="C23" s="540"/>
      <c r="D23" s="540"/>
      <c r="E23" s="540"/>
      <c r="F23" s="540"/>
      <c r="G23" s="157"/>
      <c r="H23" s="157"/>
      <c r="I23" s="157"/>
      <c r="J23" s="157"/>
      <c r="K23" s="157"/>
      <c r="L23" s="157"/>
      <c r="M23" s="157"/>
      <c r="N23" s="157"/>
    </row>
    <row r="24" spans="1:27" s="144" customFormat="1" ht="35.25" customHeight="1">
      <c r="A24" s="153"/>
      <c r="B24" s="564" t="s">
        <v>146</v>
      </c>
      <c r="C24" s="564"/>
      <c r="D24" s="564"/>
      <c r="E24" s="564"/>
      <c r="F24" s="564"/>
      <c r="G24" s="172"/>
      <c r="H24" s="172"/>
      <c r="I24" s="172"/>
      <c r="J24" s="172"/>
      <c r="K24" s="172"/>
      <c r="L24" s="172"/>
      <c r="M24" s="173"/>
      <c r="N24" s="172"/>
    </row>
    <row r="25" spans="1:27" s="144" customFormat="1" ht="26.25" customHeight="1">
      <c r="A25" s="153"/>
      <c r="B25" s="153"/>
      <c r="C25" s="153"/>
      <c r="D25" s="174"/>
      <c r="E25" s="174"/>
      <c r="F25" s="174"/>
      <c r="G25" s="174"/>
      <c r="H25" s="174"/>
      <c r="I25" s="174"/>
      <c r="J25" s="174"/>
      <c r="K25" s="174"/>
      <c r="L25" s="174"/>
      <c r="M25" s="172"/>
      <c r="N25" s="172"/>
    </row>
    <row r="26" spans="1:27" s="144" customFormat="1" ht="24.75" customHeight="1">
      <c r="A26" s="175" t="s">
        <v>147</v>
      </c>
      <c r="B26" s="153"/>
      <c r="C26" s="153"/>
      <c r="D26" s="161" t="s">
        <v>266</v>
      </c>
      <c r="E26" s="153"/>
      <c r="F26" s="176"/>
      <c r="G26" s="176"/>
      <c r="H26" s="176"/>
      <c r="I26" s="176"/>
      <c r="J26" s="176"/>
      <c r="K26" s="176"/>
      <c r="L26" s="176"/>
      <c r="M26" s="176"/>
      <c r="N26" s="176"/>
    </row>
    <row r="27" spans="1:27" s="144" customFormat="1" ht="15.75" customHeight="1">
      <c r="A27" s="153"/>
      <c r="B27" s="153"/>
      <c r="C27" s="153"/>
      <c r="D27" s="176"/>
      <c r="E27" s="176"/>
      <c r="F27" s="176"/>
      <c r="G27" s="176"/>
      <c r="H27" s="176"/>
      <c r="I27" s="176"/>
      <c r="J27" s="176"/>
      <c r="K27" s="176"/>
      <c r="L27" s="176"/>
      <c r="M27" s="176"/>
      <c r="N27" s="176"/>
    </row>
    <row r="28" spans="1:27" s="144" customFormat="1" ht="24" customHeight="1">
      <c r="A28" s="175" t="s">
        <v>148</v>
      </c>
      <c r="B28" s="153"/>
      <c r="C28" s="177">
        <v>443.70600000000002</v>
      </c>
      <c r="D28" s="178" t="s">
        <v>606</v>
      </c>
      <c r="E28" s="179" t="s">
        <v>149</v>
      </c>
      <c r="F28" s="153"/>
      <c r="G28" s="153"/>
      <c r="H28" s="153"/>
      <c r="I28" s="153"/>
      <c r="J28" s="153"/>
      <c r="K28" s="153"/>
      <c r="L28" s="180"/>
      <c r="M28" s="180"/>
      <c r="N28" s="153"/>
    </row>
    <row r="29" spans="1:27" s="144" customFormat="1" ht="20.25" customHeight="1">
      <c r="A29" s="153"/>
      <c r="B29" s="153" t="s">
        <v>150</v>
      </c>
      <c r="C29" s="181"/>
      <c r="D29" s="182"/>
      <c r="E29" s="179"/>
      <c r="F29" s="153"/>
      <c r="G29" s="153"/>
      <c r="H29" s="153"/>
      <c r="I29" s="153"/>
      <c r="J29" s="153"/>
      <c r="K29" s="153"/>
      <c r="L29" s="153"/>
      <c r="M29" s="153"/>
      <c r="N29" s="153"/>
    </row>
    <row r="30" spans="1:27" s="144" customFormat="1" ht="25.5" customHeight="1">
      <c r="A30" s="153"/>
      <c r="B30" s="153" t="s">
        <v>151</v>
      </c>
      <c r="C30" s="177">
        <v>435.57</v>
      </c>
      <c r="D30" s="178" t="s">
        <v>607</v>
      </c>
      <c r="E30" s="179" t="s">
        <v>149</v>
      </c>
      <c r="F30" s="153"/>
      <c r="G30" s="153" t="s">
        <v>153</v>
      </c>
      <c r="H30" s="153"/>
      <c r="I30" s="153"/>
      <c r="J30" s="153"/>
      <c r="K30" s="153"/>
      <c r="L30" s="177">
        <v>22.31</v>
      </c>
      <c r="M30" s="178" t="s">
        <v>300</v>
      </c>
      <c r="N30" s="179" t="s">
        <v>149</v>
      </c>
    </row>
    <row r="31" spans="1:27" s="144" customFormat="1" ht="33.75" customHeight="1">
      <c r="A31" s="153"/>
      <c r="B31" s="153" t="s">
        <v>31</v>
      </c>
      <c r="C31" s="177">
        <v>8.14</v>
      </c>
      <c r="D31" s="183" t="s">
        <v>608</v>
      </c>
      <c r="E31" s="179" t="s">
        <v>149</v>
      </c>
      <c r="F31" s="153"/>
      <c r="G31" s="153" t="s">
        <v>154</v>
      </c>
      <c r="H31" s="153"/>
      <c r="I31" s="153"/>
      <c r="J31" s="153"/>
      <c r="K31" s="153"/>
      <c r="L31" s="557">
        <v>92.91</v>
      </c>
      <c r="M31" s="557"/>
      <c r="N31" s="179" t="s">
        <v>155</v>
      </c>
    </row>
    <row r="32" spans="1:27" s="144" customFormat="1" ht="36.75" customHeight="1">
      <c r="A32" s="153"/>
      <c r="B32" s="153" t="s">
        <v>156</v>
      </c>
      <c r="C32" s="177">
        <v>0</v>
      </c>
      <c r="D32" s="183" t="s">
        <v>152</v>
      </c>
      <c r="E32" s="179" t="s">
        <v>149</v>
      </c>
      <c r="F32" s="153"/>
      <c r="G32" s="153" t="s">
        <v>157</v>
      </c>
      <c r="H32" s="153"/>
      <c r="I32" s="153"/>
      <c r="J32" s="153"/>
      <c r="K32" s="153"/>
      <c r="L32" s="557">
        <v>27.84</v>
      </c>
      <c r="M32" s="557"/>
      <c r="N32" s="179" t="s">
        <v>155</v>
      </c>
    </row>
    <row r="33" spans="1:32" s="144" customFormat="1" ht="33.75" customHeight="1">
      <c r="A33" s="153"/>
      <c r="B33" s="153" t="s">
        <v>158</v>
      </c>
      <c r="C33" s="177">
        <v>0</v>
      </c>
      <c r="D33" s="178" t="s">
        <v>152</v>
      </c>
      <c r="E33" s="179" t="s">
        <v>149</v>
      </c>
      <c r="F33" s="153"/>
      <c r="G33" s="153" t="s">
        <v>159</v>
      </c>
      <c r="H33" s="153"/>
      <c r="I33" s="153"/>
      <c r="J33" s="153"/>
      <c r="K33" s="153"/>
      <c r="L33" s="565"/>
      <c r="M33" s="565"/>
      <c r="N33" s="153"/>
    </row>
    <row r="34" spans="1:32" s="144" customFormat="1" ht="12.75" customHeight="1">
      <c r="A34" s="153"/>
      <c r="B34" s="153"/>
      <c r="C34" s="181"/>
      <c r="D34" s="182"/>
      <c r="E34" s="156"/>
      <c r="F34" s="153"/>
      <c r="G34" s="153"/>
      <c r="H34" s="153"/>
      <c r="I34" s="153"/>
      <c r="J34" s="153"/>
      <c r="K34" s="153"/>
      <c r="L34" s="176"/>
      <c r="M34" s="176"/>
      <c r="N34" s="153"/>
    </row>
    <row r="35" spans="1:32" s="144" customFormat="1" ht="9.75" customHeight="1">
      <c r="A35" s="184"/>
      <c r="B35" s="153"/>
      <c r="C35" s="153"/>
      <c r="D35" s="153"/>
      <c r="E35" s="153"/>
      <c r="F35" s="153"/>
      <c r="G35" s="153"/>
      <c r="H35" s="153"/>
      <c r="I35" s="153"/>
      <c r="J35" s="153"/>
      <c r="K35" s="153"/>
      <c r="L35" s="153"/>
      <c r="M35" s="153"/>
      <c r="N35" s="153"/>
    </row>
    <row r="36" spans="1:32" s="144" customFormat="1" ht="36" customHeight="1">
      <c r="A36" s="566" t="s">
        <v>0</v>
      </c>
      <c r="B36" s="558" t="s">
        <v>59</v>
      </c>
      <c r="C36" s="569" t="s">
        <v>3</v>
      </c>
      <c r="D36" s="570"/>
      <c r="E36" s="571"/>
      <c r="F36" s="558" t="s">
        <v>160</v>
      </c>
      <c r="G36" s="569" t="s">
        <v>127</v>
      </c>
      <c r="H36" s="570"/>
      <c r="I36" s="571"/>
      <c r="J36" s="569" t="s">
        <v>161</v>
      </c>
      <c r="K36" s="570"/>
      <c r="L36" s="571"/>
      <c r="M36" s="558" t="s">
        <v>162</v>
      </c>
      <c r="N36" s="558" t="s">
        <v>163</v>
      </c>
    </row>
    <row r="37" spans="1:32" s="144" customFormat="1" ht="57" customHeight="1">
      <c r="A37" s="567"/>
      <c r="B37" s="559"/>
      <c r="C37" s="572"/>
      <c r="D37" s="573"/>
      <c r="E37" s="574"/>
      <c r="F37" s="559"/>
      <c r="G37" s="575"/>
      <c r="H37" s="576"/>
      <c r="I37" s="577"/>
      <c r="J37" s="575"/>
      <c r="K37" s="576"/>
      <c r="L37" s="577"/>
      <c r="M37" s="559"/>
      <c r="N37" s="559"/>
    </row>
    <row r="38" spans="1:32" s="144" customFormat="1" ht="91.5" customHeight="1">
      <c r="A38" s="568"/>
      <c r="B38" s="560"/>
      <c r="C38" s="575"/>
      <c r="D38" s="576"/>
      <c r="E38" s="577"/>
      <c r="F38" s="560"/>
      <c r="G38" s="185" t="s">
        <v>164</v>
      </c>
      <c r="H38" s="185" t="s">
        <v>165</v>
      </c>
      <c r="I38" s="185" t="s">
        <v>166</v>
      </c>
      <c r="J38" s="185" t="s">
        <v>164</v>
      </c>
      <c r="K38" s="185" t="s">
        <v>165</v>
      </c>
      <c r="L38" s="185" t="s">
        <v>167</v>
      </c>
      <c r="M38" s="560"/>
      <c r="N38" s="560"/>
    </row>
    <row r="39" spans="1:32" s="144" customFormat="1" ht="42.75" customHeight="1">
      <c r="A39" s="186">
        <v>1</v>
      </c>
      <c r="B39" s="187">
        <v>2</v>
      </c>
      <c r="C39" s="561">
        <v>3</v>
      </c>
      <c r="D39" s="562"/>
      <c r="E39" s="563"/>
      <c r="F39" s="187">
        <v>4</v>
      </c>
      <c r="G39" s="187">
        <v>5</v>
      </c>
      <c r="H39" s="187">
        <v>6</v>
      </c>
      <c r="I39" s="187">
        <v>7</v>
      </c>
      <c r="J39" s="187">
        <v>8</v>
      </c>
      <c r="K39" s="187">
        <v>9</v>
      </c>
      <c r="L39" s="187">
        <v>10</v>
      </c>
      <c r="M39" s="187">
        <v>11</v>
      </c>
      <c r="N39" s="187">
        <v>12</v>
      </c>
      <c r="O39" s="146"/>
      <c r="P39" s="146"/>
      <c r="Q39" s="146"/>
    </row>
    <row r="40" spans="1:32" s="144" customFormat="1" ht="20.25" customHeight="1">
      <c r="A40" s="545" t="s">
        <v>182</v>
      </c>
      <c r="B40" s="546"/>
      <c r="C40" s="546"/>
      <c r="D40" s="546"/>
      <c r="E40" s="546"/>
      <c r="F40" s="546"/>
      <c r="G40" s="546"/>
      <c r="H40" s="546"/>
      <c r="I40" s="546"/>
      <c r="J40" s="546"/>
      <c r="K40" s="546"/>
      <c r="L40" s="546"/>
      <c r="M40" s="546"/>
      <c r="N40" s="547"/>
      <c r="AB40" s="147" t="s">
        <v>182</v>
      </c>
    </row>
    <row r="41" spans="1:32" s="144" customFormat="1" ht="104.25" customHeight="1">
      <c r="A41" s="188" t="s">
        <v>13</v>
      </c>
      <c r="B41" s="189" t="s">
        <v>183</v>
      </c>
      <c r="C41" s="549" t="s">
        <v>126</v>
      </c>
      <c r="D41" s="549"/>
      <c r="E41" s="549"/>
      <c r="F41" s="190" t="s">
        <v>77</v>
      </c>
      <c r="G41" s="190"/>
      <c r="H41" s="190"/>
      <c r="I41" s="191">
        <v>6</v>
      </c>
      <c r="J41" s="192"/>
      <c r="K41" s="190"/>
      <c r="L41" s="192"/>
      <c r="M41" s="190"/>
      <c r="N41" s="193"/>
      <c r="AB41" s="147"/>
      <c r="AC41" s="148" t="s">
        <v>126</v>
      </c>
    </row>
    <row r="42" spans="1:32" s="144" customFormat="1" ht="20.25">
      <c r="A42" s="194"/>
      <c r="B42" s="195">
        <v>1</v>
      </c>
      <c r="C42" s="523" t="s">
        <v>184</v>
      </c>
      <c r="D42" s="523"/>
      <c r="E42" s="523"/>
      <c r="F42" s="196"/>
      <c r="G42" s="196"/>
      <c r="H42" s="196"/>
      <c r="I42" s="196"/>
      <c r="J42" s="197">
        <v>3.59</v>
      </c>
      <c r="K42" s="196"/>
      <c r="L42" s="197">
        <v>21.54</v>
      </c>
      <c r="M42" s="198">
        <v>26.75</v>
      </c>
      <c r="N42" s="199">
        <v>576</v>
      </c>
      <c r="AB42" s="147"/>
      <c r="AC42" s="148"/>
      <c r="AD42" s="145" t="s">
        <v>184</v>
      </c>
    </row>
    <row r="43" spans="1:32" s="144" customFormat="1" ht="20.25">
      <c r="A43" s="194"/>
      <c r="B43" s="195">
        <v>2</v>
      </c>
      <c r="C43" s="523" t="s">
        <v>185</v>
      </c>
      <c r="D43" s="523"/>
      <c r="E43" s="523"/>
      <c r="F43" s="196"/>
      <c r="G43" s="196"/>
      <c r="H43" s="196"/>
      <c r="I43" s="196"/>
      <c r="J43" s="197">
        <v>46.57</v>
      </c>
      <c r="K43" s="196"/>
      <c r="L43" s="197">
        <v>279.42</v>
      </c>
      <c r="M43" s="200">
        <v>10.7</v>
      </c>
      <c r="N43" s="201">
        <v>2990</v>
      </c>
      <c r="AB43" s="147"/>
      <c r="AC43" s="148"/>
      <c r="AD43" s="145" t="s">
        <v>185</v>
      </c>
    </row>
    <row r="44" spans="1:32" s="144" customFormat="1" ht="20.25">
      <c r="A44" s="194"/>
      <c r="B44" s="195">
        <v>3</v>
      </c>
      <c r="C44" s="523" t="s">
        <v>186</v>
      </c>
      <c r="D44" s="523"/>
      <c r="E44" s="523"/>
      <c r="F44" s="196"/>
      <c r="G44" s="196"/>
      <c r="H44" s="196"/>
      <c r="I44" s="196"/>
      <c r="J44" s="197">
        <v>6.48</v>
      </c>
      <c r="K44" s="196"/>
      <c r="L44" s="197">
        <v>38.880000000000003</v>
      </c>
      <c r="M44" s="198">
        <v>26.75</v>
      </c>
      <c r="N44" s="201">
        <v>1040</v>
      </c>
      <c r="AB44" s="147"/>
      <c r="AC44" s="148"/>
      <c r="AD44" s="145" t="s">
        <v>186</v>
      </c>
    </row>
    <row r="45" spans="1:32" s="144" customFormat="1" ht="20.25">
      <c r="A45" s="194"/>
      <c r="B45" s="202"/>
      <c r="C45" s="523" t="s">
        <v>187</v>
      </c>
      <c r="D45" s="523"/>
      <c r="E45" s="523"/>
      <c r="F45" s="196" t="s">
        <v>188</v>
      </c>
      <c r="G45" s="198">
        <v>0.44</v>
      </c>
      <c r="H45" s="196"/>
      <c r="I45" s="198">
        <v>2.64</v>
      </c>
      <c r="J45" s="202"/>
      <c r="K45" s="196"/>
      <c r="L45" s="202"/>
      <c r="M45" s="196"/>
      <c r="N45" s="203"/>
      <c r="AB45" s="147"/>
      <c r="AC45" s="148"/>
      <c r="AE45" s="145" t="s">
        <v>187</v>
      </c>
    </row>
    <row r="46" spans="1:32" s="144" customFormat="1" ht="20.25">
      <c r="A46" s="194"/>
      <c r="B46" s="202"/>
      <c r="C46" s="550" t="s">
        <v>189</v>
      </c>
      <c r="D46" s="550"/>
      <c r="E46" s="550"/>
      <c r="F46" s="196" t="s">
        <v>188</v>
      </c>
      <c r="G46" s="198">
        <v>0.48</v>
      </c>
      <c r="H46" s="196"/>
      <c r="I46" s="198">
        <v>2.88</v>
      </c>
      <c r="J46" s="202"/>
      <c r="K46" s="196"/>
      <c r="L46" s="202"/>
      <c r="M46" s="196"/>
      <c r="N46" s="203"/>
      <c r="AB46" s="147"/>
      <c r="AC46" s="148"/>
      <c r="AE46" s="145" t="s">
        <v>189</v>
      </c>
    </row>
    <row r="47" spans="1:32" s="144" customFormat="1" ht="20.25" customHeight="1">
      <c r="A47" s="194"/>
      <c r="B47" s="202"/>
      <c r="C47" s="552" t="s">
        <v>190</v>
      </c>
      <c r="D47" s="552"/>
      <c r="E47" s="552"/>
      <c r="F47" s="204"/>
      <c r="G47" s="204"/>
      <c r="H47" s="204"/>
      <c r="I47" s="204"/>
      <c r="J47" s="205">
        <v>50.16</v>
      </c>
      <c r="K47" s="204"/>
      <c r="L47" s="205">
        <v>300.95999999999998</v>
      </c>
      <c r="M47" s="204"/>
      <c r="N47" s="206"/>
      <c r="AB47" s="147"/>
      <c r="AC47" s="148"/>
      <c r="AF47" s="145" t="s">
        <v>190</v>
      </c>
    </row>
    <row r="48" spans="1:32" s="144" customFormat="1" ht="20.25">
      <c r="A48" s="194"/>
      <c r="B48" s="202"/>
      <c r="C48" s="523" t="s">
        <v>191</v>
      </c>
      <c r="D48" s="523"/>
      <c r="E48" s="523"/>
      <c r="F48" s="196"/>
      <c r="G48" s="196"/>
      <c r="H48" s="196"/>
      <c r="I48" s="196"/>
      <c r="J48" s="202"/>
      <c r="K48" s="196"/>
      <c r="L48" s="197">
        <v>60.42</v>
      </c>
      <c r="M48" s="196"/>
      <c r="N48" s="201">
        <v>1616</v>
      </c>
      <c r="AB48" s="147"/>
      <c r="AC48" s="148"/>
      <c r="AE48" s="145" t="s">
        <v>191</v>
      </c>
    </row>
    <row r="49" spans="1:33" s="144" customFormat="1" ht="81" customHeight="1">
      <c r="A49" s="194"/>
      <c r="B49" s="202" t="s">
        <v>268</v>
      </c>
      <c r="C49" s="523" t="s">
        <v>192</v>
      </c>
      <c r="D49" s="523"/>
      <c r="E49" s="523"/>
      <c r="F49" s="196" t="s">
        <v>193</v>
      </c>
      <c r="G49" s="207">
        <v>103</v>
      </c>
      <c r="H49" s="196"/>
      <c r="I49" s="207">
        <v>103</v>
      </c>
      <c r="J49" s="202"/>
      <c r="K49" s="196"/>
      <c r="L49" s="197">
        <v>62.23</v>
      </c>
      <c r="M49" s="196"/>
      <c r="N49" s="201">
        <v>1664</v>
      </c>
      <c r="AB49" s="147"/>
      <c r="AC49" s="148"/>
      <c r="AE49" s="145" t="s">
        <v>192</v>
      </c>
    </row>
    <row r="50" spans="1:33" s="144" customFormat="1" ht="81" customHeight="1">
      <c r="A50" s="194"/>
      <c r="B50" s="202" t="s">
        <v>269</v>
      </c>
      <c r="C50" s="550" t="s">
        <v>194</v>
      </c>
      <c r="D50" s="550"/>
      <c r="E50" s="550"/>
      <c r="F50" s="196" t="s">
        <v>193</v>
      </c>
      <c r="G50" s="207">
        <v>60</v>
      </c>
      <c r="H50" s="196"/>
      <c r="I50" s="207">
        <v>60</v>
      </c>
      <c r="J50" s="202"/>
      <c r="K50" s="196"/>
      <c r="L50" s="197">
        <v>36.25</v>
      </c>
      <c r="M50" s="196"/>
      <c r="N50" s="199">
        <v>970</v>
      </c>
      <c r="AB50" s="147"/>
      <c r="AC50" s="148"/>
      <c r="AE50" s="145" t="s">
        <v>194</v>
      </c>
    </row>
    <row r="51" spans="1:33" s="144" customFormat="1" ht="20.25" customHeight="1">
      <c r="A51" s="208"/>
      <c r="B51" s="209"/>
      <c r="C51" s="548" t="s">
        <v>195</v>
      </c>
      <c r="D51" s="548"/>
      <c r="E51" s="548"/>
      <c r="F51" s="190"/>
      <c r="G51" s="190"/>
      <c r="H51" s="190"/>
      <c r="I51" s="190"/>
      <c r="J51" s="192"/>
      <c r="K51" s="190"/>
      <c r="L51" s="210">
        <v>399.44</v>
      </c>
      <c r="M51" s="204"/>
      <c r="N51" s="211">
        <v>6200</v>
      </c>
      <c r="AB51" s="147"/>
      <c r="AC51" s="148"/>
      <c r="AG51" s="148" t="s">
        <v>195</v>
      </c>
    </row>
    <row r="52" spans="1:33" s="144" customFormat="1" ht="45" customHeight="1">
      <c r="A52" s="188" t="s">
        <v>15</v>
      </c>
      <c r="B52" s="189" t="s">
        <v>196</v>
      </c>
      <c r="C52" s="549" t="s">
        <v>301</v>
      </c>
      <c r="D52" s="549"/>
      <c r="E52" s="549"/>
      <c r="F52" s="190" t="s">
        <v>77</v>
      </c>
      <c r="G52" s="190"/>
      <c r="H52" s="190"/>
      <c r="I52" s="191">
        <v>4</v>
      </c>
      <c r="J52" s="192"/>
      <c r="K52" s="190"/>
      <c r="L52" s="192"/>
      <c r="M52" s="190"/>
      <c r="N52" s="193"/>
      <c r="AB52" s="147"/>
      <c r="AC52" s="148" t="s">
        <v>301</v>
      </c>
      <c r="AG52" s="148"/>
    </row>
    <row r="53" spans="1:33" s="144" customFormat="1" ht="20.25">
      <c r="A53" s="194"/>
      <c r="B53" s="195">
        <v>1</v>
      </c>
      <c r="C53" s="523" t="s">
        <v>184</v>
      </c>
      <c r="D53" s="523"/>
      <c r="E53" s="523"/>
      <c r="F53" s="196"/>
      <c r="G53" s="196"/>
      <c r="H53" s="196"/>
      <c r="I53" s="196"/>
      <c r="J53" s="197">
        <v>2.04</v>
      </c>
      <c r="K53" s="196"/>
      <c r="L53" s="197">
        <v>8.16</v>
      </c>
      <c r="M53" s="198">
        <v>26.75</v>
      </c>
      <c r="N53" s="199">
        <v>218</v>
      </c>
      <c r="AB53" s="147"/>
      <c r="AC53" s="148"/>
      <c r="AD53" s="145" t="s">
        <v>184</v>
      </c>
      <c r="AG53" s="148"/>
    </row>
    <row r="54" spans="1:33" s="144" customFormat="1" ht="20.25">
      <c r="A54" s="194"/>
      <c r="B54" s="195">
        <v>2</v>
      </c>
      <c r="C54" s="523" t="s">
        <v>185</v>
      </c>
      <c r="D54" s="523"/>
      <c r="E54" s="523"/>
      <c r="F54" s="196"/>
      <c r="G54" s="196"/>
      <c r="H54" s="196"/>
      <c r="I54" s="196"/>
      <c r="J54" s="197">
        <v>11.01</v>
      </c>
      <c r="K54" s="196"/>
      <c r="L54" s="197">
        <v>44.04</v>
      </c>
      <c r="M54" s="200">
        <v>10.7</v>
      </c>
      <c r="N54" s="199">
        <v>471</v>
      </c>
      <c r="AB54" s="147"/>
      <c r="AC54" s="148"/>
      <c r="AD54" s="145" t="s">
        <v>185</v>
      </c>
      <c r="AG54" s="148"/>
    </row>
    <row r="55" spans="1:33" s="144" customFormat="1" ht="20.25">
      <c r="A55" s="194"/>
      <c r="B55" s="195">
        <v>3</v>
      </c>
      <c r="C55" s="523" t="s">
        <v>186</v>
      </c>
      <c r="D55" s="523"/>
      <c r="E55" s="523"/>
      <c r="F55" s="196"/>
      <c r="G55" s="196"/>
      <c r="H55" s="196"/>
      <c r="I55" s="196"/>
      <c r="J55" s="197">
        <v>1.89</v>
      </c>
      <c r="K55" s="196"/>
      <c r="L55" s="197">
        <v>7.56</v>
      </c>
      <c r="M55" s="198">
        <v>26.75</v>
      </c>
      <c r="N55" s="199">
        <v>202</v>
      </c>
      <c r="AB55" s="147"/>
      <c r="AC55" s="148"/>
      <c r="AD55" s="145" t="s">
        <v>186</v>
      </c>
      <c r="AG55" s="148"/>
    </row>
    <row r="56" spans="1:33" s="144" customFormat="1" ht="20.25">
      <c r="A56" s="194"/>
      <c r="B56" s="202"/>
      <c r="C56" s="523" t="s">
        <v>187</v>
      </c>
      <c r="D56" s="523"/>
      <c r="E56" s="523"/>
      <c r="F56" s="196" t="s">
        <v>188</v>
      </c>
      <c r="G56" s="198">
        <v>0.25</v>
      </c>
      <c r="H56" s="196"/>
      <c r="I56" s="207">
        <v>1</v>
      </c>
      <c r="J56" s="202"/>
      <c r="K56" s="196"/>
      <c r="L56" s="202"/>
      <c r="M56" s="196"/>
      <c r="N56" s="203"/>
      <c r="AB56" s="147"/>
      <c r="AC56" s="148"/>
      <c r="AE56" s="145" t="s">
        <v>187</v>
      </c>
      <c r="AG56" s="148"/>
    </row>
    <row r="57" spans="1:33" s="144" customFormat="1" ht="20.25">
      <c r="A57" s="194"/>
      <c r="B57" s="202"/>
      <c r="C57" s="550" t="s">
        <v>189</v>
      </c>
      <c r="D57" s="550"/>
      <c r="E57" s="550"/>
      <c r="F57" s="196" t="s">
        <v>188</v>
      </c>
      <c r="G57" s="198">
        <v>0.14000000000000001</v>
      </c>
      <c r="H57" s="196"/>
      <c r="I57" s="198">
        <v>0.56000000000000005</v>
      </c>
      <c r="J57" s="202"/>
      <c r="K57" s="196"/>
      <c r="L57" s="202"/>
      <c r="M57" s="196"/>
      <c r="N57" s="203"/>
      <c r="AB57" s="147"/>
      <c r="AC57" s="148"/>
      <c r="AE57" s="145" t="s">
        <v>189</v>
      </c>
      <c r="AG57" s="148"/>
    </row>
    <row r="58" spans="1:33" s="144" customFormat="1" ht="20.25" customHeight="1">
      <c r="A58" s="194"/>
      <c r="B58" s="202"/>
      <c r="C58" s="552" t="s">
        <v>190</v>
      </c>
      <c r="D58" s="552"/>
      <c r="E58" s="552"/>
      <c r="F58" s="204"/>
      <c r="G58" s="204"/>
      <c r="H58" s="204"/>
      <c r="I58" s="204"/>
      <c r="J58" s="205">
        <v>13.05</v>
      </c>
      <c r="K58" s="204"/>
      <c r="L58" s="205">
        <v>52.2</v>
      </c>
      <c r="M58" s="204"/>
      <c r="N58" s="206"/>
      <c r="AB58" s="147"/>
      <c r="AC58" s="148"/>
      <c r="AF58" s="145" t="s">
        <v>190</v>
      </c>
      <c r="AG58" s="148"/>
    </row>
    <row r="59" spans="1:33" s="144" customFormat="1" ht="20.25">
      <c r="A59" s="194"/>
      <c r="B59" s="202"/>
      <c r="C59" s="523" t="s">
        <v>191</v>
      </c>
      <c r="D59" s="523"/>
      <c r="E59" s="523"/>
      <c r="F59" s="196"/>
      <c r="G59" s="196"/>
      <c r="H59" s="196"/>
      <c r="I59" s="196"/>
      <c r="J59" s="202"/>
      <c r="K59" s="196"/>
      <c r="L59" s="197">
        <v>15.72</v>
      </c>
      <c r="M59" s="196"/>
      <c r="N59" s="199">
        <v>420</v>
      </c>
      <c r="AB59" s="147"/>
      <c r="AC59" s="148"/>
      <c r="AE59" s="145" t="s">
        <v>191</v>
      </c>
      <c r="AG59" s="148"/>
    </row>
    <row r="60" spans="1:33" s="144" customFormat="1" ht="81" customHeight="1">
      <c r="A60" s="194"/>
      <c r="B60" s="202" t="s">
        <v>268</v>
      </c>
      <c r="C60" s="523" t="s">
        <v>192</v>
      </c>
      <c r="D60" s="523"/>
      <c r="E60" s="523"/>
      <c r="F60" s="196" t="s">
        <v>193</v>
      </c>
      <c r="G60" s="207">
        <v>103</v>
      </c>
      <c r="H60" s="196"/>
      <c r="I60" s="207">
        <v>103</v>
      </c>
      <c r="J60" s="202"/>
      <c r="K60" s="196"/>
      <c r="L60" s="197">
        <v>16.190000000000001</v>
      </c>
      <c r="M60" s="196"/>
      <c r="N60" s="199">
        <v>433</v>
      </c>
      <c r="AB60" s="147"/>
      <c r="AC60" s="148"/>
      <c r="AE60" s="145" t="s">
        <v>192</v>
      </c>
      <c r="AG60" s="148"/>
    </row>
    <row r="61" spans="1:33" s="144" customFormat="1" ht="81" customHeight="1">
      <c r="A61" s="194"/>
      <c r="B61" s="202" t="s">
        <v>269</v>
      </c>
      <c r="C61" s="550" t="s">
        <v>194</v>
      </c>
      <c r="D61" s="550"/>
      <c r="E61" s="550"/>
      <c r="F61" s="196" t="s">
        <v>193</v>
      </c>
      <c r="G61" s="207">
        <v>60</v>
      </c>
      <c r="H61" s="196"/>
      <c r="I61" s="207">
        <v>60</v>
      </c>
      <c r="J61" s="202"/>
      <c r="K61" s="196"/>
      <c r="L61" s="197">
        <v>9.43</v>
      </c>
      <c r="M61" s="196"/>
      <c r="N61" s="199">
        <v>252</v>
      </c>
      <c r="AB61" s="147"/>
      <c r="AC61" s="148"/>
      <c r="AE61" s="145" t="s">
        <v>194</v>
      </c>
      <c r="AG61" s="148"/>
    </row>
    <row r="62" spans="1:33" s="144" customFormat="1" ht="20.25" customHeight="1">
      <c r="A62" s="208"/>
      <c r="B62" s="209"/>
      <c r="C62" s="548" t="s">
        <v>195</v>
      </c>
      <c r="D62" s="548"/>
      <c r="E62" s="548"/>
      <c r="F62" s="190"/>
      <c r="G62" s="190"/>
      <c r="H62" s="190"/>
      <c r="I62" s="190"/>
      <c r="J62" s="192"/>
      <c r="K62" s="190"/>
      <c r="L62" s="210">
        <v>77.819999999999993</v>
      </c>
      <c r="M62" s="204"/>
      <c r="N62" s="211">
        <v>1374</v>
      </c>
      <c r="AB62" s="147"/>
      <c r="AC62" s="148"/>
      <c r="AG62" s="148" t="s">
        <v>195</v>
      </c>
    </row>
    <row r="63" spans="1:33" s="144" customFormat="1" ht="40.5" customHeight="1">
      <c r="A63" s="188" t="s">
        <v>16</v>
      </c>
      <c r="B63" s="189" t="s">
        <v>197</v>
      </c>
      <c r="C63" s="549" t="s">
        <v>248</v>
      </c>
      <c r="D63" s="549"/>
      <c r="E63" s="549"/>
      <c r="F63" s="190" t="s">
        <v>77</v>
      </c>
      <c r="G63" s="190"/>
      <c r="H63" s="190"/>
      <c r="I63" s="191">
        <v>2</v>
      </c>
      <c r="J63" s="192"/>
      <c r="K63" s="190"/>
      <c r="L63" s="192"/>
      <c r="M63" s="190"/>
      <c r="N63" s="193"/>
      <c r="AB63" s="147"/>
      <c r="AC63" s="148" t="s">
        <v>248</v>
      </c>
      <c r="AG63" s="148"/>
    </row>
    <row r="64" spans="1:33" s="144" customFormat="1" ht="20.25">
      <c r="A64" s="194"/>
      <c r="B64" s="195">
        <v>1</v>
      </c>
      <c r="C64" s="523" t="s">
        <v>184</v>
      </c>
      <c r="D64" s="523"/>
      <c r="E64" s="523"/>
      <c r="F64" s="196"/>
      <c r="G64" s="196"/>
      <c r="H64" s="196"/>
      <c r="I64" s="196"/>
      <c r="J64" s="197">
        <v>2.4500000000000002</v>
      </c>
      <c r="K64" s="196"/>
      <c r="L64" s="197">
        <v>4.9000000000000004</v>
      </c>
      <c r="M64" s="198">
        <v>26.75</v>
      </c>
      <c r="N64" s="199">
        <v>131</v>
      </c>
      <c r="AB64" s="147"/>
      <c r="AC64" s="148"/>
      <c r="AD64" s="145" t="s">
        <v>184</v>
      </c>
      <c r="AG64" s="148"/>
    </row>
    <row r="65" spans="1:34" s="144" customFormat="1" ht="20.25">
      <c r="A65" s="194"/>
      <c r="B65" s="195">
        <v>2</v>
      </c>
      <c r="C65" s="523" t="s">
        <v>185</v>
      </c>
      <c r="D65" s="523"/>
      <c r="E65" s="523"/>
      <c r="F65" s="196"/>
      <c r="G65" s="196"/>
      <c r="H65" s="196"/>
      <c r="I65" s="196"/>
      <c r="J65" s="197">
        <v>12.58</v>
      </c>
      <c r="K65" s="196"/>
      <c r="L65" s="197">
        <v>25.16</v>
      </c>
      <c r="M65" s="200">
        <v>10.7</v>
      </c>
      <c r="N65" s="199">
        <v>269</v>
      </c>
      <c r="AB65" s="147"/>
      <c r="AC65" s="148"/>
      <c r="AD65" s="145" t="s">
        <v>185</v>
      </c>
      <c r="AG65" s="148"/>
    </row>
    <row r="66" spans="1:34" s="144" customFormat="1" ht="20.25">
      <c r="A66" s="194"/>
      <c r="B66" s="195">
        <v>3</v>
      </c>
      <c r="C66" s="523" t="s">
        <v>186</v>
      </c>
      <c r="D66" s="523"/>
      <c r="E66" s="523"/>
      <c r="F66" s="196"/>
      <c r="G66" s="196"/>
      <c r="H66" s="196"/>
      <c r="I66" s="196"/>
      <c r="J66" s="197">
        <v>2.16</v>
      </c>
      <c r="K66" s="196"/>
      <c r="L66" s="197">
        <v>4.32</v>
      </c>
      <c r="M66" s="198">
        <v>26.75</v>
      </c>
      <c r="N66" s="199">
        <v>116</v>
      </c>
      <c r="AB66" s="147"/>
      <c r="AC66" s="148"/>
      <c r="AD66" s="145" t="s">
        <v>186</v>
      </c>
      <c r="AG66" s="148"/>
    </row>
    <row r="67" spans="1:34" s="144" customFormat="1" ht="20.25">
      <c r="A67" s="194"/>
      <c r="B67" s="202"/>
      <c r="C67" s="523" t="s">
        <v>187</v>
      </c>
      <c r="D67" s="523"/>
      <c r="E67" s="523"/>
      <c r="F67" s="196" t="s">
        <v>188</v>
      </c>
      <c r="G67" s="200">
        <v>0.3</v>
      </c>
      <c r="H67" s="196"/>
      <c r="I67" s="200">
        <v>0.6</v>
      </c>
      <c r="J67" s="202"/>
      <c r="K67" s="196"/>
      <c r="L67" s="202"/>
      <c r="M67" s="196"/>
      <c r="N67" s="203"/>
      <c r="AB67" s="147"/>
      <c r="AC67" s="148"/>
      <c r="AE67" s="145" t="s">
        <v>187</v>
      </c>
      <c r="AG67" s="148"/>
    </row>
    <row r="68" spans="1:34" s="144" customFormat="1" ht="20.25">
      <c r="A68" s="194"/>
      <c r="B68" s="202"/>
      <c r="C68" s="550" t="s">
        <v>189</v>
      </c>
      <c r="D68" s="550"/>
      <c r="E68" s="550"/>
      <c r="F68" s="196" t="s">
        <v>188</v>
      </c>
      <c r="G68" s="198">
        <v>0.16</v>
      </c>
      <c r="H68" s="196"/>
      <c r="I68" s="198">
        <v>0.32</v>
      </c>
      <c r="J68" s="202"/>
      <c r="K68" s="196"/>
      <c r="L68" s="202"/>
      <c r="M68" s="196"/>
      <c r="N68" s="203"/>
      <c r="AB68" s="147"/>
      <c r="AC68" s="148"/>
      <c r="AE68" s="145" t="s">
        <v>189</v>
      </c>
      <c r="AG68" s="148"/>
    </row>
    <row r="69" spans="1:34" s="144" customFormat="1" ht="20.25" customHeight="1">
      <c r="A69" s="194"/>
      <c r="B69" s="202"/>
      <c r="C69" s="552" t="s">
        <v>190</v>
      </c>
      <c r="D69" s="552"/>
      <c r="E69" s="552"/>
      <c r="F69" s="204"/>
      <c r="G69" s="204"/>
      <c r="H69" s="204"/>
      <c r="I69" s="204"/>
      <c r="J69" s="205">
        <v>15.03</v>
      </c>
      <c r="K69" s="204"/>
      <c r="L69" s="205">
        <v>30.06</v>
      </c>
      <c r="M69" s="204"/>
      <c r="N69" s="206"/>
      <c r="AB69" s="147"/>
      <c r="AC69" s="148"/>
      <c r="AF69" s="145" t="s">
        <v>190</v>
      </c>
      <c r="AG69" s="148"/>
    </row>
    <row r="70" spans="1:34" s="144" customFormat="1" ht="20.25">
      <c r="A70" s="194"/>
      <c r="B70" s="202"/>
      <c r="C70" s="523" t="s">
        <v>191</v>
      </c>
      <c r="D70" s="523"/>
      <c r="E70" s="523"/>
      <c r="F70" s="196"/>
      <c r="G70" s="196"/>
      <c r="H70" s="196"/>
      <c r="I70" s="196"/>
      <c r="J70" s="202"/>
      <c r="K70" s="196"/>
      <c r="L70" s="197">
        <v>9.2200000000000006</v>
      </c>
      <c r="M70" s="196"/>
      <c r="N70" s="199">
        <v>247</v>
      </c>
      <c r="AB70" s="147"/>
      <c r="AC70" s="148"/>
      <c r="AE70" s="145" t="s">
        <v>191</v>
      </c>
      <c r="AG70" s="148"/>
    </row>
    <row r="71" spans="1:34" s="144" customFormat="1" ht="81" customHeight="1">
      <c r="A71" s="194"/>
      <c r="B71" s="202" t="s">
        <v>268</v>
      </c>
      <c r="C71" s="523" t="s">
        <v>192</v>
      </c>
      <c r="D71" s="523"/>
      <c r="E71" s="523"/>
      <c r="F71" s="196" t="s">
        <v>193</v>
      </c>
      <c r="G71" s="207">
        <v>103</v>
      </c>
      <c r="H71" s="196"/>
      <c r="I71" s="207">
        <v>103</v>
      </c>
      <c r="J71" s="202"/>
      <c r="K71" s="196"/>
      <c r="L71" s="197">
        <v>9.5</v>
      </c>
      <c r="M71" s="196"/>
      <c r="N71" s="199">
        <v>254</v>
      </c>
      <c r="AB71" s="147"/>
      <c r="AC71" s="148"/>
      <c r="AE71" s="145" t="s">
        <v>192</v>
      </c>
      <c r="AG71" s="148"/>
    </row>
    <row r="72" spans="1:34" s="144" customFormat="1" ht="81" customHeight="1">
      <c r="A72" s="194"/>
      <c r="B72" s="202" t="s">
        <v>269</v>
      </c>
      <c r="C72" s="550" t="s">
        <v>194</v>
      </c>
      <c r="D72" s="550"/>
      <c r="E72" s="550"/>
      <c r="F72" s="196" t="s">
        <v>193</v>
      </c>
      <c r="G72" s="207">
        <v>60</v>
      </c>
      <c r="H72" s="196"/>
      <c r="I72" s="207">
        <v>60</v>
      </c>
      <c r="J72" s="202"/>
      <c r="K72" s="196"/>
      <c r="L72" s="197">
        <v>5.53</v>
      </c>
      <c r="M72" s="196"/>
      <c r="N72" s="199">
        <v>148</v>
      </c>
      <c r="AB72" s="147"/>
      <c r="AC72" s="148"/>
      <c r="AE72" s="145" t="s">
        <v>194</v>
      </c>
      <c r="AG72" s="148"/>
    </row>
    <row r="73" spans="1:34" s="144" customFormat="1" ht="20.25" customHeight="1">
      <c r="A73" s="208"/>
      <c r="B73" s="209"/>
      <c r="C73" s="548" t="s">
        <v>195</v>
      </c>
      <c r="D73" s="548"/>
      <c r="E73" s="548"/>
      <c r="F73" s="190"/>
      <c r="G73" s="190"/>
      <c r="H73" s="190"/>
      <c r="I73" s="190"/>
      <c r="J73" s="192"/>
      <c r="K73" s="190"/>
      <c r="L73" s="210">
        <v>45.09</v>
      </c>
      <c r="M73" s="204"/>
      <c r="N73" s="212">
        <v>802</v>
      </c>
      <c r="AB73" s="147"/>
      <c r="AC73" s="148"/>
      <c r="AG73" s="148" t="s">
        <v>195</v>
      </c>
    </row>
    <row r="74" spans="1:34" s="144" customFormat="1" ht="20.25" customHeight="1">
      <c r="A74" s="545" t="s">
        <v>302</v>
      </c>
      <c r="B74" s="546"/>
      <c r="C74" s="546"/>
      <c r="D74" s="546"/>
      <c r="E74" s="546"/>
      <c r="F74" s="546"/>
      <c r="G74" s="546"/>
      <c r="H74" s="546"/>
      <c r="I74" s="546"/>
      <c r="J74" s="546"/>
      <c r="K74" s="546"/>
      <c r="L74" s="546"/>
      <c r="M74" s="546"/>
      <c r="N74" s="547"/>
      <c r="AB74" s="147"/>
      <c r="AC74" s="148"/>
      <c r="AG74" s="148"/>
      <c r="AH74" s="148" t="s">
        <v>302</v>
      </c>
    </row>
    <row r="75" spans="1:34" s="144" customFormat="1" ht="100.5" customHeight="1">
      <c r="A75" s="188" t="s">
        <v>6</v>
      </c>
      <c r="B75" s="189" t="s">
        <v>303</v>
      </c>
      <c r="C75" s="548" t="s">
        <v>304</v>
      </c>
      <c r="D75" s="548"/>
      <c r="E75" s="548"/>
      <c r="F75" s="190" t="s">
        <v>305</v>
      </c>
      <c r="G75" s="190"/>
      <c r="H75" s="190"/>
      <c r="I75" s="213">
        <v>4.5</v>
      </c>
      <c r="J75" s="210">
        <v>10.71</v>
      </c>
      <c r="K75" s="190"/>
      <c r="L75" s="210">
        <v>48.2</v>
      </c>
      <c r="M75" s="214">
        <v>7.96</v>
      </c>
      <c r="N75" s="212">
        <v>384</v>
      </c>
      <c r="AB75" s="147"/>
      <c r="AC75" s="148" t="s">
        <v>304</v>
      </c>
      <c r="AG75" s="148"/>
      <c r="AH75" s="148"/>
    </row>
    <row r="76" spans="1:34" s="144" customFormat="1" ht="20.25" customHeight="1">
      <c r="A76" s="208"/>
      <c r="B76" s="209"/>
      <c r="C76" s="548" t="s">
        <v>195</v>
      </c>
      <c r="D76" s="548"/>
      <c r="E76" s="548"/>
      <c r="F76" s="190"/>
      <c r="G76" s="190"/>
      <c r="H76" s="190"/>
      <c r="I76" s="190"/>
      <c r="J76" s="192"/>
      <c r="K76" s="190"/>
      <c r="L76" s="210">
        <v>48.2</v>
      </c>
      <c r="M76" s="204"/>
      <c r="N76" s="212">
        <v>384</v>
      </c>
      <c r="AB76" s="147"/>
      <c r="AC76" s="148"/>
      <c r="AG76" s="148" t="s">
        <v>195</v>
      </c>
      <c r="AH76" s="148"/>
    </row>
    <row r="77" spans="1:34" s="144" customFormat="1" ht="99" customHeight="1">
      <c r="A77" s="188" t="s">
        <v>5</v>
      </c>
      <c r="B77" s="189" t="s">
        <v>306</v>
      </c>
      <c r="C77" s="548" t="s">
        <v>307</v>
      </c>
      <c r="D77" s="548"/>
      <c r="E77" s="548"/>
      <c r="F77" s="190" t="s">
        <v>305</v>
      </c>
      <c r="G77" s="190"/>
      <c r="H77" s="190"/>
      <c r="I77" s="213">
        <v>7.1</v>
      </c>
      <c r="J77" s="210">
        <v>10.4</v>
      </c>
      <c r="K77" s="190"/>
      <c r="L77" s="210">
        <v>73.84</v>
      </c>
      <c r="M77" s="214">
        <v>7.96</v>
      </c>
      <c r="N77" s="212">
        <v>588</v>
      </c>
      <c r="AB77" s="147"/>
      <c r="AC77" s="148" t="s">
        <v>307</v>
      </c>
      <c r="AG77" s="148"/>
      <c r="AH77" s="148"/>
    </row>
    <row r="78" spans="1:34" s="144" customFormat="1" ht="20.25" customHeight="1">
      <c r="A78" s="208"/>
      <c r="B78" s="209"/>
      <c r="C78" s="548" t="s">
        <v>195</v>
      </c>
      <c r="D78" s="548"/>
      <c r="E78" s="548"/>
      <c r="F78" s="190"/>
      <c r="G78" s="190"/>
      <c r="H78" s="190"/>
      <c r="I78" s="190"/>
      <c r="J78" s="192"/>
      <c r="K78" s="190"/>
      <c r="L78" s="210">
        <v>73.84</v>
      </c>
      <c r="M78" s="204"/>
      <c r="N78" s="212">
        <v>588</v>
      </c>
      <c r="AB78" s="147"/>
      <c r="AC78" s="148"/>
      <c r="AG78" s="148" t="s">
        <v>195</v>
      </c>
      <c r="AH78" s="148"/>
    </row>
    <row r="79" spans="1:34" s="144" customFormat="1" ht="85.5" customHeight="1">
      <c r="A79" s="188" t="s">
        <v>62</v>
      </c>
      <c r="B79" s="189" t="s">
        <v>308</v>
      </c>
      <c r="C79" s="548" t="s">
        <v>309</v>
      </c>
      <c r="D79" s="548"/>
      <c r="E79" s="548"/>
      <c r="F79" s="190" t="s">
        <v>305</v>
      </c>
      <c r="G79" s="190"/>
      <c r="H79" s="190"/>
      <c r="I79" s="213">
        <v>11.6</v>
      </c>
      <c r="J79" s="210">
        <v>37.42</v>
      </c>
      <c r="K79" s="190"/>
      <c r="L79" s="210">
        <v>434.07</v>
      </c>
      <c r="M79" s="214">
        <v>7.96</v>
      </c>
      <c r="N79" s="211">
        <v>3455</v>
      </c>
      <c r="AB79" s="147"/>
      <c r="AC79" s="148" t="s">
        <v>309</v>
      </c>
      <c r="AG79" s="148"/>
      <c r="AH79" s="148"/>
    </row>
    <row r="80" spans="1:34" s="144" customFormat="1" ht="20.25" customHeight="1">
      <c r="A80" s="208"/>
      <c r="B80" s="209"/>
      <c r="C80" s="548" t="s">
        <v>195</v>
      </c>
      <c r="D80" s="548"/>
      <c r="E80" s="548"/>
      <c r="F80" s="190"/>
      <c r="G80" s="190"/>
      <c r="H80" s="190"/>
      <c r="I80" s="190"/>
      <c r="J80" s="192"/>
      <c r="K80" s="190"/>
      <c r="L80" s="210">
        <v>434.07</v>
      </c>
      <c r="M80" s="204"/>
      <c r="N80" s="211">
        <v>3455</v>
      </c>
      <c r="AB80" s="147"/>
      <c r="AC80" s="148"/>
      <c r="AG80" s="148" t="s">
        <v>195</v>
      </c>
      <c r="AH80" s="148"/>
    </row>
    <row r="81" spans="1:35" s="144" customFormat="1" ht="107.25" customHeight="1">
      <c r="A81" s="188" t="s">
        <v>63</v>
      </c>
      <c r="B81" s="189" t="s">
        <v>310</v>
      </c>
      <c r="C81" s="548" t="s">
        <v>311</v>
      </c>
      <c r="D81" s="548"/>
      <c r="E81" s="548"/>
      <c r="F81" s="190" t="s">
        <v>305</v>
      </c>
      <c r="G81" s="190"/>
      <c r="H81" s="190"/>
      <c r="I81" s="213">
        <v>4.5</v>
      </c>
      <c r="J81" s="210">
        <v>10.71</v>
      </c>
      <c r="K81" s="190"/>
      <c r="L81" s="210">
        <v>48.2</v>
      </c>
      <c r="M81" s="214">
        <v>7.96</v>
      </c>
      <c r="N81" s="212">
        <v>384</v>
      </c>
      <c r="AB81" s="147"/>
      <c r="AC81" s="148" t="s">
        <v>311</v>
      </c>
      <c r="AG81" s="148"/>
      <c r="AH81" s="148"/>
    </row>
    <row r="82" spans="1:35" s="144" customFormat="1" ht="20.25" customHeight="1">
      <c r="A82" s="208"/>
      <c r="B82" s="209"/>
      <c r="C82" s="548" t="s">
        <v>195</v>
      </c>
      <c r="D82" s="548"/>
      <c r="E82" s="548"/>
      <c r="F82" s="190"/>
      <c r="G82" s="190"/>
      <c r="H82" s="190"/>
      <c r="I82" s="190"/>
      <c r="J82" s="192"/>
      <c r="K82" s="190"/>
      <c r="L82" s="210">
        <v>48.2</v>
      </c>
      <c r="M82" s="204"/>
      <c r="N82" s="212">
        <v>384</v>
      </c>
      <c r="AB82" s="147"/>
      <c r="AC82" s="148"/>
      <c r="AG82" s="148" t="s">
        <v>195</v>
      </c>
      <c r="AH82" s="148"/>
    </row>
    <row r="83" spans="1:35" s="144" customFormat="1" ht="106.5" customHeight="1">
      <c r="A83" s="188" t="s">
        <v>64</v>
      </c>
      <c r="B83" s="189" t="s">
        <v>312</v>
      </c>
      <c r="C83" s="548" t="s">
        <v>313</v>
      </c>
      <c r="D83" s="548"/>
      <c r="E83" s="548"/>
      <c r="F83" s="190" t="s">
        <v>305</v>
      </c>
      <c r="G83" s="190"/>
      <c r="H83" s="190"/>
      <c r="I83" s="213">
        <v>7.1</v>
      </c>
      <c r="J83" s="210">
        <v>10.4</v>
      </c>
      <c r="K83" s="190"/>
      <c r="L83" s="210">
        <v>73.84</v>
      </c>
      <c r="M83" s="214">
        <v>7.96</v>
      </c>
      <c r="N83" s="212">
        <v>588</v>
      </c>
      <c r="AB83" s="147"/>
      <c r="AC83" s="148" t="s">
        <v>313</v>
      </c>
      <c r="AG83" s="148"/>
      <c r="AH83" s="148"/>
    </row>
    <row r="84" spans="1:35" s="144" customFormat="1" ht="20.25" customHeight="1">
      <c r="A84" s="208"/>
      <c r="B84" s="209"/>
      <c r="C84" s="549" t="s">
        <v>195</v>
      </c>
      <c r="D84" s="549"/>
      <c r="E84" s="549"/>
      <c r="F84" s="190"/>
      <c r="G84" s="190"/>
      <c r="H84" s="190"/>
      <c r="I84" s="190"/>
      <c r="J84" s="192"/>
      <c r="K84" s="190"/>
      <c r="L84" s="210">
        <v>73.84</v>
      </c>
      <c r="M84" s="204"/>
      <c r="N84" s="212">
        <v>588</v>
      </c>
      <c r="AB84" s="147"/>
      <c r="AC84" s="148"/>
      <c r="AG84" s="148" t="s">
        <v>195</v>
      </c>
      <c r="AH84" s="148"/>
    </row>
    <row r="85" spans="1:35" s="144" customFormat="1" ht="1.5" customHeight="1">
      <c r="A85" s="215"/>
      <c r="B85" s="209"/>
      <c r="C85" s="209"/>
      <c r="D85" s="209"/>
      <c r="E85" s="209"/>
      <c r="F85" s="216"/>
      <c r="G85" s="216"/>
      <c r="H85" s="216"/>
      <c r="I85" s="216"/>
      <c r="J85" s="217"/>
      <c r="K85" s="216"/>
      <c r="L85" s="217"/>
      <c r="M85" s="196"/>
      <c r="N85" s="217"/>
      <c r="AB85" s="147"/>
      <c r="AC85" s="148"/>
      <c r="AG85" s="148"/>
      <c r="AH85" s="148"/>
    </row>
    <row r="86" spans="1:35" s="144" customFormat="1" ht="20.25" customHeight="1">
      <c r="A86" s="218"/>
      <c r="B86" s="192"/>
      <c r="C86" s="548" t="s">
        <v>249</v>
      </c>
      <c r="D86" s="548"/>
      <c r="E86" s="548"/>
      <c r="F86" s="548"/>
      <c r="G86" s="548"/>
      <c r="H86" s="548"/>
      <c r="I86" s="548"/>
      <c r="J86" s="548"/>
      <c r="K86" s="548"/>
      <c r="L86" s="219">
        <v>1200.5</v>
      </c>
      <c r="M86" s="220"/>
      <c r="N86" s="221">
        <v>13775</v>
      </c>
      <c r="AB86" s="147"/>
      <c r="AC86" s="148"/>
      <c r="AG86" s="148"/>
      <c r="AH86" s="148"/>
      <c r="AI86" s="148" t="s">
        <v>249</v>
      </c>
    </row>
    <row r="87" spans="1:35" s="144" customFormat="1" ht="20.25" customHeight="1">
      <c r="A87" s="545" t="s">
        <v>314</v>
      </c>
      <c r="B87" s="546"/>
      <c r="C87" s="546"/>
      <c r="D87" s="546"/>
      <c r="E87" s="546"/>
      <c r="F87" s="546"/>
      <c r="G87" s="546"/>
      <c r="H87" s="546"/>
      <c r="I87" s="546"/>
      <c r="J87" s="546"/>
      <c r="K87" s="546"/>
      <c r="L87" s="546"/>
      <c r="M87" s="546"/>
      <c r="N87" s="547"/>
      <c r="AB87" s="147" t="s">
        <v>314</v>
      </c>
      <c r="AC87" s="148"/>
      <c r="AG87" s="148"/>
      <c r="AH87" s="148"/>
      <c r="AI87" s="148"/>
    </row>
    <row r="88" spans="1:35" s="144" customFormat="1" ht="40.5" customHeight="1">
      <c r="A88" s="188" t="s">
        <v>65</v>
      </c>
      <c r="B88" s="189" t="s">
        <v>315</v>
      </c>
      <c r="C88" s="549" t="s">
        <v>316</v>
      </c>
      <c r="D88" s="549"/>
      <c r="E88" s="549"/>
      <c r="F88" s="190" t="s">
        <v>77</v>
      </c>
      <c r="G88" s="190"/>
      <c r="H88" s="190"/>
      <c r="I88" s="191">
        <v>4</v>
      </c>
      <c r="J88" s="192"/>
      <c r="K88" s="190"/>
      <c r="L88" s="192"/>
      <c r="M88" s="190"/>
      <c r="N88" s="193"/>
      <c r="AB88" s="147"/>
      <c r="AC88" s="148" t="s">
        <v>316</v>
      </c>
      <c r="AG88" s="148"/>
      <c r="AH88" s="148"/>
      <c r="AI88" s="148"/>
    </row>
    <row r="89" spans="1:35" s="144" customFormat="1" ht="20.25">
      <c r="A89" s="194"/>
      <c r="B89" s="195">
        <v>1</v>
      </c>
      <c r="C89" s="523" t="s">
        <v>184</v>
      </c>
      <c r="D89" s="523"/>
      <c r="E89" s="523"/>
      <c r="F89" s="196"/>
      <c r="G89" s="196"/>
      <c r="H89" s="196"/>
      <c r="I89" s="196"/>
      <c r="J89" s="197">
        <v>17.32</v>
      </c>
      <c r="K89" s="196"/>
      <c r="L89" s="197">
        <v>69.28</v>
      </c>
      <c r="M89" s="198">
        <v>26.75</v>
      </c>
      <c r="N89" s="201">
        <v>1853</v>
      </c>
      <c r="AB89" s="147"/>
      <c r="AC89" s="148"/>
      <c r="AD89" s="145" t="s">
        <v>184</v>
      </c>
      <c r="AG89" s="148"/>
      <c r="AH89" s="148"/>
      <c r="AI89" s="148"/>
    </row>
    <row r="90" spans="1:35" s="144" customFormat="1" ht="20.25">
      <c r="A90" s="194"/>
      <c r="B90" s="195">
        <v>2</v>
      </c>
      <c r="C90" s="523" t="s">
        <v>185</v>
      </c>
      <c r="D90" s="523"/>
      <c r="E90" s="523"/>
      <c r="F90" s="196"/>
      <c r="G90" s="196"/>
      <c r="H90" s="196"/>
      <c r="I90" s="196"/>
      <c r="J90" s="197">
        <v>43.57</v>
      </c>
      <c r="K90" s="196"/>
      <c r="L90" s="197">
        <v>174.28</v>
      </c>
      <c r="M90" s="200">
        <v>10.7</v>
      </c>
      <c r="N90" s="201">
        <v>1865</v>
      </c>
      <c r="AB90" s="147"/>
      <c r="AC90" s="148"/>
      <c r="AD90" s="145" t="s">
        <v>185</v>
      </c>
      <c r="AG90" s="148"/>
      <c r="AH90" s="148"/>
      <c r="AI90" s="148"/>
    </row>
    <row r="91" spans="1:35" s="144" customFormat="1" ht="20.25">
      <c r="A91" s="194"/>
      <c r="B91" s="195">
        <v>3</v>
      </c>
      <c r="C91" s="523" t="s">
        <v>186</v>
      </c>
      <c r="D91" s="523"/>
      <c r="E91" s="523"/>
      <c r="F91" s="196"/>
      <c r="G91" s="196"/>
      <c r="H91" s="196"/>
      <c r="I91" s="196"/>
      <c r="J91" s="197">
        <v>5.69</v>
      </c>
      <c r="K91" s="196"/>
      <c r="L91" s="197">
        <v>22.76</v>
      </c>
      <c r="M91" s="198">
        <v>26.75</v>
      </c>
      <c r="N91" s="199">
        <v>609</v>
      </c>
      <c r="AB91" s="147"/>
      <c r="AC91" s="148"/>
      <c r="AD91" s="145" t="s">
        <v>186</v>
      </c>
      <c r="AG91" s="148"/>
      <c r="AH91" s="148"/>
      <c r="AI91" s="148"/>
    </row>
    <row r="92" spans="1:35" s="144" customFormat="1" ht="20.25">
      <c r="A92" s="194"/>
      <c r="B92" s="202"/>
      <c r="C92" s="523" t="s">
        <v>187</v>
      </c>
      <c r="D92" s="523"/>
      <c r="E92" s="523"/>
      <c r="F92" s="196" t="s">
        <v>188</v>
      </c>
      <c r="G92" s="198">
        <v>2.0299999999999998</v>
      </c>
      <c r="H92" s="196"/>
      <c r="I92" s="198">
        <v>8.1199999999999992</v>
      </c>
      <c r="J92" s="202"/>
      <c r="K92" s="196"/>
      <c r="L92" s="202"/>
      <c r="M92" s="196"/>
      <c r="N92" s="203"/>
      <c r="AB92" s="147"/>
      <c r="AC92" s="148"/>
      <c r="AE92" s="145" t="s">
        <v>187</v>
      </c>
      <c r="AG92" s="148"/>
      <c r="AH92" s="148"/>
      <c r="AI92" s="148"/>
    </row>
    <row r="93" spans="1:35" s="144" customFormat="1" ht="20.25">
      <c r="A93" s="194"/>
      <c r="B93" s="202"/>
      <c r="C93" s="550" t="s">
        <v>189</v>
      </c>
      <c r="D93" s="550"/>
      <c r="E93" s="550"/>
      <c r="F93" s="196" t="s">
        <v>188</v>
      </c>
      <c r="G93" s="198">
        <v>0.55000000000000004</v>
      </c>
      <c r="H93" s="196"/>
      <c r="I93" s="200">
        <v>2.2000000000000002</v>
      </c>
      <c r="J93" s="202"/>
      <c r="K93" s="196"/>
      <c r="L93" s="202"/>
      <c r="M93" s="196"/>
      <c r="N93" s="203"/>
      <c r="AB93" s="147"/>
      <c r="AC93" s="148"/>
      <c r="AE93" s="145" t="s">
        <v>189</v>
      </c>
      <c r="AG93" s="148"/>
      <c r="AH93" s="148"/>
      <c r="AI93" s="148"/>
    </row>
    <row r="94" spans="1:35" s="144" customFormat="1" ht="20.25" customHeight="1">
      <c r="A94" s="194"/>
      <c r="B94" s="202"/>
      <c r="C94" s="552" t="s">
        <v>190</v>
      </c>
      <c r="D94" s="552"/>
      <c r="E94" s="552"/>
      <c r="F94" s="204"/>
      <c r="G94" s="204"/>
      <c r="H94" s="204"/>
      <c r="I94" s="204"/>
      <c r="J94" s="205">
        <v>60.89</v>
      </c>
      <c r="K94" s="204"/>
      <c r="L94" s="205">
        <v>243.56</v>
      </c>
      <c r="M94" s="204"/>
      <c r="N94" s="206"/>
      <c r="AB94" s="147"/>
      <c r="AC94" s="148"/>
      <c r="AF94" s="145" t="s">
        <v>190</v>
      </c>
      <c r="AG94" s="148"/>
      <c r="AH94" s="148"/>
      <c r="AI94" s="148"/>
    </row>
    <row r="95" spans="1:35" s="144" customFormat="1" ht="20.25">
      <c r="A95" s="194"/>
      <c r="B95" s="202"/>
      <c r="C95" s="523" t="s">
        <v>191</v>
      </c>
      <c r="D95" s="523"/>
      <c r="E95" s="523"/>
      <c r="F95" s="196"/>
      <c r="G95" s="196"/>
      <c r="H95" s="196"/>
      <c r="I95" s="196"/>
      <c r="J95" s="202"/>
      <c r="K95" s="196"/>
      <c r="L95" s="197">
        <v>92.04</v>
      </c>
      <c r="M95" s="196"/>
      <c r="N95" s="201">
        <v>2462</v>
      </c>
      <c r="AB95" s="147"/>
      <c r="AC95" s="148"/>
      <c r="AE95" s="145" t="s">
        <v>191</v>
      </c>
      <c r="AG95" s="148"/>
      <c r="AH95" s="148"/>
      <c r="AI95" s="148"/>
    </row>
    <row r="96" spans="1:35" s="144" customFormat="1" ht="81" customHeight="1">
      <c r="A96" s="194"/>
      <c r="B96" s="202" t="s">
        <v>268</v>
      </c>
      <c r="C96" s="523" t="s">
        <v>192</v>
      </c>
      <c r="D96" s="523"/>
      <c r="E96" s="523"/>
      <c r="F96" s="196" t="s">
        <v>193</v>
      </c>
      <c r="G96" s="207">
        <v>103</v>
      </c>
      <c r="H96" s="196"/>
      <c r="I96" s="207">
        <v>103</v>
      </c>
      <c r="J96" s="202"/>
      <c r="K96" s="196"/>
      <c r="L96" s="197">
        <v>94.8</v>
      </c>
      <c r="M96" s="196"/>
      <c r="N96" s="201">
        <v>2536</v>
      </c>
      <c r="AB96" s="147"/>
      <c r="AC96" s="148"/>
      <c r="AE96" s="145" t="s">
        <v>192</v>
      </c>
      <c r="AG96" s="148"/>
      <c r="AH96" s="148"/>
      <c r="AI96" s="148"/>
    </row>
    <row r="97" spans="1:36" s="144" customFormat="1" ht="81" customHeight="1">
      <c r="A97" s="194"/>
      <c r="B97" s="202" t="s">
        <v>269</v>
      </c>
      <c r="C97" s="550" t="s">
        <v>194</v>
      </c>
      <c r="D97" s="550"/>
      <c r="E97" s="550"/>
      <c r="F97" s="196" t="s">
        <v>193</v>
      </c>
      <c r="G97" s="207">
        <v>60</v>
      </c>
      <c r="H97" s="196"/>
      <c r="I97" s="207">
        <v>60</v>
      </c>
      <c r="J97" s="202"/>
      <c r="K97" s="196"/>
      <c r="L97" s="197">
        <v>55.22</v>
      </c>
      <c r="M97" s="196"/>
      <c r="N97" s="201">
        <v>1477</v>
      </c>
      <c r="AB97" s="147"/>
      <c r="AC97" s="148"/>
      <c r="AE97" s="145" t="s">
        <v>194</v>
      </c>
      <c r="AG97" s="148"/>
      <c r="AH97" s="148"/>
      <c r="AI97" s="148"/>
    </row>
    <row r="98" spans="1:36" s="144" customFormat="1" ht="20.25" customHeight="1">
      <c r="A98" s="208"/>
      <c r="B98" s="209"/>
      <c r="C98" s="548" t="s">
        <v>195</v>
      </c>
      <c r="D98" s="548"/>
      <c r="E98" s="548"/>
      <c r="F98" s="190"/>
      <c r="G98" s="190"/>
      <c r="H98" s="190"/>
      <c r="I98" s="190"/>
      <c r="J98" s="192"/>
      <c r="K98" s="190"/>
      <c r="L98" s="210">
        <v>393.58</v>
      </c>
      <c r="M98" s="204"/>
      <c r="N98" s="211">
        <v>7731</v>
      </c>
      <c r="AB98" s="147"/>
      <c r="AC98" s="148"/>
      <c r="AG98" s="148" t="s">
        <v>195</v>
      </c>
      <c r="AH98" s="148"/>
      <c r="AI98" s="148"/>
    </row>
    <row r="99" spans="1:36" s="144" customFormat="1" ht="40.5" customHeight="1">
      <c r="A99" s="188" t="s">
        <v>66</v>
      </c>
      <c r="B99" s="189" t="s">
        <v>317</v>
      </c>
      <c r="C99" s="549" t="s">
        <v>318</v>
      </c>
      <c r="D99" s="549"/>
      <c r="E99" s="549"/>
      <c r="F99" s="190" t="s">
        <v>77</v>
      </c>
      <c r="G99" s="190"/>
      <c r="H99" s="190"/>
      <c r="I99" s="191">
        <v>4</v>
      </c>
      <c r="J99" s="192"/>
      <c r="K99" s="190"/>
      <c r="L99" s="192"/>
      <c r="M99" s="190"/>
      <c r="N99" s="193"/>
      <c r="AB99" s="147"/>
      <c r="AC99" s="148" t="s">
        <v>318</v>
      </c>
      <c r="AG99" s="148"/>
      <c r="AH99" s="148"/>
      <c r="AI99" s="148"/>
    </row>
    <row r="100" spans="1:36" s="144" customFormat="1" ht="20.25">
      <c r="A100" s="194"/>
      <c r="B100" s="195">
        <v>1</v>
      </c>
      <c r="C100" s="523" t="s">
        <v>184</v>
      </c>
      <c r="D100" s="523"/>
      <c r="E100" s="523"/>
      <c r="F100" s="196"/>
      <c r="G100" s="196"/>
      <c r="H100" s="196"/>
      <c r="I100" s="196"/>
      <c r="J100" s="197">
        <v>7.35</v>
      </c>
      <c r="K100" s="196"/>
      <c r="L100" s="197">
        <v>29.4</v>
      </c>
      <c r="M100" s="198">
        <v>26.75</v>
      </c>
      <c r="N100" s="199">
        <v>786</v>
      </c>
      <c r="AB100" s="147"/>
      <c r="AC100" s="148"/>
      <c r="AD100" s="145" t="s">
        <v>184</v>
      </c>
      <c r="AG100" s="148"/>
      <c r="AH100" s="148"/>
      <c r="AI100" s="148"/>
    </row>
    <row r="101" spans="1:36" s="144" customFormat="1" ht="20.25">
      <c r="A101" s="194"/>
      <c r="B101" s="195">
        <v>2</v>
      </c>
      <c r="C101" s="523" t="s">
        <v>185</v>
      </c>
      <c r="D101" s="523"/>
      <c r="E101" s="523"/>
      <c r="F101" s="196"/>
      <c r="G101" s="196"/>
      <c r="H101" s="196"/>
      <c r="I101" s="196"/>
      <c r="J101" s="197">
        <v>63.59</v>
      </c>
      <c r="K101" s="196"/>
      <c r="L101" s="197">
        <v>254.36</v>
      </c>
      <c r="M101" s="200">
        <v>10.7</v>
      </c>
      <c r="N101" s="201">
        <v>2722</v>
      </c>
      <c r="AB101" s="147"/>
      <c r="AC101" s="148"/>
      <c r="AD101" s="145" t="s">
        <v>185</v>
      </c>
      <c r="AG101" s="148"/>
      <c r="AH101" s="148"/>
      <c r="AI101" s="148"/>
    </row>
    <row r="102" spans="1:36" s="144" customFormat="1" ht="20.25">
      <c r="A102" s="194"/>
      <c r="B102" s="195">
        <v>3</v>
      </c>
      <c r="C102" s="523" t="s">
        <v>186</v>
      </c>
      <c r="D102" s="523"/>
      <c r="E102" s="523"/>
      <c r="F102" s="196"/>
      <c r="G102" s="196"/>
      <c r="H102" s="196"/>
      <c r="I102" s="196"/>
      <c r="J102" s="197">
        <v>5.56</v>
      </c>
      <c r="K102" s="196"/>
      <c r="L102" s="197">
        <v>22.24</v>
      </c>
      <c r="M102" s="198">
        <v>26.75</v>
      </c>
      <c r="N102" s="199">
        <v>595</v>
      </c>
      <c r="AB102" s="147"/>
      <c r="AC102" s="148"/>
      <c r="AD102" s="145" t="s">
        <v>186</v>
      </c>
      <c r="AG102" s="148"/>
      <c r="AH102" s="148"/>
      <c r="AI102" s="148"/>
    </row>
    <row r="103" spans="1:36" s="144" customFormat="1" ht="20.25">
      <c r="A103" s="194"/>
      <c r="B103" s="202"/>
      <c r="C103" s="523" t="s">
        <v>187</v>
      </c>
      <c r="D103" s="523"/>
      <c r="E103" s="523"/>
      <c r="F103" s="196" t="s">
        <v>188</v>
      </c>
      <c r="G103" s="198">
        <v>0.81</v>
      </c>
      <c r="H103" s="196"/>
      <c r="I103" s="198">
        <v>3.24</v>
      </c>
      <c r="J103" s="202"/>
      <c r="K103" s="196"/>
      <c r="L103" s="202"/>
      <c r="M103" s="196"/>
      <c r="N103" s="203"/>
      <c r="AB103" s="147"/>
      <c r="AC103" s="148"/>
      <c r="AE103" s="145" t="s">
        <v>187</v>
      </c>
      <c r="AG103" s="148"/>
      <c r="AH103" s="148"/>
      <c r="AI103" s="148"/>
    </row>
    <row r="104" spans="1:36" s="144" customFormat="1" ht="20.25">
      <c r="A104" s="194"/>
      <c r="B104" s="202"/>
      <c r="C104" s="550" t="s">
        <v>189</v>
      </c>
      <c r="D104" s="550"/>
      <c r="E104" s="550"/>
      <c r="F104" s="196" t="s">
        <v>188</v>
      </c>
      <c r="G104" s="198">
        <v>0.48</v>
      </c>
      <c r="H104" s="196"/>
      <c r="I104" s="198">
        <v>1.92</v>
      </c>
      <c r="J104" s="202"/>
      <c r="K104" s="196"/>
      <c r="L104" s="202"/>
      <c r="M104" s="196"/>
      <c r="N104" s="203"/>
      <c r="AB104" s="147"/>
      <c r="AC104" s="148"/>
      <c r="AE104" s="145" t="s">
        <v>189</v>
      </c>
      <c r="AG104" s="148"/>
      <c r="AH104" s="148"/>
      <c r="AI104" s="148"/>
    </row>
    <row r="105" spans="1:36" s="144" customFormat="1" ht="20.25" customHeight="1">
      <c r="A105" s="194"/>
      <c r="B105" s="202"/>
      <c r="C105" s="552" t="s">
        <v>190</v>
      </c>
      <c r="D105" s="552"/>
      <c r="E105" s="552"/>
      <c r="F105" s="204"/>
      <c r="G105" s="204"/>
      <c r="H105" s="204"/>
      <c r="I105" s="204"/>
      <c r="J105" s="205">
        <v>70.94</v>
      </c>
      <c r="K105" s="204"/>
      <c r="L105" s="205">
        <v>283.76</v>
      </c>
      <c r="M105" s="204"/>
      <c r="N105" s="206"/>
      <c r="AB105" s="147"/>
      <c r="AC105" s="148"/>
      <c r="AF105" s="145" t="s">
        <v>190</v>
      </c>
      <c r="AG105" s="148"/>
      <c r="AH105" s="148"/>
      <c r="AI105" s="148"/>
    </row>
    <row r="106" spans="1:36" s="144" customFormat="1" ht="20.25">
      <c r="A106" s="194"/>
      <c r="B106" s="202"/>
      <c r="C106" s="523" t="s">
        <v>191</v>
      </c>
      <c r="D106" s="523"/>
      <c r="E106" s="523"/>
      <c r="F106" s="196"/>
      <c r="G106" s="196"/>
      <c r="H106" s="196"/>
      <c r="I106" s="196"/>
      <c r="J106" s="202"/>
      <c r="K106" s="196"/>
      <c r="L106" s="197">
        <v>51.64</v>
      </c>
      <c r="M106" s="196"/>
      <c r="N106" s="201">
        <v>1381</v>
      </c>
      <c r="AB106" s="147"/>
      <c r="AC106" s="148"/>
      <c r="AE106" s="145" t="s">
        <v>191</v>
      </c>
      <c r="AG106" s="148"/>
      <c r="AH106" s="148"/>
      <c r="AI106" s="148"/>
    </row>
    <row r="107" spans="1:36" s="144" customFormat="1" ht="81" customHeight="1">
      <c r="A107" s="194"/>
      <c r="B107" s="202" t="s">
        <v>268</v>
      </c>
      <c r="C107" s="523" t="s">
        <v>192</v>
      </c>
      <c r="D107" s="523"/>
      <c r="E107" s="523"/>
      <c r="F107" s="196" t="s">
        <v>193</v>
      </c>
      <c r="G107" s="207">
        <v>103</v>
      </c>
      <c r="H107" s="196"/>
      <c r="I107" s="207">
        <v>103</v>
      </c>
      <c r="J107" s="202"/>
      <c r="K107" s="196"/>
      <c r="L107" s="197">
        <v>53.19</v>
      </c>
      <c r="M107" s="196"/>
      <c r="N107" s="201">
        <v>1422</v>
      </c>
      <c r="AB107" s="147"/>
      <c r="AC107" s="148"/>
      <c r="AE107" s="145" t="s">
        <v>192</v>
      </c>
      <c r="AG107" s="148"/>
      <c r="AH107" s="148"/>
      <c r="AI107" s="148"/>
    </row>
    <row r="108" spans="1:36" s="144" customFormat="1" ht="81" customHeight="1">
      <c r="A108" s="194"/>
      <c r="B108" s="202" t="s">
        <v>269</v>
      </c>
      <c r="C108" s="550" t="s">
        <v>194</v>
      </c>
      <c r="D108" s="550"/>
      <c r="E108" s="550"/>
      <c r="F108" s="196" t="s">
        <v>193</v>
      </c>
      <c r="G108" s="207">
        <v>60</v>
      </c>
      <c r="H108" s="196"/>
      <c r="I108" s="207">
        <v>60</v>
      </c>
      <c r="J108" s="202"/>
      <c r="K108" s="196"/>
      <c r="L108" s="197">
        <v>30.98</v>
      </c>
      <c r="M108" s="196"/>
      <c r="N108" s="199">
        <v>829</v>
      </c>
      <c r="AB108" s="147"/>
      <c r="AC108" s="148"/>
      <c r="AE108" s="145" t="s">
        <v>194</v>
      </c>
      <c r="AG108" s="148"/>
      <c r="AH108" s="148"/>
      <c r="AI108" s="148"/>
    </row>
    <row r="109" spans="1:36" s="144" customFormat="1" ht="20.25" customHeight="1">
      <c r="A109" s="208"/>
      <c r="B109" s="209"/>
      <c r="C109" s="548" t="s">
        <v>195</v>
      </c>
      <c r="D109" s="548"/>
      <c r="E109" s="548"/>
      <c r="F109" s="190"/>
      <c r="G109" s="190"/>
      <c r="H109" s="190"/>
      <c r="I109" s="190"/>
      <c r="J109" s="192"/>
      <c r="K109" s="190"/>
      <c r="L109" s="210">
        <v>367.93</v>
      </c>
      <c r="M109" s="204"/>
      <c r="N109" s="211">
        <v>5759</v>
      </c>
      <c r="AB109" s="147"/>
      <c r="AC109" s="148"/>
      <c r="AG109" s="148" t="s">
        <v>195</v>
      </c>
      <c r="AH109" s="148"/>
      <c r="AI109" s="148"/>
    </row>
    <row r="110" spans="1:36" s="144" customFormat="1" ht="107.25" customHeight="1">
      <c r="A110" s="188" t="s">
        <v>67</v>
      </c>
      <c r="B110" s="189" t="s">
        <v>183</v>
      </c>
      <c r="C110" s="549" t="s">
        <v>126</v>
      </c>
      <c r="D110" s="549"/>
      <c r="E110" s="549"/>
      <c r="F110" s="190" t="s">
        <v>77</v>
      </c>
      <c r="G110" s="190"/>
      <c r="H110" s="190"/>
      <c r="I110" s="191">
        <v>4</v>
      </c>
      <c r="J110" s="192"/>
      <c r="K110" s="190"/>
      <c r="L110" s="192"/>
      <c r="M110" s="190"/>
      <c r="N110" s="193"/>
      <c r="AB110" s="147"/>
      <c r="AC110" s="148" t="s">
        <v>126</v>
      </c>
      <c r="AG110" s="148"/>
      <c r="AH110" s="148"/>
      <c r="AI110" s="148"/>
    </row>
    <row r="111" spans="1:36" s="144" customFormat="1" ht="20.25" customHeight="1">
      <c r="A111" s="222"/>
      <c r="B111" s="202"/>
      <c r="C111" s="523" t="s">
        <v>319</v>
      </c>
      <c r="D111" s="523"/>
      <c r="E111" s="523"/>
      <c r="F111" s="523"/>
      <c r="G111" s="523"/>
      <c r="H111" s="523"/>
      <c r="I111" s="523"/>
      <c r="J111" s="523"/>
      <c r="K111" s="523"/>
      <c r="L111" s="523"/>
      <c r="M111" s="523"/>
      <c r="N111" s="531"/>
      <c r="AB111" s="147"/>
      <c r="AC111" s="148"/>
      <c r="AG111" s="148"/>
      <c r="AH111" s="148"/>
      <c r="AI111" s="148"/>
      <c r="AJ111" s="145" t="s">
        <v>319</v>
      </c>
    </row>
    <row r="112" spans="1:36" s="144" customFormat="1" ht="20.25">
      <c r="A112" s="194"/>
      <c r="B112" s="195">
        <v>1</v>
      </c>
      <c r="C112" s="523" t="s">
        <v>184</v>
      </c>
      <c r="D112" s="523"/>
      <c r="E112" s="523"/>
      <c r="F112" s="196"/>
      <c r="G112" s="196"/>
      <c r="H112" s="196"/>
      <c r="I112" s="196"/>
      <c r="J112" s="197">
        <v>3.59</v>
      </c>
      <c r="K112" s="200">
        <v>0.8</v>
      </c>
      <c r="L112" s="197">
        <v>11.49</v>
      </c>
      <c r="M112" s="198">
        <v>26.75</v>
      </c>
      <c r="N112" s="199">
        <v>307</v>
      </c>
      <c r="AB112" s="147"/>
      <c r="AC112" s="148"/>
      <c r="AD112" s="145" t="s">
        <v>184</v>
      </c>
      <c r="AG112" s="148"/>
      <c r="AH112" s="148"/>
      <c r="AI112" s="148"/>
    </row>
    <row r="113" spans="1:35" s="144" customFormat="1" ht="20.25">
      <c r="A113" s="194"/>
      <c r="B113" s="195">
        <v>2</v>
      </c>
      <c r="C113" s="523" t="s">
        <v>185</v>
      </c>
      <c r="D113" s="523"/>
      <c r="E113" s="523"/>
      <c r="F113" s="196"/>
      <c r="G113" s="196"/>
      <c r="H113" s="196"/>
      <c r="I113" s="196"/>
      <c r="J113" s="197">
        <v>46.57</v>
      </c>
      <c r="K113" s="200">
        <v>0.8</v>
      </c>
      <c r="L113" s="197">
        <v>149.02000000000001</v>
      </c>
      <c r="M113" s="200">
        <v>10.7</v>
      </c>
      <c r="N113" s="201">
        <v>1595</v>
      </c>
      <c r="AB113" s="147"/>
      <c r="AC113" s="148"/>
      <c r="AD113" s="145" t="s">
        <v>185</v>
      </c>
      <c r="AG113" s="148"/>
      <c r="AH113" s="148"/>
      <c r="AI113" s="148"/>
    </row>
    <row r="114" spans="1:35" s="144" customFormat="1" ht="20.25">
      <c r="A114" s="194"/>
      <c r="B114" s="195">
        <v>3</v>
      </c>
      <c r="C114" s="523" t="s">
        <v>186</v>
      </c>
      <c r="D114" s="523"/>
      <c r="E114" s="523"/>
      <c r="F114" s="196"/>
      <c r="G114" s="196"/>
      <c r="H114" s="196"/>
      <c r="I114" s="196"/>
      <c r="J114" s="197">
        <v>6.48</v>
      </c>
      <c r="K114" s="200">
        <v>0.8</v>
      </c>
      <c r="L114" s="197">
        <v>20.74</v>
      </c>
      <c r="M114" s="198">
        <v>26.75</v>
      </c>
      <c r="N114" s="199">
        <v>555</v>
      </c>
      <c r="AB114" s="147"/>
      <c r="AC114" s="148"/>
      <c r="AD114" s="145" t="s">
        <v>186</v>
      </c>
      <c r="AG114" s="148"/>
      <c r="AH114" s="148"/>
      <c r="AI114" s="148"/>
    </row>
    <row r="115" spans="1:35" s="144" customFormat="1" ht="20.25">
      <c r="A115" s="194"/>
      <c r="B115" s="202"/>
      <c r="C115" s="523" t="s">
        <v>187</v>
      </c>
      <c r="D115" s="523"/>
      <c r="E115" s="523"/>
      <c r="F115" s="196" t="s">
        <v>188</v>
      </c>
      <c r="G115" s="198">
        <v>0.44</v>
      </c>
      <c r="H115" s="200">
        <v>0.8</v>
      </c>
      <c r="I115" s="223">
        <v>1.4079999999999999</v>
      </c>
      <c r="J115" s="202"/>
      <c r="K115" s="196"/>
      <c r="L115" s="202"/>
      <c r="M115" s="196"/>
      <c r="N115" s="203"/>
      <c r="AB115" s="147"/>
      <c r="AC115" s="148"/>
      <c r="AE115" s="145" t="s">
        <v>187</v>
      </c>
      <c r="AG115" s="148"/>
      <c r="AH115" s="148"/>
      <c r="AI115" s="148"/>
    </row>
    <row r="116" spans="1:35" s="144" customFormat="1" ht="20.25">
      <c r="A116" s="194"/>
      <c r="B116" s="202"/>
      <c r="C116" s="550" t="s">
        <v>189</v>
      </c>
      <c r="D116" s="550"/>
      <c r="E116" s="550"/>
      <c r="F116" s="196" t="s">
        <v>188</v>
      </c>
      <c r="G116" s="198">
        <v>0.48</v>
      </c>
      <c r="H116" s="200">
        <v>0.8</v>
      </c>
      <c r="I116" s="223">
        <v>1.536</v>
      </c>
      <c r="J116" s="202"/>
      <c r="K116" s="196"/>
      <c r="L116" s="202"/>
      <c r="M116" s="196"/>
      <c r="N116" s="203"/>
      <c r="AB116" s="147"/>
      <c r="AC116" s="148"/>
      <c r="AE116" s="145" t="s">
        <v>189</v>
      </c>
      <c r="AG116" s="148"/>
      <c r="AH116" s="148"/>
      <c r="AI116" s="148"/>
    </row>
    <row r="117" spans="1:35" s="144" customFormat="1" ht="20.25" customHeight="1">
      <c r="A117" s="194"/>
      <c r="B117" s="202"/>
      <c r="C117" s="552" t="s">
        <v>190</v>
      </c>
      <c r="D117" s="552"/>
      <c r="E117" s="552"/>
      <c r="F117" s="204"/>
      <c r="G117" s="204"/>
      <c r="H117" s="204"/>
      <c r="I117" s="204"/>
      <c r="J117" s="205">
        <v>50.16</v>
      </c>
      <c r="K117" s="204"/>
      <c r="L117" s="205">
        <v>160.51</v>
      </c>
      <c r="M117" s="204"/>
      <c r="N117" s="206"/>
      <c r="AB117" s="147"/>
      <c r="AC117" s="148"/>
      <c r="AF117" s="145" t="s">
        <v>190</v>
      </c>
      <c r="AG117" s="148"/>
      <c r="AH117" s="148"/>
      <c r="AI117" s="148"/>
    </row>
    <row r="118" spans="1:35" s="144" customFormat="1" ht="20.25">
      <c r="A118" s="194"/>
      <c r="B118" s="202"/>
      <c r="C118" s="523" t="s">
        <v>191</v>
      </c>
      <c r="D118" s="523"/>
      <c r="E118" s="523"/>
      <c r="F118" s="196"/>
      <c r="G118" s="196"/>
      <c r="H118" s="196"/>
      <c r="I118" s="196"/>
      <c r="J118" s="202"/>
      <c r="K118" s="196"/>
      <c r="L118" s="197">
        <v>32.229999999999997</v>
      </c>
      <c r="M118" s="196"/>
      <c r="N118" s="199">
        <v>862</v>
      </c>
      <c r="AB118" s="147"/>
      <c r="AC118" s="148"/>
      <c r="AE118" s="145" t="s">
        <v>191</v>
      </c>
      <c r="AG118" s="148"/>
      <c r="AH118" s="148"/>
      <c r="AI118" s="148"/>
    </row>
    <row r="119" spans="1:35" s="144" customFormat="1" ht="81" customHeight="1">
      <c r="A119" s="194"/>
      <c r="B119" s="202" t="s">
        <v>268</v>
      </c>
      <c r="C119" s="523" t="s">
        <v>192</v>
      </c>
      <c r="D119" s="523"/>
      <c r="E119" s="523"/>
      <c r="F119" s="196" t="s">
        <v>193</v>
      </c>
      <c r="G119" s="207">
        <v>103</v>
      </c>
      <c r="H119" s="196"/>
      <c r="I119" s="207">
        <v>103</v>
      </c>
      <c r="J119" s="202"/>
      <c r="K119" s="196"/>
      <c r="L119" s="197">
        <v>33.200000000000003</v>
      </c>
      <c r="M119" s="196"/>
      <c r="N119" s="199">
        <v>888</v>
      </c>
      <c r="AB119" s="147"/>
      <c r="AC119" s="148"/>
      <c r="AE119" s="145" t="s">
        <v>192</v>
      </c>
      <c r="AG119" s="148"/>
      <c r="AH119" s="148"/>
      <c r="AI119" s="148"/>
    </row>
    <row r="120" spans="1:35" s="144" customFormat="1" ht="81" customHeight="1">
      <c r="A120" s="194"/>
      <c r="B120" s="202" t="s">
        <v>269</v>
      </c>
      <c r="C120" s="550" t="s">
        <v>194</v>
      </c>
      <c r="D120" s="550"/>
      <c r="E120" s="550"/>
      <c r="F120" s="196" t="s">
        <v>193</v>
      </c>
      <c r="G120" s="207">
        <v>60</v>
      </c>
      <c r="H120" s="196"/>
      <c r="I120" s="207">
        <v>60</v>
      </c>
      <c r="J120" s="202"/>
      <c r="K120" s="196"/>
      <c r="L120" s="197">
        <v>19.34</v>
      </c>
      <c r="M120" s="196"/>
      <c r="N120" s="199">
        <v>517</v>
      </c>
      <c r="AB120" s="147"/>
      <c r="AC120" s="148"/>
      <c r="AE120" s="145" t="s">
        <v>194</v>
      </c>
      <c r="AG120" s="148"/>
      <c r="AH120" s="148"/>
      <c r="AI120" s="148"/>
    </row>
    <row r="121" spans="1:35" s="144" customFormat="1" ht="20.25" customHeight="1">
      <c r="A121" s="208"/>
      <c r="B121" s="209"/>
      <c r="C121" s="548" t="s">
        <v>195</v>
      </c>
      <c r="D121" s="548"/>
      <c r="E121" s="548"/>
      <c r="F121" s="190"/>
      <c r="G121" s="190"/>
      <c r="H121" s="190"/>
      <c r="I121" s="190"/>
      <c r="J121" s="192"/>
      <c r="K121" s="190"/>
      <c r="L121" s="210">
        <v>213.05</v>
      </c>
      <c r="M121" s="204"/>
      <c r="N121" s="211">
        <v>3307</v>
      </c>
      <c r="AB121" s="147"/>
      <c r="AC121" s="148"/>
      <c r="AG121" s="148" t="s">
        <v>195</v>
      </c>
      <c r="AH121" s="148"/>
      <c r="AI121" s="148"/>
    </row>
    <row r="122" spans="1:35" s="144" customFormat="1" ht="131.25" customHeight="1">
      <c r="A122" s="188" t="s">
        <v>68</v>
      </c>
      <c r="B122" s="189" t="s">
        <v>320</v>
      </c>
      <c r="C122" s="548" t="s">
        <v>321</v>
      </c>
      <c r="D122" s="548"/>
      <c r="E122" s="548"/>
      <c r="F122" s="190" t="s">
        <v>305</v>
      </c>
      <c r="G122" s="190"/>
      <c r="H122" s="190"/>
      <c r="I122" s="214">
        <v>0.25</v>
      </c>
      <c r="J122" s="210">
        <v>22.33</v>
      </c>
      <c r="K122" s="190"/>
      <c r="L122" s="210">
        <v>5.58</v>
      </c>
      <c r="M122" s="214">
        <v>7.96</v>
      </c>
      <c r="N122" s="212">
        <v>44</v>
      </c>
      <c r="AB122" s="147"/>
      <c r="AC122" s="148" t="s">
        <v>321</v>
      </c>
      <c r="AG122" s="148"/>
      <c r="AH122" s="148"/>
      <c r="AI122" s="148"/>
    </row>
    <row r="123" spans="1:35" s="144" customFormat="1" ht="20.25" customHeight="1">
      <c r="A123" s="208"/>
      <c r="B123" s="209"/>
      <c r="C123" s="548" t="s">
        <v>195</v>
      </c>
      <c r="D123" s="548"/>
      <c r="E123" s="548"/>
      <c r="F123" s="190"/>
      <c r="G123" s="190"/>
      <c r="H123" s="190"/>
      <c r="I123" s="190"/>
      <c r="J123" s="192"/>
      <c r="K123" s="190"/>
      <c r="L123" s="210">
        <v>5.58</v>
      </c>
      <c r="M123" s="204"/>
      <c r="N123" s="212">
        <v>44</v>
      </c>
      <c r="AB123" s="147"/>
      <c r="AC123" s="148"/>
      <c r="AG123" s="148" t="s">
        <v>195</v>
      </c>
      <c r="AH123" s="148"/>
      <c r="AI123" s="148"/>
    </row>
    <row r="124" spans="1:35" s="144" customFormat="1" ht="81" customHeight="1">
      <c r="A124" s="188" t="s">
        <v>69</v>
      </c>
      <c r="B124" s="189" t="s">
        <v>322</v>
      </c>
      <c r="C124" s="548" t="s">
        <v>323</v>
      </c>
      <c r="D124" s="548"/>
      <c r="E124" s="548"/>
      <c r="F124" s="190" t="s">
        <v>305</v>
      </c>
      <c r="G124" s="190"/>
      <c r="H124" s="190"/>
      <c r="I124" s="214">
        <v>0.25</v>
      </c>
      <c r="J124" s="210">
        <v>25.02</v>
      </c>
      <c r="K124" s="190"/>
      <c r="L124" s="210">
        <v>6.26</v>
      </c>
      <c r="M124" s="214">
        <v>7.96</v>
      </c>
      <c r="N124" s="212">
        <v>50</v>
      </c>
      <c r="AB124" s="147"/>
      <c r="AC124" s="148" t="s">
        <v>323</v>
      </c>
      <c r="AG124" s="148"/>
      <c r="AH124" s="148"/>
      <c r="AI124" s="148"/>
    </row>
    <row r="125" spans="1:35" s="144" customFormat="1" ht="20.25" customHeight="1">
      <c r="A125" s="208"/>
      <c r="B125" s="209"/>
      <c r="C125" s="548" t="s">
        <v>195</v>
      </c>
      <c r="D125" s="548"/>
      <c r="E125" s="548"/>
      <c r="F125" s="190"/>
      <c r="G125" s="190"/>
      <c r="H125" s="190"/>
      <c r="I125" s="190"/>
      <c r="J125" s="192"/>
      <c r="K125" s="190"/>
      <c r="L125" s="210">
        <v>6.26</v>
      </c>
      <c r="M125" s="204"/>
      <c r="N125" s="212">
        <v>50</v>
      </c>
      <c r="AB125" s="147"/>
      <c r="AC125" s="148"/>
      <c r="AG125" s="148" t="s">
        <v>195</v>
      </c>
      <c r="AH125" s="148"/>
      <c r="AI125" s="148"/>
    </row>
    <row r="126" spans="1:35" s="144" customFormat="1" ht="96" customHeight="1">
      <c r="A126" s="188" t="s">
        <v>70</v>
      </c>
      <c r="B126" s="189" t="s">
        <v>324</v>
      </c>
      <c r="C126" s="548" t="s">
        <v>325</v>
      </c>
      <c r="D126" s="548"/>
      <c r="E126" s="548"/>
      <c r="F126" s="190" t="s">
        <v>305</v>
      </c>
      <c r="G126" s="190"/>
      <c r="H126" s="190"/>
      <c r="I126" s="214">
        <v>0.25</v>
      </c>
      <c r="J126" s="210">
        <v>22.33</v>
      </c>
      <c r="K126" s="190"/>
      <c r="L126" s="210">
        <v>5.58</v>
      </c>
      <c r="M126" s="214">
        <v>7.96</v>
      </c>
      <c r="N126" s="212">
        <v>44</v>
      </c>
      <c r="AB126" s="147"/>
      <c r="AC126" s="148" t="s">
        <v>325</v>
      </c>
      <c r="AG126" s="148"/>
      <c r="AH126" s="148"/>
      <c r="AI126" s="148"/>
    </row>
    <row r="127" spans="1:35" s="144" customFormat="1" ht="20.25" customHeight="1">
      <c r="A127" s="208"/>
      <c r="B127" s="209"/>
      <c r="C127" s="548" t="s">
        <v>195</v>
      </c>
      <c r="D127" s="548"/>
      <c r="E127" s="548"/>
      <c r="F127" s="190"/>
      <c r="G127" s="190"/>
      <c r="H127" s="190"/>
      <c r="I127" s="190"/>
      <c r="J127" s="192"/>
      <c r="K127" s="190"/>
      <c r="L127" s="210">
        <v>5.58</v>
      </c>
      <c r="M127" s="204"/>
      <c r="N127" s="212">
        <v>44</v>
      </c>
      <c r="AB127" s="147"/>
      <c r="AC127" s="148"/>
      <c r="AG127" s="148" t="s">
        <v>195</v>
      </c>
      <c r="AH127" s="148"/>
      <c r="AI127" s="148"/>
    </row>
    <row r="128" spans="1:35" s="144" customFormat="1" ht="108" customHeight="1">
      <c r="A128" s="188" t="s">
        <v>71</v>
      </c>
      <c r="B128" s="189" t="s">
        <v>303</v>
      </c>
      <c r="C128" s="548" t="s">
        <v>304</v>
      </c>
      <c r="D128" s="548"/>
      <c r="E128" s="548"/>
      <c r="F128" s="190" t="s">
        <v>305</v>
      </c>
      <c r="G128" s="190"/>
      <c r="H128" s="190"/>
      <c r="I128" s="213">
        <v>4.5</v>
      </c>
      <c r="J128" s="210">
        <v>10.71</v>
      </c>
      <c r="K128" s="190"/>
      <c r="L128" s="210">
        <v>48.2</v>
      </c>
      <c r="M128" s="214">
        <v>7.96</v>
      </c>
      <c r="N128" s="212">
        <v>384</v>
      </c>
      <c r="AB128" s="147"/>
      <c r="AC128" s="148" t="s">
        <v>304</v>
      </c>
      <c r="AG128" s="148"/>
      <c r="AH128" s="148"/>
      <c r="AI128" s="148"/>
    </row>
    <row r="129" spans="1:36" s="144" customFormat="1" ht="20.25" customHeight="1">
      <c r="A129" s="208"/>
      <c r="B129" s="209"/>
      <c r="C129" s="548" t="s">
        <v>195</v>
      </c>
      <c r="D129" s="548"/>
      <c r="E129" s="548"/>
      <c r="F129" s="190"/>
      <c r="G129" s="190"/>
      <c r="H129" s="190"/>
      <c r="I129" s="190"/>
      <c r="J129" s="192"/>
      <c r="K129" s="190"/>
      <c r="L129" s="210">
        <v>48.2</v>
      </c>
      <c r="M129" s="204"/>
      <c r="N129" s="212">
        <v>384</v>
      </c>
      <c r="AB129" s="147"/>
      <c r="AC129" s="148"/>
      <c r="AG129" s="148" t="s">
        <v>195</v>
      </c>
      <c r="AH129" s="148"/>
      <c r="AI129" s="148"/>
    </row>
    <row r="130" spans="1:36" s="144" customFormat="1" ht="81" customHeight="1">
      <c r="A130" s="188" t="s">
        <v>72</v>
      </c>
      <c r="B130" s="189" t="s">
        <v>326</v>
      </c>
      <c r="C130" s="548" t="s">
        <v>327</v>
      </c>
      <c r="D130" s="548"/>
      <c r="E130" s="548"/>
      <c r="F130" s="190" t="s">
        <v>305</v>
      </c>
      <c r="G130" s="190"/>
      <c r="H130" s="190"/>
      <c r="I130" s="213">
        <v>4.5</v>
      </c>
      <c r="J130" s="210">
        <v>14.03</v>
      </c>
      <c r="K130" s="190"/>
      <c r="L130" s="210">
        <v>63.14</v>
      </c>
      <c r="M130" s="214">
        <v>7.96</v>
      </c>
      <c r="N130" s="212">
        <v>503</v>
      </c>
      <c r="AB130" s="147"/>
      <c r="AC130" s="148" t="s">
        <v>327</v>
      </c>
      <c r="AG130" s="148"/>
      <c r="AH130" s="148"/>
      <c r="AI130" s="148"/>
    </row>
    <row r="131" spans="1:36" s="144" customFormat="1" ht="20.25" customHeight="1">
      <c r="A131" s="208"/>
      <c r="B131" s="209"/>
      <c r="C131" s="548" t="s">
        <v>195</v>
      </c>
      <c r="D131" s="548"/>
      <c r="E131" s="548"/>
      <c r="F131" s="190"/>
      <c r="G131" s="190"/>
      <c r="H131" s="190"/>
      <c r="I131" s="190"/>
      <c r="J131" s="192"/>
      <c r="K131" s="190"/>
      <c r="L131" s="210">
        <v>63.14</v>
      </c>
      <c r="M131" s="204"/>
      <c r="N131" s="212">
        <v>503</v>
      </c>
      <c r="AB131" s="147"/>
      <c r="AC131" s="148"/>
      <c r="AG131" s="148" t="s">
        <v>195</v>
      </c>
      <c r="AH131" s="148"/>
      <c r="AI131" s="148"/>
    </row>
    <row r="132" spans="1:36" s="144" customFormat="1" ht="140.25" customHeight="1">
      <c r="A132" s="188" t="s">
        <v>73</v>
      </c>
      <c r="B132" s="189" t="s">
        <v>310</v>
      </c>
      <c r="C132" s="548" t="s">
        <v>311</v>
      </c>
      <c r="D132" s="548"/>
      <c r="E132" s="548"/>
      <c r="F132" s="190" t="s">
        <v>305</v>
      </c>
      <c r="G132" s="190"/>
      <c r="H132" s="190"/>
      <c r="I132" s="213">
        <v>4.5</v>
      </c>
      <c r="J132" s="210">
        <v>10.71</v>
      </c>
      <c r="K132" s="190"/>
      <c r="L132" s="210">
        <v>48.2</v>
      </c>
      <c r="M132" s="214">
        <v>7.96</v>
      </c>
      <c r="N132" s="212">
        <v>384</v>
      </c>
      <c r="AB132" s="147"/>
      <c r="AC132" s="148" t="s">
        <v>311</v>
      </c>
      <c r="AG132" s="148"/>
      <c r="AH132" s="148"/>
      <c r="AI132" s="148"/>
    </row>
    <row r="133" spans="1:36" s="144" customFormat="1" ht="20.25" customHeight="1">
      <c r="A133" s="208"/>
      <c r="B133" s="209"/>
      <c r="C133" s="549" t="s">
        <v>195</v>
      </c>
      <c r="D133" s="549"/>
      <c r="E133" s="549"/>
      <c r="F133" s="190"/>
      <c r="G133" s="190"/>
      <c r="H133" s="190"/>
      <c r="I133" s="190"/>
      <c r="J133" s="192"/>
      <c r="K133" s="190"/>
      <c r="L133" s="210">
        <v>48.2</v>
      </c>
      <c r="M133" s="204"/>
      <c r="N133" s="212">
        <v>384</v>
      </c>
      <c r="AB133" s="147"/>
      <c r="AC133" s="148"/>
      <c r="AG133" s="148" t="s">
        <v>195</v>
      </c>
      <c r="AH133" s="148"/>
      <c r="AI133" s="148"/>
    </row>
    <row r="134" spans="1:36" s="144" customFormat="1" ht="1.5" customHeight="1">
      <c r="A134" s="215"/>
      <c r="B134" s="209"/>
      <c r="C134" s="209"/>
      <c r="D134" s="209"/>
      <c r="E134" s="209"/>
      <c r="F134" s="216"/>
      <c r="G134" s="216"/>
      <c r="H134" s="216"/>
      <c r="I134" s="216"/>
      <c r="J134" s="217"/>
      <c r="K134" s="216"/>
      <c r="L134" s="217"/>
      <c r="M134" s="196"/>
      <c r="N134" s="217"/>
      <c r="AB134" s="147"/>
      <c r="AC134" s="148"/>
      <c r="AG134" s="148"/>
      <c r="AH134" s="148"/>
      <c r="AI134" s="148"/>
    </row>
    <row r="135" spans="1:36" s="144" customFormat="1" ht="20.25" customHeight="1">
      <c r="A135" s="218"/>
      <c r="B135" s="192"/>
      <c r="C135" s="548" t="s">
        <v>328</v>
      </c>
      <c r="D135" s="548"/>
      <c r="E135" s="548"/>
      <c r="F135" s="548"/>
      <c r="G135" s="548"/>
      <c r="H135" s="548"/>
      <c r="I135" s="548"/>
      <c r="J135" s="548"/>
      <c r="K135" s="548"/>
      <c r="L135" s="219">
        <v>1151.52</v>
      </c>
      <c r="M135" s="220"/>
      <c r="N135" s="221">
        <v>18206</v>
      </c>
      <c r="AB135" s="147"/>
      <c r="AC135" s="148"/>
      <c r="AG135" s="148"/>
      <c r="AH135" s="148"/>
      <c r="AI135" s="148" t="s">
        <v>328</v>
      </c>
    </row>
    <row r="136" spans="1:36" s="144" customFormat="1" ht="44.25" customHeight="1">
      <c r="A136" s="545" t="s">
        <v>329</v>
      </c>
      <c r="B136" s="546"/>
      <c r="C136" s="546"/>
      <c r="D136" s="546"/>
      <c r="E136" s="546"/>
      <c r="F136" s="546"/>
      <c r="G136" s="546"/>
      <c r="H136" s="546"/>
      <c r="I136" s="546"/>
      <c r="J136" s="546"/>
      <c r="K136" s="546"/>
      <c r="L136" s="546"/>
      <c r="M136" s="546"/>
      <c r="N136" s="547"/>
      <c r="AB136" s="147" t="s">
        <v>329</v>
      </c>
      <c r="AC136" s="148"/>
      <c r="AG136" s="148"/>
      <c r="AH136" s="148"/>
      <c r="AI136" s="148"/>
    </row>
    <row r="137" spans="1:36" s="144" customFormat="1" ht="54.75" customHeight="1">
      <c r="A137" s="188" t="s">
        <v>74</v>
      </c>
      <c r="B137" s="189" t="s">
        <v>202</v>
      </c>
      <c r="C137" s="549" t="s">
        <v>203</v>
      </c>
      <c r="D137" s="549"/>
      <c r="E137" s="549"/>
      <c r="F137" s="190" t="s">
        <v>77</v>
      </c>
      <c r="G137" s="190"/>
      <c r="H137" s="190"/>
      <c r="I137" s="191">
        <v>2</v>
      </c>
      <c r="J137" s="192"/>
      <c r="K137" s="190"/>
      <c r="L137" s="192"/>
      <c r="M137" s="190"/>
      <c r="N137" s="193"/>
      <c r="AB137" s="147"/>
      <c r="AC137" s="148" t="s">
        <v>203</v>
      </c>
      <c r="AG137" s="148"/>
      <c r="AH137" s="148"/>
      <c r="AI137" s="148"/>
    </row>
    <row r="138" spans="1:36" s="144" customFormat="1" ht="81" customHeight="1">
      <c r="A138" s="222"/>
      <c r="B138" s="202" t="s">
        <v>250</v>
      </c>
      <c r="C138" s="523" t="s">
        <v>251</v>
      </c>
      <c r="D138" s="523"/>
      <c r="E138" s="523"/>
      <c r="F138" s="523"/>
      <c r="G138" s="523"/>
      <c r="H138" s="523"/>
      <c r="I138" s="523"/>
      <c r="J138" s="523"/>
      <c r="K138" s="523"/>
      <c r="L138" s="523"/>
      <c r="M138" s="523"/>
      <c r="N138" s="531"/>
      <c r="AB138" s="147"/>
      <c r="AC138" s="148"/>
      <c r="AG138" s="148"/>
      <c r="AH138" s="148"/>
      <c r="AI138" s="148"/>
      <c r="AJ138" s="145" t="s">
        <v>251</v>
      </c>
    </row>
    <row r="139" spans="1:36" s="144" customFormat="1" ht="20.25">
      <c r="A139" s="194"/>
      <c r="B139" s="195">
        <v>1</v>
      </c>
      <c r="C139" s="523" t="s">
        <v>184</v>
      </c>
      <c r="D139" s="523"/>
      <c r="E139" s="523"/>
      <c r="F139" s="196"/>
      <c r="G139" s="196"/>
      <c r="H139" s="196"/>
      <c r="I139" s="196"/>
      <c r="J139" s="197">
        <v>3.21</v>
      </c>
      <c r="K139" s="200">
        <v>1.2</v>
      </c>
      <c r="L139" s="197">
        <v>7.7</v>
      </c>
      <c r="M139" s="198">
        <v>26.75</v>
      </c>
      <c r="N139" s="199">
        <v>206</v>
      </c>
      <c r="AB139" s="147"/>
      <c r="AC139" s="148"/>
      <c r="AD139" s="145" t="s">
        <v>184</v>
      </c>
      <c r="AG139" s="148"/>
      <c r="AH139" s="148"/>
      <c r="AI139" s="148"/>
    </row>
    <row r="140" spans="1:36" s="144" customFormat="1" ht="20.25">
      <c r="A140" s="194"/>
      <c r="B140" s="195">
        <v>2</v>
      </c>
      <c r="C140" s="523" t="s">
        <v>185</v>
      </c>
      <c r="D140" s="523"/>
      <c r="E140" s="523"/>
      <c r="F140" s="196"/>
      <c r="G140" s="196"/>
      <c r="H140" s="196"/>
      <c r="I140" s="196"/>
      <c r="J140" s="197">
        <v>17.309999999999999</v>
      </c>
      <c r="K140" s="200">
        <v>1.2</v>
      </c>
      <c r="L140" s="197">
        <v>41.54</v>
      </c>
      <c r="M140" s="200">
        <v>10.7</v>
      </c>
      <c r="N140" s="199">
        <v>444</v>
      </c>
      <c r="AB140" s="147"/>
      <c r="AC140" s="148"/>
      <c r="AD140" s="145" t="s">
        <v>185</v>
      </c>
      <c r="AG140" s="148"/>
      <c r="AH140" s="148"/>
      <c r="AI140" s="148"/>
    </row>
    <row r="141" spans="1:36" s="144" customFormat="1" ht="20.25">
      <c r="A141" s="194"/>
      <c r="B141" s="195">
        <v>3</v>
      </c>
      <c r="C141" s="523" t="s">
        <v>186</v>
      </c>
      <c r="D141" s="523"/>
      <c r="E141" s="523"/>
      <c r="F141" s="196"/>
      <c r="G141" s="196"/>
      <c r="H141" s="196"/>
      <c r="I141" s="196"/>
      <c r="J141" s="197">
        <v>2.0299999999999998</v>
      </c>
      <c r="K141" s="200">
        <v>1.2</v>
      </c>
      <c r="L141" s="197">
        <v>4.87</v>
      </c>
      <c r="M141" s="198">
        <v>26.75</v>
      </c>
      <c r="N141" s="199">
        <v>130</v>
      </c>
      <c r="AB141" s="147"/>
      <c r="AC141" s="148"/>
      <c r="AD141" s="145" t="s">
        <v>186</v>
      </c>
      <c r="AG141" s="148"/>
      <c r="AH141" s="148"/>
      <c r="AI141" s="148"/>
    </row>
    <row r="142" spans="1:36" s="144" customFormat="1" ht="20.25">
      <c r="A142" s="194"/>
      <c r="B142" s="195">
        <v>4</v>
      </c>
      <c r="C142" s="523" t="s">
        <v>204</v>
      </c>
      <c r="D142" s="523"/>
      <c r="E142" s="523"/>
      <c r="F142" s="196"/>
      <c r="G142" s="196"/>
      <c r="H142" s="196"/>
      <c r="I142" s="196"/>
      <c r="J142" s="197">
        <v>0.06</v>
      </c>
      <c r="K142" s="196"/>
      <c r="L142" s="197">
        <v>0.12</v>
      </c>
      <c r="M142" s="198">
        <v>7.96</v>
      </c>
      <c r="N142" s="199">
        <v>1</v>
      </c>
      <c r="AB142" s="147"/>
      <c r="AC142" s="148"/>
      <c r="AD142" s="145" t="s">
        <v>204</v>
      </c>
      <c r="AG142" s="148"/>
      <c r="AH142" s="148"/>
      <c r="AI142" s="148"/>
    </row>
    <row r="143" spans="1:36" s="144" customFormat="1" ht="20.25">
      <c r="A143" s="194"/>
      <c r="B143" s="202"/>
      <c r="C143" s="523" t="s">
        <v>187</v>
      </c>
      <c r="D143" s="523"/>
      <c r="E143" s="523"/>
      <c r="F143" s="196" t="s">
        <v>188</v>
      </c>
      <c r="G143" s="198">
        <v>0.35</v>
      </c>
      <c r="H143" s="200">
        <v>1.2</v>
      </c>
      <c r="I143" s="198">
        <v>0.84</v>
      </c>
      <c r="J143" s="202"/>
      <c r="K143" s="196"/>
      <c r="L143" s="202"/>
      <c r="M143" s="196"/>
      <c r="N143" s="203"/>
      <c r="AB143" s="147"/>
      <c r="AC143" s="148"/>
      <c r="AE143" s="145" t="s">
        <v>187</v>
      </c>
      <c r="AG143" s="148"/>
      <c r="AH143" s="148"/>
      <c r="AI143" s="148"/>
    </row>
    <row r="144" spans="1:36" s="144" customFormat="1" ht="20.25">
      <c r="A144" s="194"/>
      <c r="B144" s="202"/>
      <c r="C144" s="550" t="s">
        <v>189</v>
      </c>
      <c r="D144" s="550"/>
      <c r="E144" s="550"/>
      <c r="F144" s="196" t="s">
        <v>188</v>
      </c>
      <c r="G144" s="198">
        <v>0.15</v>
      </c>
      <c r="H144" s="200">
        <v>1.2</v>
      </c>
      <c r="I144" s="198">
        <v>0.36</v>
      </c>
      <c r="J144" s="202"/>
      <c r="K144" s="196"/>
      <c r="L144" s="202"/>
      <c r="M144" s="196"/>
      <c r="N144" s="203"/>
      <c r="AB144" s="147"/>
      <c r="AC144" s="148"/>
      <c r="AE144" s="145" t="s">
        <v>189</v>
      </c>
      <c r="AG144" s="148"/>
      <c r="AH144" s="148"/>
      <c r="AI144" s="148"/>
    </row>
    <row r="145" spans="1:35" s="144" customFormat="1" ht="20.25" customHeight="1">
      <c r="A145" s="194"/>
      <c r="B145" s="202"/>
      <c r="C145" s="552" t="s">
        <v>190</v>
      </c>
      <c r="D145" s="552"/>
      <c r="E145" s="552"/>
      <c r="F145" s="204"/>
      <c r="G145" s="204"/>
      <c r="H145" s="204"/>
      <c r="I145" s="204"/>
      <c r="J145" s="205">
        <v>20.58</v>
      </c>
      <c r="K145" s="204"/>
      <c r="L145" s="205">
        <v>49.36</v>
      </c>
      <c r="M145" s="204"/>
      <c r="N145" s="206"/>
      <c r="AB145" s="147"/>
      <c r="AC145" s="148"/>
      <c r="AF145" s="145" t="s">
        <v>190</v>
      </c>
      <c r="AG145" s="148"/>
      <c r="AH145" s="148"/>
      <c r="AI145" s="148"/>
    </row>
    <row r="146" spans="1:35" s="144" customFormat="1" ht="20.25">
      <c r="A146" s="194"/>
      <c r="B146" s="202"/>
      <c r="C146" s="523" t="s">
        <v>191</v>
      </c>
      <c r="D146" s="523"/>
      <c r="E146" s="523"/>
      <c r="F146" s="196"/>
      <c r="G146" s="196"/>
      <c r="H146" s="196"/>
      <c r="I146" s="196"/>
      <c r="J146" s="202"/>
      <c r="K146" s="196"/>
      <c r="L146" s="197">
        <v>12.57</v>
      </c>
      <c r="M146" s="196"/>
      <c r="N146" s="199">
        <v>336</v>
      </c>
      <c r="AB146" s="147"/>
      <c r="AC146" s="148"/>
      <c r="AE146" s="145" t="s">
        <v>191</v>
      </c>
      <c r="AG146" s="148"/>
      <c r="AH146" s="148"/>
      <c r="AI146" s="148"/>
    </row>
    <row r="147" spans="1:35" s="144" customFormat="1" ht="86.25" customHeight="1">
      <c r="A147" s="194"/>
      <c r="B147" s="202" t="s">
        <v>270</v>
      </c>
      <c r="C147" s="523" t="s">
        <v>205</v>
      </c>
      <c r="D147" s="523"/>
      <c r="E147" s="523"/>
      <c r="F147" s="196" t="s">
        <v>193</v>
      </c>
      <c r="G147" s="207">
        <v>97</v>
      </c>
      <c r="H147" s="196"/>
      <c r="I147" s="207">
        <v>97</v>
      </c>
      <c r="J147" s="202"/>
      <c r="K147" s="196"/>
      <c r="L147" s="197">
        <v>12.19</v>
      </c>
      <c r="M147" s="196"/>
      <c r="N147" s="199">
        <v>326</v>
      </c>
      <c r="AB147" s="147"/>
      <c r="AC147" s="148"/>
      <c r="AE147" s="145" t="s">
        <v>205</v>
      </c>
      <c r="AG147" s="148"/>
      <c r="AH147" s="148"/>
      <c r="AI147" s="148"/>
    </row>
    <row r="148" spans="1:35" s="144" customFormat="1" ht="103.5" customHeight="1">
      <c r="A148" s="194"/>
      <c r="B148" s="202" t="s">
        <v>271</v>
      </c>
      <c r="C148" s="550" t="s">
        <v>206</v>
      </c>
      <c r="D148" s="550"/>
      <c r="E148" s="550"/>
      <c r="F148" s="196" t="s">
        <v>193</v>
      </c>
      <c r="G148" s="207">
        <v>51</v>
      </c>
      <c r="H148" s="196"/>
      <c r="I148" s="207">
        <v>51</v>
      </c>
      <c r="J148" s="202"/>
      <c r="K148" s="196"/>
      <c r="L148" s="197">
        <v>6.41</v>
      </c>
      <c r="M148" s="196"/>
      <c r="N148" s="199">
        <v>171</v>
      </c>
      <c r="AB148" s="147"/>
      <c r="AC148" s="148"/>
      <c r="AE148" s="145" t="s">
        <v>206</v>
      </c>
      <c r="AG148" s="148"/>
      <c r="AH148" s="148"/>
      <c r="AI148" s="148"/>
    </row>
    <row r="149" spans="1:35" s="144" customFormat="1" ht="20.25" customHeight="1">
      <c r="A149" s="208"/>
      <c r="B149" s="209"/>
      <c r="C149" s="549" t="s">
        <v>195</v>
      </c>
      <c r="D149" s="549"/>
      <c r="E149" s="549"/>
      <c r="F149" s="190"/>
      <c r="G149" s="190"/>
      <c r="H149" s="190"/>
      <c r="I149" s="190"/>
      <c r="J149" s="192"/>
      <c r="K149" s="190"/>
      <c r="L149" s="210">
        <v>67.959999999999994</v>
      </c>
      <c r="M149" s="204"/>
      <c r="N149" s="211">
        <v>1148</v>
      </c>
      <c r="AB149" s="147"/>
      <c r="AC149" s="148"/>
      <c r="AG149" s="148" t="s">
        <v>195</v>
      </c>
      <c r="AH149" s="148"/>
      <c r="AI149" s="148"/>
    </row>
    <row r="150" spans="1:35" s="144" customFormat="1" ht="1.5" customHeight="1">
      <c r="A150" s="215"/>
      <c r="B150" s="209"/>
      <c r="C150" s="209"/>
      <c r="D150" s="209"/>
      <c r="E150" s="209"/>
      <c r="F150" s="216"/>
      <c r="G150" s="216"/>
      <c r="H150" s="216"/>
      <c r="I150" s="216"/>
      <c r="J150" s="217"/>
      <c r="K150" s="216"/>
      <c r="L150" s="217"/>
      <c r="M150" s="196"/>
      <c r="N150" s="217"/>
      <c r="AB150" s="147"/>
      <c r="AC150" s="148"/>
      <c r="AG150" s="148"/>
      <c r="AH150" s="148"/>
      <c r="AI150" s="148"/>
    </row>
    <row r="151" spans="1:35" s="144" customFormat="1" ht="20.25" customHeight="1">
      <c r="A151" s="218"/>
      <c r="B151" s="192"/>
      <c r="C151" s="548" t="s">
        <v>330</v>
      </c>
      <c r="D151" s="548"/>
      <c r="E151" s="548"/>
      <c r="F151" s="548"/>
      <c r="G151" s="548"/>
      <c r="H151" s="548"/>
      <c r="I151" s="548"/>
      <c r="J151" s="548"/>
      <c r="K151" s="548"/>
      <c r="L151" s="224">
        <v>67.959999999999994</v>
      </c>
      <c r="M151" s="220"/>
      <c r="N151" s="221">
        <v>1148</v>
      </c>
      <c r="AB151" s="147"/>
      <c r="AC151" s="148"/>
      <c r="AG151" s="148"/>
      <c r="AH151" s="148"/>
      <c r="AI151" s="148" t="s">
        <v>330</v>
      </c>
    </row>
    <row r="152" spans="1:35" s="144" customFormat="1" ht="20.25" customHeight="1">
      <c r="A152" s="545" t="s">
        <v>331</v>
      </c>
      <c r="B152" s="546"/>
      <c r="C152" s="546"/>
      <c r="D152" s="546"/>
      <c r="E152" s="546"/>
      <c r="F152" s="546"/>
      <c r="G152" s="546"/>
      <c r="H152" s="546"/>
      <c r="I152" s="546"/>
      <c r="J152" s="546"/>
      <c r="K152" s="546"/>
      <c r="L152" s="546"/>
      <c r="M152" s="546"/>
      <c r="N152" s="547"/>
      <c r="AB152" s="147" t="s">
        <v>331</v>
      </c>
      <c r="AC152" s="148"/>
      <c r="AG152" s="148"/>
      <c r="AH152" s="148"/>
      <c r="AI152" s="148"/>
    </row>
    <row r="153" spans="1:35" s="144" customFormat="1" ht="135.75" customHeight="1">
      <c r="A153" s="188" t="s">
        <v>75</v>
      </c>
      <c r="B153" s="189" t="s">
        <v>208</v>
      </c>
      <c r="C153" s="549" t="s">
        <v>209</v>
      </c>
      <c r="D153" s="549"/>
      <c r="E153" s="549"/>
      <c r="F153" s="190" t="s">
        <v>77</v>
      </c>
      <c r="G153" s="190"/>
      <c r="H153" s="190"/>
      <c r="I153" s="191">
        <v>2</v>
      </c>
      <c r="J153" s="192"/>
      <c r="K153" s="190"/>
      <c r="L153" s="192"/>
      <c r="M153" s="190"/>
      <c r="N153" s="193"/>
      <c r="AB153" s="147"/>
      <c r="AC153" s="148" t="s">
        <v>209</v>
      </c>
      <c r="AG153" s="148"/>
      <c r="AH153" s="148"/>
      <c r="AI153" s="148"/>
    </row>
    <row r="154" spans="1:35" s="144" customFormat="1" ht="20.25">
      <c r="A154" s="194"/>
      <c r="B154" s="195">
        <v>1</v>
      </c>
      <c r="C154" s="523" t="s">
        <v>184</v>
      </c>
      <c r="D154" s="523"/>
      <c r="E154" s="523"/>
      <c r="F154" s="196"/>
      <c r="G154" s="196"/>
      <c r="H154" s="196"/>
      <c r="I154" s="196"/>
      <c r="J154" s="197">
        <v>52.98</v>
      </c>
      <c r="K154" s="196"/>
      <c r="L154" s="197">
        <v>110.12</v>
      </c>
      <c r="M154" s="198">
        <v>26.75</v>
      </c>
      <c r="N154" s="201">
        <v>2946</v>
      </c>
      <c r="AB154" s="147"/>
      <c r="AC154" s="148"/>
      <c r="AD154" s="145" t="s">
        <v>184</v>
      </c>
      <c r="AG154" s="148"/>
      <c r="AH154" s="148"/>
      <c r="AI154" s="148"/>
    </row>
    <row r="155" spans="1:35" s="144" customFormat="1" ht="20.25">
      <c r="A155" s="194"/>
      <c r="B155" s="195">
        <v>2</v>
      </c>
      <c r="C155" s="523" t="s">
        <v>185</v>
      </c>
      <c r="D155" s="523"/>
      <c r="E155" s="523"/>
      <c r="F155" s="196"/>
      <c r="G155" s="196"/>
      <c r="H155" s="196"/>
      <c r="I155" s="196"/>
      <c r="J155" s="197">
        <v>247.94</v>
      </c>
      <c r="K155" s="196"/>
      <c r="L155" s="197">
        <v>553.38</v>
      </c>
      <c r="M155" s="200">
        <v>10.7</v>
      </c>
      <c r="N155" s="201">
        <v>5921</v>
      </c>
      <c r="AB155" s="147"/>
      <c r="AC155" s="148"/>
      <c r="AD155" s="145" t="s">
        <v>185</v>
      </c>
      <c r="AG155" s="148"/>
      <c r="AH155" s="148"/>
      <c r="AI155" s="148"/>
    </row>
    <row r="156" spans="1:35" s="144" customFormat="1" ht="20.25">
      <c r="A156" s="194"/>
      <c r="B156" s="195">
        <v>3</v>
      </c>
      <c r="C156" s="523" t="s">
        <v>186</v>
      </c>
      <c r="D156" s="523"/>
      <c r="E156" s="523"/>
      <c r="F156" s="196"/>
      <c r="G156" s="196"/>
      <c r="H156" s="196"/>
      <c r="I156" s="196"/>
      <c r="J156" s="197">
        <v>23.2</v>
      </c>
      <c r="K156" s="196"/>
      <c r="L156" s="197">
        <v>51.22</v>
      </c>
      <c r="M156" s="198">
        <v>26.75</v>
      </c>
      <c r="N156" s="201">
        <v>1370</v>
      </c>
      <c r="AB156" s="147"/>
      <c r="AC156" s="148"/>
      <c r="AD156" s="145" t="s">
        <v>186</v>
      </c>
      <c r="AG156" s="148"/>
      <c r="AH156" s="148"/>
      <c r="AI156" s="148"/>
    </row>
    <row r="157" spans="1:35" s="144" customFormat="1" ht="20.25">
      <c r="A157" s="194"/>
      <c r="B157" s="195">
        <v>4</v>
      </c>
      <c r="C157" s="523" t="s">
        <v>204</v>
      </c>
      <c r="D157" s="523"/>
      <c r="E157" s="523"/>
      <c r="F157" s="196"/>
      <c r="G157" s="196"/>
      <c r="H157" s="196"/>
      <c r="I157" s="196"/>
      <c r="J157" s="197">
        <v>45.54</v>
      </c>
      <c r="K157" s="196"/>
      <c r="L157" s="197">
        <v>17.88</v>
      </c>
      <c r="M157" s="198">
        <v>7.96</v>
      </c>
      <c r="N157" s="199">
        <v>142</v>
      </c>
      <c r="AB157" s="147"/>
      <c r="AC157" s="148"/>
      <c r="AD157" s="145" t="s">
        <v>204</v>
      </c>
      <c r="AG157" s="148"/>
      <c r="AH157" s="148"/>
      <c r="AI157" s="148"/>
    </row>
    <row r="158" spans="1:35" s="144" customFormat="1" ht="20.25">
      <c r="A158" s="194"/>
      <c r="B158" s="202"/>
      <c r="C158" s="523" t="s">
        <v>187</v>
      </c>
      <c r="D158" s="523"/>
      <c r="E158" s="523"/>
      <c r="F158" s="196" t="s">
        <v>188</v>
      </c>
      <c r="G158" s="223">
        <v>6.2149999999999999</v>
      </c>
      <c r="H158" s="196"/>
      <c r="I158" s="198">
        <v>12.43</v>
      </c>
      <c r="J158" s="202"/>
      <c r="K158" s="196"/>
      <c r="L158" s="202"/>
      <c r="M158" s="196"/>
      <c r="N158" s="203"/>
      <c r="AB158" s="147"/>
      <c r="AC158" s="148"/>
      <c r="AE158" s="145" t="s">
        <v>187</v>
      </c>
      <c r="AG158" s="148"/>
      <c r="AH158" s="148"/>
      <c r="AI158" s="148"/>
    </row>
    <row r="159" spans="1:35" s="144" customFormat="1" ht="20.25">
      <c r="A159" s="194"/>
      <c r="B159" s="202"/>
      <c r="C159" s="550" t="s">
        <v>189</v>
      </c>
      <c r="D159" s="550"/>
      <c r="E159" s="550"/>
      <c r="F159" s="196" t="s">
        <v>188</v>
      </c>
      <c r="G159" s="198">
        <v>2.21</v>
      </c>
      <c r="H159" s="196"/>
      <c r="I159" s="198">
        <v>4.42</v>
      </c>
      <c r="J159" s="202"/>
      <c r="K159" s="196"/>
      <c r="L159" s="202"/>
      <c r="M159" s="196"/>
      <c r="N159" s="203"/>
      <c r="AB159" s="147"/>
      <c r="AC159" s="148"/>
      <c r="AE159" s="145" t="s">
        <v>189</v>
      </c>
      <c r="AG159" s="148"/>
      <c r="AH159" s="148"/>
      <c r="AI159" s="148"/>
    </row>
    <row r="160" spans="1:35" s="144" customFormat="1" ht="20.25" customHeight="1">
      <c r="A160" s="194"/>
      <c r="B160" s="202"/>
      <c r="C160" s="552" t="s">
        <v>190</v>
      </c>
      <c r="D160" s="552"/>
      <c r="E160" s="552"/>
      <c r="F160" s="204"/>
      <c r="G160" s="204"/>
      <c r="H160" s="204"/>
      <c r="I160" s="204"/>
      <c r="J160" s="205">
        <v>340.69</v>
      </c>
      <c r="K160" s="204"/>
      <c r="L160" s="205">
        <v>681.38</v>
      </c>
      <c r="M160" s="204"/>
      <c r="N160" s="206"/>
      <c r="AB160" s="147"/>
      <c r="AC160" s="148"/>
      <c r="AF160" s="145" t="s">
        <v>190</v>
      </c>
      <c r="AG160" s="148"/>
      <c r="AH160" s="148"/>
      <c r="AI160" s="148"/>
    </row>
    <row r="161" spans="1:35" s="144" customFormat="1" ht="20.25">
      <c r="A161" s="194"/>
      <c r="B161" s="202"/>
      <c r="C161" s="523" t="s">
        <v>191</v>
      </c>
      <c r="D161" s="523"/>
      <c r="E161" s="523"/>
      <c r="F161" s="196"/>
      <c r="G161" s="196"/>
      <c r="H161" s="196"/>
      <c r="I161" s="196"/>
      <c r="J161" s="202"/>
      <c r="K161" s="196"/>
      <c r="L161" s="197">
        <v>161.34</v>
      </c>
      <c r="M161" s="196"/>
      <c r="N161" s="201">
        <v>4316</v>
      </c>
      <c r="AB161" s="147"/>
      <c r="AC161" s="148"/>
      <c r="AE161" s="145" t="s">
        <v>191</v>
      </c>
      <c r="AG161" s="148"/>
      <c r="AH161" s="148"/>
      <c r="AI161" s="148"/>
    </row>
    <row r="162" spans="1:35" s="144" customFormat="1" ht="81" customHeight="1">
      <c r="A162" s="194"/>
      <c r="B162" s="202" t="s">
        <v>268</v>
      </c>
      <c r="C162" s="523" t="s">
        <v>192</v>
      </c>
      <c r="D162" s="523"/>
      <c r="E162" s="523"/>
      <c r="F162" s="196" t="s">
        <v>193</v>
      </c>
      <c r="G162" s="207">
        <v>103</v>
      </c>
      <c r="H162" s="196"/>
      <c r="I162" s="207">
        <v>103</v>
      </c>
      <c r="J162" s="202"/>
      <c r="K162" s="196"/>
      <c r="L162" s="197">
        <v>166.18</v>
      </c>
      <c r="M162" s="196"/>
      <c r="N162" s="201">
        <v>4445</v>
      </c>
      <c r="AB162" s="147"/>
      <c r="AC162" s="148"/>
      <c r="AE162" s="145" t="s">
        <v>192</v>
      </c>
      <c r="AG162" s="148"/>
      <c r="AH162" s="148"/>
      <c r="AI162" s="148"/>
    </row>
    <row r="163" spans="1:35" s="144" customFormat="1" ht="81" customHeight="1">
      <c r="A163" s="194"/>
      <c r="B163" s="202" t="s">
        <v>269</v>
      </c>
      <c r="C163" s="550" t="s">
        <v>194</v>
      </c>
      <c r="D163" s="550"/>
      <c r="E163" s="550"/>
      <c r="F163" s="196" t="s">
        <v>193</v>
      </c>
      <c r="G163" s="207">
        <v>60</v>
      </c>
      <c r="H163" s="196"/>
      <c r="I163" s="207">
        <v>60</v>
      </c>
      <c r="J163" s="202"/>
      <c r="K163" s="196"/>
      <c r="L163" s="197">
        <v>96.8</v>
      </c>
      <c r="M163" s="196"/>
      <c r="N163" s="201">
        <v>2590</v>
      </c>
      <c r="AB163" s="147"/>
      <c r="AC163" s="148"/>
      <c r="AE163" s="145" t="s">
        <v>194</v>
      </c>
      <c r="AG163" s="148"/>
      <c r="AH163" s="148"/>
      <c r="AI163" s="148"/>
    </row>
    <row r="164" spans="1:35" s="144" customFormat="1" ht="20.25" customHeight="1">
      <c r="A164" s="208"/>
      <c r="B164" s="209"/>
      <c r="C164" s="548" t="s">
        <v>195</v>
      </c>
      <c r="D164" s="548"/>
      <c r="E164" s="548"/>
      <c r="F164" s="190"/>
      <c r="G164" s="190"/>
      <c r="H164" s="190"/>
      <c r="I164" s="190"/>
      <c r="J164" s="192"/>
      <c r="K164" s="190"/>
      <c r="L164" s="210">
        <v>944.36</v>
      </c>
      <c r="M164" s="204"/>
      <c r="N164" s="211">
        <v>16044</v>
      </c>
      <c r="AB164" s="147"/>
      <c r="AC164" s="148"/>
      <c r="AG164" s="148" t="s">
        <v>195</v>
      </c>
      <c r="AH164" s="148"/>
      <c r="AI164" s="148"/>
    </row>
    <row r="165" spans="1:35" s="144" customFormat="1" ht="81" customHeight="1">
      <c r="A165" s="188" t="s">
        <v>76</v>
      </c>
      <c r="B165" s="189" t="s">
        <v>332</v>
      </c>
      <c r="C165" s="549" t="s">
        <v>333</v>
      </c>
      <c r="D165" s="549"/>
      <c r="E165" s="549"/>
      <c r="F165" s="190" t="s">
        <v>77</v>
      </c>
      <c r="G165" s="190"/>
      <c r="H165" s="190"/>
      <c r="I165" s="191">
        <v>2</v>
      </c>
      <c r="J165" s="192"/>
      <c r="K165" s="190"/>
      <c r="L165" s="192"/>
      <c r="M165" s="190"/>
      <c r="N165" s="193"/>
      <c r="AB165" s="147"/>
      <c r="AC165" s="148" t="s">
        <v>333</v>
      </c>
      <c r="AG165" s="148"/>
      <c r="AH165" s="148"/>
      <c r="AI165" s="148"/>
    </row>
    <row r="166" spans="1:35" s="144" customFormat="1" ht="20.25">
      <c r="A166" s="194"/>
      <c r="B166" s="195">
        <v>1</v>
      </c>
      <c r="C166" s="523" t="s">
        <v>184</v>
      </c>
      <c r="D166" s="523"/>
      <c r="E166" s="523"/>
      <c r="F166" s="196"/>
      <c r="G166" s="196"/>
      <c r="H166" s="196"/>
      <c r="I166" s="196"/>
      <c r="J166" s="197">
        <v>97.96</v>
      </c>
      <c r="K166" s="196"/>
      <c r="L166" s="197">
        <v>195.92</v>
      </c>
      <c r="M166" s="198">
        <v>26.75</v>
      </c>
      <c r="N166" s="201">
        <v>5241</v>
      </c>
      <c r="AB166" s="147"/>
      <c r="AC166" s="148"/>
      <c r="AD166" s="145" t="s">
        <v>184</v>
      </c>
      <c r="AG166" s="148"/>
      <c r="AH166" s="148"/>
      <c r="AI166" s="148"/>
    </row>
    <row r="167" spans="1:35" s="144" customFormat="1" ht="20.25">
      <c r="A167" s="194"/>
      <c r="B167" s="195">
        <v>2</v>
      </c>
      <c r="C167" s="523" t="s">
        <v>185</v>
      </c>
      <c r="D167" s="523"/>
      <c r="E167" s="523"/>
      <c r="F167" s="196"/>
      <c r="G167" s="196"/>
      <c r="H167" s="196"/>
      <c r="I167" s="196"/>
      <c r="J167" s="197">
        <v>411.8</v>
      </c>
      <c r="K167" s="196"/>
      <c r="L167" s="197">
        <v>823.6</v>
      </c>
      <c r="M167" s="200">
        <v>10.7</v>
      </c>
      <c r="N167" s="201">
        <v>8813</v>
      </c>
      <c r="AB167" s="147"/>
      <c r="AC167" s="148"/>
      <c r="AD167" s="145" t="s">
        <v>185</v>
      </c>
      <c r="AG167" s="148"/>
      <c r="AH167" s="148"/>
      <c r="AI167" s="148"/>
    </row>
    <row r="168" spans="1:35" s="144" customFormat="1" ht="20.25">
      <c r="A168" s="194"/>
      <c r="B168" s="195">
        <v>3</v>
      </c>
      <c r="C168" s="523" t="s">
        <v>186</v>
      </c>
      <c r="D168" s="523"/>
      <c r="E168" s="523"/>
      <c r="F168" s="196"/>
      <c r="G168" s="196"/>
      <c r="H168" s="196"/>
      <c r="I168" s="196"/>
      <c r="J168" s="197">
        <v>45.89</v>
      </c>
      <c r="K168" s="196"/>
      <c r="L168" s="197">
        <v>91.78</v>
      </c>
      <c r="M168" s="198">
        <v>26.75</v>
      </c>
      <c r="N168" s="201">
        <v>2455</v>
      </c>
      <c r="AB168" s="147"/>
      <c r="AC168" s="148"/>
      <c r="AD168" s="145" t="s">
        <v>186</v>
      </c>
      <c r="AG168" s="148"/>
      <c r="AH168" s="148"/>
      <c r="AI168" s="148"/>
    </row>
    <row r="169" spans="1:35" s="144" customFormat="1" ht="20.25">
      <c r="A169" s="194"/>
      <c r="B169" s="195">
        <v>4</v>
      </c>
      <c r="C169" s="523" t="s">
        <v>204</v>
      </c>
      <c r="D169" s="523"/>
      <c r="E169" s="523"/>
      <c r="F169" s="196"/>
      <c r="G169" s="196"/>
      <c r="H169" s="196"/>
      <c r="I169" s="196"/>
      <c r="J169" s="197">
        <v>15.5</v>
      </c>
      <c r="K169" s="196"/>
      <c r="L169" s="197">
        <v>31</v>
      </c>
      <c r="M169" s="198">
        <v>7.96</v>
      </c>
      <c r="N169" s="199">
        <v>247</v>
      </c>
      <c r="AB169" s="147"/>
      <c r="AC169" s="148"/>
      <c r="AD169" s="145" t="s">
        <v>204</v>
      </c>
      <c r="AG169" s="148"/>
      <c r="AH169" s="148"/>
      <c r="AI169" s="148"/>
    </row>
    <row r="170" spans="1:35" s="144" customFormat="1" ht="20.25">
      <c r="A170" s="194"/>
      <c r="B170" s="202"/>
      <c r="C170" s="523" t="s">
        <v>187</v>
      </c>
      <c r="D170" s="523"/>
      <c r="E170" s="523"/>
      <c r="F170" s="196" t="s">
        <v>188</v>
      </c>
      <c r="G170" s="200">
        <v>10.8</v>
      </c>
      <c r="H170" s="196"/>
      <c r="I170" s="200">
        <v>21.6</v>
      </c>
      <c r="J170" s="202"/>
      <c r="K170" s="196"/>
      <c r="L170" s="202"/>
      <c r="M170" s="196"/>
      <c r="N170" s="203"/>
      <c r="AB170" s="147"/>
      <c r="AC170" s="148"/>
      <c r="AE170" s="145" t="s">
        <v>187</v>
      </c>
      <c r="AG170" s="148"/>
      <c r="AH170" s="148"/>
      <c r="AI170" s="148"/>
    </row>
    <row r="171" spans="1:35" s="144" customFormat="1" ht="20.25">
      <c r="A171" s="194"/>
      <c r="B171" s="202"/>
      <c r="C171" s="550" t="s">
        <v>189</v>
      </c>
      <c r="D171" s="550"/>
      <c r="E171" s="550"/>
      <c r="F171" s="196" t="s">
        <v>188</v>
      </c>
      <c r="G171" s="200">
        <v>3.3</v>
      </c>
      <c r="H171" s="196"/>
      <c r="I171" s="200">
        <v>6.6</v>
      </c>
      <c r="J171" s="202"/>
      <c r="K171" s="196"/>
      <c r="L171" s="202"/>
      <c r="M171" s="196"/>
      <c r="N171" s="203"/>
      <c r="AB171" s="147"/>
      <c r="AC171" s="148"/>
      <c r="AE171" s="145" t="s">
        <v>189</v>
      </c>
      <c r="AG171" s="148"/>
      <c r="AH171" s="148"/>
      <c r="AI171" s="148"/>
    </row>
    <row r="172" spans="1:35" s="144" customFormat="1" ht="20.25" customHeight="1">
      <c r="A172" s="194"/>
      <c r="B172" s="202"/>
      <c r="C172" s="552" t="s">
        <v>190</v>
      </c>
      <c r="D172" s="552"/>
      <c r="E172" s="552"/>
      <c r="F172" s="204"/>
      <c r="G172" s="204"/>
      <c r="H172" s="204"/>
      <c r="I172" s="204"/>
      <c r="J172" s="205">
        <v>525.26</v>
      </c>
      <c r="K172" s="204"/>
      <c r="L172" s="225">
        <v>1050.52</v>
      </c>
      <c r="M172" s="204"/>
      <c r="N172" s="206"/>
      <c r="AB172" s="147"/>
      <c r="AC172" s="148"/>
      <c r="AF172" s="145" t="s">
        <v>190</v>
      </c>
      <c r="AG172" s="148"/>
      <c r="AH172" s="148"/>
      <c r="AI172" s="148"/>
    </row>
    <row r="173" spans="1:35" s="144" customFormat="1" ht="20.25">
      <c r="A173" s="194"/>
      <c r="B173" s="202"/>
      <c r="C173" s="523" t="s">
        <v>191</v>
      </c>
      <c r="D173" s="523"/>
      <c r="E173" s="523"/>
      <c r="F173" s="196"/>
      <c r="G173" s="196"/>
      <c r="H173" s="196"/>
      <c r="I173" s="196"/>
      <c r="J173" s="202"/>
      <c r="K173" s="196"/>
      <c r="L173" s="197">
        <v>287.7</v>
      </c>
      <c r="M173" s="196"/>
      <c r="N173" s="201">
        <v>7696</v>
      </c>
      <c r="AB173" s="147"/>
      <c r="AC173" s="148"/>
      <c r="AE173" s="145" t="s">
        <v>191</v>
      </c>
      <c r="AG173" s="148"/>
      <c r="AH173" s="148"/>
      <c r="AI173" s="148"/>
    </row>
    <row r="174" spans="1:35" s="144" customFormat="1" ht="81" customHeight="1">
      <c r="A174" s="194"/>
      <c r="B174" s="202" t="s">
        <v>268</v>
      </c>
      <c r="C174" s="523" t="s">
        <v>192</v>
      </c>
      <c r="D174" s="523"/>
      <c r="E174" s="523"/>
      <c r="F174" s="196" t="s">
        <v>193</v>
      </c>
      <c r="G174" s="207">
        <v>103</v>
      </c>
      <c r="H174" s="196"/>
      <c r="I174" s="207">
        <v>103</v>
      </c>
      <c r="J174" s="202"/>
      <c r="K174" s="196"/>
      <c r="L174" s="197">
        <v>296.33</v>
      </c>
      <c r="M174" s="196"/>
      <c r="N174" s="201">
        <v>7927</v>
      </c>
      <c r="AB174" s="147"/>
      <c r="AC174" s="148"/>
      <c r="AE174" s="145" t="s">
        <v>192</v>
      </c>
      <c r="AG174" s="148"/>
      <c r="AH174" s="148"/>
      <c r="AI174" s="148"/>
    </row>
    <row r="175" spans="1:35" s="144" customFormat="1" ht="81" customHeight="1">
      <c r="A175" s="194"/>
      <c r="B175" s="202" t="s">
        <v>269</v>
      </c>
      <c r="C175" s="550" t="s">
        <v>194</v>
      </c>
      <c r="D175" s="550"/>
      <c r="E175" s="550"/>
      <c r="F175" s="196" t="s">
        <v>193</v>
      </c>
      <c r="G175" s="207">
        <v>60</v>
      </c>
      <c r="H175" s="196"/>
      <c r="I175" s="207">
        <v>60</v>
      </c>
      <c r="J175" s="202"/>
      <c r="K175" s="196"/>
      <c r="L175" s="197">
        <v>172.62</v>
      </c>
      <c r="M175" s="196"/>
      <c r="N175" s="201">
        <v>4618</v>
      </c>
      <c r="AB175" s="147"/>
      <c r="AC175" s="148"/>
      <c r="AE175" s="145" t="s">
        <v>194</v>
      </c>
      <c r="AG175" s="148"/>
      <c r="AH175" s="148"/>
      <c r="AI175" s="148"/>
    </row>
    <row r="176" spans="1:35" s="144" customFormat="1" ht="20.25" customHeight="1">
      <c r="A176" s="208"/>
      <c r="B176" s="209"/>
      <c r="C176" s="549" t="s">
        <v>195</v>
      </c>
      <c r="D176" s="549"/>
      <c r="E176" s="549"/>
      <c r="F176" s="190"/>
      <c r="G176" s="190"/>
      <c r="H176" s="190"/>
      <c r="I176" s="190"/>
      <c r="J176" s="192"/>
      <c r="K176" s="190"/>
      <c r="L176" s="226">
        <v>1519.47</v>
      </c>
      <c r="M176" s="204"/>
      <c r="N176" s="211">
        <v>26846</v>
      </c>
      <c r="AB176" s="147"/>
      <c r="AC176" s="148"/>
      <c r="AG176" s="148" t="s">
        <v>195</v>
      </c>
      <c r="AH176" s="148"/>
      <c r="AI176" s="148"/>
    </row>
    <row r="177" spans="1:35" s="144" customFormat="1" ht="1.5" customHeight="1">
      <c r="A177" s="215"/>
      <c r="B177" s="209"/>
      <c r="C177" s="209"/>
      <c r="D177" s="209"/>
      <c r="E177" s="209"/>
      <c r="F177" s="216"/>
      <c r="G177" s="216"/>
      <c r="H177" s="216"/>
      <c r="I177" s="216"/>
      <c r="J177" s="217"/>
      <c r="K177" s="216"/>
      <c r="L177" s="217"/>
      <c r="M177" s="196"/>
      <c r="N177" s="217"/>
      <c r="AB177" s="147"/>
      <c r="AC177" s="148"/>
      <c r="AG177" s="148"/>
      <c r="AH177" s="148"/>
      <c r="AI177" s="148"/>
    </row>
    <row r="178" spans="1:35" s="144" customFormat="1" ht="20.25" customHeight="1">
      <c r="A178" s="218"/>
      <c r="B178" s="192"/>
      <c r="C178" s="548" t="s">
        <v>334</v>
      </c>
      <c r="D178" s="548"/>
      <c r="E178" s="548"/>
      <c r="F178" s="548"/>
      <c r="G178" s="548"/>
      <c r="H178" s="548"/>
      <c r="I178" s="548"/>
      <c r="J178" s="548"/>
      <c r="K178" s="548"/>
      <c r="L178" s="219">
        <v>2463.83</v>
      </c>
      <c r="M178" s="220"/>
      <c r="N178" s="221">
        <v>42890</v>
      </c>
      <c r="AB178" s="147"/>
      <c r="AC178" s="148"/>
      <c r="AG178" s="148"/>
      <c r="AH178" s="148"/>
      <c r="AI178" s="148" t="s">
        <v>334</v>
      </c>
    </row>
    <row r="179" spans="1:35" s="144" customFormat="1" ht="20.25" customHeight="1">
      <c r="A179" s="545" t="s">
        <v>335</v>
      </c>
      <c r="B179" s="546"/>
      <c r="C179" s="546"/>
      <c r="D179" s="546"/>
      <c r="E179" s="546"/>
      <c r="F179" s="546"/>
      <c r="G179" s="546"/>
      <c r="H179" s="546"/>
      <c r="I179" s="546"/>
      <c r="J179" s="546"/>
      <c r="K179" s="546"/>
      <c r="L179" s="546"/>
      <c r="M179" s="546"/>
      <c r="N179" s="547"/>
      <c r="AB179" s="147" t="s">
        <v>335</v>
      </c>
      <c r="AC179" s="148"/>
      <c r="AG179" s="148"/>
      <c r="AH179" s="148"/>
      <c r="AI179" s="148"/>
    </row>
    <row r="180" spans="1:35" s="144" customFormat="1" ht="20.25" customHeight="1">
      <c r="A180" s="545" t="s">
        <v>91</v>
      </c>
      <c r="B180" s="546"/>
      <c r="C180" s="546"/>
      <c r="D180" s="546"/>
      <c r="E180" s="546"/>
      <c r="F180" s="546"/>
      <c r="G180" s="546"/>
      <c r="H180" s="546"/>
      <c r="I180" s="546"/>
      <c r="J180" s="546"/>
      <c r="K180" s="546"/>
      <c r="L180" s="546"/>
      <c r="M180" s="546"/>
      <c r="N180" s="547"/>
      <c r="AB180" s="147"/>
      <c r="AC180" s="148"/>
      <c r="AG180" s="148"/>
      <c r="AH180" s="148" t="s">
        <v>91</v>
      </c>
      <c r="AI180" s="148"/>
    </row>
    <row r="181" spans="1:35" s="144" customFormat="1" ht="57" customHeight="1">
      <c r="A181" s="188" t="s">
        <v>93</v>
      </c>
      <c r="B181" s="189" t="s">
        <v>210</v>
      </c>
      <c r="C181" s="549" t="s">
        <v>211</v>
      </c>
      <c r="D181" s="549"/>
      <c r="E181" s="549"/>
      <c r="F181" s="190" t="s">
        <v>77</v>
      </c>
      <c r="G181" s="190"/>
      <c r="H181" s="190"/>
      <c r="I181" s="191">
        <v>4</v>
      </c>
      <c r="J181" s="192"/>
      <c r="K181" s="190"/>
      <c r="L181" s="192"/>
      <c r="M181" s="190"/>
      <c r="N181" s="193"/>
      <c r="AB181" s="147"/>
      <c r="AC181" s="148" t="s">
        <v>211</v>
      </c>
      <c r="AG181" s="148"/>
      <c r="AH181" s="148"/>
      <c r="AI181" s="148"/>
    </row>
    <row r="182" spans="1:35" s="144" customFormat="1" ht="20.25">
      <c r="A182" s="194"/>
      <c r="B182" s="195">
        <v>1</v>
      </c>
      <c r="C182" s="523" t="s">
        <v>184</v>
      </c>
      <c r="D182" s="523"/>
      <c r="E182" s="523"/>
      <c r="F182" s="196"/>
      <c r="G182" s="196"/>
      <c r="H182" s="196"/>
      <c r="I182" s="196"/>
      <c r="J182" s="197">
        <v>3.81</v>
      </c>
      <c r="K182" s="196"/>
      <c r="L182" s="197">
        <v>15.24</v>
      </c>
      <c r="M182" s="198">
        <v>26.75</v>
      </c>
      <c r="N182" s="199">
        <v>408</v>
      </c>
      <c r="AB182" s="147"/>
      <c r="AC182" s="148"/>
      <c r="AD182" s="145" t="s">
        <v>184</v>
      </c>
      <c r="AG182" s="148"/>
      <c r="AH182" s="148"/>
      <c r="AI182" s="148"/>
    </row>
    <row r="183" spans="1:35" s="144" customFormat="1" ht="20.25">
      <c r="A183" s="194"/>
      <c r="B183" s="195">
        <v>2</v>
      </c>
      <c r="C183" s="523" t="s">
        <v>185</v>
      </c>
      <c r="D183" s="523"/>
      <c r="E183" s="523"/>
      <c r="F183" s="196"/>
      <c r="G183" s="196"/>
      <c r="H183" s="196"/>
      <c r="I183" s="196"/>
      <c r="J183" s="197">
        <v>59.64</v>
      </c>
      <c r="K183" s="196"/>
      <c r="L183" s="197">
        <v>238.56</v>
      </c>
      <c r="M183" s="200">
        <v>10.7</v>
      </c>
      <c r="N183" s="201">
        <v>2553</v>
      </c>
      <c r="AB183" s="147"/>
      <c r="AC183" s="148"/>
      <c r="AD183" s="145" t="s">
        <v>185</v>
      </c>
      <c r="AG183" s="148"/>
      <c r="AH183" s="148"/>
      <c r="AI183" s="148"/>
    </row>
    <row r="184" spans="1:35" s="144" customFormat="1" ht="20.25">
      <c r="A184" s="194"/>
      <c r="B184" s="195">
        <v>3</v>
      </c>
      <c r="C184" s="523" t="s">
        <v>186</v>
      </c>
      <c r="D184" s="523"/>
      <c r="E184" s="523"/>
      <c r="F184" s="196"/>
      <c r="G184" s="196"/>
      <c r="H184" s="196"/>
      <c r="I184" s="196"/>
      <c r="J184" s="197">
        <v>3.22</v>
      </c>
      <c r="K184" s="196"/>
      <c r="L184" s="197">
        <v>12.88</v>
      </c>
      <c r="M184" s="198">
        <v>26.75</v>
      </c>
      <c r="N184" s="199">
        <v>345</v>
      </c>
      <c r="AB184" s="147"/>
      <c r="AC184" s="148"/>
      <c r="AD184" s="145" t="s">
        <v>186</v>
      </c>
      <c r="AG184" s="148"/>
      <c r="AH184" s="148"/>
      <c r="AI184" s="148"/>
    </row>
    <row r="185" spans="1:35" s="144" customFormat="1" ht="20.25">
      <c r="A185" s="194"/>
      <c r="B185" s="195">
        <v>4</v>
      </c>
      <c r="C185" s="523" t="s">
        <v>204</v>
      </c>
      <c r="D185" s="523"/>
      <c r="E185" s="523"/>
      <c r="F185" s="196"/>
      <c r="G185" s="196"/>
      <c r="H185" s="196"/>
      <c r="I185" s="196"/>
      <c r="J185" s="197">
        <v>32.85</v>
      </c>
      <c r="K185" s="196"/>
      <c r="L185" s="197">
        <v>1.24</v>
      </c>
      <c r="M185" s="198">
        <v>7.96</v>
      </c>
      <c r="N185" s="199">
        <v>10</v>
      </c>
      <c r="AB185" s="147"/>
      <c r="AC185" s="148"/>
      <c r="AD185" s="145" t="s">
        <v>204</v>
      </c>
      <c r="AG185" s="148"/>
      <c r="AH185" s="148"/>
      <c r="AI185" s="148"/>
    </row>
    <row r="186" spans="1:35" s="144" customFormat="1" ht="20.25">
      <c r="A186" s="194"/>
      <c r="B186" s="202"/>
      <c r="C186" s="523" t="s">
        <v>187</v>
      </c>
      <c r="D186" s="523"/>
      <c r="E186" s="523"/>
      <c r="F186" s="196" t="s">
        <v>188</v>
      </c>
      <c r="G186" s="198">
        <v>0.45</v>
      </c>
      <c r="H186" s="196"/>
      <c r="I186" s="200">
        <v>1.8</v>
      </c>
      <c r="J186" s="202"/>
      <c r="K186" s="196"/>
      <c r="L186" s="202"/>
      <c r="M186" s="196"/>
      <c r="N186" s="203"/>
      <c r="AB186" s="147"/>
      <c r="AC186" s="148"/>
      <c r="AE186" s="145" t="s">
        <v>187</v>
      </c>
      <c r="AG186" s="148"/>
      <c r="AH186" s="148"/>
      <c r="AI186" s="148"/>
    </row>
    <row r="187" spans="1:35" s="144" customFormat="1" ht="20.25">
      <c r="A187" s="194"/>
      <c r="B187" s="202"/>
      <c r="C187" s="550" t="s">
        <v>189</v>
      </c>
      <c r="D187" s="550"/>
      <c r="E187" s="550"/>
      <c r="F187" s="196" t="s">
        <v>188</v>
      </c>
      <c r="G187" s="198">
        <v>0.32</v>
      </c>
      <c r="H187" s="196"/>
      <c r="I187" s="198">
        <v>1.28</v>
      </c>
      <c r="J187" s="202"/>
      <c r="K187" s="196"/>
      <c r="L187" s="202"/>
      <c r="M187" s="196"/>
      <c r="N187" s="203"/>
      <c r="AB187" s="147"/>
      <c r="AC187" s="148"/>
      <c r="AE187" s="145" t="s">
        <v>189</v>
      </c>
      <c r="AG187" s="148"/>
      <c r="AH187" s="148"/>
      <c r="AI187" s="148"/>
    </row>
    <row r="188" spans="1:35" s="144" customFormat="1" ht="20.25" customHeight="1">
      <c r="A188" s="194"/>
      <c r="B188" s="202"/>
      <c r="C188" s="552" t="s">
        <v>190</v>
      </c>
      <c r="D188" s="552"/>
      <c r="E188" s="552"/>
      <c r="F188" s="204"/>
      <c r="G188" s="204"/>
      <c r="H188" s="204"/>
      <c r="I188" s="204"/>
      <c r="J188" s="205">
        <v>63.76</v>
      </c>
      <c r="K188" s="204"/>
      <c r="L188" s="205">
        <v>255.04</v>
      </c>
      <c r="M188" s="204"/>
      <c r="N188" s="206"/>
      <c r="AB188" s="147"/>
      <c r="AC188" s="148"/>
      <c r="AF188" s="145" t="s">
        <v>190</v>
      </c>
      <c r="AG188" s="148"/>
      <c r="AH188" s="148"/>
      <c r="AI188" s="148"/>
    </row>
    <row r="189" spans="1:35" s="144" customFormat="1" ht="20.25">
      <c r="A189" s="194"/>
      <c r="B189" s="202"/>
      <c r="C189" s="523" t="s">
        <v>191</v>
      </c>
      <c r="D189" s="523"/>
      <c r="E189" s="523"/>
      <c r="F189" s="196"/>
      <c r="G189" s="196"/>
      <c r="H189" s="196"/>
      <c r="I189" s="196"/>
      <c r="J189" s="202"/>
      <c r="K189" s="196"/>
      <c r="L189" s="197">
        <v>28.12</v>
      </c>
      <c r="M189" s="196"/>
      <c r="N189" s="199">
        <v>753</v>
      </c>
      <c r="AB189" s="147"/>
      <c r="AC189" s="148"/>
      <c r="AE189" s="145" t="s">
        <v>191</v>
      </c>
      <c r="AG189" s="148"/>
      <c r="AH189" s="148"/>
      <c r="AI189" s="148"/>
    </row>
    <row r="190" spans="1:35" s="144" customFormat="1" ht="81" customHeight="1">
      <c r="A190" s="194"/>
      <c r="B190" s="202" t="s">
        <v>268</v>
      </c>
      <c r="C190" s="523" t="s">
        <v>192</v>
      </c>
      <c r="D190" s="523"/>
      <c r="E190" s="523"/>
      <c r="F190" s="196" t="s">
        <v>193</v>
      </c>
      <c r="G190" s="207">
        <v>103</v>
      </c>
      <c r="H190" s="196"/>
      <c r="I190" s="207">
        <v>103</v>
      </c>
      <c r="J190" s="202"/>
      <c r="K190" s="196"/>
      <c r="L190" s="197">
        <v>28.96</v>
      </c>
      <c r="M190" s="196"/>
      <c r="N190" s="199">
        <v>776</v>
      </c>
      <c r="AB190" s="147"/>
      <c r="AC190" s="148"/>
      <c r="AE190" s="145" t="s">
        <v>192</v>
      </c>
      <c r="AG190" s="148"/>
      <c r="AH190" s="148"/>
      <c r="AI190" s="148"/>
    </row>
    <row r="191" spans="1:35" s="144" customFormat="1" ht="81" customHeight="1">
      <c r="A191" s="194"/>
      <c r="B191" s="202" t="s">
        <v>269</v>
      </c>
      <c r="C191" s="550" t="s">
        <v>194</v>
      </c>
      <c r="D191" s="550"/>
      <c r="E191" s="550"/>
      <c r="F191" s="196" t="s">
        <v>193</v>
      </c>
      <c r="G191" s="207">
        <v>60</v>
      </c>
      <c r="H191" s="196"/>
      <c r="I191" s="207">
        <v>60</v>
      </c>
      <c r="J191" s="202"/>
      <c r="K191" s="196"/>
      <c r="L191" s="197">
        <v>16.87</v>
      </c>
      <c r="M191" s="196"/>
      <c r="N191" s="199">
        <v>452</v>
      </c>
      <c r="AB191" s="147"/>
      <c r="AC191" s="148"/>
      <c r="AE191" s="145" t="s">
        <v>194</v>
      </c>
      <c r="AG191" s="148"/>
      <c r="AH191" s="148"/>
      <c r="AI191" s="148"/>
    </row>
    <row r="192" spans="1:35" s="144" customFormat="1" ht="20.25" customHeight="1">
      <c r="A192" s="208"/>
      <c r="B192" s="209"/>
      <c r="C192" s="549" t="s">
        <v>195</v>
      </c>
      <c r="D192" s="549"/>
      <c r="E192" s="549"/>
      <c r="F192" s="190"/>
      <c r="G192" s="190"/>
      <c r="H192" s="190"/>
      <c r="I192" s="190"/>
      <c r="J192" s="192"/>
      <c r="K192" s="190"/>
      <c r="L192" s="210">
        <v>300.87</v>
      </c>
      <c r="M192" s="204"/>
      <c r="N192" s="211">
        <v>4199</v>
      </c>
      <c r="AB192" s="147"/>
      <c r="AC192" s="148"/>
      <c r="AG192" s="148" t="s">
        <v>195</v>
      </c>
      <c r="AH192" s="148"/>
      <c r="AI192" s="148"/>
    </row>
    <row r="193" spans="1:36" s="144" customFormat="1" ht="1.5" customHeight="1">
      <c r="A193" s="215"/>
      <c r="B193" s="209"/>
      <c r="C193" s="209"/>
      <c r="D193" s="209"/>
      <c r="E193" s="209"/>
      <c r="F193" s="216"/>
      <c r="G193" s="216"/>
      <c r="H193" s="216"/>
      <c r="I193" s="216"/>
      <c r="J193" s="217"/>
      <c r="K193" s="216"/>
      <c r="L193" s="217"/>
      <c r="M193" s="196"/>
      <c r="N193" s="217"/>
      <c r="AB193" s="147"/>
      <c r="AC193" s="148"/>
      <c r="AG193" s="148"/>
      <c r="AH193" s="148"/>
      <c r="AI193" s="148"/>
    </row>
    <row r="194" spans="1:36" s="144" customFormat="1" ht="20.25" customHeight="1">
      <c r="A194" s="218"/>
      <c r="B194" s="192"/>
      <c r="C194" s="548" t="s">
        <v>336</v>
      </c>
      <c r="D194" s="548"/>
      <c r="E194" s="548"/>
      <c r="F194" s="548"/>
      <c r="G194" s="548"/>
      <c r="H194" s="548"/>
      <c r="I194" s="548"/>
      <c r="J194" s="548"/>
      <c r="K194" s="548"/>
      <c r="L194" s="224">
        <v>300.87</v>
      </c>
      <c r="M194" s="220"/>
      <c r="N194" s="221">
        <v>4199</v>
      </c>
      <c r="AB194" s="147"/>
      <c r="AC194" s="148"/>
      <c r="AG194" s="148"/>
      <c r="AH194" s="148"/>
      <c r="AI194" s="148" t="s">
        <v>336</v>
      </c>
    </row>
    <row r="195" spans="1:36" s="144" customFormat="1" ht="20.25" customHeight="1">
      <c r="A195" s="545" t="s">
        <v>337</v>
      </c>
      <c r="B195" s="546"/>
      <c r="C195" s="546"/>
      <c r="D195" s="546"/>
      <c r="E195" s="546"/>
      <c r="F195" s="546"/>
      <c r="G195" s="546"/>
      <c r="H195" s="546"/>
      <c r="I195" s="546"/>
      <c r="J195" s="546"/>
      <c r="K195" s="546"/>
      <c r="L195" s="546"/>
      <c r="M195" s="546"/>
      <c r="N195" s="547"/>
      <c r="AB195" s="147" t="s">
        <v>337</v>
      </c>
      <c r="AC195" s="148"/>
      <c r="AG195" s="148"/>
      <c r="AH195" s="148"/>
      <c r="AI195" s="148"/>
    </row>
    <row r="196" spans="1:36" s="144" customFormat="1" ht="20.25" customHeight="1">
      <c r="A196" s="545" t="s">
        <v>214</v>
      </c>
      <c r="B196" s="546"/>
      <c r="C196" s="546"/>
      <c r="D196" s="546"/>
      <c r="E196" s="546"/>
      <c r="F196" s="546"/>
      <c r="G196" s="546"/>
      <c r="H196" s="546"/>
      <c r="I196" s="546"/>
      <c r="J196" s="546"/>
      <c r="K196" s="546"/>
      <c r="L196" s="546"/>
      <c r="M196" s="546"/>
      <c r="N196" s="547"/>
      <c r="AB196" s="147"/>
      <c r="AC196" s="148"/>
      <c r="AG196" s="148"/>
      <c r="AH196" s="148" t="s">
        <v>214</v>
      </c>
      <c r="AI196" s="148"/>
    </row>
    <row r="197" spans="1:36" s="144" customFormat="1" ht="81" customHeight="1">
      <c r="A197" s="188" t="s">
        <v>94</v>
      </c>
      <c r="B197" s="189" t="s">
        <v>215</v>
      </c>
      <c r="C197" s="549" t="s">
        <v>216</v>
      </c>
      <c r="D197" s="549"/>
      <c r="E197" s="549"/>
      <c r="F197" s="190" t="s">
        <v>77</v>
      </c>
      <c r="G197" s="190"/>
      <c r="H197" s="190"/>
      <c r="I197" s="191">
        <v>32</v>
      </c>
      <c r="J197" s="192"/>
      <c r="K197" s="190"/>
      <c r="L197" s="192"/>
      <c r="M197" s="190"/>
      <c r="N197" s="193"/>
      <c r="AB197" s="147"/>
      <c r="AC197" s="148" t="s">
        <v>216</v>
      </c>
      <c r="AG197" s="148"/>
      <c r="AH197" s="148"/>
      <c r="AI197" s="148"/>
    </row>
    <row r="198" spans="1:36" s="144" customFormat="1" ht="22.5" customHeight="1">
      <c r="A198" s="222"/>
      <c r="B198" s="202"/>
      <c r="C198" s="523" t="s">
        <v>217</v>
      </c>
      <c r="D198" s="523"/>
      <c r="E198" s="523"/>
      <c r="F198" s="523"/>
      <c r="G198" s="523"/>
      <c r="H198" s="523"/>
      <c r="I198" s="523"/>
      <c r="J198" s="523"/>
      <c r="K198" s="523"/>
      <c r="L198" s="523"/>
      <c r="M198" s="523"/>
      <c r="N198" s="531"/>
      <c r="AB198" s="147"/>
      <c r="AC198" s="148"/>
      <c r="AG198" s="148"/>
      <c r="AH198" s="148"/>
      <c r="AI198" s="148"/>
      <c r="AJ198" s="145" t="s">
        <v>217</v>
      </c>
    </row>
    <row r="199" spans="1:36" s="144" customFormat="1" ht="20.25">
      <c r="A199" s="194"/>
      <c r="B199" s="195">
        <v>1</v>
      </c>
      <c r="C199" s="523" t="s">
        <v>184</v>
      </c>
      <c r="D199" s="523"/>
      <c r="E199" s="523"/>
      <c r="F199" s="196"/>
      <c r="G199" s="196"/>
      <c r="H199" s="196"/>
      <c r="I199" s="196"/>
      <c r="J199" s="197">
        <v>2.2400000000000002</v>
      </c>
      <c r="K199" s="198">
        <v>1.05</v>
      </c>
      <c r="L199" s="197">
        <v>75.260000000000005</v>
      </c>
      <c r="M199" s="198">
        <v>26.75</v>
      </c>
      <c r="N199" s="201">
        <v>2013</v>
      </c>
      <c r="AB199" s="147"/>
      <c r="AC199" s="148"/>
      <c r="AD199" s="145" t="s">
        <v>184</v>
      </c>
      <c r="AG199" s="148"/>
      <c r="AH199" s="148"/>
      <c r="AI199" s="148"/>
    </row>
    <row r="200" spans="1:36" s="144" customFormat="1" ht="20.25">
      <c r="A200" s="194"/>
      <c r="B200" s="195">
        <v>2</v>
      </c>
      <c r="C200" s="523" t="s">
        <v>185</v>
      </c>
      <c r="D200" s="523"/>
      <c r="E200" s="523"/>
      <c r="F200" s="196"/>
      <c r="G200" s="196"/>
      <c r="H200" s="196"/>
      <c r="I200" s="196"/>
      <c r="J200" s="197">
        <v>4.28</v>
      </c>
      <c r="K200" s="196"/>
      <c r="L200" s="197">
        <v>136.96</v>
      </c>
      <c r="M200" s="200">
        <v>10.7</v>
      </c>
      <c r="N200" s="201">
        <v>1465</v>
      </c>
      <c r="AB200" s="147"/>
      <c r="AC200" s="148"/>
      <c r="AD200" s="145" t="s">
        <v>185</v>
      </c>
      <c r="AG200" s="148"/>
      <c r="AH200" s="148"/>
      <c r="AI200" s="148"/>
    </row>
    <row r="201" spans="1:36" s="144" customFormat="1" ht="20.25">
      <c r="A201" s="194"/>
      <c r="B201" s="195">
        <v>3</v>
      </c>
      <c r="C201" s="523" t="s">
        <v>186</v>
      </c>
      <c r="D201" s="523"/>
      <c r="E201" s="523"/>
      <c r="F201" s="196"/>
      <c r="G201" s="196"/>
      <c r="H201" s="196"/>
      <c r="I201" s="196"/>
      <c r="J201" s="197">
        <v>0.41</v>
      </c>
      <c r="K201" s="196"/>
      <c r="L201" s="197">
        <v>13.12</v>
      </c>
      <c r="M201" s="198">
        <v>26.75</v>
      </c>
      <c r="N201" s="199">
        <v>351</v>
      </c>
      <c r="AB201" s="147"/>
      <c r="AC201" s="148"/>
      <c r="AD201" s="145" t="s">
        <v>186</v>
      </c>
      <c r="AG201" s="148"/>
      <c r="AH201" s="148"/>
      <c r="AI201" s="148"/>
    </row>
    <row r="202" spans="1:36" s="144" customFormat="1" ht="20.25">
      <c r="A202" s="194"/>
      <c r="B202" s="195">
        <v>4</v>
      </c>
      <c r="C202" s="523" t="s">
        <v>204</v>
      </c>
      <c r="D202" s="523"/>
      <c r="E202" s="523"/>
      <c r="F202" s="196"/>
      <c r="G202" s="196"/>
      <c r="H202" s="196"/>
      <c r="I202" s="196"/>
      <c r="J202" s="197">
        <v>0.04</v>
      </c>
      <c r="K202" s="196"/>
      <c r="L202" s="197">
        <v>1.28</v>
      </c>
      <c r="M202" s="198">
        <v>7.96</v>
      </c>
      <c r="N202" s="199">
        <v>10</v>
      </c>
      <c r="AB202" s="147"/>
      <c r="AC202" s="148"/>
      <c r="AD202" s="145" t="s">
        <v>204</v>
      </c>
      <c r="AG202" s="148"/>
      <c r="AH202" s="148"/>
      <c r="AI202" s="148"/>
    </row>
    <row r="203" spans="1:36" s="144" customFormat="1" ht="20.25">
      <c r="A203" s="194"/>
      <c r="B203" s="202"/>
      <c r="C203" s="523" t="s">
        <v>187</v>
      </c>
      <c r="D203" s="523"/>
      <c r="E203" s="523"/>
      <c r="F203" s="196" t="s">
        <v>188</v>
      </c>
      <c r="G203" s="198">
        <v>0.25</v>
      </c>
      <c r="H203" s="198">
        <v>1.05</v>
      </c>
      <c r="I203" s="200">
        <v>8.4</v>
      </c>
      <c r="J203" s="202"/>
      <c r="K203" s="196"/>
      <c r="L203" s="202"/>
      <c r="M203" s="196"/>
      <c r="N203" s="203"/>
      <c r="AB203" s="147"/>
      <c r="AC203" s="148"/>
      <c r="AE203" s="145" t="s">
        <v>187</v>
      </c>
      <c r="AG203" s="148"/>
      <c r="AH203" s="148"/>
      <c r="AI203" s="148"/>
    </row>
    <row r="204" spans="1:36" s="144" customFormat="1" ht="20.25">
      <c r="A204" s="194"/>
      <c r="B204" s="202"/>
      <c r="C204" s="550" t="s">
        <v>189</v>
      </c>
      <c r="D204" s="550"/>
      <c r="E204" s="550"/>
      <c r="F204" s="196" t="s">
        <v>188</v>
      </c>
      <c r="G204" s="198">
        <v>0.03</v>
      </c>
      <c r="H204" s="196"/>
      <c r="I204" s="198">
        <v>0.96</v>
      </c>
      <c r="J204" s="202"/>
      <c r="K204" s="196"/>
      <c r="L204" s="202"/>
      <c r="M204" s="196"/>
      <c r="N204" s="203"/>
      <c r="AB204" s="147"/>
      <c r="AC204" s="148"/>
      <c r="AE204" s="145" t="s">
        <v>189</v>
      </c>
      <c r="AG204" s="148"/>
      <c r="AH204" s="148"/>
      <c r="AI204" s="148"/>
    </row>
    <row r="205" spans="1:36" s="144" customFormat="1" ht="20.25" customHeight="1">
      <c r="A205" s="194"/>
      <c r="B205" s="202"/>
      <c r="C205" s="552" t="s">
        <v>190</v>
      </c>
      <c r="D205" s="552"/>
      <c r="E205" s="552"/>
      <c r="F205" s="204"/>
      <c r="G205" s="204"/>
      <c r="H205" s="204"/>
      <c r="I205" s="204"/>
      <c r="J205" s="205">
        <v>6.56</v>
      </c>
      <c r="K205" s="204"/>
      <c r="L205" s="205">
        <v>213.5</v>
      </c>
      <c r="M205" s="204"/>
      <c r="N205" s="206"/>
      <c r="AB205" s="147"/>
      <c r="AC205" s="148"/>
      <c r="AF205" s="145" t="s">
        <v>190</v>
      </c>
      <c r="AG205" s="148"/>
      <c r="AH205" s="148"/>
      <c r="AI205" s="148"/>
    </row>
    <row r="206" spans="1:36" s="144" customFormat="1" ht="20.25">
      <c r="A206" s="194"/>
      <c r="B206" s="202"/>
      <c r="C206" s="523" t="s">
        <v>191</v>
      </c>
      <c r="D206" s="523"/>
      <c r="E206" s="523"/>
      <c r="F206" s="196"/>
      <c r="G206" s="196"/>
      <c r="H206" s="196"/>
      <c r="I206" s="196"/>
      <c r="J206" s="202"/>
      <c r="K206" s="196"/>
      <c r="L206" s="197">
        <v>88.38</v>
      </c>
      <c r="M206" s="196"/>
      <c r="N206" s="201">
        <v>2364</v>
      </c>
      <c r="AB206" s="147"/>
      <c r="AC206" s="148"/>
      <c r="AE206" s="145" t="s">
        <v>191</v>
      </c>
      <c r="AG206" s="148"/>
      <c r="AH206" s="148"/>
      <c r="AI206" s="148"/>
    </row>
    <row r="207" spans="1:36" s="144" customFormat="1" ht="81" customHeight="1">
      <c r="A207" s="194"/>
      <c r="B207" s="202" t="s">
        <v>270</v>
      </c>
      <c r="C207" s="523" t="s">
        <v>205</v>
      </c>
      <c r="D207" s="523"/>
      <c r="E207" s="523"/>
      <c r="F207" s="196" t="s">
        <v>193</v>
      </c>
      <c r="G207" s="207">
        <v>97</v>
      </c>
      <c r="H207" s="196"/>
      <c r="I207" s="207">
        <v>97</v>
      </c>
      <c r="J207" s="202"/>
      <c r="K207" s="196"/>
      <c r="L207" s="197">
        <v>85.73</v>
      </c>
      <c r="M207" s="196"/>
      <c r="N207" s="201">
        <v>2293</v>
      </c>
      <c r="AB207" s="147"/>
      <c r="AC207" s="148"/>
      <c r="AE207" s="145" t="s">
        <v>205</v>
      </c>
      <c r="AG207" s="148"/>
      <c r="AH207" s="148"/>
      <c r="AI207" s="148"/>
    </row>
    <row r="208" spans="1:36" s="144" customFormat="1" ht="81" customHeight="1">
      <c r="A208" s="194"/>
      <c r="B208" s="202" t="s">
        <v>271</v>
      </c>
      <c r="C208" s="550" t="s">
        <v>206</v>
      </c>
      <c r="D208" s="550"/>
      <c r="E208" s="550"/>
      <c r="F208" s="196" t="s">
        <v>193</v>
      </c>
      <c r="G208" s="207">
        <v>51</v>
      </c>
      <c r="H208" s="196"/>
      <c r="I208" s="207">
        <v>51</v>
      </c>
      <c r="J208" s="202"/>
      <c r="K208" s="196"/>
      <c r="L208" s="197">
        <v>45.07</v>
      </c>
      <c r="M208" s="196"/>
      <c r="N208" s="201">
        <v>1206</v>
      </c>
      <c r="AB208" s="147"/>
      <c r="AC208" s="148"/>
      <c r="AE208" s="145" t="s">
        <v>206</v>
      </c>
      <c r="AG208" s="148"/>
      <c r="AH208" s="148"/>
      <c r="AI208" s="148"/>
    </row>
    <row r="209" spans="1:35" s="144" customFormat="1" ht="20.25" customHeight="1">
      <c r="A209" s="208"/>
      <c r="B209" s="209"/>
      <c r="C209" s="549" t="s">
        <v>195</v>
      </c>
      <c r="D209" s="549"/>
      <c r="E209" s="549"/>
      <c r="F209" s="190"/>
      <c r="G209" s="190"/>
      <c r="H209" s="190"/>
      <c r="I209" s="190"/>
      <c r="J209" s="192"/>
      <c r="K209" s="190"/>
      <c r="L209" s="210">
        <v>344.3</v>
      </c>
      <c r="M209" s="204"/>
      <c r="N209" s="211">
        <v>6987</v>
      </c>
      <c r="AB209" s="147"/>
      <c r="AC209" s="148"/>
      <c r="AG209" s="148" t="s">
        <v>195</v>
      </c>
      <c r="AH209" s="148"/>
      <c r="AI209" s="148"/>
    </row>
    <row r="210" spans="1:35" s="144" customFormat="1" ht="1.5" customHeight="1">
      <c r="A210" s="215"/>
      <c r="B210" s="209"/>
      <c r="C210" s="209"/>
      <c r="D210" s="209"/>
      <c r="E210" s="209"/>
      <c r="F210" s="216"/>
      <c r="G210" s="216"/>
      <c r="H210" s="216"/>
      <c r="I210" s="216"/>
      <c r="J210" s="217"/>
      <c r="K210" s="216"/>
      <c r="L210" s="217"/>
      <c r="M210" s="196"/>
      <c r="N210" s="217"/>
      <c r="AB210" s="147"/>
      <c r="AC210" s="148"/>
      <c r="AG210" s="148"/>
      <c r="AH210" s="148"/>
      <c r="AI210" s="148"/>
    </row>
    <row r="211" spans="1:35" s="144" customFormat="1" ht="20.25" customHeight="1">
      <c r="A211" s="218"/>
      <c r="B211" s="192"/>
      <c r="C211" s="548" t="s">
        <v>338</v>
      </c>
      <c r="D211" s="548"/>
      <c r="E211" s="548"/>
      <c r="F211" s="548"/>
      <c r="G211" s="548"/>
      <c r="H211" s="548"/>
      <c r="I211" s="548"/>
      <c r="J211" s="548"/>
      <c r="K211" s="548"/>
      <c r="L211" s="224">
        <v>344.3</v>
      </c>
      <c r="M211" s="220"/>
      <c r="N211" s="221">
        <v>6987</v>
      </c>
      <c r="AB211" s="147"/>
      <c r="AC211" s="148"/>
      <c r="AG211" s="148"/>
      <c r="AH211" s="148"/>
      <c r="AI211" s="148" t="s">
        <v>338</v>
      </c>
    </row>
    <row r="212" spans="1:35" s="144" customFormat="1" ht="20.25" customHeight="1">
      <c r="A212" s="545" t="s">
        <v>339</v>
      </c>
      <c r="B212" s="546"/>
      <c r="C212" s="546"/>
      <c r="D212" s="546"/>
      <c r="E212" s="546"/>
      <c r="F212" s="546"/>
      <c r="G212" s="546"/>
      <c r="H212" s="546"/>
      <c r="I212" s="546"/>
      <c r="J212" s="546"/>
      <c r="K212" s="546"/>
      <c r="L212" s="546"/>
      <c r="M212" s="546"/>
      <c r="N212" s="547"/>
      <c r="AB212" s="147" t="s">
        <v>339</v>
      </c>
      <c r="AC212" s="148"/>
      <c r="AG212" s="148"/>
      <c r="AH212" s="148"/>
      <c r="AI212" s="148"/>
    </row>
    <row r="213" spans="1:35" s="144" customFormat="1" ht="90" customHeight="1">
      <c r="A213" s="188" t="s">
        <v>95</v>
      </c>
      <c r="B213" s="189" t="s">
        <v>242</v>
      </c>
      <c r="C213" s="549" t="s">
        <v>243</v>
      </c>
      <c r="D213" s="549"/>
      <c r="E213" s="549"/>
      <c r="F213" s="190" t="s">
        <v>85</v>
      </c>
      <c r="G213" s="190"/>
      <c r="H213" s="190"/>
      <c r="I213" s="227">
        <v>0.1055</v>
      </c>
      <c r="J213" s="192"/>
      <c r="K213" s="190"/>
      <c r="L213" s="192"/>
      <c r="M213" s="190"/>
      <c r="N213" s="193"/>
      <c r="AB213" s="147"/>
      <c r="AC213" s="148" t="s">
        <v>243</v>
      </c>
      <c r="AG213" s="148"/>
      <c r="AH213" s="148"/>
      <c r="AI213" s="148"/>
    </row>
    <row r="214" spans="1:35" s="144" customFormat="1" ht="20.25">
      <c r="A214" s="194"/>
      <c r="B214" s="195">
        <v>1</v>
      </c>
      <c r="C214" s="523" t="s">
        <v>184</v>
      </c>
      <c r="D214" s="523"/>
      <c r="E214" s="523"/>
      <c r="F214" s="196"/>
      <c r="G214" s="196"/>
      <c r="H214" s="196"/>
      <c r="I214" s="196"/>
      <c r="J214" s="197">
        <v>405.97</v>
      </c>
      <c r="K214" s="196"/>
      <c r="L214" s="197">
        <v>42.83</v>
      </c>
      <c r="M214" s="198">
        <v>26.75</v>
      </c>
      <c r="N214" s="201">
        <v>1146</v>
      </c>
      <c r="AB214" s="147"/>
      <c r="AC214" s="148"/>
      <c r="AD214" s="145" t="s">
        <v>184</v>
      </c>
      <c r="AG214" s="148"/>
      <c r="AH214" s="148"/>
      <c r="AI214" s="148"/>
    </row>
    <row r="215" spans="1:35" s="144" customFormat="1" ht="20.25">
      <c r="A215" s="194"/>
      <c r="B215" s="195">
        <v>2</v>
      </c>
      <c r="C215" s="523" t="s">
        <v>185</v>
      </c>
      <c r="D215" s="523"/>
      <c r="E215" s="523"/>
      <c r="F215" s="196"/>
      <c r="G215" s="196"/>
      <c r="H215" s="196"/>
      <c r="I215" s="196"/>
      <c r="J215" s="228">
        <v>1152.08</v>
      </c>
      <c r="K215" s="196"/>
      <c r="L215" s="197">
        <v>121.54</v>
      </c>
      <c r="M215" s="200">
        <v>10.7</v>
      </c>
      <c r="N215" s="201">
        <v>1300</v>
      </c>
      <c r="AB215" s="147"/>
      <c r="AC215" s="148"/>
      <c r="AD215" s="145" t="s">
        <v>185</v>
      </c>
      <c r="AG215" s="148"/>
      <c r="AH215" s="148"/>
      <c r="AI215" s="148"/>
    </row>
    <row r="216" spans="1:35" s="144" customFormat="1" ht="20.25">
      <c r="A216" s="194"/>
      <c r="B216" s="195">
        <v>3</v>
      </c>
      <c r="C216" s="523" t="s">
        <v>186</v>
      </c>
      <c r="D216" s="523"/>
      <c r="E216" s="523"/>
      <c r="F216" s="196"/>
      <c r="G216" s="196"/>
      <c r="H216" s="196"/>
      <c r="I216" s="196"/>
      <c r="J216" s="197">
        <v>179.72</v>
      </c>
      <c r="K216" s="196"/>
      <c r="L216" s="197">
        <v>18.96</v>
      </c>
      <c r="M216" s="198">
        <v>26.75</v>
      </c>
      <c r="N216" s="199">
        <v>507</v>
      </c>
      <c r="AB216" s="147"/>
      <c r="AC216" s="148"/>
      <c r="AD216" s="145" t="s">
        <v>186</v>
      </c>
      <c r="AG216" s="148"/>
      <c r="AH216" s="148"/>
      <c r="AI216" s="148"/>
    </row>
    <row r="217" spans="1:35" s="144" customFormat="1" ht="20.25">
      <c r="A217" s="194"/>
      <c r="B217" s="195">
        <v>4</v>
      </c>
      <c r="C217" s="523" t="s">
        <v>204</v>
      </c>
      <c r="D217" s="523"/>
      <c r="E217" s="523"/>
      <c r="F217" s="196"/>
      <c r="G217" s="196"/>
      <c r="H217" s="196"/>
      <c r="I217" s="196"/>
      <c r="J217" s="197">
        <v>361.07</v>
      </c>
      <c r="K217" s="196"/>
      <c r="L217" s="197">
        <v>0.36</v>
      </c>
      <c r="M217" s="198">
        <v>7.96</v>
      </c>
      <c r="N217" s="199">
        <v>3</v>
      </c>
      <c r="AB217" s="147"/>
      <c r="AC217" s="148"/>
      <c r="AD217" s="145" t="s">
        <v>204</v>
      </c>
      <c r="AG217" s="148"/>
      <c r="AH217" s="148"/>
      <c r="AI217" s="148"/>
    </row>
    <row r="218" spans="1:35" s="144" customFormat="1" ht="20.25">
      <c r="A218" s="194"/>
      <c r="B218" s="202"/>
      <c r="C218" s="523" t="s">
        <v>187</v>
      </c>
      <c r="D218" s="523"/>
      <c r="E218" s="523"/>
      <c r="F218" s="196" t="s">
        <v>188</v>
      </c>
      <c r="G218" s="200">
        <v>43.7</v>
      </c>
      <c r="H218" s="196"/>
      <c r="I218" s="229">
        <v>4.6103500000000004</v>
      </c>
      <c r="J218" s="202"/>
      <c r="K218" s="196"/>
      <c r="L218" s="202"/>
      <c r="M218" s="196"/>
      <c r="N218" s="203"/>
      <c r="AB218" s="147"/>
      <c r="AC218" s="148"/>
      <c r="AE218" s="145" t="s">
        <v>187</v>
      </c>
      <c r="AG218" s="148"/>
      <c r="AH218" s="148"/>
      <c r="AI218" s="148"/>
    </row>
    <row r="219" spans="1:35" s="144" customFormat="1" ht="20.25">
      <c r="A219" s="194"/>
      <c r="B219" s="202"/>
      <c r="C219" s="550" t="s">
        <v>189</v>
      </c>
      <c r="D219" s="550"/>
      <c r="E219" s="550"/>
      <c r="F219" s="196" t="s">
        <v>188</v>
      </c>
      <c r="G219" s="198">
        <v>15.14</v>
      </c>
      <c r="H219" s="196"/>
      <c r="I219" s="229">
        <v>1.59727</v>
      </c>
      <c r="J219" s="202"/>
      <c r="K219" s="196"/>
      <c r="L219" s="202"/>
      <c r="M219" s="196"/>
      <c r="N219" s="203"/>
      <c r="AB219" s="147"/>
      <c r="AC219" s="148"/>
      <c r="AE219" s="145" t="s">
        <v>189</v>
      </c>
      <c r="AG219" s="148"/>
      <c r="AH219" s="148"/>
      <c r="AI219" s="148"/>
    </row>
    <row r="220" spans="1:35" s="144" customFormat="1" ht="20.25" customHeight="1">
      <c r="A220" s="194"/>
      <c r="B220" s="202"/>
      <c r="C220" s="552" t="s">
        <v>190</v>
      </c>
      <c r="D220" s="552"/>
      <c r="E220" s="552"/>
      <c r="F220" s="204"/>
      <c r="G220" s="204"/>
      <c r="H220" s="204"/>
      <c r="I220" s="204"/>
      <c r="J220" s="225">
        <v>1561.42</v>
      </c>
      <c r="K220" s="204"/>
      <c r="L220" s="205">
        <v>164.73</v>
      </c>
      <c r="M220" s="204"/>
      <c r="N220" s="206"/>
      <c r="AB220" s="147"/>
      <c r="AC220" s="148"/>
      <c r="AF220" s="145" t="s">
        <v>190</v>
      </c>
      <c r="AG220" s="148"/>
      <c r="AH220" s="148"/>
      <c r="AI220" s="148"/>
    </row>
    <row r="221" spans="1:35" s="144" customFormat="1" ht="20.25">
      <c r="A221" s="194"/>
      <c r="B221" s="202"/>
      <c r="C221" s="523" t="s">
        <v>191</v>
      </c>
      <c r="D221" s="523"/>
      <c r="E221" s="523"/>
      <c r="F221" s="196"/>
      <c r="G221" s="196"/>
      <c r="H221" s="196"/>
      <c r="I221" s="196"/>
      <c r="J221" s="202"/>
      <c r="K221" s="196"/>
      <c r="L221" s="197">
        <v>61.79</v>
      </c>
      <c r="M221" s="196"/>
      <c r="N221" s="201">
        <v>1653</v>
      </c>
      <c r="AB221" s="147"/>
      <c r="AC221" s="148"/>
      <c r="AE221" s="145" t="s">
        <v>191</v>
      </c>
      <c r="AG221" s="148"/>
      <c r="AH221" s="148"/>
      <c r="AI221" s="148"/>
    </row>
    <row r="222" spans="1:35" s="144" customFormat="1" ht="81" customHeight="1">
      <c r="A222" s="194"/>
      <c r="B222" s="202" t="s">
        <v>268</v>
      </c>
      <c r="C222" s="523" t="s">
        <v>192</v>
      </c>
      <c r="D222" s="523"/>
      <c r="E222" s="523"/>
      <c r="F222" s="196" t="s">
        <v>193</v>
      </c>
      <c r="G222" s="207">
        <v>103</v>
      </c>
      <c r="H222" s="196"/>
      <c r="I222" s="207">
        <v>103</v>
      </c>
      <c r="J222" s="202"/>
      <c r="K222" s="196"/>
      <c r="L222" s="197">
        <v>63.64</v>
      </c>
      <c r="M222" s="196"/>
      <c r="N222" s="201">
        <v>1703</v>
      </c>
      <c r="AB222" s="147"/>
      <c r="AC222" s="148"/>
      <c r="AE222" s="145" t="s">
        <v>192</v>
      </c>
      <c r="AG222" s="148"/>
      <c r="AH222" s="148"/>
      <c r="AI222" s="148"/>
    </row>
    <row r="223" spans="1:35" s="144" customFormat="1" ht="81" customHeight="1">
      <c r="A223" s="194"/>
      <c r="B223" s="202" t="s">
        <v>269</v>
      </c>
      <c r="C223" s="550" t="s">
        <v>194</v>
      </c>
      <c r="D223" s="550"/>
      <c r="E223" s="550"/>
      <c r="F223" s="196" t="s">
        <v>193</v>
      </c>
      <c r="G223" s="207">
        <v>60</v>
      </c>
      <c r="H223" s="196"/>
      <c r="I223" s="207">
        <v>60</v>
      </c>
      <c r="J223" s="202"/>
      <c r="K223" s="196"/>
      <c r="L223" s="197">
        <v>37.07</v>
      </c>
      <c r="M223" s="196"/>
      <c r="N223" s="199">
        <v>992</v>
      </c>
      <c r="AB223" s="147"/>
      <c r="AC223" s="148"/>
      <c r="AE223" s="145" t="s">
        <v>194</v>
      </c>
      <c r="AG223" s="148"/>
      <c r="AH223" s="148"/>
      <c r="AI223" s="148"/>
    </row>
    <row r="224" spans="1:35" s="144" customFormat="1" ht="20.25" customHeight="1">
      <c r="A224" s="208"/>
      <c r="B224" s="209"/>
      <c r="C224" s="548" t="s">
        <v>195</v>
      </c>
      <c r="D224" s="548"/>
      <c r="E224" s="548"/>
      <c r="F224" s="190"/>
      <c r="G224" s="190"/>
      <c r="H224" s="190"/>
      <c r="I224" s="190"/>
      <c r="J224" s="192"/>
      <c r="K224" s="190"/>
      <c r="L224" s="210">
        <v>265.44</v>
      </c>
      <c r="M224" s="204"/>
      <c r="N224" s="211">
        <v>5144</v>
      </c>
      <c r="AB224" s="147"/>
      <c r="AC224" s="148"/>
      <c r="AG224" s="148" t="s">
        <v>195</v>
      </c>
      <c r="AH224" s="148"/>
      <c r="AI224" s="148"/>
    </row>
    <row r="225" spans="1:35" s="144" customFormat="1" ht="98.25" customHeight="1">
      <c r="A225" s="188" t="s">
        <v>96</v>
      </c>
      <c r="B225" s="189" t="s">
        <v>244</v>
      </c>
      <c r="C225" s="549" t="s">
        <v>340</v>
      </c>
      <c r="D225" s="549"/>
      <c r="E225" s="549"/>
      <c r="F225" s="190" t="s">
        <v>77</v>
      </c>
      <c r="G225" s="190"/>
      <c r="H225" s="190"/>
      <c r="I225" s="191">
        <v>4</v>
      </c>
      <c r="J225" s="192"/>
      <c r="K225" s="190"/>
      <c r="L225" s="192"/>
      <c r="M225" s="190"/>
      <c r="N225" s="193"/>
      <c r="AB225" s="147"/>
      <c r="AC225" s="148" t="s">
        <v>340</v>
      </c>
      <c r="AG225" s="148"/>
      <c r="AH225" s="148"/>
      <c r="AI225" s="148"/>
    </row>
    <row r="226" spans="1:35" s="144" customFormat="1" ht="20.25">
      <c r="A226" s="194"/>
      <c r="B226" s="195">
        <v>1</v>
      </c>
      <c r="C226" s="523" t="s">
        <v>184</v>
      </c>
      <c r="D226" s="523"/>
      <c r="E226" s="523"/>
      <c r="F226" s="196"/>
      <c r="G226" s="196"/>
      <c r="H226" s="196"/>
      <c r="I226" s="196"/>
      <c r="J226" s="197">
        <v>14.38</v>
      </c>
      <c r="K226" s="196"/>
      <c r="L226" s="197">
        <v>57.52</v>
      </c>
      <c r="M226" s="198">
        <v>26.75</v>
      </c>
      <c r="N226" s="201">
        <v>1539</v>
      </c>
      <c r="AB226" s="147"/>
      <c r="AC226" s="148"/>
      <c r="AD226" s="145" t="s">
        <v>184</v>
      </c>
      <c r="AG226" s="148"/>
      <c r="AH226" s="148"/>
      <c r="AI226" s="148"/>
    </row>
    <row r="227" spans="1:35" s="144" customFormat="1" ht="20.25">
      <c r="A227" s="194"/>
      <c r="B227" s="195">
        <v>2</v>
      </c>
      <c r="C227" s="523" t="s">
        <v>185</v>
      </c>
      <c r="D227" s="523"/>
      <c r="E227" s="523"/>
      <c r="F227" s="196"/>
      <c r="G227" s="196"/>
      <c r="H227" s="196"/>
      <c r="I227" s="196"/>
      <c r="J227" s="197">
        <v>43.9</v>
      </c>
      <c r="K227" s="196"/>
      <c r="L227" s="197">
        <v>175.6</v>
      </c>
      <c r="M227" s="200">
        <v>10.7</v>
      </c>
      <c r="N227" s="201">
        <v>1879</v>
      </c>
      <c r="AB227" s="147"/>
      <c r="AC227" s="148"/>
      <c r="AD227" s="145" t="s">
        <v>185</v>
      </c>
      <c r="AG227" s="148"/>
      <c r="AH227" s="148"/>
      <c r="AI227" s="148"/>
    </row>
    <row r="228" spans="1:35" s="144" customFormat="1" ht="20.25">
      <c r="A228" s="194"/>
      <c r="B228" s="195">
        <v>3</v>
      </c>
      <c r="C228" s="523" t="s">
        <v>186</v>
      </c>
      <c r="D228" s="523"/>
      <c r="E228" s="523"/>
      <c r="F228" s="196"/>
      <c r="G228" s="196"/>
      <c r="H228" s="196"/>
      <c r="I228" s="196"/>
      <c r="J228" s="197">
        <v>5.66</v>
      </c>
      <c r="K228" s="196"/>
      <c r="L228" s="197">
        <v>22.64</v>
      </c>
      <c r="M228" s="198">
        <v>26.75</v>
      </c>
      <c r="N228" s="199">
        <v>606</v>
      </c>
      <c r="AB228" s="147"/>
      <c r="AC228" s="148"/>
      <c r="AD228" s="145" t="s">
        <v>186</v>
      </c>
      <c r="AG228" s="148"/>
      <c r="AH228" s="148"/>
      <c r="AI228" s="148"/>
    </row>
    <row r="229" spans="1:35" s="144" customFormat="1" ht="20.25">
      <c r="A229" s="194"/>
      <c r="B229" s="195">
        <v>4</v>
      </c>
      <c r="C229" s="523" t="s">
        <v>204</v>
      </c>
      <c r="D229" s="523"/>
      <c r="E229" s="523"/>
      <c r="F229" s="196"/>
      <c r="G229" s="196"/>
      <c r="H229" s="196"/>
      <c r="I229" s="196"/>
      <c r="J229" s="197">
        <v>359.8</v>
      </c>
      <c r="K229" s="196"/>
      <c r="L229" s="197">
        <v>8.4</v>
      </c>
      <c r="M229" s="198">
        <v>7.96</v>
      </c>
      <c r="N229" s="199">
        <v>67</v>
      </c>
      <c r="AB229" s="147"/>
      <c r="AC229" s="148"/>
      <c r="AD229" s="145" t="s">
        <v>204</v>
      </c>
      <c r="AG229" s="148"/>
      <c r="AH229" s="148"/>
      <c r="AI229" s="148"/>
    </row>
    <row r="230" spans="1:35" s="144" customFormat="1" ht="20.25">
      <c r="A230" s="194"/>
      <c r="B230" s="202"/>
      <c r="C230" s="523" t="s">
        <v>187</v>
      </c>
      <c r="D230" s="523"/>
      <c r="E230" s="523"/>
      <c r="F230" s="196" t="s">
        <v>188</v>
      </c>
      <c r="G230" s="198">
        <v>1.53</v>
      </c>
      <c r="H230" s="196"/>
      <c r="I230" s="198">
        <v>6.12</v>
      </c>
      <c r="J230" s="202"/>
      <c r="K230" s="196"/>
      <c r="L230" s="202"/>
      <c r="M230" s="196"/>
      <c r="N230" s="203"/>
      <c r="AB230" s="147"/>
      <c r="AC230" s="148"/>
      <c r="AE230" s="145" t="s">
        <v>187</v>
      </c>
      <c r="AG230" s="148"/>
      <c r="AH230" s="148"/>
      <c r="AI230" s="148"/>
    </row>
    <row r="231" spans="1:35" s="144" customFormat="1" ht="20.25">
      <c r="A231" s="194"/>
      <c r="B231" s="202"/>
      <c r="C231" s="550" t="s">
        <v>189</v>
      </c>
      <c r="D231" s="550"/>
      <c r="E231" s="550"/>
      <c r="F231" s="196" t="s">
        <v>188</v>
      </c>
      <c r="G231" s="198">
        <v>0.55000000000000004</v>
      </c>
      <c r="H231" s="196"/>
      <c r="I231" s="200">
        <v>2.2000000000000002</v>
      </c>
      <c r="J231" s="202"/>
      <c r="K231" s="196"/>
      <c r="L231" s="202"/>
      <c r="M231" s="196"/>
      <c r="N231" s="203"/>
      <c r="AB231" s="147"/>
      <c r="AC231" s="148"/>
      <c r="AE231" s="145" t="s">
        <v>189</v>
      </c>
      <c r="AG231" s="148"/>
      <c r="AH231" s="148"/>
      <c r="AI231" s="148"/>
    </row>
    <row r="232" spans="1:35" s="144" customFormat="1" ht="20.25" customHeight="1">
      <c r="A232" s="194"/>
      <c r="B232" s="202"/>
      <c r="C232" s="552" t="s">
        <v>190</v>
      </c>
      <c r="D232" s="552"/>
      <c r="E232" s="552"/>
      <c r="F232" s="204"/>
      <c r="G232" s="204"/>
      <c r="H232" s="204"/>
      <c r="I232" s="204"/>
      <c r="J232" s="205">
        <v>60.38</v>
      </c>
      <c r="K232" s="204"/>
      <c r="L232" s="205">
        <v>241.52</v>
      </c>
      <c r="M232" s="204"/>
      <c r="N232" s="206"/>
      <c r="AB232" s="147"/>
      <c r="AC232" s="148"/>
      <c r="AF232" s="145" t="s">
        <v>190</v>
      </c>
      <c r="AG232" s="148"/>
      <c r="AH232" s="148"/>
      <c r="AI232" s="148"/>
    </row>
    <row r="233" spans="1:35" s="144" customFormat="1" ht="20.25">
      <c r="A233" s="194"/>
      <c r="B233" s="202"/>
      <c r="C233" s="523" t="s">
        <v>191</v>
      </c>
      <c r="D233" s="523"/>
      <c r="E233" s="523"/>
      <c r="F233" s="196"/>
      <c r="G233" s="196"/>
      <c r="H233" s="196"/>
      <c r="I233" s="196"/>
      <c r="J233" s="202"/>
      <c r="K233" s="196"/>
      <c r="L233" s="197">
        <v>80.16</v>
      </c>
      <c r="M233" s="196"/>
      <c r="N233" s="201">
        <v>2145</v>
      </c>
      <c r="AB233" s="147"/>
      <c r="AC233" s="148"/>
      <c r="AE233" s="145" t="s">
        <v>191</v>
      </c>
      <c r="AG233" s="148"/>
      <c r="AH233" s="148"/>
      <c r="AI233" s="148"/>
    </row>
    <row r="234" spans="1:35" s="144" customFormat="1" ht="81" customHeight="1">
      <c r="A234" s="194"/>
      <c r="B234" s="202" t="s">
        <v>268</v>
      </c>
      <c r="C234" s="523" t="s">
        <v>192</v>
      </c>
      <c r="D234" s="523"/>
      <c r="E234" s="523"/>
      <c r="F234" s="196" t="s">
        <v>193</v>
      </c>
      <c r="G234" s="207">
        <v>103</v>
      </c>
      <c r="H234" s="196"/>
      <c r="I234" s="207">
        <v>103</v>
      </c>
      <c r="J234" s="202"/>
      <c r="K234" s="196"/>
      <c r="L234" s="197">
        <v>82.56</v>
      </c>
      <c r="M234" s="196"/>
      <c r="N234" s="201">
        <v>2209</v>
      </c>
      <c r="AB234" s="147"/>
      <c r="AC234" s="148"/>
      <c r="AE234" s="145" t="s">
        <v>192</v>
      </c>
      <c r="AG234" s="148"/>
      <c r="AH234" s="148"/>
      <c r="AI234" s="148"/>
    </row>
    <row r="235" spans="1:35" s="144" customFormat="1" ht="81" customHeight="1">
      <c r="A235" s="194"/>
      <c r="B235" s="202" t="s">
        <v>269</v>
      </c>
      <c r="C235" s="550" t="s">
        <v>194</v>
      </c>
      <c r="D235" s="550"/>
      <c r="E235" s="550"/>
      <c r="F235" s="196" t="s">
        <v>193</v>
      </c>
      <c r="G235" s="207">
        <v>60</v>
      </c>
      <c r="H235" s="196"/>
      <c r="I235" s="207">
        <v>60</v>
      </c>
      <c r="J235" s="202"/>
      <c r="K235" s="196"/>
      <c r="L235" s="197">
        <v>48.1</v>
      </c>
      <c r="M235" s="196"/>
      <c r="N235" s="201">
        <v>1287</v>
      </c>
      <c r="AB235" s="147"/>
      <c r="AC235" s="148"/>
      <c r="AE235" s="145" t="s">
        <v>194</v>
      </c>
      <c r="AG235" s="148"/>
      <c r="AH235" s="148"/>
      <c r="AI235" s="148"/>
    </row>
    <row r="236" spans="1:35" s="144" customFormat="1" ht="20.25" customHeight="1">
      <c r="A236" s="208"/>
      <c r="B236" s="209"/>
      <c r="C236" s="548" t="s">
        <v>195</v>
      </c>
      <c r="D236" s="548"/>
      <c r="E236" s="548"/>
      <c r="F236" s="190"/>
      <c r="G236" s="190"/>
      <c r="H236" s="190"/>
      <c r="I236" s="190"/>
      <c r="J236" s="192"/>
      <c r="K236" s="190"/>
      <c r="L236" s="210">
        <v>372.18</v>
      </c>
      <c r="M236" s="204"/>
      <c r="N236" s="211">
        <v>6981</v>
      </c>
      <c r="AB236" s="147"/>
      <c r="AC236" s="148"/>
      <c r="AG236" s="148" t="s">
        <v>195</v>
      </c>
      <c r="AH236" s="148"/>
      <c r="AI236" s="148"/>
    </row>
    <row r="237" spans="1:35" s="144" customFormat="1" ht="102.75" customHeight="1">
      <c r="A237" s="188" t="s">
        <v>97</v>
      </c>
      <c r="B237" s="189" t="s">
        <v>341</v>
      </c>
      <c r="C237" s="549" t="s">
        <v>342</v>
      </c>
      <c r="D237" s="549"/>
      <c r="E237" s="549"/>
      <c r="F237" s="190" t="s">
        <v>343</v>
      </c>
      <c r="G237" s="190"/>
      <c r="H237" s="190"/>
      <c r="I237" s="191">
        <v>1</v>
      </c>
      <c r="J237" s="192"/>
      <c r="K237" s="190"/>
      <c r="L237" s="192"/>
      <c r="M237" s="190"/>
      <c r="N237" s="193"/>
      <c r="AB237" s="147"/>
      <c r="AC237" s="148" t="s">
        <v>342</v>
      </c>
      <c r="AG237" s="148"/>
      <c r="AH237" s="148"/>
      <c r="AI237" s="148"/>
    </row>
    <row r="238" spans="1:35" s="144" customFormat="1" ht="20.25">
      <c r="A238" s="194"/>
      <c r="B238" s="195">
        <v>1</v>
      </c>
      <c r="C238" s="523" t="s">
        <v>184</v>
      </c>
      <c r="D238" s="523"/>
      <c r="E238" s="523"/>
      <c r="F238" s="196"/>
      <c r="G238" s="196"/>
      <c r="H238" s="196"/>
      <c r="I238" s="196"/>
      <c r="J238" s="197">
        <v>184.52</v>
      </c>
      <c r="K238" s="196"/>
      <c r="L238" s="197">
        <v>184.52</v>
      </c>
      <c r="M238" s="198">
        <v>26.75</v>
      </c>
      <c r="N238" s="201">
        <v>4936</v>
      </c>
      <c r="AB238" s="147"/>
      <c r="AC238" s="148"/>
      <c r="AD238" s="145" t="s">
        <v>184</v>
      </c>
      <c r="AG238" s="148"/>
      <c r="AH238" s="148"/>
      <c r="AI238" s="148"/>
    </row>
    <row r="239" spans="1:35" s="144" customFormat="1" ht="20.25">
      <c r="A239" s="194"/>
      <c r="B239" s="195">
        <v>2</v>
      </c>
      <c r="C239" s="523" t="s">
        <v>185</v>
      </c>
      <c r="D239" s="523"/>
      <c r="E239" s="523"/>
      <c r="F239" s="196"/>
      <c r="G239" s="196"/>
      <c r="H239" s="196"/>
      <c r="I239" s="196"/>
      <c r="J239" s="197">
        <v>66.37</v>
      </c>
      <c r="K239" s="196"/>
      <c r="L239" s="197">
        <v>66.37</v>
      </c>
      <c r="M239" s="200">
        <v>10.7</v>
      </c>
      <c r="N239" s="199">
        <v>710</v>
      </c>
      <c r="AB239" s="147"/>
      <c r="AC239" s="148"/>
      <c r="AD239" s="145" t="s">
        <v>185</v>
      </c>
      <c r="AG239" s="148"/>
      <c r="AH239" s="148"/>
      <c r="AI239" s="148"/>
    </row>
    <row r="240" spans="1:35" s="144" customFormat="1" ht="20.25">
      <c r="A240" s="194"/>
      <c r="B240" s="195">
        <v>3</v>
      </c>
      <c r="C240" s="523" t="s">
        <v>186</v>
      </c>
      <c r="D240" s="523"/>
      <c r="E240" s="523"/>
      <c r="F240" s="196"/>
      <c r="G240" s="196"/>
      <c r="H240" s="196"/>
      <c r="I240" s="196"/>
      <c r="J240" s="197">
        <v>11.72</v>
      </c>
      <c r="K240" s="196"/>
      <c r="L240" s="197">
        <v>11.72</v>
      </c>
      <c r="M240" s="198">
        <v>26.75</v>
      </c>
      <c r="N240" s="199">
        <v>314</v>
      </c>
      <c r="AB240" s="147"/>
      <c r="AC240" s="148"/>
      <c r="AD240" s="145" t="s">
        <v>186</v>
      </c>
      <c r="AG240" s="148"/>
      <c r="AH240" s="148"/>
      <c r="AI240" s="148"/>
    </row>
    <row r="241" spans="1:37" s="144" customFormat="1" ht="20.25">
      <c r="A241" s="194"/>
      <c r="B241" s="202"/>
      <c r="C241" s="523" t="s">
        <v>187</v>
      </c>
      <c r="D241" s="523"/>
      <c r="E241" s="523"/>
      <c r="F241" s="196" t="s">
        <v>188</v>
      </c>
      <c r="G241" s="200">
        <v>20.100000000000001</v>
      </c>
      <c r="H241" s="196"/>
      <c r="I241" s="200">
        <v>20.100000000000001</v>
      </c>
      <c r="J241" s="202"/>
      <c r="K241" s="196"/>
      <c r="L241" s="202"/>
      <c r="M241" s="196"/>
      <c r="N241" s="203"/>
      <c r="AB241" s="147"/>
      <c r="AC241" s="148"/>
      <c r="AE241" s="145" t="s">
        <v>187</v>
      </c>
      <c r="AG241" s="148"/>
      <c r="AH241" s="148"/>
      <c r="AI241" s="148"/>
    </row>
    <row r="242" spans="1:37" s="144" customFormat="1" ht="20.25">
      <c r="A242" s="194"/>
      <c r="B242" s="202"/>
      <c r="C242" s="550" t="s">
        <v>189</v>
      </c>
      <c r="D242" s="550"/>
      <c r="E242" s="550"/>
      <c r="F242" s="196" t="s">
        <v>188</v>
      </c>
      <c r="G242" s="198">
        <v>1.01</v>
      </c>
      <c r="H242" s="196"/>
      <c r="I242" s="198">
        <v>1.01</v>
      </c>
      <c r="J242" s="202"/>
      <c r="K242" s="196"/>
      <c r="L242" s="202"/>
      <c r="M242" s="196"/>
      <c r="N242" s="203"/>
      <c r="AB242" s="147"/>
      <c r="AC242" s="148"/>
      <c r="AE242" s="145" t="s">
        <v>189</v>
      </c>
      <c r="AG242" s="148"/>
      <c r="AH242" s="148"/>
      <c r="AI242" s="148"/>
    </row>
    <row r="243" spans="1:37" s="144" customFormat="1" ht="20.25" customHeight="1">
      <c r="A243" s="194"/>
      <c r="B243" s="202"/>
      <c r="C243" s="552" t="s">
        <v>190</v>
      </c>
      <c r="D243" s="552"/>
      <c r="E243" s="552"/>
      <c r="F243" s="204"/>
      <c r="G243" s="204"/>
      <c r="H243" s="204"/>
      <c r="I243" s="204"/>
      <c r="J243" s="205">
        <v>250.89</v>
      </c>
      <c r="K243" s="204"/>
      <c r="L243" s="205">
        <v>250.89</v>
      </c>
      <c r="M243" s="204"/>
      <c r="N243" s="206"/>
      <c r="AB243" s="147"/>
      <c r="AC243" s="148"/>
      <c r="AF243" s="145" t="s">
        <v>190</v>
      </c>
      <c r="AG243" s="148"/>
      <c r="AH243" s="148"/>
      <c r="AI243" s="148"/>
    </row>
    <row r="244" spans="1:37" s="144" customFormat="1" ht="20.25">
      <c r="A244" s="194"/>
      <c r="B244" s="202"/>
      <c r="C244" s="523" t="s">
        <v>191</v>
      </c>
      <c r="D244" s="523"/>
      <c r="E244" s="523"/>
      <c r="F244" s="196"/>
      <c r="G244" s="196"/>
      <c r="H244" s="196"/>
      <c r="I244" s="196"/>
      <c r="J244" s="202"/>
      <c r="K244" s="196"/>
      <c r="L244" s="197">
        <v>196.24</v>
      </c>
      <c r="M244" s="196"/>
      <c r="N244" s="201">
        <v>5250</v>
      </c>
      <c r="AB244" s="147"/>
      <c r="AC244" s="148"/>
      <c r="AE244" s="145" t="s">
        <v>191</v>
      </c>
      <c r="AG244" s="148"/>
      <c r="AH244" s="148"/>
      <c r="AI244" s="148"/>
    </row>
    <row r="245" spans="1:37" s="144" customFormat="1" ht="81" customHeight="1">
      <c r="A245" s="194"/>
      <c r="B245" s="202" t="s">
        <v>268</v>
      </c>
      <c r="C245" s="523" t="s">
        <v>192</v>
      </c>
      <c r="D245" s="523"/>
      <c r="E245" s="523"/>
      <c r="F245" s="196" t="s">
        <v>193</v>
      </c>
      <c r="G245" s="207">
        <v>103</v>
      </c>
      <c r="H245" s="196"/>
      <c r="I245" s="207">
        <v>103</v>
      </c>
      <c r="J245" s="202"/>
      <c r="K245" s="196"/>
      <c r="L245" s="197">
        <v>202.13</v>
      </c>
      <c r="M245" s="196"/>
      <c r="N245" s="201">
        <v>5408</v>
      </c>
      <c r="AB245" s="147"/>
      <c r="AC245" s="148"/>
      <c r="AE245" s="145" t="s">
        <v>192</v>
      </c>
      <c r="AG245" s="148"/>
      <c r="AH245" s="148"/>
      <c r="AI245" s="148"/>
    </row>
    <row r="246" spans="1:37" s="144" customFormat="1" ht="81" customHeight="1">
      <c r="A246" s="194"/>
      <c r="B246" s="202" t="s">
        <v>269</v>
      </c>
      <c r="C246" s="550" t="s">
        <v>194</v>
      </c>
      <c r="D246" s="550"/>
      <c r="E246" s="550"/>
      <c r="F246" s="196" t="s">
        <v>193</v>
      </c>
      <c r="G246" s="207">
        <v>60</v>
      </c>
      <c r="H246" s="196"/>
      <c r="I246" s="207">
        <v>60</v>
      </c>
      <c r="J246" s="202"/>
      <c r="K246" s="196"/>
      <c r="L246" s="197">
        <v>117.74</v>
      </c>
      <c r="M246" s="196"/>
      <c r="N246" s="201">
        <v>3150</v>
      </c>
      <c r="AB246" s="147"/>
      <c r="AC246" s="148"/>
      <c r="AE246" s="145" t="s">
        <v>194</v>
      </c>
      <c r="AG246" s="148"/>
      <c r="AH246" s="148"/>
      <c r="AI246" s="148"/>
    </row>
    <row r="247" spans="1:37" s="144" customFormat="1" ht="20.25" customHeight="1">
      <c r="A247" s="208"/>
      <c r="B247" s="209"/>
      <c r="C247" s="549" t="s">
        <v>195</v>
      </c>
      <c r="D247" s="549"/>
      <c r="E247" s="549"/>
      <c r="F247" s="190"/>
      <c r="G247" s="190"/>
      <c r="H247" s="190"/>
      <c r="I247" s="190"/>
      <c r="J247" s="192"/>
      <c r="K247" s="190"/>
      <c r="L247" s="210">
        <v>570.76</v>
      </c>
      <c r="M247" s="204"/>
      <c r="N247" s="211">
        <v>14204</v>
      </c>
      <c r="AB247" s="147"/>
      <c r="AC247" s="148"/>
      <c r="AG247" s="148" t="s">
        <v>195</v>
      </c>
      <c r="AH247" s="148"/>
      <c r="AI247" s="148"/>
    </row>
    <row r="248" spans="1:37" s="144" customFormat="1" ht="1.5" customHeight="1">
      <c r="A248" s="215"/>
      <c r="B248" s="209"/>
      <c r="C248" s="209"/>
      <c r="D248" s="209"/>
      <c r="E248" s="209"/>
      <c r="F248" s="216"/>
      <c r="G248" s="216"/>
      <c r="H248" s="216"/>
      <c r="I248" s="216"/>
      <c r="J248" s="217"/>
      <c r="K248" s="216"/>
      <c r="L248" s="217"/>
      <c r="M248" s="196"/>
      <c r="N248" s="217"/>
      <c r="AB248" s="147"/>
      <c r="AC248" s="148"/>
      <c r="AG248" s="148"/>
      <c r="AH248" s="148"/>
      <c r="AI248" s="148"/>
    </row>
    <row r="249" spans="1:37" s="144" customFormat="1" ht="20.25" customHeight="1">
      <c r="A249" s="218"/>
      <c r="B249" s="192"/>
      <c r="C249" s="548" t="s">
        <v>344</v>
      </c>
      <c r="D249" s="548"/>
      <c r="E249" s="548"/>
      <c r="F249" s="548"/>
      <c r="G249" s="548"/>
      <c r="H249" s="548"/>
      <c r="I249" s="548"/>
      <c r="J249" s="548"/>
      <c r="K249" s="548"/>
      <c r="L249" s="219">
        <v>1208.3800000000001</v>
      </c>
      <c r="M249" s="220"/>
      <c r="N249" s="221">
        <v>26329</v>
      </c>
      <c r="AB249" s="147"/>
      <c r="AC249" s="148"/>
      <c r="AG249" s="148"/>
      <c r="AH249" s="148"/>
      <c r="AI249" s="148" t="s">
        <v>344</v>
      </c>
    </row>
    <row r="250" spans="1:37" s="144" customFormat="1" ht="20.25" customHeight="1">
      <c r="A250" s="545" t="s">
        <v>345</v>
      </c>
      <c r="B250" s="546"/>
      <c r="C250" s="546"/>
      <c r="D250" s="546"/>
      <c r="E250" s="546"/>
      <c r="F250" s="546"/>
      <c r="G250" s="546"/>
      <c r="H250" s="546"/>
      <c r="I250" s="546"/>
      <c r="J250" s="546"/>
      <c r="K250" s="546"/>
      <c r="L250" s="546"/>
      <c r="M250" s="546"/>
      <c r="N250" s="547"/>
      <c r="AB250" s="147" t="s">
        <v>345</v>
      </c>
      <c r="AC250" s="148"/>
      <c r="AG250" s="148"/>
      <c r="AH250" s="148"/>
      <c r="AI250" s="148"/>
    </row>
    <row r="251" spans="1:37" s="144" customFormat="1" ht="40.5">
      <c r="A251" s="188" t="s">
        <v>98</v>
      </c>
      <c r="B251" s="189" t="s">
        <v>417</v>
      </c>
      <c r="C251" s="549" t="s">
        <v>233</v>
      </c>
      <c r="D251" s="549"/>
      <c r="E251" s="549"/>
      <c r="F251" s="190" t="s">
        <v>77</v>
      </c>
      <c r="G251" s="190"/>
      <c r="H251" s="190"/>
      <c r="I251" s="191">
        <v>4</v>
      </c>
      <c r="J251" s="226"/>
      <c r="K251" s="190"/>
      <c r="L251" s="226"/>
      <c r="M251" s="214">
        <v>7.96</v>
      </c>
      <c r="N251" s="211"/>
      <c r="AB251" s="147"/>
      <c r="AC251" s="148" t="s">
        <v>233</v>
      </c>
      <c r="AG251" s="148"/>
      <c r="AH251" s="148"/>
      <c r="AI251" s="148"/>
    </row>
    <row r="252" spans="1:37" s="144" customFormat="1" ht="20.25" customHeight="1">
      <c r="A252" s="230"/>
      <c r="B252" s="158"/>
      <c r="C252" s="550"/>
      <c r="D252" s="550"/>
      <c r="E252" s="550"/>
      <c r="F252" s="550"/>
      <c r="G252" s="550"/>
      <c r="H252" s="550"/>
      <c r="I252" s="550"/>
      <c r="J252" s="550"/>
      <c r="K252" s="550"/>
      <c r="L252" s="550"/>
      <c r="M252" s="550"/>
      <c r="N252" s="551"/>
      <c r="AB252" s="147"/>
      <c r="AC252" s="148"/>
      <c r="AG252" s="148"/>
      <c r="AH252" s="148"/>
      <c r="AI252" s="148"/>
      <c r="AK252" s="145" t="s">
        <v>346</v>
      </c>
    </row>
    <row r="253" spans="1:37" s="144" customFormat="1" ht="20.25" customHeight="1">
      <c r="A253" s="208"/>
      <c r="B253" s="209"/>
      <c r="C253" s="548" t="s">
        <v>195</v>
      </c>
      <c r="D253" s="548"/>
      <c r="E253" s="548"/>
      <c r="F253" s="190"/>
      <c r="G253" s="190"/>
      <c r="H253" s="190"/>
      <c r="I253" s="190"/>
      <c r="J253" s="192"/>
      <c r="K253" s="190"/>
      <c r="L253" s="226"/>
      <c r="M253" s="204"/>
      <c r="N253" s="211">
        <v>56240</v>
      </c>
      <c r="AB253" s="147"/>
      <c r="AC253" s="148"/>
      <c r="AG253" s="148" t="s">
        <v>195</v>
      </c>
      <c r="AH253" s="148"/>
      <c r="AI253" s="148"/>
    </row>
    <row r="254" spans="1:37" s="144" customFormat="1" ht="40.5">
      <c r="A254" s="188" t="s">
        <v>99</v>
      </c>
      <c r="B254" s="189" t="s">
        <v>347</v>
      </c>
      <c r="C254" s="549" t="s">
        <v>348</v>
      </c>
      <c r="D254" s="549"/>
      <c r="E254" s="549"/>
      <c r="F254" s="190" t="s">
        <v>77</v>
      </c>
      <c r="G254" s="190"/>
      <c r="H254" s="190"/>
      <c r="I254" s="191">
        <v>2</v>
      </c>
      <c r="J254" s="226">
        <v>15133.17</v>
      </c>
      <c r="K254" s="190"/>
      <c r="L254" s="226">
        <v>30266.34</v>
      </c>
      <c r="M254" s="214">
        <v>7.96</v>
      </c>
      <c r="N254" s="211">
        <v>240920</v>
      </c>
      <c r="AB254" s="147"/>
      <c r="AC254" s="148" t="s">
        <v>348</v>
      </c>
      <c r="AG254" s="148"/>
      <c r="AH254" s="148"/>
      <c r="AI254" s="148"/>
    </row>
    <row r="255" spans="1:37" s="144" customFormat="1" ht="20.25" customHeight="1">
      <c r="A255" s="230"/>
      <c r="B255" s="158"/>
      <c r="C255" s="550" t="s">
        <v>349</v>
      </c>
      <c r="D255" s="550"/>
      <c r="E255" s="550"/>
      <c r="F255" s="550"/>
      <c r="G255" s="550"/>
      <c r="H255" s="550"/>
      <c r="I255" s="550"/>
      <c r="J255" s="550"/>
      <c r="K255" s="550"/>
      <c r="L255" s="550"/>
      <c r="M255" s="550"/>
      <c r="N255" s="551"/>
      <c r="AB255" s="147"/>
      <c r="AC255" s="148"/>
      <c r="AG255" s="148"/>
      <c r="AH255" s="148"/>
      <c r="AI255" s="148"/>
      <c r="AK255" s="145" t="s">
        <v>349</v>
      </c>
    </row>
    <row r="256" spans="1:37" s="144" customFormat="1" ht="20.25" customHeight="1">
      <c r="A256" s="208"/>
      <c r="B256" s="209"/>
      <c r="C256" s="548" t="s">
        <v>195</v>
      </c>
      <c r="D256" s="548"/>
      <c r="E256" s="548"/>
      <c r="F256" s="190"/>
      <c r="G256" s="190"/>
      <c r="H256" s="190"/>
      <c r="I256" s="190"/>
      <c r="J256" s="192"/>
      <c r="K256" s="190"/>
      <c r="L256" s="226">
        <v>30266.34</v>
      </c>
      <c r="M256" s="204"/>
      <c r="N256" s="211">
        <v>240920</v>
      </c>
      <c r="AB256" s="147"/>
      <c r="AC256" s="148"/>
      <c r="AG256" s="148" t="s">
        <v>195</v>
      </c>
      <c r="AH256" s="148"/>
      <c r="AI256" s="148"/>
    </row>
    <row r="257" spans="1:37" s="144" customFormat="1" ht="60.75" customHeight="1">
      <c r="A257" s="188" t="s">
        <v>100</v>
      </c>
      <c r="B257" s="189" t="s">
        <v>252</v>
      </c>
      <c r="C257" s="549" t="s">
        <v>218</v>
      </c>
      <c r="D257" s="549"/>
      <c r="E257" s="549"/>
      <c r="F257" s="190" t="s">
        <v>92</v>
      </c>
      <c r="G257" s="190"/>
      <c r="H257" s="190"/>
      <c r="I257" s="231">
        <v>9.8000000000000004E-2</v>
      </c>
      <c r="J257" s="226">
        <v>64289.37</v>
      </c>
      <c r="K257" s="190"/>
      <c r="L257" s="226">
        <v>6300.36</v>
      </c>
      <c r="M257" s="214">
        <v>7.96</v>
      </c>
      <c r="N257" s="211">
        <v>50151</v>
      </c>
      <c r="AB257" s="147"/>
      <c r="AC257" s="148" t="s">
        <v>218</v>
      </c>
      <c r="AG257" s="148"/>
      <c r="AH257" s="148"/>
      <c r="AI257" s="148"/>
    </row>
    <row r="258" spans="1:37" s="144" customFormat="1" ht="20.25" customHeight="1">
      <c r="A258" s="230"/>
      <c r="B258" s="158"/>
      <c r="C258" s="550" t="s">
        <v>350</v>
      </c>
      <c r="D258" s="550"/>
      <c r="E258" s="550"/>
      <c r="F258" s="550"/>
      <c r="G258" s="550"/>
      <c r="H258" s="550"/>
      <c r="I258" s="550"/>
      <c r="J258" s="550"/>
      <c r="K258" s="550"/>
      <c r="L258" s="550"/>
      <c r="M258" s="550"/>
      <c r="N258" s="551"/>
      <c r="AB258" s="147"/>
      <c r="AC258" s="148"/>
      <c r="AG258" s="148"/>
      <c r="AH258" s="148"/>
      <c r="AI258" s="148"/>
      <c r="AK258" s="145" t="s">
        <v>350</v>
      </c>
    </row>
    <row r="259" spans="1:37" s="144" customFormat="1" ht="20.25" customHeight="1">
      <c r="A259" s="208"/>
      <c r="B259" s="209"/>
      <c r="C259" s="548" t="s">
        <v>195</v>
      </c>
      <c r="D259" s="548"/>
      <c r="E259" s="548"/>
      <c r="F259" s="190"/>
      <c r="G259" s="190"/>
      <c r="H259" s="190"/>
      <c r="I259" s="190"/>
      <c r="J259" s="192"/>
      <c r="K259" s="190"/>
      <c r="L259" s="226">
        <v>6300.36</v>
      </c>
      <c r="M259" s="204"/>
      <c r="N259" s="211">
        <v>50151</v>
      </c>
      <c r="AB259" s="147"/>
      <c r="AC259" s="148"/>
      <c r="AG259" s="148" t="s">
        <v>195</v>
      </c>
      <c r="AH259" s="148"/>
      <c r="AI259" s="148"/>
    </row>
    <row r="260" spans="1:37" s="144" customFormat="1" ht="60.75" customHeight="1">
      <c r="A260" s="188" t="s">
        <v>101</v>
      </c>
      <c r="B260" s="189" t="s">
        <v>417</v>
      </c>
      <c r="C260" s="549" t="s">
        <v>236</v>
      </c>
      <c r="D260" s="549"/>
      <c r="E260" s="549"/>
      <c r="F260" s="190" t="s">
        <v>77</v>
      </c>
      <c r="G260" s="190"/>
      <c r="H260" s="190"/>
      <c r="I260" s="191">
        <v>2</v>
      </c>
      <c r="J260" s="210"/>
      <c r="K260" s="190"/>
      <c r="L260" s="210"/>
      <c r="M260" s="214">
        <v>7.96</v>
      </c>
      <c r="N260" s="211"/>
      <c r="AB260" s="147"/>
      <c r="AC260" s="148" t="s">
        <v>236</v>
      </c>
      <c r="AG260" s="148"/>
      <c r="AH260" s="148"/>
      <c r="AI260" s="148"/>
    </row>
    <row r="261" spans="1:37" s="144" customFormat="1" ht="20.25" customHeight="1">
      <c r="A261" s="230"/>
      <c r="B261" s="158"/>
      <c r="C261" s="550"/>
      <c r="D261" s="550"/>
      <c r="E261" s="550"/>
      <c r="F261" s="550"/>
      <c r="G261" s="550"/>
      <c r="H261" s="550"/>
      <c r="I261" s="550"/>
      <c r="J261" s="550"/>
      <c r="K261" s="550"/>
      <c r="L261" s="550"/>
      <c r="M261" s="550"/>
      <c r="N261" s="551"/>
      <c r="AB261" s="147"/>
      <c r="AC261" s="148"/>
      <c r="AG261" s="148"/>
      <c r="AH261" s="148"/>
      <c r="AI261" s="148"/>
      <c r="AK261" s="145" t="s">
        <v>351</v>
      </c>
    </row>
    <row r="262" spans="1:37" s="144" customFormat="1" ht="20.25" customHeight="1">
      <c r="A262" s="208"/>
      <c r="B262" s="209"/>
      <c r="C262" s="548" t="s">
        <v>195</v>
      </c>
      <c r="D262" s="548"/>
      <c r="E262" s="548"/>
      <c r="F262" s="190"/>
      <c r="G262" s="190"/>
      <c r="H262" s="190"/>
      <c r="I262" s="190"/>
      <c r="J262" s="192"/>
      <c r="K262" s="190"/>
      <c r="L262" s="210"/>
      <c r="M262" s="204"/>
      <c r="N262" s="211"/>
      <c r="AB262" s="147"/>
      <c r="AC262" s="148"/>
      <c r="AG262" s="148" t="s">
        <v>195</v>
      </c>
      <c r="AH262" s="148"/>
      <c r="AI262" s="148"/>
    </row>
    <row r="263" spans="1:37" s="144" customFormat="1" ht="40.5">
      <c r="A263" s="188" t="s">
        <v>102</v>
      </c>
      <c r="B263" s="189" t="s">
        <v>417</v>
      </c>
      <c r="C263" s="549" t="s">
        <v>352</v>
      </c>
      <c r="D263" s="549"/>
      <c r="E263" s="549"/>
      <c r="F263" s="190" t="s">
        <v>77</v>
      </c>
      <c r="G263" s="190"/>
      <c r="H263" s="190"/>
      <c r="I263" s="191">
        <v>2</v>
      </c>
      <c r="J263" s="226"/>
      <c r="K263" s="190"/>
      <c r="L263" s="226"/>
      <c r="M263" s="214">
        <v>7.96</v>
      </c>
      <c r="N263" s="211"/>
      <c r="AB263" s="147"/>
      <c r="AC263" s="148" t="s">
        <v>352</v>
      </c>
      <c r="AG263" s="148"/>
      <c r="AH263" s="148"/>
      <c r="AI263" s="148"/>
    </row>
    <row r="264" spans="1:37" s="144" customFormat="1" ht="20.25" customHeight="1">
      <c r="A264" s="230"/>
      <c r="B264" s="158"/>
      <c r="C264" s="550"/>
      <c r="D264" s="550"/>
      <c r="E264" s="550"/>
      <c r="F264" s="550"/>
      <c r="G264" s="550"/>
      <c r="H264" s="550"/>
      <c r="I264" s="550"/>
      <c r="J264" s="550"/>
      <c r="K264" s="550"/>
      <c r="L264" s="550"/>
      <c r="M264" s="550"/>
      <c r="N264" s="551"/>
      <c r="AB264" s="147"/>
      <c r="AC264" s="148"/>
      <c r="AG264" s="148"/>
      <c r="AH264" s="148"/>
      <c r="AI264" s="148"/>
      <c r="AK264" s="145" t="s">
        <v>353</v>
      </c>
    </row>
    <row r="265" spans="1:37" s="144" customFormat="1" ht="20.25" customHeight="1">
      <c r="A265" s="208"/>
      <c r="B265" s="209"/>
      <c r="C265" s="548" t="s">
        <v>195</v>
      </c>
      <c r="D265" s="548"/>
      <c r="E265" s="548"/>
      <c r="F265" s="190"/>
      <c r="G265" s="190"/>
      <c r="H265" s="190"/>
      <c r="I265" s="190"/>
      <c r="J265" s="192"/>
      <c r="K265" s="190"/>
      <c r="L265" s="226"/>
      <c r="M265" s="204"/>
      <c r="N265" s="211"/>
      <c r="AB265" s="147"/>
      <c r="AC265" s="148"/>
      <c r="AG265" s="148" t="s">
        <v>195</v>
      </c>
      <c r="AH265" s="148"/>
      <c r="AI265" s="148"/>
    </row>
    <row r="266" spans="1:37" s="144" customFormat="1" ht="40.5">
      <c r="A266" s="188" t="s">
        <v>103</v>
      </c>
      <c r="B266" s="189" t="s">
        <v>417</v>
      </c>
      <c r="C266" s="549" t="s">
        <v>272</v>
      </c>
      <c r="D266" s="549"/>
      <c r="E266" s="549"/>
      <c r="F266" s="190" t="s">
        <v>77</v>
      </c>
      <c r="G266" s="190"/>
      <c r="H266" s="190"/>
      <c r="I266" s="191">
        <v>4</v>
      </c>
      <c r="J266" s="226"/>
      <c r="K266" s="190"/>
      <c r="L266" s="226"/>
      <c r="M266" s="214">
        <v>7.96</v>
      </c>
      <c r="N266" s="211"/>
      <c r="AB266" s="147"/>
      <c r="AC266" s="148" t="s">
        <v>272</v>
      </c>
      <c r="AG266" s="148"/>
      <c r="AH266" s="148"/>
      <c r="AI266" s="148"/>
    </row>
    <row r="267" spans="1:37" s="144" customFormat="1" ht="20.25" customHeight="1">
      <c r="A267" s="230"/>
      <c r="B267" s="158"/>
      <c r="C267" s="550"/>
      <c r="D267" s="550"/>
      <c r="E267" s="550"/>
      <c r="F267" s="550"/>
      <c r="G267" s="550"/>
      <c r="H267" s="550"/>
      <c r="I267" s="550"/>
      <c r="J267" s="550"/>
      <c r="K267" s="550"/>
      <c r="L267" s="550"/>
      <c r="M267" s="550"/>
      <c r="N267" s="551"/>
      <c r="AB267" s="147"/>
      <c r="AC267" s="148"/>
      <c r="AG267" s="148"/>
      <c r="AH267" s="148"/>
      <c r="AI267" s="148"/>
      <c r="AK267" s="145" t="s">
        <v>354</v>
      </c>
    </row>
    <row r="268" spans="1:37" s="144" customFormat="1" ht="20.25" customHeight="1">
      <c r="A268" s="208"/>
      <c r="B268" s="209"/>
      <c r="C268" s="548" t="s">
        <v>195</v>
      </c>
      <c r="D268" s="548"/>
      <c r="E268" s="548"/>
      <c r="F268" s="190"/>
      <c r="G268" s="190"/>
      <c r="H268" s="190"/>
      <c r="I268" s="190"/>
      <c r="J268" s="192"/>
      <c r="K268" s="190"/>
      <c r="L268" s="226"/>
      <c r="M268" s="204"/>
      <c r="N268" s="211"/>
      <c r="AB268" s="147"/>
      <c r="AC268" s="148"/>
      <c r="AG268" s="148" t="s">
        <v>195</v>
      </c>
      <c r="AH268" s="148"/>
      <c r="AI268" s="148"/>
    </row>
    <row r="269" spans="1:37" s="144" customFormat="1" ht="40.5">
      <c r="A269" s="188" t="s">
        <v>104</v>
      </c>
      <c r="B269" s="189" t="s">
        <v>417</v>
      </c>
      <c r="C269" s="549" t="s">
        <v>355</v>
      </c>
      <c r="D269" s="549"/>
      <c r="E269" s="549"/>
      <c r="F269" s="190" t="s">
        <v>77</v>
      </c>
      <c r="G269" s="190"/>
      <c r="H269" s="190"/>
      <c r="I269" s="191">
        <v>2</v>
      </c>
      <c r="J269" s="210"/>
      <c r="K269" s="190"/>
      <c r="L269" s="210"/>
      <c r="M269" s="214">
        <v>7.96</v>
      </c>
      <c r="N269" s="211"/>
      <c r="AB269" s="147"/>
      <c r="AC269" s="148" t="s">
        <v>355</v>
      </c>
      <c r="AG269" s="148"/>
      <c r="AH269" s="148"/>
      <c r="AI269" s="148"/>
    </row>
    <row r="270" spans="1:37" s="144" customFormat="1" ht="20.25" customHeight="1">
      <c r="A270" s="230"/>
      <c r="B270" s="158"/>
      <c r="C270" s="550"/>
      <c r="D270" s="550"/>
      <c r="E270" s="550"/>
      <c r="F270" s="550"/>
      <c r="G270" s="550"/>
      <c r="H270" s="550"/>
      <c r="I270" s="550"/>
      <c r="J270" s="550"/>
      <c r="K270" s="550"/>
      <c r="L270" s="550"/>
      <c r="M270" s="550"/>
      <c r="N270" s="551"/>
      <c r="AB270" s="147"/>
      <c r="AC270" s="148"/>
      <c r="AG270" s="148"/>
      <c r="AH270" s="148"/>
      <c r="AI270" s="148"/>
      <c r="AK270" s="145" t="s">
        <v>356</v>
      </c>
    </row>
    <row r="271" spans="1:37" s="144" customFormat="1" ht="20.25" customHeight="1">
      <c r="A271" s="208"/>
      <c r="B271" s="209"/>
      <c r="C271" s="548" t="s">
        <v>195</v>
      </c>
      <c r="D271" s="548"/>
      <c r="E271" s="548"/>
      <c r="F271" s="190"/>
      <c r="G271" s="190"/>
      <c r="H271" s="190"/>
      <c r="I271" s="190"/>
      <c r="J271" s="192"/>
      <c r="K271" s="190"/>
      <c r="L271" s="210"/>
      <c r="M271" s="204"/>
      <c r="N271" s="211"/>
      <c r="AB271" s="147"/>
      <c r="AC271" s="148"/>
      <c r="AG271" s="148" t="s">
        <v>195</v>
      </c>
      <c r="AH271" s="148"/>
      <c r="AI271" s="148"/>
    </row>
    <row r="272" spans="1:37" s="144" customFormat="1" ht="40.5">
      <c r="A272" s="188" t="s">
        <v>105</v>
      </c>
      <c r="B272" s="189" t="s">
        <v>261</v>
      </c>
      <c r="C272" s="549" t="s">
        <v>357</v>
      </c>
      <c r="D272" s="549"/>
      <c r="E272" s="549"/>
      <c r="F272" s="190" t="s">
        <v>77</v>
      </c>
      <c r="G272" s="190"/>
      <c r="H272" s="190"/>
      <c r="I272" s="191">
        <v>4</v>
      </c>
      <c r="J272" s="210">
        <v>242.67</v>
      </c>
      <c r="K272" s="190"/>
      <c r="L272" s="210">
        <v>970.68</v>
      </c>
      <c r="M272" s="214">
        <v>7.96</v>
      </c>
      <c r="N272" s="211">
        <v>7727</v>
      </c>
      <c r="AB272" s="147"/>
      <c r="AC272" s="148" t="s">
        <v>357</v>
      </c>
      <c r="AG272" s="148"/>
      <c r="AH272" s="148"/>
      <c r="AI272" s="148"/>
    </row>
    <row r="273" spans="1:37" s="144" customFormat="1" ht="20.25" customHeight="1">
      <c r="A273" s="230"/>
      <c r="B273" s="158"/>
      <c r="C273" s="550" t="s">
        <v>358</v>
      </c>
      <c r="D273" s="550"/>
      <c r="E273" s="550"/>
      <c r="F273" s="550"/>
      <c r="G273" s="550"/>
      <c r="H273" s="550"/>
      <c r="I273" s="550"/>
      <c r="J273" s="550"/>
      <c r="K273" s="550"/>
      <c r="L273" s="550"/>
      <c r="M273" s="550"/>
      <c r="N273" s="551"/>
      <c r="AB273" s="147"/>
      <c r="AC273" s="148"/>
      <c r="AG273" s="148"/>
      <c r="AH273" s="148"/>
      <c r="AI273" s="148"/>
      <c r="AK273" s="145" t="s">
        <v>358</v>
      </c>
    </row>
    <row r="274" spans="1:37" s="144" customFormat="1" ht="20.25" customHeight="1">
      <c r="A274" s="208"/>
      <c r="B274" s="209"/>
      <c r="C274" s="548" t="s">
        <v>195</v>
      </c>
      <c r="D274" s="548"/>
      <c r="E274" s="548"/>
      <c r="F274" s="190"/>
      <c r="G274" s="190"/>
      <c r="H274" s="190"/>
      <c r="I274" s="190"/>
      <c r="J274" s="192"/>
      <c r="K274" s="190"/>
      <c r="L274" s="210">
        <v>970.68</v>
      </c>
      <c r="M274" s="204"/>
      <c r="N274" s="211">
        <v>7727</v>
      </c>
      <c r="AB274" s="147"/>
      <c r="AC274" s="148"/>
      <c r="AG274" s="148" t="s">
        <v>195</v>
      </c>
      <c r="AH274" s="148"/>
      <c r="AI274" s="148"/>
    </row>
    <row r="275" spans="1:37" s="144" customFormat="1" ht="40.5">
      <c r="A275" s="188" t="s">
        <v>106</v>
      </c>
      <c r="B275" s="189" t="s">
        <v>257</v>
      </c>
      <c r="C275" s="549" t="s">
        <v>359</v>
      </c>
      <c r="D275" s="549"/>
      <c r="E275" s="549"/>
      <c r="F275" s="190" t="s">
        <v>77</v>
      </c>
      <c r="G275" s="190"/>
      <c r="H275" s="190"/>
      <c r="I275" s="191">
        <v>2</v>
      </c>
      <c r="J275" s="210">
        <v>68.45</v>
      </c>
      <c r="K275" s="190"/>
      <c r="L275" s="210">
        <v>136.9</v>
      </c>
      <c r="M275" s="214">
        <v>7.96</v>
      </c>
      <c r="N275" s="211">
        <v>1090</v>
      </c>
      <c r="AB275" s="147"/>
      <c r="AC275" s="148" t="s">
        <v>359</v>
      </c>
      <c r="AG275" s="148"/>
      <c r="AH275" s="148"/>
      <c r="AI275" s="148"/>
    </row>
    <row r="276" spans="1:37" s="144" customFormat="1" ht="20.25" customHeight="1">
      <c r="A276" s="230"/>
      <c r="B276" s="158"/>
      <c r="C276" s="550" t="s">
        <v>360</v>
      </c>
      <c r="D276" s="550"/>
      <c r="E276" s="550"/>
      <c r="F276" s="550"/>
      <c r="G276" s="550"/>
      <c r="H276" s="550"/>
      <c r="I276" s="550"/>
      <c r="J276" s="550"/>
      <c r="K276" s="550"/>
      <c r="L276" s="550"/>
      <c r="M276" s="550"/>
      <c r="N276" s="551"/>
      <c r="AB276" s="147"/>
      <c r="AC276" s="148"/>
      <c r="AG276" s="148"/>
      <c r="AH276" s="148"/>
      <c r="AI276" s="148"/>
      <c r="AK276" s="145" t="s">
        <v>360</v>
      </c>
    </row>
    <row r="277" spans="1:37" s="144" customFormat="1" ht="20.25" customHeight="1">
      <c r="A277" s="208"/>
      <c r="B277" s="209"/>
      <c r="C277" s="548" t="s">
        <v>195</v>
      </c>
      <c r="D277" s="548"/>
      <c r="E277" s="548"/>
      <c r="F277" s="190"/>
      <c r="G277" s="190"/>
      <c r="H277" s="190"/>
      <c r="I277" s="190"/>
      <c r="J277" s="192"/>
      <c r="K277" s="190"/>
      <c r="L277" s="210">
        <v>136.9</v>
      </c>
      <c r="M277" s="204"/>
      <c r="N277" s="211">
        <v>1090</v>
      </c>
      <c r="AB277" s="147"/>
      <c r="AC277" s="148"/>
      <c r="AG277" s="148" t="s">
        <v>195</v>
      </c>
      <c r="AH277" s="148"/>
      <c r="AI277" s="148"/>
    </row>
    <row r="278" spans="1:37" s="144" customFormat="1" ht="40.5">
      <c r="A278" s="188" t="s">
        <v>107</v>
      </c>
      <c r="B278" s="189" t="s">
        <v>361</v>
      </c>
      <c r="C278" s="549" t="s">
        <v>362</v>
      </c>
      <c r="D278" s="549"/>
      <c r="E278" s="549"/>
      <c r="F278" s="190" t="s">
        <v>77</v>
      </c>
      <c r="G278" s="190"/>
      <c r="H278" s="190"/>
      <c r="I278" s="191">
        <v>2</v>
      </c>
      <c r="J278" s="210">
        <v>125.63</v>
      </c>
      <c r="K278" s="190"/>
      <c r="L278" s="210">
        <v>251.26</v>
      </c>
      <c r="M278" s="214">
        <v>7.96</v>
      </c>
      <c r="N278" s="211">
        <v>2000</v>
      </c>
      <c r="AB278" s="147"/>
      <c r="AC278" s="148" t="s">
        <v>362</v>
      </c>
      <c r="AG278" s="148"/>
      <c r="AH278" s="148"/>
      <c r="AI278" s="148"/>
    </row>
    <row r="279" spans="1:37" s="144" customFormat="1" ht="20.25" customHeight="1">
      <c r="A279" s="230"/>
      <c r="B279" s="158"/>
      <c r="C279" s="550" t="s">
        <v>363</v>
      </c>
      <c r="D279" s="550"/>
      <c r="E279" s="550"/>
      <c r="F279" s="550"/>
      <c r="G279" s="550"/>
      <c r="H279" s="550"/>
      <c r="I279" s="550"/>
      <c r="J279" s="550"/>
      <c r="K279" s="550"/>
      <c r="L279" s="550"/>
      <c r="M279" s="550"/>
      <c r="N279" s="551"/>
      <c r="AB279" s="147"/>
      <c r="AC279" s="148"/>
      <c r="AG279" s="148"/>
      <c r="AH279" s="148"/>
      <c r="AI279" s="148"/>
      <c r="AK279" s="145" t="s">
        <v>363</v>
      </c>
    </row>
    <row r="280" spans="1:37" s="144" customFormat="1" ht="20.25" customHeight="1">
      <c r="A280" s="208"/>
      <c r="B280" s="209"/>
      <c r="C280" s="548" t="s">
        <v>195</v>
      </c>
      <c r="D280" s="548"/>
      <c r="E280" s="548"/>
      <c r="F280" s="190"/>
      <c r="G280" s="190"/>
      <c r="H280" s="190"/>
      <c r="I280" s="190"/>
      <c r="J280" s="192"/>
      <c r="K280" s="190"/>
      <c r="L280" s="210">
        <v>251.26</v>
      </c>
      <c r="M280" s="204"/>
      <c r="N280" s="211">
        <v>2000</v>
      </c>
      <c r="AB280" s="147"/>
      <c r="AC280" s="148"/>
      <c r="AG280" s="148" t="s">
        <v>195</v>
      </c>
      <c r="AH280" s="148"/>
      <c r="AI280" s="148"/>
    </row>
    <row r="281" spans="1:37" s="144" customFormat="1" ht="48" customHeight="1">
      <c r="A281" s="188" t="s">
        <v>108</v>
      </c>
      <c r="B281" s="189" t="s">
        <v>364</v>
      </c>
      <c r="C281" s="549" t="s">
        <v>237</v>
      </c>
      <c r="D281" s="549"/>
      <c r="E281" s="549"/>
      <c r="F281" s="190" t="s">
        <v>77</v>
      </c>
      <c r="G281" s="190"/>
      <c r="H281" s="190"/>
      <c r="I281" s="191">
        <v>2</v>
      </c>
      <c r="J281" s="210">
        <v>22.86</v>
      </c>
      <c r="K281" s="190"/>
      <c r="L281" s="210">
        <v>45.72</v>
      </c>
      <c r="M281" s="214">
        <v>7.96</v>
      </c>
      <c r="N281" s="212">
        <v>364</v>
      </c>
      <c r="AB281" s="147"/>
      <c r="AC281" s="148" t="s">
        <v>237</v>
      </c>
      <c r="AG281" s="148"/>
      <c r="AH281" s="148"/>
      <c r="AI281" s="148"/>
    </row>
    <row r="282" spans="1:37" s="144" customFormat="1" ht="20.25" customHeight="1">
      <c r="A282" s="230"/>
      <c r="B282" s="158"/>
      <c r="C282" s="550" t="s">
        <v>365</v>
      </c>
      <c r="D282" s="550"/>
      <c r="E282" s="550"/>
      <c r="F282" s="550"/>
      <c r="G282" s="550"/>
      <c r="H282" s="550"/>
      <c r="I282" s="550"/>
      <c r="J282" s="550"/>
      <c r="K282" s="550"/>
      <c r="L282" s="550"/>
      <c r="M282" s="550"/>
      <c r="N282" s="551"/>
      <c r="AB282" s="147"/>
      <c r="AC282" s="148"/>
      <c r="AG282" s="148"/>
      <c r="AH282" s="148"/>
      <c r="AI282" s="148"/>
      <c r="AK282" s="145" t="s">
        <v>365</v>
      </c>
    </row>
    <row r="283" spans="1:37" s="144" customFormat="1" ht="20.25" customHeight="1">
      <c r="A283" s="208"/>
      <c r="B283" s="209"/>
      <c r="C283" s="548" t="s">
        <v>195</v>
      </c>
      <c r="D283" s="548"/>
      <c r="E283" s="548"/>
      <c r="F283" s="190"/>
      <c r="G283" s="190"/>
      <c r="H283" s="190"/>
      <c r="I283" s="190"/>
      <c r="J283" s="192"/>
      <c r="K283" s="190"/>
      <c r="L283" s="210">
        <v>45.72</v>
      </c>
      <c r="M283" s="204"/>
      <c r="N283" s="212">
        <v>364</v>
      </c>
      <c r="AB283" s="147"/>
      <c r="AC283" s="148"/>
      <c r="AG283" s="148" t="s">
        <v>195</v>
      </c>
      <c r="AH283" s="148"/>
      <c r="AI283" s="148"/>
    </row>
    <row r="284" spans="1:37" s="144" customFormat="1" ht="40.5">
      <c r="A284" s="188" t="s">
        <v>109</v>
      </c>
      <c r="B284" s="189" t="s">
        <v>258</v>
      </c>
      <c r="C284" s="549" t="s">
        <v>235</v>
      </c>
      <c r="D284" s="549"/>
      <c r="E284" s="549"/>
      <c r="F284" s="190" t="s">
        <v>77</v>
      </c>
      <c r="G284" s="190"/>
      <c r="H284" s="190"/>
      <c r="I284" s="191">
        <v>2</v>
      </c>
      <c r="J284" s="210">
        <v>63.26</v>
      </c>
      <c r="K284" s="190"/>
      <c r="L284" s="210">
        <v>126.52</v>
      </c>
      <c r="M284" s="214">
        <v>7.96</v>
      </c>
      <c r="N284" s="211">
        <v>1007</v>
      </c>
      <c r="AB284" s="147"/>
      <c r="AC284" s="148" t="s">
        <v>235</v>
      </c>
      <c r="AG284" s="148"/>
      <c r="AH284" s="148"/>
      <c r="AI284" s="148"/>
    </row>
    <row r="285" spans="1:37" s="144" customFormat="1" ht="20.25" customHeight="1">
      <c r="A285" s="230"/>
      <c r="B285" s="158"/>
      <c r="C285" s="550" t="s">
        <v>366</v>
      </c>
      <c r="D285" s="550"/>
      <c r="E285" s="550"/>
      <c r="F285" s="550"/>
      <c r="G285" s="550"/>
      <c r="H285" s="550"/>
      <c r="I285" s="550"/>
      <c r="J285" s="550"/>
      <c r="K285" s="550"/>
      <c r="L285" s="550"/>
      <c r="M285" s="550"/>
      <c r="N285" s="551"/>
      <c r="AB285" s="147"/>
      <c r="AC285" s="148"/>
      <c r="AG285" s="148"/>
      <c r="AH285" s="148"/>
      <c r="AI285" s="148"/>
      <c r="AK285" s="145" t="s">
        <v>366</v>
      </c>
    </row>
    <row r="286" spans="1:37" s="144" customFormat="1" ht="20.25" customHeight="1">
      <c r="A286" s="208"/>
      <c r="B286" s="209"/>
      <c r="C286" s="548" t="s">
        <v>195</v>
      </c>
      <c r="D286" s="548"/>
      <c r="E286" s="548"/>
      <c r="F286" s="190"/>
      <c r="G286" s="190"/>
      <c r="H286" s="190"/>
      <c r="I286" s="190"/>
      <c r="J286" s="192"/>
      <c r="K286" s="190"/>
      <c r="L286" s="210">
        <v>126.52</v>
      </c>
      <c r="M286" s="204"/>
      <c r="N286" s="211">
        <v>1007</v>
      </c>
      <c r="AB286" s="147"/>
      <c r="AC286" s="148"/>
      <c r="AG286" s="148" t="s">
        <v>195</v>
      </c>
      <c r="AH286" s="148"/>
      <c r="AI286" s="148"/>
    </row>
    <row r="287" spans="1:37" s="144" customFormat="1" ht="40.5">
      <c r="A287" s="188" t="s">
        <v>110</v>
      </c>
      <c r="B287" s="189" t="s">
        <v>282</v>
      </c>
      <c r="C287" s="549" t="s">
        <v>367</v>
      </c>
      <c r="D287" s="549"/>
      <c r="E287" s="549"/>
      <c r="F287" s="190" t="s">
        <v>77</v>
      </c>
      <c r="G287" s="190"/>
      <c r="H287" s="190"/>
      <c r="I287" s="191">
        <v>2</v>
      </c>
      <c r="J287" s="210">
        <v>27.22</v>
      </c>
      <c r="K287" s="190"/>
      <c r="L287" s="210">
        <v>54.44</v>
      </c>
      <c r="M287" s="214">
        <v>7.96</v>
      </c>
      <c r="N287" s="212">
        <v>433</v>
      </c>
      <c r="AB287" s="147"/>
      <c r="AC287" s="148" t="s">
        <v>367</v>
      </c>
      <c r="AG287" s="148"/>
      <c r="AH287" s="148"/>
      <c r="AI287" s="148"/>
    </row>
    <row r="288" spans="1:37" s="144" customFormat="1" ht="20.25" customHeight="1">
      <c r="A288" s="230"/>
      <c r="B288" s="158"/>
      <c r="C288" s="550" t="s">
        <v>368</v>
      </c>
      <c r="D288" s="550"/>
      <c r="E288" s="550"/>
      <c r="F288" s="550"/>
      <c r="G288" s="550"/>
      <c r="H288" s="550"/>
      <c r="I288" s="550"/>
      <c r="J288" s="550"/>
      <c r="K288" s="550"/>
      <c r="L288" s="550"/>
      <c r="M288" s="550"/>
      <c r="N288" s="551"/>
      <c r="AB288" s="147"/>
      <c r="AC288" s="148"/>
      <c r="AG288" s="148"/>
      <c r="AH288" s="148"/>
      <c r="AI288" s="148"/>
      <c r="AK288" s="145" t="s">
        <v>368</v>
      </c>
    </row>
    <row r="289" spans="1:37" s="144" customFormat="1" ht="20.25" customHeight="1">
      <c r="A289" s="208"/>
      <c r="B289" s="209"/>
      <c r="C289" s="548" t="s">
        <v>195</v>
      </c>
      <c r="D289" s="548"/>
      <c r="E289" s="548"/>
      <c r="F289" s="190"/>
      <c r="G289" s="190"/>
      <c r="H289" s="190"/>
      <c r="I289" s="190"/>
      <c r="J289" s="192"/>
      <c r="K289" s="190"/>
      <c r="L289" s="210">
        <v>54.44</v>
      </c>
      <c r="M289" s="204"/>
      <c r="N289" s="212">
        <v>433</v>
      </c>
      <c r="AB289" s="147"/>
      <c r="AC289" s="148"/>
      <c r="AG289" s="148" t="s">
        <v>195</v>
      </c>
      <c r="AH289" s="148"/>
      <c r="AI289" s="148"/>
    </row>
    <row r="290" spans="1:37" s="144" customFormat="1" ht="40.5">
      <c r="A290" s="188" t="s">
        <v>111</v>
      </c>
      <c r="B290" s="189" t="s">
        <v>369</v>
      </c>
      <c r="C290" s="549" t="s">
        <v>370</v>
      </c>
      <c r="D290" s="549"/>
      <c r="E290" s="549"/>
      <c r="F290" s="190" t="s">
        <v>77</v>
      </c>
      <c r="G290" s="190"/>
      <c r="H290" s="190"/>
      <c r="I290" s="191">
        <v>4</v>
      </c>
      <c r="J290" s="210">
        <v>29.31</v>
      </c>
      <c r="K290" s="190"/>
      <c r="L290" s="210">
        <v>117.24</v>
      </c>
      <c r="M290" s="214">
        <v>7.96</v>
      </c>
      <c r="N290" s="212">
        <v>933</v>
      </c>
      <c r="AB290" s="147"/>
      <c r="AC290" s="148" t="s">
        <v>370</v>
      </c>
      <c r="AG290" s="148"/>
      <c r="AH290" s="148"/>
      <c r="AI290" s="148"/>
    </row>
    <row r="291" spans="1:37" s="144" customFormat="1" ht="20.25" customHeight="1">
      <c r="A291" s="230"/>
      <c r="B291" s="158"/>
      <c r="C291" s="550" t="s">
        <v>371</v>
      </c>
      <c r="D291" s="550"/>
      <c r="E291" s="550"/>
      <c r="F291" s="550"/>
      <c r="G291" s="550"/>
      <c r="H291" s="550"/>
      <c r="I291" s="550"/>
      <c r="J291" s="550"/>
      <c r="K291" s="550"/>
      <c r="L291" s="550"/>
      <c r="M291" s="550"/>
      <c r="N291" s="551"/>
      <c r="AB291" s="147"/>
      <c r="AC291" s="148"/>
      <c r="AG291" s="148"/>
      <c r="AH291" s="148"/>
      <c r="AI291" s="148"/>
      <c r="AK291" s="145" t="s">
        <v>371</v>
      </c>
    </row>
    <row r="292" spans="1:37" s="144" customFormat="1" ht="20.25" customHeight="1">
      <c r="A292" s="208"/>
      <c r="B292" s="209"/>
      <c r="C292" s="548" t="s">
        <v>195</v>
      </c>
      <c r="D292" s="548"/>
      <c r="E292" s="548"/>
      <c r="F292" s="190"/>
      <c r="G292" s="190"/>
      <c r="H292" s="190"/>
      <c r="I292" s="190"/>
      <c r="J292" s="192"/>
      <c r="K292" s="190"/>
      <c r="L292" s="210">
        <v>117.24</v>
      </c>
      <c r="M292" s="204"/>
      <c r="N292" s="212">
        <v>933</v>
      </c>
      <c r="AB292" s="147"/>
      <c r="AC292" s="148"/>
      <c r="AG292" s="148" t="s">
        <v>195</v>
      </c>
      <c r="AH292" s="148"/>
      <c r="AI292" s="148"/>
    </row>
    <row r="293" spans="1:37" s="144" customFormat="1" ht="44.25" customHeight="1">
      <c r="A293" s="188"/>
      <c r="B293" s="189" t="s">
        <v>417</v>
      </c>
      <c r="C293" s="549" t="s">
        <v>238</v>
      </c>
      <c r="D293" s="549"/>
      <c r="E293" s="549"/>
      <c r="F293" s="190" t="s">
        <v>77</v>
      </c>
      <c r="G293" s="190"/>
      <c r="H293" s="190"/>
      <c r="I293" s="191">
        <v>4</v>
      </c>
      <c r="J293" s="210"/>
      <c r="K293" s="190"/>
      <c r="L293" s="210"/>
      <c r="M293" s="214">
        <v>7.96</v>
      </c>
      <c r="N293" s="211"/>
      <c r="AB293" s="147"/>
      <c r="AC293" s="148" t="s">
        <v>238</v>
      </c>
      <c r="AG293" s="148"/>
      <c r="AH293" s="148"/>
      <c r="AI293" s="148"/>
    </row>
    <row r="294" spans="1:37" s="144" customFormat="1" ht="20.25" customHeight="1">
      <c r="A294" s="230"/>
      <c r="B294" s="158"/>
      <c r="C294" s="550"/>
      <c r="D294" s="550"/>
      <c r="E294" s="550"/>
      <c r="F294" s="550"/>
      <c r="G294" s="550"/>
      <c r="H294" s="550"/>
      <c r="I294" s="550"/>
      <c r="J294" s="550"/>
      <c r="K294" s="550"/>
      <c r="L294" s="550"/>
      <c r="M294" s="550"/>
      <c r="N294" s="551"/>
      <c r="AB294" s="147"/>
      <c r="AC294" s="148"/>
      <c r="AG294" s="148"/>
      <c r="AH294" s="148"/>
      <c r="AI294" s="148"/>
      <c r="AK294" s="145" t="s">
        <v>372</v>
      </c>
    </row>
    <row r="295" spans="1:37" s="144" customFormat="1" ht="20.25" customHeight="1">
      <c r="A295" s="208"/>
      <c r="B295" s="209"/>
      <c r="C295" s="548" t="s">
        <v>195</v>
      </c>
      <c r="D295" s="548"/>
      <c r="E295" s="548"/>
      <c r="F295" s="190"/>
      <c r="G295" s="190"/>
      <c r="H295" s="190"/>
      <c r="I295" s="190"/>
      <c r="J295" s="192"/>
      <c r="K295" s="190"/>
      <c r="L295" s="210"/>
      <c r="M295" s="204"/>
      <c r="N295" s="211"/>
      <c r="AB295" s="147"/>
      <c r="AC295" s="148"/>
      <c r="AG295" s="148" t="s">
        <v>195</v>
      </c>
      <c r="AH295" s="148"/>
      <c r="AI295" s="148"/>
    </row>
    <row r="296" spans="1:37" s="144" customFormat="1" ht="20.25" customHeight="1">
      <c r="A296" s="545" t="s">
        <v>283</v>
      </c>
      <c r="B296" s="546"/>
      <c r="C296" s="546"/>
      <c r="D296" s="546"/>
      <c r="E296" s="546"/>
      <c r="F296" s="546"/>
      <c r="G296" s="546"/>
      <c r="H296" s="546"/>
      <c r="I296" s="546"/>
      <c r="J296" s="546"/>
      <c r="K296" s="546"/>
      <c r="L296" s="546"/>
      <c r="M296" s="546"/>
      <c r="N296" s="547"/>
      <c r="AB296" s="147"/>
      <c r="AC296" s="148"/>
      <c r="AG296" s="148"/>
      <c r="AH296" s="148" t="s">
        <v>283</v>
      </c>
      <c r="AI296" s="148"/>
    </row>
    <row r="297" spans="1:37" s="144" customFormat="1" ht="45.75" customHeight="1">
      <c r="A297" s="188" t="s">
        <v>112</v>
      </c>
      <c r="B297" s="189" t="s">
        <v>417</v>
      </c>
      <c r="C297" s="549" t="s">
        <v>219</v>
      </c>
      <c r="D297" s="549"/>
      <c r="E297" s="549"/>
      <c r="F297" s="190" t="s">
        <v>77</v>
      </c>
      <c r="G297" s="190"/>
      <c r="H297" s="190"/>
      <c r="I297" s="191">
        <v>24</v>
      </c>
      <c r="J297" s="210"/>
      <c r="K297" s="190"/>
      <c r="L297" s="226"/>
      <c r="M297" s="214">
        <v>7.96</v>
      </c>
      <c r="N297" s="211"/>
      <c r="AB297" s="147"/>
      <c r="AC297" s="148" t="s">
        <v>219</v>
      </c>
      <c r="AG297" s="148"/>
      <c r="AH297" s="148"/>
      <c r="AI297" s="148"/>
    </row>
    <row r="298" spans="1:37" s="144" customFormat="1" ht="20.25" customHeight="1">
      <c r="A298" s="230"/>
      <c r="B298" s="158"/>
      <c r="C298" s="550"/>
      <c r="D298" s="550"/>
      <c r="E298" s="550"/>
      <c r="F298" s="550"/>
      <c r="G298" s="550"/>
      <c r="H298" s="550"/>
      <c r="I298" s="550"/>
      <c r="J298" s="550"/>
      <c r="K298" s="550"/>
      <c r="L298" s="550"/>
      <c r="M298" s="550"/>
      <c r="N298" s="551"/>
      <c r="AB298" s="147"/>
      <c r="AC298" s="148"/>
      <c r="AG298" s="148"/>
      <c r="AH298" s="148"/>
      <c r="AI298" s="148"/>
      <c r="AK298" s="145" t="s">
        <v>373</v>
      </c>
    </row>
    <row r="299" spans="1:37" s="144" customFormat="1" ht="20.25" customHeight="1">
      <c r="A299" s="208"/>
      <c r="B299" s="209"/>
      <c r="C299" s="548" t="s">
        <v>195</v>
      </c>
      <c r="D299" s="548"/>
      <c r="E299" s="548"/>
      <c r="F299" s="190"/>
      <c r="G299" s="190"/>
      <c r="H299" s="190"/>
      <c r="I299" s="190"/>
      <c r="J299" s="192"/>
      <c r="K299" s="190"/>
      <c r="L299" s="226"/>
      <c r="M299" s="204"/>
      <c r="N299" s="211"/>
      <c r="AB299" s="147"/>
      <c r="AC299" s="148"/>
      <c r="AG299" s="148" t="s">
        <v>195</v>
      </c>
      <c r="AH299" s="148"/>
      <c r="AI299" s="148"/>
    </row>
    <row r="300" spans="1:37" s="144" customFormat="1" ht="40.5">
      <c r="A300" s="188" t="s">
        <v>113</v>
      </c>
      <c r="B300" s="189" t="s">
        <v>254</v>
      </c>
      <c r="C300" s="549" t="s">
        <v>220</v>
      </c>
      <c r="D300" s="549"/>
      <c r="E300" s="549"/>
      <c r="F300" s="190" t="s">
        <v>77</v>
      </c>
      <c r="G300" s="190"/>
      <c r="H300" s="190"/>
      <c r="I300" s="191">
        <v>12</v>
      </c>
      <c r="J300" s="210">
        <v>65.92</v>
      </c>
      <c r="K300" s="190"/>
      <c r="L300" s="210">
        <v>791.04</v>
      </c>
      <c r="M300" s="214">
        <v>7.96</v>
      </c>
      <c r="N300" s="211">
        <v>6297</v>
      </c>
      <c r="AB300" s="147"/>
      <c r="AC300" s="148" t="s">
        <v>220</v>
      </c>
      <c r="AG300" s="148"/>
      <c r="AH300" s="148"/>
      <c r="AI300" s="148"/>
    </row>
    <row r="301" spans="1:37" s="144" customFormat="1" ht="20.25" customHeight="1">
      <c r="A301" s="230"/>
      <c r="B301" s="158"/>
      <c r="C301" s="550" t="s">
        <v>374</v>
      </c>
      <c r="D301" s="550"/>
      <c r="E301" s="550"/>
      <c r="F301" s="550"/>
      <c r="G301" s="550"/>
      <c r="H301" s="550"/>
      <c r="I301" s="550"/>
      <c r="J301" s="550"/>
      <c r="K301" s="550"/>
      <c r="L301" s="550"/>
      <c r="M301" s="550"/>
      <c r="N301" s="551"/>
      <c r="AB301" s="147"/>
      <c r="AC301" s="148"/>
      <c r="AG301" s="148"/>
      <c r="AH301" s="148"/>
      <c r="AI301" s="148"/>
      <c r="AK301" s="145" t="s">
        <v>374</v>
      </c>
    </row>
    <row r="302" spans="1:37" s="144" customFormat="1" ht="20.25" customHeight="1">
      <c r="A302" s="208"/>
      <c r="B302" s="209"/>
      <c r="C302" s="548" t="s">
        <v>195</v>
      </c>
      <c r="D302" s="548"/>
      <c r="E302" s="548"/>
      <c r="F302" s="190"/>
      <c r="G302" s="190"/>
      <c r="H302" s="190"/>
      <c r="I302" s="190"/>
      <c r="J302" s="192"/>
      <c r="K302" s="190"/>
      <c r="L302" s="210">
        <v>791.04</v>
      </c>
      <c r="M302" s="204"/>
      <c r="N302" s="211">
        <v>6297</v>
      </c>
      <c r="AB302" s="147"/>
      <c r="AC302" s="148"/>
      <c r="AG302" s="148" t="s">
        <v>195</v>
      </c>
      <c r="AH302" s="148"/>
      <c r="AI302" s="148"/>
    </row>
    <row r="303" spans="1:37" s="144" customFormat="1" ht="60.75" customHeight="1">
      <c r="A303" s="188" t="s">
        <v>114</v>
      </c>
      <c r="B303" s="189" t="s">
        <v>417</v>
      </c>
      <c r="C303" s="549" t="s">
        <v>234</v>
      </c>
      <c r="D303" s="549"/>
      <c r="E303" s="549"/>
      <c r="F303" s="190" t="s">
        <v>77</v>
      </c>
      <c r="G303" s="190"/>
      <c r="H303" s="190"/>
      <c r="I303" s="191">
        <v>12</v>
      </c>
      <c r="J303" s="210"/>
      <c r="K303" s="190"/>
      <c r="L303" s="226"/>
      <c r="M303" s="214">
        <v>7.96</v>
      </c>
      <c r="N303" s="211"/>
      <c r="AB303" s="147"/>
      <c r="AC303" s="148" t="s">
        <v>234</v>
      </c>
      <c r="AG303" s="148"/>
      <c r="AH303" s="148"/>
      <c r="AI303" s="148"/>
    </row>
    <row r="304" spans="1:37" s="144" customFormat="1" ht="20.25" customHeight="1">
      <c r="A304" s="230"/>
      <c r="B304" s="158"/>
      <c r="C304" s="550"/>
      <c r="D304" s="550"/>
      <c r="E304" s="550"/>
      <c r="F304" s="550"/>
      <c r="G304" s="550"/>
      <c r="H304" s="550"/>
      <c r="I304" s="550"/>
      <c r="J304" s="550"/>
      <c r="K304" s="550"/>
      <c r="L304" s="550"/>
      <c r="M304" s="550"/>
      <c r="N304" s="551"/>
      <c r="AB304" s="147"/>
      <c r="AC304" s="148"/>
      <c r="AG304" s="148"/>
      <c r="AH304" s="148"/>
      <c r="AI304" s="148"/>
      <c r="AK304" s="145" t="s">
        <v>375</v>
      </c>
    </row>
    <row r="305" spans="1:37" s="144" customFormat="1" ht="20.25" customHeight="1">
      <c r="A305" s="208"/>
      <c r="B305" s="209"/>
      <c r="C305" s="548" t="s">
        <v>195</v>
      </c>
      <c r="D305" s="548"/>
      <c r="E305" s="548"/>
      <c r="F305" s="190"/>
      <c r="G305" s="190"/>
      <c r="H305" s="190"/>
      <c r="I305" s="190"/>
      <c r="J305" s="192"/>
      <c r="K305" s="190"/>
      <c r="L305" s="226"/>
      <c r="M305" s="204"/>
      <c r="N305" s="211"/>
      <c r="AB305" s="147"/>
      <c r="AC305" s="148"/>
      <c r="AG305" s="148" t="s">
        <v>195</v>
      </c>
      <c r="AH305" s="148"/>
      <c r="AI305" s="148"/>
    </row>
    <row r="306" spans="1:37" s="144" customFormat="1" ht="60.75" customHeight="1">
      <c r="A306" s="188" t="s">
        <v>115</v>
      </c>
      <c r="B306" s="189" t="s">
        <v>253</v>
      </c>
      <c r="C306" s="549" t="s">
        <v>213</v>
      </c>
      <c r="D306" s="549"/>
      <c r="E306" s="549"/>
      <c r="F306" s="190" t="s">
        <v>77</v>
      </c>
      <c r="G306" s="190"/>
      <c r="H306" s="190"/>
      <c r="I306" s="191">
        <v>20</v>
      </c>
      <c r="J306" s="210">
        <v>84.9</v>
      </c>
      <c r="K306" s="190"/>
      <c r="L306" s="226">
        <v>1698</v>
      </c>
      <c r="M306" s="214">
        <v>7.96</v>
      </c>
      <c r="N306" s="211">
        <v>13516</v>
      </c>
      <c r="AB306" s="147"/>
      <c r="AC306" s="148" t="s">
        <v>213</v>
      </c>
      <c r="AG306" s="148"/>
      <c r="AH306" s="148"/>
      <c r="AI306" s="148"/>
    </row>
    <row r="307" spans="1:37" s="144" customFormat="1" ht="20.25" customHeight="1">
      <c r="A307" s="230"/>
      <c r="B307" s="158"/>
      <c r="C307" s="550" t="s">
        <v>376</v>
      </c>
      <c r="D307" s="550"/>
      <c r="E307" s="550"/>
      <c r="F307" s="550"/>
      <c r="G307" s="550"/>
      <c r="H307" s="550"/>
      <c r="I307" s="550"/>
      <c r="J307" s="550"/>
      <c r="K307" s="550"/>
      <c r="L307" s="550"/>
      <c r="M307" s="550"/>
      <c r="N307" s="551"/>
      <c r="AB307" s="147"/>
      <c r="AC307" s="148"/>
      <c r="AG307" s="148"/>
      <c r="AH307" s="148"/>
      <c r="AI307" s="148"/>
      <c r="AK307" s="145" t="s">
        <v>376</v>
      </c>
    </row>
    <row r="308" spans="1:37" s="144" customFormat="1" ht="20.25" customHeight="1">
      <c r="A308" s="208"/>
      <c r="B308" s="209"/>
      <c r="C308" s="548" t="s">
        <v>195</v>
      </c>
      <c r="D308" s="548"/>
      <c r="E308" s="548"/>
      <c r="F308" s="190"/>
      <c r="G308" s="190"/>
      <c r="H308" s="190"/>
      <c r="I308" s="190"/>
      <c r="J308" s="192"/>
      <c r="K308" s="190"/>
      <c r="L308" s="226">
        <v>1698</v>
      </c>
      <c r="M308" s="204"/>
      <c r="N308" s="211">
        <v>13516</v>
      </c>
      <c r="AB308" s="147"/>
      <c r="AC308" s="148"/>
      <c r="AG308" s="148" t="s">
        <v>195</v>
      </c>
      <c r="AH308" s="148"/>
      <c r="AI308" s="148"/>
    </row>
    <row r="309" spans="1:37" s="144" customFormat="1" ht="40.5">
      <c r="A309" s="188" t="s">
        <v>116</v>
      </c>
      <c r="B309" s="189" t="s">
        <v>377</v>
      </c>
      <c r="C309" s="549" t="s">
        <v>378</v>
      </c>
      <c r="D309" s="549"/>
      <c r="E309" s="549"/>
      <c r="F309" s="190" t="s">
        <v>77</v>
      </c>
      <c r="G309" s="190"/>
      <c r="H309" s="190"/>
      <c r="I309" s="191">
        <v>20</v>
      </c>
      <c r="J309" s="210">
        <v>2.21</v>
      </c>
      <c r="K309" s="190"/>
      <c r="L309" s="210">
        <v>44.2</v>
      </c>
      <c r="M309" s="214">
        <v>7.96</v>
      </c>
      <c r="N309" s="212">
        <v>352</v>
      </c>
      <c r="AB309" s="147"/>
      <c r="AC309" s="148" t="s">
        <v>378</v>
      </c>
      <c r="AG309" s="148"/>
      <c r="AH309" s="148"/>
      <c r="AI309" s="148"/>
    </row>
    <row r="310" spans="1:37" s="144" customFormat="1" ht="20.25" customHeight="1">
      <c r="A310" s="230"/>
      <c r="B310" s="158"/>
      <c r="C310" s="550" t="s">
        <v>379</v>
      </c>
      <c r="D310" s="550"/>
      <c r="E310" s="550"/>
      <c r="F310" s="550"/>
      <c r="G310" s="550"/>
      <c r="H310" s="550"/>
      <c r="I310" s="550"/>
      <c r="J310" s="550"/>
      <c r="K310" s="550"/>
      <c r="L310" s="550"/>
      <c r="M310" s="550"/>
      <c r="N310" s="551"/>
      <c r="AB310" s="147"/>
      <c r="AC310" s="148"/>
      <c r="AG310" s="148"/>
      <c r="AH310" s="148"/>
      <c r="AI310" s="148"/>
      <c r="AK310" s="145" t="s">
        <v>379</v>
      </c>
    </row>
    <row r="311" spans="1:37" s="144" customFormat="1" ht="20.25" customHeight="1">
      <c r="A311" s="208"/>
      <c r="B311" s="209"/>
      <c r="C311" s="548" t="s">
        <v>195</v>
      </c>
      <c r="D311" s="548"/>
      <c r="E311" s="548"/>
      <c r="F311" s="190"/>
      <c r="G311" s="190"/>
      <c r="H311" s="190"/>
      <c r="I311" s="190"/>
      <c r="J311" s="192"/>
      <c r="K311" s="190"/>
      <c r="L311" s="210">
        <v>44.2</v>
      </c>
      <c r="M311" s="204"/>
      <c r="N311" s="212">
        <v>352</v>
      </c>
      <c r="AB311" s="147"/>
      <c r="AC311" s="148"/>
      <c r="AG311" s="148" t="s">
        <v>195</v>
      </c>
      <c r="AH311" s="148"/>
      <c r="AI311" s="148"/>
    </row>
    <row r="312" spans="1:37" s="144" customFormat="1" ht="60.75" customHeight="1">
      <c r="A312" s="188" t="s">
        <v>117</v>
      </c>
      <c r="B312" s="189" t="s">
        <v>256</v>
      </c>
      <c r="C312" s="549" t="s">
        <v>222</v>
      </c>
      <c r="D312" s="549"/>
      <c r="E312" s="549"/>
      <c r="F312" s="190" t="s">
        <v>77</v>
      </c>
      <c r="G312" s="190"/>
      <c r="H312" s="190"/>
      <c r="I312" s="191">
        <v>12</v>
      </c>
      <c r="J312" s="210">
        <v>21.83</v>
      </c>
      <c r="K312" s="190"/>
      <c r="L312" s="210">
        <v>261.95999999999998</v>
      </c>
      <c r="M312" s="214">
        <v>7.96</v>
      </c>
      <c r="N312" s="211">
        <v>2085</v>
      </c>
      <c r="AB312" s="147"/>
      <c r="AC312" s="148" t="s">
        <v>222</v>
      </c>
      <c r="AG312" s="148"/>
      <c r="AH312" s="148"/>
      <c r="AI312" s="148"/>
    </row>
    <row r="313" spans="1:37" s="144" customFormat="1" ht="20.25" customHeight="1">
      <c r="A313" s="230"/>
      <c r="B313" s="158"/>
      <c r="C313" s="550" t="s">
        <v>380</v>
      </c>
      <c r="D313" s="550"/>
      <c r="E313" s="550"/>
      <c r="F313" s="550"/>
      <c r="G313" s="550"/>
      <c r="H313" s="550"/>
      <c r="I313" s="550"/>
      <c r="J313" s="550"/>
      <c r="K313" s="550"/>
      <c r="L313" s="550"/>
      <c r="M313" s="550"/>
      <c r="N313" s="551"/>
      <c r="AB313" s="147"/>
      <c r="AC313" s="148"/>
      <c r="AG313" s="148"/>
      <c r="AH313" s="148"/>
      <c r="AI313" s="148"/>
      <c r="AK313" s="145" t="s">
        <v>380</v>
      </c>
    </row>
    <row r="314" spans="1:37" s="144" customFormat="1" ht="20.25" customHeight="1">
      <c r="A314" s="208"/>
      <c r="B314" s="209"/>
      <c r="C314" s="548" t="s">
        <v>195</v>
      </c>
      <c r="D314" s="548"/>
      <c r="E314" s="548"/>
      <c r="F314" s="190"/>
      <c r="G314" s="190"/>
      <c r="H314" s="190"/>
      <c r="I314" s="190"/>
      <c r="J314" s="192"/>
      <c r="K314" s="190"/>
      <c r="L314" s="210">
        <v>261.95999999999998</v>
      </c>
      <c r="M314" s="204"/>
      <c r="N314" s="211">
        <v>2085</v>
      </c>
      <c r="AB314" s="147"/>
      <c r="AC314" s="148"/>
      <c r="AG314" s="148" t="s">
        <v>195</v>
      </c>
      <c r="AH314" s="148"/>
      <c r="AI314" s="148"/>
    </row>
    <row r="315" spans="1:37" s="144" customFormat="1" ht="60.75" customHeight="1">
      <c r="A315" s="188" t="s">
        <v>118</v>
      </c>
      <c r="B315" s="189" t="s">
        <v>255</v>
      </c>
      <c r="C315" s="549" t="s">
        <v>221</v>
      </c>
      <c r="D315" s="549"/>
      <c r="E315" s="549"/>
      <c r="F315" s="190" t="s">
        <v>77</v>
      </c>
      <c r="G315" s="190"/>
      <c r="H315" s="190"/>
      <c r="I315" s="191">
        <v>8</v>
      </c>
      <c r="J315" s="210">
        <v>22.39</v>
      </c>
      <c r="K315" s="190"/>
      <c r="L315" s="210">
        <v>179.12</v>
      </c>
      <c r="M315" s="214">
        <v>7.96</v>
      </c>
      <c r="N315" s="211">
        <v>1426</v>
      </c>
      <c r="AB315" s="147"/>
      <c r="AC315" s="148" t="s">
        <v>221</v>
      </c>
      <c r="AG315" s="148"/>
      <c r="AH315" s="148"/>
      <c r="AI315" s="148"/>
    </row>
    <row r="316" spans="1:37" s="144" customFormat="1" ht="20.25" customHeight="1">
      <c r="A316" s="230"/>
      <c r="B316" s="158"/>
      <c r="C316" s="550" t="s">
        <v>381</v>
      </c>
      <c r="D316" s="550"/>
      <c r="E316" s="550"/>
      <c r="F316" s="550"/>
      <c r="G316" s="550"/>
      <c r="H316" s="550"/>
      <c r="I316" s="550"/>
      <c r="J316" s="550"/>
      <c r="K316" s="550"/>
      <c r="L316" s="550"/>
      <c r="M316" s="550"/>
      <c r="N316" s="551"/>
      <c r="AB316" s="147"/>
      <c r="AC316" s="148"/>
      <c r="AG316" s="148"/>
      <c r="AH316" s="148"/>
      <c r="AI316" s="148"/>
      <c r="AK316" s="145" t="s">
        <v>381</v>
      </c>
    </row>
    <row r="317" spans="1:37" s="144" customFormat="1" ht="20.25" customHeight="1">
      <c r="A317" s="208"/>
      <c r="B317" s="209"/>
      <c r="C317" s="548" t="s">
        <v>195</v>
      </c>
      <c r="D317" s="548"/>
      <c r="E317" s="548"/>
      <c r="F317" s="190"/>
      <c r="G317" s="190"/>
      <c r="H317" s="190"/>
      <c r="I317" s="190"/>
      <c r="J317" s="192"/>
      <c r="K317" s="190"/>
      <c r="L317" s="210">
        <v>179.12</v>
      </c>
      <c r="M317" s="204"/>
      <c r="N317" s="211">
        <v>1426</v>
      </c>
      <c r="AB317" s="147"/>
      <c r="AC317" s="148"/>
      <c r="AG317" s="148" t="s">
        <v>195</v>
      </c>
      <c r="AH317" s="148"/>
      <c r="AI317" s="148"/>
    </row>
    <row r="318" spans="1:37" s="144" customFormat="1" ht="60.75" customHeight="1">
      <c r="A318" s="188" t="s">
        <v>119</v>
      </c>
      <c r="B318" s="189" t="s">
        <v>417</v>
      </c>
      <c r="C318" s="549" t="s">
        <v>223</v>
      </c>
      <c r="D318" s="549"/>
      <c r="E318" s="549"/>
      <c r="F318" s="190" t="s">
        <v>77</v>
      </c>
      <c r="G318" s="190"/>
      <c r="H318" s="190"/>
      <c r="I318" s="191">
        <v>40</v>
      </c>
      <c r="J318" s="210"/>
      <c r="K318" s="190"/>
      <c r="L318" s="226"/>
      <c r="M318" s="214">
        <v>7.96</v>
      </c>
      <c r="N318" s="211"/>
      <c r="AB318" s="147"/>
      <c r="AC318" s="148" t="s">
        <v>223</v>
      </c>
      <c r="AG318" s="148"/>
      <c r="AH318" s="148"/>
      <c r="AI318" s="148"/>
    </row>
    <row r="319" spans="1:37" s="144" customFormat="1" ht="20.25" customHeight="1">
      <c r="A319" s="230"/>
      <c r="B319" s="158"/>
      <c r="C319" s="550"/>
      <c r="D319" s="550"/>
      <c r="E319" s="550"/>
      <c r="F319" s="550"/>
      <c r="G319" s="550"/>
      <c r="H319" s="550"/>
      <c r="I319" s="550"/>
      <c r="J319" s="550"/>
      <c r="K319" s="550"/>
      <c r="L319" s="550"/>
      <c r="M319" s="550"/>
      <c r="N319" s="551"/>
      <c r="AB319" s="147"/>
      <c r="AC319" s="148"/>
      <c r="AG319" s="148"/>
      <c r="AH319" s="148"/>
      <c r="AI319" s="148"/>
      <c r="AK319" s="145" t="s">
        <v>382</v>
      </c>
    </row>
    <row r="320" spans="1:37" s="144" customFormat="1" ht="20.25" customHeight="1">
      <c r="A320" s="208"/>
      <c r="B320" s="209"/>
      <c r="C320" s="548" t="s">
        <v>195</v>
      </c>
      <c r="D320" s="548"/>
      <c r="E320" s="548"/>
      <c r="F320" s="190"/>
      <c r="G320" s="190"/>
      <c r="H320" s="190"/>
      <c r="I320" s="190"/>
      <c r="J320" s="192"/>
      <c r="K320" s="190"/>
      <c r="L320" s="226"/>
      <c r="M320" s="204"/>
      <c r="N320" s="211"/>
      <c r="AB320" s="147"/>
      <c r="AC320" s="148"/>
      <c r="AG320" s="148" t="s">
        <v>195</v>
      </c>
      <c r="AH320" s="148"/>
      <c r="AI320" s="148"/>
    </row>
    <row r="321" spans="1:39" s="144" customFormat="1" ht="60.75" customHeight="1">
      <c r="A321" s="188" t="s">
        <v>120</v>
      </c>
      <c r="B321" s="189" t="s">
        <v>417</v>
      </c>
      <c r="C321" s="549" t="s">
        <v>383</v>
      </c>
      <c r="D321" s="549"/>
      <c r="E321" s="549"/>
      <c r="F321" s="190" t="s">
        <v>77</v>
      </c>
      <c r="G321" s="190"/>
      <c r="H321" s="190"/>
      <c r="I321" s="191">
        <v>20</v>
      </c>
      <c r="J321" s="210"/>
      <c r="K321" s="190"/>
      <c r="L321" s="226">
        <v>3140.8</v>
      </c>
      <c r="M321" s="214">
        <v>7.96</v>
      </c>
      <c r="N321" s="211"/>
      <c r="AB321" s="147"/>
      <c r="AC321" s="148" t="s">
        <v>383</v>
      </c>
      <c r="AG321" s="148"/>
      <c r="AH321" s="148"/>
      <c r="AI321" s="148"/>
    </row>
    <row r="322" spans="1:39" s="144" customFormat="1" ht="20.25" customHeight="1">
      <c r="A322" s="230"/>
      <c r="B322" s="158"/>
      <c r="C322" s="550" t="s">
        <v>384</v>
      </c>
      <c r="D322" s="550"/>
      <c r="E322" s="550"/>
      <c r="F322" s="550"/>
      <c r="G322" s="550"/>
      <c r="H322" s="550"/>
      <c r="I322" s="550"/>
      <c r="J322" s="550"/>
      <c r="K322" s="550"/>
      <c r="L322" s="550"/>
      <c r="M322" s="550"/>
      <c r="N322" s="551"/>
      <c r="AB322" s="147"/>
      <c r="AC322" s="148"/>
      <c r="AG322" s="148"/>
      <c r="AH322" s="148"/>
      <c r="AI322" s="148"/>
      <c r="AK322" s="145" t="s">
        <v>384</v>
      </c>
    </row>
    <row r="323" spans="1:39" s="144" customFormat="1" ht="20.25" customHeight="1">
      <c r="A323" s="208"/>
      <c r="B323" s="209"/>
      <c r="C323" s="548" t="s">
        <v>195</v>
      </c>
      <c r="D323" s="548"/>
      <c r="E323" s="548"/>
      <c r="F323" s="190"/>
      <c r="G323" s="190"/>
      <c r="H323" s="190"/>
      <c r="I323" s="190"/>
      <c r="J323" s="192"/>
      <c r="K323" s="190"/>
      <c r="L323" s="226"/>
      <c r="M323" s="204"/>
      <c r="N323" s="211"/>
      <c r="AB323" s="147"/>
      <c r="AC323" s="148"/>
      <c r="AG323" s="148" t="s">
        <v>195</v>
      </c>
      <c r="AH323" s="148"/>
      <c r="AI323" s="148"/>
    </row>
    <row r="324" spans="1:39" s="144" customFormat="1" ht="60.75" customHeight="1">
      <c r="A324" s="188" t="s">
        <v>121</v>
      </c>
      <c r="B324" s="189" t="s">
        <v>417</v>
      </c>
      <c r="C324" s="549" t="s">
        <v>385</v>
      </c>
      <c r="D324" s="549"/>
      <c r="E324" s="549"/>
      <c r="F324" s="190" t="s">
        <v>77</v>
      </c>
      <c r="G324" s="190"/>
      <c r="H324" s="190"/>
      <c r="I324" s="191">
        <v>12</v>
      </c>
      <c r="J324" s="210"/>
      <c r="K324" s="190"/>
      <c r="L324" s="226"/>
      <c r="M324" s="214">
        <v>7.96</v>
      </c>
      <c r="N324" s="211"/>
      <c r="AB324" s="147"/>
      <c r="AC324" s="148" t="s">
        <v>385</v>
      </c>
      <c r="AG324" s="148"/>
      <c r="AH324" s="148"/>
      <c r="AI324" s="148"/>
    </row>
    <row r="325" spans="1:39" s="144" customFormat="1" ht="20.25" customHeight="1">
      <c r="A325" s="230"/>
      <c r="B325" s="158"/>
      <c r="C325" s="550" t="s">
        <v>386</v>
      </c>
      <c r="D325" s="550"/>
      <c r="E325" s="550"/>
      <c r="F325" s="550"/>
      <c r="G325" s="550"/>
      <c r="H325" s="550"/>
      <c r="I325" s="550"/>
      <c r="J325" s="550"/>
      <c r="K325" s="550"/>
      <c r="L325" s="550"/>
      <c r="M325" s="550"/>
      <c r="N325" s="551"/>
      <c r="AB325" s="147"/>
      <c r="AC325" s="148"/>
      <c r="AG325" s="148"/>
      <c r="AH325" s="148"/>
      <c r="AI325" s="148"/>
      <c r="AK325" s="145" t="s">
        <v>386</v>
      </c>
    </row>
    <row r="326" spans="1:39" s="144" customFormat="1" ht="20.25" customHeight="1">
      <c r="A326" s="208"/>
      <c r="B326" s="209"/>
      <c r="C326" s="548" t="s">
        <v>195</v>
      </c>
      <c r="D326" s="548"/>
      <c r="E326" s="548"/>
      <c r="F326" s="190"/>
      <c r="G326" s="190"/>
      <c r="H326" s="190"/>
      <c r="I326" s="190"/>
      <c r="J326" s="192"/>
      <c r="K326" s="190"/>
      <c r="L326" s="226"/>
      <c r="M326" s="204"/>
      <c r="N326" s="211"/>
      <c r="AB326" s="147"/>
      <c r="AC326" s="148"/>
      <c r="AG326" s="148" t="s">
        <v>195</v>
      </c>
      <c r="AH326" s="148"/>
      <c r="AI326" s="148"/>
    </row>
    <row r="327" spans="1:39" s="144" customFormat="1" ht="20.25" customHeight="1">
      <c r="A327" s="545" t="s">
        <v>246</v>
      </c>
      <c r="B327" s="546"/>
      <c r="C327" s="546"/>
      <c r="D327" s="546"/>
      <c r="E327" s="546"/>
      <c r="F327" s="546"/>
      <c r="G327" s="546"/>
      <c r="H327" s="546"/>
      <c r="I327" s="546"/>
      <c r="J327" s="546"/>
      <c r="K327" s="546"/>
      <c r="L327" s="546"/>
      <c r="M327" s="546"/>
      <c r="N327" s="547"/>
      <c r="AB327" s="147"/>
      <c r="AC327" s="148"/>
      <c r="AG327" s="148"/>
      <c r="AH327" s="148" t="s">
        <v>246</v>
      </c>
      <c r="AI327" s="148"/>
    </row>
    <row r="328" spans="1:39" s="144" customFormat="1" ht="60.75" customHeight="1">
      <c r="A328" s="188" t="s">
        <v>122</v>
      </c>
      <c r="B328" s="189" t="s">
        <v>259</v>
      </c>
      <c r="C328" s="548" t="s">
        <v>212</v>
      </c>
      <c r="D328" s="548"/>
      <c r="E328" s="548"/>
      <c r="F328" s="190" t="s">
        <v>92</v>
      </c>
      <c r="G328" s="190"/>
      <c r="H328" s="190"/>
      <c r="I328" s="227">
        <v>4.1599999999999998E-2</v>
      </c>
      <c r="J328" s="226"/>
      <c r="K328" s="190"/>
      <c r="L328" s="210">
        <v>235.04</v>
      </c>
      <c r="M328" s="214">
        <v>7.96</v>
      </c>
      <c r="N328" s="211">
        <v>1871</v>
      </c>
      <c r="AB328" s="147"/>
      <c r="AC328" s="148" t="s">
        <v>212</v>
      </c>
      <c r="AG328" s="148"/>
      <c r="AH328" s="148"/>
      <c r="AI328" s="148"/>
    </row>
    <row r="329" spans="1:39" s="144" customFormat="1" ht="20.25" customHeight="1">
      <c r="A329" s="208"/>
      <c r="B329" s="209"/>
      <c r="C329" s="549" t="s">
        <v>195</v>
      </c>
      <c r="D329" s="549"/>
      <c r="E329" s="549"/>
      <c r="F329" s="190"/>
      <c r="G329" s="190"/>
      <c r="H329" s="190"/>
      <c r="I329" s="190"/>
      <c r="J329" s="192"/>
      <c r="K329" s="190"/>
      <c r="L329" s="210">
        <v>235.04</v>
      </c>
      <c r="M329" s="204"/>
      <c r="N329" s="211">
        <v>1871</v>
      </c>
      <c r="AB329" s="147"/>
      <c r="AC329" s="148"/>
      <c r="AG329" s="148" t="s">
        <v>195</v>
      </c>
      <c r="AH329" s="148"/>
      <c r="AI329" s="148"/>
    </row>
    <row r="330" spans="1:39" s="144" customFormat="1" ht="1.5" customHeight="1">
      <c r="A330" s="215"/>
      <c r="B330" s="209"/>
      <c r="C330" s="209"/>
      <c r="D330" s="209"/>
      <c r="E330" s="209"/>
      <c r="F330" s="216"/>
      <c r="G330" s="216"/>
      <c r="H330" s="216"/>
      <c r="I330" s="216"/>
      <c r="J330" s="217"/>
      <c r="K330" s="216"/>
      <c r="L330" s="217"/>
      <c r="M330" s="196"/>
      <c r="N330" s="217"/>
      <c r="AB330" s="147"/>
      <c r="AC330" s="148"/>
      <c r="AG330" s="148"/>
      <c r="AH330" s="148"/>
      <c r="AI330" s="148"/>
    </row>
    <row r="331" spans="1:39" s="144" customFormat="1" ht="20.25" customHeight="1">
      <c r="A331" s="218"/>
      <c r="B331" s="192"/>
      <c r="C331" s="549" t="s">
        <v>387</v>
      </c>
      <c r="D331" s="549"/>
      <c r="E331" s="549"/>
      <c r="F331" s="549"/>
      <c r="G331" s="549"/>
      <c r="H331" s="549"/>
      <c r="I331" s="549"/>
      <c r="J331" s="549"/>
      <c r="K331" s="549"/>
      <c r="L331" s="219">
        <v>71570.559999999998</v>
      </c>
      <c r="M331" s="220"/>
      <c r="N331" s="221">
        <v>569703</v>
      </c>
      <c r="AB331" s="147"/>
      <c r="AC331" s="148"/>
      <c r="AG331" s="148"/>
      <c r="AH331" s="148"/>
      <c r="AI331" s="148" t="s">
        <v>387</v>
      </c>
    </row>
    <row r="332" spans="1:39" s="144" customFormat="1" ht="2.25" customHeight="1">
      <c r="A332" s="153"/>
      <c r="B332" s="163"/>
      <c r="C332" s="163"/>
      <c r="D332" s="163"/>
      <c r="E332" s="163"/>
      <c r="F332" s="163"/>
      <c r="G332" s="163"/>
      <c r="H332" s="163"/>
      <c r="I332" s="163"/>
      <c r="J332" s="163"/>
      <c r="K332" s="163"/>
      <c r="L332" s="163"/>
      <c r="M332" s="163"/>
      <c r="N332" s="163"/>
    </row>
    <row r="333" spans="1:39" s="144" customFormat="1" ht="20.25" customHeight="1">
      <c r="A333" s="218"/>
      <c r="B333" s="192"/>
      <c r="C333" s="549" t="s">
        <v>60</v>
      </c>
      <c r="D333" s="549"/>
      <c r="E333" s="549"/>
      <c r="F333" s="549"/>
      <c r="G333" s="549"/>
      <c r="H333" s="549"/>
      <c r="I333" s="549"/>
      <c r="J333" s="549"/>
      <c r="K333" s="549"/>
      <c r="L333" s="232"/>
      <c r="M333" s="220"/>
      <c r="N333" s="233"/>
      <c r="AL333" s="148" t="s">
        <v>60</v>
      </c>
    </row>
    <row r="334" spans="1:39" s="144" customFormat="1" ht="20.25" customHeight="1">
      <c r="A334" s="234"/>
      <c r="B334" s="202"/>
      <c r="C334" s="523" t="s">
        <v>173</v>
      </c>
      <c r="D334" s="523"/>
      <c r="E334" s="523"/>
      <c r="F334" s="523"/>
      <c r="G334" s="523"/>
      <c r="H334" s="523"/>
      <c r="I334" s="523"/>
      <c r="J334" s="523"/>
      <c r="K334" s="523"/>
      <c r="L334" s="256">
        <v>46311.92</v>
      </c>
      <c r="M334" s="257"/>
      <c r="N334" s="258">
        <v>392763</v>
      </c>
      <c r="O334" s="149"/>
      <c r="P334" s="149"/>
      <c r="Q334" s="149"/>
      <c r="AL334" s="148"/>
      <c r="AM334" s="145" t="s">
        <v>173</v>
      </c>
    </row>
    <row r="335" spans="1:39" s="144" customFormat="1" ht="20.25" customHeight="1">
      <c r="A335" s="234"/>
      <c r="B335" s="202"/>
      <c r="C335" s="523" t="s">
        <v>174</v>
      </c>
      <c r="D335" s="523"/>
      <c r="E335" s="523"/>
      <c r="F335" s="523"/>
      <c r="G335" s="523"/>
      <c r="H335" s="523"/>
      <c r="I335" s="523"/>
      <c r="J335" s="523"/>
      <c r="K335" s="523"/>
      <c r="L335" s="237"/>
      <c r="M335" s="235"/>
      <c r="N335" s="238"/>
      <c r="O335" s="149"/>
      <c r="P335" s="149"/>
      <c r="Q335" s="149"/>
      <c r="AL335" s="148"/>
      <c r="AM335" s="145" t="s">
        <v>174</v>
      </c>
    </row>
    <row r="336" spans="1:39" s="144" customFormat="1" ht="20.25" customHeight="1">
      <c r="A336" s="234"/>
      <c r="B336" s="202"/>
      <c r="C336" s="523" t="s">
        <v>198</v>
      </c>
      <c r="D336" s="523"/>
      <c r="E336" s="523"/>
      <c r="F336" s="523"/>
      <c r="G336" s="523"/>
      <c r="H336" s="523"/>
      <c r="I336" s="523"/>
      <c r="J336" s="523"/>
      <c r="K336" s="523"/>
      <c r="L336" s="259">
        <v>833.88</v>
      </c>
      <c r="M336" s="260"/>
      <c r="N336" s="261">
        <v>22306</v>
      </c>
      <c r="O336" s="149"/>
      <c r="P336" s="149"/>
      <c r="Q336" s="149"/>
      <c r="AL336" s="148"/>
      <c r="AM336" s="145" t="s">
        <v>198</v>
      </c>
    </row>
    <row r="337" spans="1:39" s="144" customFormat="1" ht="20.25" customHeight="1">
      <c r="A337" s="234"/>
      <c r="B337" s="202"/>
      <c r="C337" s="523" t="s">
        <v>199</v>
      </c>
      <c r="D337" s="523"/>
      <c r="E337" s="523"/>
      <c r="F337" s="523"/>
      <c r="G337" s="523"/>
      <c r="H337" s="523"/>
      <c r="I337" s="523"/>
      <c r="J337" s="523"/>
      <c r="K337" s="523"/>
      <c r="L337" s="262">
        <v>3083.83</v>
      </c>
      <c r="M337" s="260"/>
      <c r="N337" s="261">
        <v>32997</v>
      </c>
      <c r="O337" s="149"/>
      <c r="P337" s="149"/>
      <c r="Q337" s="149"/>
      <c r="AL337" s="148"/>
      <c r="AM337" s="145" t="s">
        <v>199</v>
      </c>
    </row>
    <row r="338" spans="1:39" s="144" customFormat="1" ht="20.25" customHeight="1">
      <c r="A338" s="234"/>
      <c r="B338" s="202"/>
      <c r="C338" s="523" t="s">
        <v>200</v>
      </c>
      <c r="D338" s="523"/>
      <c r="E338" s="523"/>
      <c r="F338" s="523"/>
      <c r="G338" s="523"/>
      <c r="H338" s="523"/>
      <c r="I338" s="523"/>
      <c r="J338" s="523"/>
      <c r="K338" s="523"/>
      <c r="L338" s="263">
        <v>343.69</v>
      </c>
      <c r="M338" s="264"/>
      <c r="N338" s="265">
        <v>9195</v>
      </c>
      <c r="O338" s="149"/>
      <c r="P338" s="149"/>
      <c r="Q338" s="149"/>
      <c r="AL338" s="148"/>
      <c r="AM338" s="145" t="s">
        <v>200</v>
      </c>
    </row>
    <row r="339" spans="1:39" s="144" customFormat="1" ht="20.25" customHeight="1">
      <c r="A339" s="234"/>
      <c r="B339" s="202"/>
      <c r="C339" s="523" t="s">
        <v>175</v>
      </c>
      <c r="D339" s="523"/>
      <c r="E339" s="523"/>
      <c r="F339" s="523"/>
      <c r="G339" s="523"/>
      <c r="H339" s="523"/>
      <c r="I339" s="523"/>
      <c r="J339" s="523"/>
      <c r="K339" s="523"/>
      <c r="L339" s="266">
        <v>42394.21</v>
      </c>
      <c r="M339" s="264"/>
      <c r="N339" s="265">
        <v>337460</v>
      </c>
      <c r="O339" s="149"/>
      <c r="P339" s="149"/>
      <c r="Q339" s="149"/>
      <c r="AL339" s="148"/>
      <c r="AM339" s="145" t="s">
        <v>175</v>
      </c>
    </row>
    <row r="340" spans="1:39" s="144" customFormat="1" ht="20.25" customHeight="1">
      <c r="A340" s="234"/>
      <c r="B340" s="202"/>
      <c r="C340" s="523" t="s">
        <v>201</v>
      </c>
      <c r="D340" s="523"/>
      <c r="E340" s="523"/>
      <c r="F340" s="523"/>
      <c r="G340" s="523"/>
      <c r="H340" s="523"/>
      <c r="I340" s="523"/>
      <c r="J340" s="523"/>
      <c r="K340" s="523"/>
      <c r="L340" s="266">
        <v>47803.92</v>
      </c>
      <c r="M340" s="264"/>
      <c r="N340" s="265">
        <v>435571</v>
      </c>
      <c r="O340" s="149"/>
      <c r="P340" s="149"/>
      <c r="Q340" s="149"/>
      <c r="AL340" s="148"/>
      <c r="AM340" s="145" t="s">
        <v>201</v>
      </c>
    </row>
    <row r="341" spans="1:39" s="144" customFormat="1" ht="20.25" customHeight="1">
      <c r="A341" s="234"/>
      <c r="B341" s="202"/>
      <c r="C341" s="523" t="s">
        <v>174</v>
      </c>
      <c r="D341" s="523"/>
      <c r="E341" s="523"/>
      <c r="F341" s="523"/>
      <c r="G341" s="523"/>
      <c r="H341" s="523"/>
      <c r="I341" s="523"/>
      <c r="J341" s="523"/>
      <c r="K341" s="523"/>
      <c r="L341" s="237"/>
      <c r="M341" s="235"/>
      <c r="N341" s="238"/>
      <c r="O341" s="149"/>
      <c r="P341" s="149"/>
      <c r="Q341" s="149"/>
      <c r="AL341" s="148"/>
      <c r="AM341" s="145" t="s">
        <v>174</v>
      </c>
    </row>
    <row r="342" spans="1:39" s="144" customFormat="1" ht="20.25" customHeight="1">
      <c r="A342" s="234"/>
      <c r="B342" s="202"/>
      <c r="C342" s="523" t="s">
        <v>388</v>
      </c>
      <c r="D342" s="523"/>
      <c r="E342" s="523"/>
      <c r="F342" s="523"/>
      <c r="G342" s="523"/>
      <c r="H342" s="523"/>
      <c r="I342" s="523"/>
      <c r="J342" s="523"/>
      <c r="K342" s="523"/>
      <c r="L342" s="267">
        <v>750.92</v>
      </c>
      <c r="M342" s="268"/>
      <c r="N342" s="269">
        <v>20087</v>
      </c>
      <c r="O342" s="149"/>
      <c r="P342" s="149"/>
      <c r="Q342" s="149"/>
      <c r="AL342" s="148"/>
      <c r="AM342" s="145" t="s">
        <v>388</v>
      </c>
    </row>
    <row r="343" spans="1:39" s="144" customFormat="1" ht="20.25" customHeight="1">
      <c r="A343" s="234"/>
      <c r="B343" s="202"/>
      <c r="C343" s="523" t="s">
        <v>389</v>
      </c>
      <c r="D343" s="523"/>
      <c r="E343" s="523"/>
      <c r="F343" s="523"/>
      <c r="G343" s="523"/>
      <c r="H343" s="523"/>
      <c r="I343" s="523"/>
      <c r="J343" s="523"/>
      <c r="K343" s="523"/>
      <c r="L343" s="270">
        <v>2905.33</v>
      </c>
      <c r="M343" s="268"/>
      <c r="N343" s="269">
        <v>31088</v>
      </c>
      <c r="O343" s="149"/>
      <c r="P343" s="149"/>
      <c r="Q343" s="149"/>
      <c r="AL343" s="148"/>
      <c r="AM343" s="145" t="s">
        <v>389</v>
      </c>
    </row>
    <row r="344" spans="1:39" s="144" customFormat="1" ht="20.25" customHeight="1">
      <c r="A344" s="234"/>
      <c r="B344" s="202"/>
      <c r="C344" s="523" t="s">
        <v>390</v>
      </c>
      <c r="D344" s="523"/>
      <c r="E344" s="523"/>
      <c r="F344" s="523"/>
      <c r="G344" s="523"/>
      <c r="H344" s="523"/>
      <c r="I344" s="523"/>
      <c r="J344" s="523"/>
      <c r="K344" s="523"/>
      <c r="L344" s="267">
        <v>325.7</v>
      </c>
      <c r="M344" s="268"/>
      <c r="N344" s="269">
        <v>8714</v>
      </c>
      <c r="O344" s="149"/>
      <c r="P344" s="149"/>
      <c r="Q344" s="149"/>
      <c r="AL344" s="148"/>
      <c r="AM344" s="145" t="s">
        <v>390</v>
      </c>
    </row>
    <row r="345" spans="1:39" s="144" customFormat="1" ht="20.25" customHeight="1">
      <c r="A345" s="234"/>
      <c r="B345" s="202"/>
      <c r="C345" s="523" t="s">
        <v>391</v>
      </c>
      <c r="D345" s="523"/>
      <c r="E345" s="523"/>
      <c r="F345" s="523"/>
      <c r="G345" s="523"/>
      <c r="H345" s="523"/>
      <c r="I345" s="523"/>
      <c r="J345" s="523"/>
      <c r="K345" s="523"/>
      <c r="L345" s="270">
        <v>42392.81</v>
      </c>
      <c r="M345" s="268"/>
      <c r="N345" s="269">
        <v>337449</v>
      </c>
      <c r="O345" s="149"/>
      <c r="P345" s="149"/>
      <c r="Q345" s="149"/>
      <c r="AL345" s="148"/>
      <c r="AM345" s="145" t="s">
        <v>391</v>
      </c>
    </row>
    <row r="346" spans="1:39" s="144" customFormat="1" ht="20.25" customHeight="1">
      <c r="A346" s="234"/>
      <c r="B346" s="202"/>
      <c r="C346" s="523" t="s">
        <v>392</v>
      </c>
      <c r="D346" s="523"/>
      <c r="E346" s="523"/>
      <c r="F346" s="523"/>
      <c r="G346" s="523"/>
      <c r="H346" s="523"/>
      <c r="I346" s="523"/>
      <c r="J346" s="523"/>
      <c r="K346" s="523"/>
      <c r="L346" s="270">
        <v>1108.9100000000001</v>
      </c>
      <c r="M346" s="268"/>
      <c r="N346" s="269">
        <v>29665</v>
      </c>
      <c r="O346" s="149"/>
      <c r="P346" s="149"/>
      <c r="Q346" s="149"/>
      <c r="AL346" s="148"/>
      <c r="AM346" s="145" t="s">
        <v>392</v>
      </c>
    </row>
    <row r="347" spans="1:39" s="144" customFormat="1" ht="20.25" customHeight="1">
      <c r="A347" s="234"/>
      <c r="B347" s="202"/>
      <c r="C347" s="523" t="s">
        <v>393</v>
      </c>
      <c r="D347" s="523"/>
      <c r="E347" s="523"/>
      <c r="F347" s="523"/>
      <c r="G347" s="523"/>
      <c r="H347" s="523"/>
      <c r="I347" s="523"/>
      <c r="J347" s="523"/>
      <c r="K347" s="523"/>
      <c r="L347" s="267">
        <v>645.95000000000005</v>
      </c>
      <c r="M347" s="268"/>
      <c r="N347" s="269">
        <v>17282</v>
      </c>
      <c r="O347" s="149"/>
      <c r="P347" s="149"/>
      <c r="Q347" s="149"/>
      <c r="AL347" s="148"/>
      <c r="AM347" s="145" t="s">
        <v>393</v>
      </c>
    </row>
    <row r="348" spans="1:39" s="144" customFormat="1" ht="20.25" customHeight="1">
      <c r="A348" s="234"/>
      <c r="B348" s="202"/>
      <c r="C348" s="523" t="s">
        <v>207</v>
      </c>
      <c r="D348" s="523"/>
      <c r="E348" s="523"/>
      <c r="F348" s="523"/>
      <c r="G348" s="523"/>
      <c r="H348" s="523"/>
      <c r="I348" s="523"/>
      <c r="J348" s="523"/>
      <c r="K348" s="523"/>
      <c r="L348" s="267">
        <v>412.26</v>
      </c>
      <c r="M348" s="268"/>
      <c r="N348" s="269">
        <v>8135</v>
      </c>
      <c r="O348" s="149"/>
      <c r="P348" s="149"/>
      <c r="Q348" s="149"/>
      <c r="AL348" s="148"/>
      <c r="AM348" s="145" t="s">
        <v>207</v>
      </c>
    </row>
    <row r="349" spans="1:39" s="144" customFormat="1" ht="20.25" customHeight="1">
      <c r="A349" s="234"/>
      <c r="B349" s="202"/>
      <c r="C349" s="523" t="s">
        <v>174</v>
      </c>
      <c r="D349" s="523"/>
      <c r="E349" s="523"/>
      <c r="F349" s="523"/>
      <c r="G349" s="523"/>
      <c r="H349" s="523"/>
      <c r="I349" s="523"/>
      <c r="J349" s="523"/>
      <c r="K349" s="523"/>
      <c r="L349" s="271"/>
      <c r="M349" s="268"/>
      <c r="N349" s="272"/>
      <c r="O349" s="149"/>
      <c r="P349" s="149"/>
      <c r="Q349" s="149"/>
      <c r="AL349" s="148"/>
      <c r="AM349" s="145" t="s">
        <v>174</v>
      </c>
    </row>
    <row r="350" spans="1:39" s="144" customFormat="1" ht="20.25" customHeight="1">
      <c r="A350" s="234"/>
      <c r="B350" s="202"/>
      <c r="C350" s="523" t="s">
        <v>388</v>
      </c>
      <c r="D350" s="523"/>
      <c r="E350" s="523"/>
      <c r="F350" s="523"/>
      <c r="G350" s="523"/>
      <c r="H350" s="523"/>
      <c r="I350" s="523"/>
      <c r="J350" s="523"/>
      <c r="K350" s="523"/>
      <c r="L350" s="267">
        <v>82.96</v>
      </c>
      <c r="M350" s="268"/>
      <c r="N350" s="269">
        <v>2219</v>
      </c>
      <c r="O350" s="149"/>
      <c r="P350" s="149"/>
      <c r="Q350" s="149"/>
      <c r="AL350" s="148"/>
      <c r="AM350" s="145" t="s">
        <v>388</v>
      </c>
    </row>
    <row r="351" spans="1:39" s="144" customFormat="1" ht="20.25" customHeight="1">
      <c r="A351" s="234"/>
      <c r="B351" s="202"/>
      <c r="C351" s="523" t="s">
        <v>389</v>
      </c>
      <c r="D351" s="523"/>
      <c r="E351" s="523"/>
      <c r="F351" s="523"/>
      <c r="G351" s="523"/>
      <c r="H351" s="523"/>
      <c r="I351" s="523"/>
      <c r="J351" s="523"/>
      <c r="K351" s="523"/>
      <c r="L351" s="267">
        <v>178.5</v>
      </c>
      <c r="M351" s="268"/>
      <c r="N351" s="269">
        <v>1909</v>
      </c>
      <c r="O351" s="149"/>
      <c r="P351" s="149"/>
      <c r="Q351" s="149"/>
      <c r="AL351" s="148"/>
      <c r="AM351" s="145" t="s">
        <v>389</v>
      </c>
    </row>
    <row r="352" spans="1:39" s="144" customFormat="1" ht="20.25" customHeight="1">
      <c r="A352" s="234"/>
      <c r="B352" s="202"/>
      <c r="C352" s="523" t="s">
        <v>390</v>
      </c>
      <c r="D352" s="523"/>
      <c r="E352" s="523"/>
      <c r="F352" s="523"/>
      <c r="G352" s="523"/>
      <c r="H352" s="523"/>
      <c r="I352" s="523"/>
      <c r="J352" s="523"/>
      <c r="K352" s="523"/>
      <c r="L352" s="267">
        <v>17.989999999999998</v>
      </c>
      <c r="M352" s="268"/>
      <c r="N352" s="273">
        <v>481</v>
      </c>
      <c r="O352" s="149"/>
      <c r="P352" s="149"/>
      <c r="Q352" s="149"/>
      <c r="AL352" s="148"/>
      <c r="AM352" s="145" t="s">
        <v>390</v>
      </c>
    </row>
    <row r="353" spans="1:40" ht="20.25" customHeight="1">
      <c r="A353" s="234"/>
      <c r="B353" s="202"/>
      <c r="C353" s="523" t="s">
        <v>391</v>
      </c>
      <c r="D353" s="523"/>
      <c r="E353" s="523"/>
      <c r="F353" s="523"/>
      <c r="G353" s="523"/>
      <c r="H353" s="523"/>
      <c r="I353" s="523"/>
      <c r="J353" s="523"/>
      <c r="K353" s="523"/>
      <c r="L353" s="267">
        <v>1.4</v>
      </c>
      <c r="M353" s="268"/>
      <c r="N353" s="273">
        <v>11</v>
      </c>
      <c r="O353" s="149"/>
      <c r="P353" s="149"/>
      <c r="Q353" s="149"/>
      <c r="R353" s="144"/>
      <c r="S353" s="144"/>
      <c r="T353" s="144"/>
      <c r="V353" s="144"/>
      <c r="W353" s="144"/>
      <c r="X353" s="144"/>
      <c r="Y353" s="144"/>
      <c r="Z353" s="144"/>
      <c r="AA353" s="144"/>
      <c r="AB353" s="144"/>
      <c r="AC353" s="144"/>
      <c r="AD353" s="144"/>
      <c r="AE353" s="144"/>
      <c r="AF353" s="144"/>
      <c r="AG353" s="144"/>
      <c r="AH353" s="144"/>
      <c r="AI353" s="144"/>
      <c r="AJ353" s="144"/>
      <c r="AK353" s="144"/>
      <c r="AL353" s="148"/>
      <c r="AM353" s="145" t="s">
        <v>391</v>
      </c>
      <c r="AN353" s="144"/>
    </row>
    <row r="354" spans="1:40" ht="20.25" customHeight="1">
      <c r="A354" s="234"/>
      <c r="B354" s="202"/>
      <c r="C354" s="523" t="s">
        <v>392</v>
      </c>
      <c r="D354" s="523"/>
      <c r="E354" s="523"/>
      <c r="F354" s="523"/>
      <c r="G354" s="523"/>
      <c r="H354" s="523"/>
      <c r="I354" s="523"/>
      <c r="J354" s="523"/>
      <c r="K354" s="523"/>
      <c r="L354" s="267">
        <v>97.92</v>
      </c>
      <c r="M354" s="268"/>
      <c r="N354" s="269">
        <v>2619</v>
      </c>
      <c r="O354" s="149"/>
      <c r="P354" s="149"/>
      <c r="Q354" s="149"/>
      <c r="R354" s="144"/>
      <c r="S354" s="144"/>
      <c r="T354" s="144"/>
      <c r="V354" s="144"/>
      <c r="W354" s="144"/>
      <c r="X354" s="144"/>
      <c r="Y354" s="144"/>
      <c r="Z354" s="144"/>
      <c r="AA354" s="144"/>
      <c r="AB354" s="144"/>
      <c r="AC354" s="144"/>
      <c r="AD354" s="144"/>
      <c r="AE354" s="144"/>
      <c r="AF354" s="144"/>
      <c r="AG354" s="144"/>
      <c r="AH354" s="144"/>
      <c r="AI354" s="144"/>
      <c r="AJ354" s="144"/>
      <c r="AK354" s="144"/>
      <c r="AL354" s="148"/>
      <c r="AM354" s="145" t="s">
        <v>392</v>
      </c>
      <c r="AN354" s="144"/>
    </row>
    <row r="355" spans="1:40" ht="20.25" customHeight="1">
      <c r="A355" s="234"/>
      <c r="B355" s="202"/>
      <c r="C355" s="523" t="s">
        <v>393</v>
      </c>
      <c r="D355" s="523"/>
      <c r="E355" s="523"/>
      <c r="F355" s="523"/>
      <c r="G355" s="523"/>
      <c r="H355" s="523"/>
      <c r="I355" s="523"/>
      <c r="J355" s="523"/>
      <c r="K355" s="523"/>
      <c r="L355" s="267">
        <v>51.48</v>
      </c>
      <c r="M355" s="268"/>
      <c r="N355" s="269">
        <v>1377</v>
      </c>
      <c r="O355" s="149"/>
      <c r="P355" s="149"/>
      <c r="Q355" s="149"/>
      <c r="R355" s="144"/>
      <c r="S355" s="144"/>
      <c r="T355" s="144"/>
      <c r="V355" s="144"/>
      <c r="W355" s="144"/>
      <c r="X355" s="144"/>
      <c r="Y355" s="144"/>
      <c r="Z355" s="144"/>
      <c r="AA355" s="144"/>
      <c r="AB355" s="144"/>
      <c r="AC355" s="144"/>
      <c r="AD355" s="144"/>
      <c r="AE355" s="144"/>
      <c r="AF355" s="144"/>
      <c r="AG355" s="144"/>
      <c r="AH355" s="144"/>
      <c r="AI355" s="144"/>
      <c r="AJ355" s="144"/>
      <c r="AK355" s="144"/>
      <c r="AL355" s="148"/>
      <c r="AM355" s="145" t="s">
        <v>393</v>
      </c>
      <c r="AN355" s="144"/>
    </row>
    <row r="356" spans="1:40" ht="20.25" customHeight="1">
      <c r="A356" s="234"/>
      <c r="B356" s="202"/>
      <c r="C356" s="523" t="s">
        <v>394</v>
      </c>
      <c r="D356" s="523"/>
      <c r="E356" s="523"/>
      <c r="F356" s="523"/>
      <c r="G356" s="523"/>
      <c r="H356" s="523"/>
      <c r="I356" s="523"/>
      <c r="J356" s="523"/>
      <c r="K356" s="523"/>
      <c r="L356" s="270">
        <v>1177.57</v>
      </c>
      <c r="M356" s="268"/>
      <c r="N356" s="269">
        <v>31501</v>
      </c>
      <c r="O356" s="149"/>
      <c r="P356" s="149"/>
      <c r="Q356" s="149"/>
      <c r="R356" s="144"/>
      <c r="S356" s="144"/>
      <c r="T356" s="144"/>
      <c r="V356" s="144"/>
      <c r="W356" s="144"/>
      <c r="X356" s="144"/>
      <c r="Y356" s="144"/>
      <c r="Z356" s="144"/>
      <c r="AA356" s="144"/>
      <c r="AB356" s="144"/>
      <c r="AC356" s="144"/>
      <c r="AD356" s="144"/>
      <c r="AE356" s="144"/>
      <c r="AF356" s="144"/>
      <c r="AG356" s="144"/>
      <c r="AH356" s="144"/>
      <c r="AI356" s="144"/>
      <c r="AJ356" s="144"/>
      <c r="AK356" s="144"/>
      <c r="AL356" s="148"/>
      <c r="AM356" s="145" t="s">
        <v>394</v>
      </c>
      <c r="AN356" s="144"/>
    </row>
    <row r="357" spans="1:40" ht="20.25" customHeight="1">
      <c r="A357" s="234"/>
      <c r="B357" s="202"/>
      <c r="C357" s="523" t="s">
        <v>395</v>
      </c>
      <c r="D357" s="523"/>
      <c r="E357" s="523"/>
      <c r="F357" s="523"/>
      <c r="G357" s="523"/>
      <c r="H357" s="523"/>
      <c r="I357" s="523"/>
      <c r="J357" s="523"/>
      <c r="K357" s="523"/>
      <c r="L357" s="270">
        <v>1206.83</v>
      </c>
      <c r="M357" s="268"/>
      <c r="N357" s="269">
        <v>32284</v>
      </c>
      <c r="O357" s="149"/>
      <c r="P357" s="149"/>
      <c r="Q357" s="149"/>
      <c r="R357" s="144"/>
      <c r="S357" s="144"/>
      <c r="T357" s="144"/>
      <c r="V357" s="144"/>
      <c r="W357" s="144"/>
      <c r="X357" s="144"/>
      <c r="Y357" s="144"/>
      <c r="Z357" s="144"/>
      <c r="AA357" s="144"/>
      <c r="AB357" s="144"/>
      <c r="AC357" s="144"/>
      <c r="AD357" s="144"/>
      <c r="AE357" s="144"/>
      <c r="AF357" s="144"/>
      <c r="AG357" s="144"/>
      <c r="AH357" s="144"/>
      <c r="AI357" s="144"/>
      <c r="AJ357" s="144"/>
      <c r="AK357" s="144"/>
      <c r="AL357" s="148"/>
      <c r="AM357" s="145" t="s">
        <v>395</v>
      </c>
      <c r="AN357" s="144"/>
    </row>
    <row r="358" spans="1:40" ht="20.25" customHeight="1">
      <c r="A358" s="234"/>
      <c r="B358" s="202"/>
      <c r="C358" s="523" t="s">
        <v>396</v>
      </c>
      <c r="D358" s="523"/>
      <c r="E358" s="523"/>
      <c r="F358" s="523"/>
      <c r="G358" s="523"/>
      <c r="H358" s="523"/>
      <c r="I358" s="523"/>
      <c r="J358" s="523"/>
      <c r="K358" s="523"/>
      <c r="L358" s="267">
        <v>697.43</v>
      </c>
      <c r="M358" s="268"/>
      <c r="N358" s="269">
        <v>18659</v>
      </c>
      <c r="O358" s="149"/>
      <c r="P358" s="149"/>
      <c r="Q358" s="149"/>
      <c r="R358" s="144"/>
      <c r="S358" s="144"/>
      <c r="T358" s="144"/>
      <c r="V358" s="144"/>
      <c r="W358" s="144"/>
      <c r="X358" s="144"/>
      <c r="Y358" s="144"/>
      <c r="Z358" s="144"/>
      <c r="AA358" s="144"/>
      <c r="AB358" s="144"/>
      <c r="AC358" s="144"/>
      <c r="AD358" s="144"/>
      <c r="AE358" s="144"/>
      <c r="AF358" s="144"/>
      <c r="AG358" s="144"/>
      <c r="AH358" s="144"/>
      <c r="AI358" s="144"/>
      <c r="AJ358" s="144"/>
      <c r="AK358" s="144"/>
      <c r="AL358" s="148"/>
      <c r="AM358" s="145" t="s">
        <v>396</v>
      </c>
      <c r="AN358" s="144"/>
    </row>
    <row r="359" spans="1:40" ht="20.25" customHeight="1">
      <c r="A359" s="234"/>
      <c r="B359" s="217"/>
      <c r="C359" s="524" t="s">
        <v>61</v>
      </c>
      <c r="D359" s="524"/>
      <c r="E359" s="524"/>
      <c r="F359" s="524"/>
      <c r="G359" s="524"/>
      <c r="H359" s="524"/>
      <c r="I359" s="524"/>
      <c r="J359" s="524"/>
      <c r="K359" s="524"/>
      <c r="L359" s="274">
        <v>48216.18</v>
      </c>
      <c r="M359" s="275"/>
      <c r="N359" s="276">
        <v>443706</v>
      </c>
      <c r="O359" s="149"/>
      <c r="P359" s="149"/>
      <c r="Q359" s="149"/>
      <c r="R359" s="144"/>
      <c r="S359" s="144"/>
      <c r="T359" s="144"/>
      <c r="V359" s="144"/>
      <c r="W359" s="144"/>
      <c r="X359" s="144"/>
      <c r="Y359" s="144"/>
      <c r="Z359" s="144"/>
      <c r="AA359" s="144"/>
      <c r="AB359" s="144"/>
      <c r="AC359" s="144"/>
      <c r="AD359" s="144"/>
      <c r="AE359" s="144"/>
      <c r="AF359" s="144"/>
      <c r="AG359" s="144"/>
      <c r="AH359" s="144"/>
      <c r="AI359" s="144"/>
      <c r="AJ359" s="144"/>
      <c r="AK359" s="144"/>
      <c r="AL359" s="148"/>
      <c r="AM359" s="144"/>
      <c r="AN359" s="148" t="s">
        <v>61</v>
      </c>
    </row>
    <row r="360" spans="1:40" ht="1.5" customHeight="1">
      <c r="A360" s="153"/>
      <c r="B360" s="217"/>
      <c r="C360" s="209"/>
      <c r="D360" s="209"/>
      <c r="E360" s="209"/>
      <c r="F360" s="209"/>
      <c r="G360" s="209"/>
      <c r="H360" s="209"/>
      <c r="I360" s="209"/>
      <c r="J360" s="209"/>
      <c r="K360" s="209"/>
      <c r="L360" s="241"/>
      <c r="M360" s="244"/>
      <c r="N360" s="245"/>
      <c r="R360" s="144"/>
      <c r="S360" s="144"/>
      <c r="T360" s="144"/>
      <c r="V360" s="144"/>
      <c r="W360" s="144"/>
      <c r="X360" s="144"/>
      <c r="Y360" s="144"/>
      <c r="Z360" s="144"/>
      <c r="AA360" s="144"/>
      <c r="AB360" s="144"/>
      <c r="AC360" s="144"/>
      <c r="AD360" s="144"/>
      <c r="AE360" s="144"/>
      <c r="AF360" s="144"/>
      <c r="AG360" s="144"/>
      <c r="AH360" s="144"/>
      <c r="AI360" s="144"/>
      <c r="AJ360" s="144"/>
      <c r="AK360" s="144"/>
      <c r="AL360" s="144"/>
      <c r="AM360" s="144"/>
      <c r="AN360" s="144"/>
    </row>
    <row r="361" spans="1:40" ht="53.25" customHeight="1">
      <c r="A361" s="246"/>
      <c r="B361" s="247"/>
      <c r="C361" s="247"/>
      <c r="D361" s="247"/>
      <c r="E361" s="247"/>
      <c r="F361" s="247"/>
      <c r="G361" s="247"/>
      <c r="H361" s="247"/>
      <c r="I361" s="247"/>
      <c r="J361" s="247"/>
      <c r="K361" s="247"/>
      <c r="L361" s="247"/>
      <c r="M361" s="247"/>
      <c r="N361" s="247"/>
      <c r="R361" s="144"/>
      <c r="S361" s="144"/>
      <c r="T361" s="144"/>
      <c r="V361" s="144"/>
      <c r="W361" s="144"/>
      <c r="X361" s="144"/>
      <c r="Y361" s="144"/>
      <c r="Z361" s="144"/>
      <c r="AA361" s="144"/>
      <c r="AB361" s="144"/>
      <c r="AC361" s="144"/>
      <c r="AD361" s="144"/>
      <c r="AE361" s="144"/>
      <c r="AF361" s="144"/>
      <c r="AG361" s="144"/>
      <c r="AH361" s="144"/>
      <c r="AI361" s="144"/>
      <c r="AJ361" s="144"/>
      <c r="AK361" s="144"/>
      <c r="AL361" s="144"/>
      <c r="AM361" s="144"/>
      <c r="AN361" s="144"/>
    </row>
    <row r="362" spans="1:40" ht="33" customHeight="1">
      <c r="A362" s="162"/>
      <c r="B362" s="237" t="s">
        <v>178</v>
      </c>
      <c r="C362" s="521" t="s">
        <v>411</v>
      </c>
      <c r="D362" s="521"/>
      <c r="E362" s="521"/>
      <c r="F362" s="521"/>
      <c r="G362" s="521"/>
      <c r="H362" s="521"/>
      <c r="I362" s="521"/>
      <c r="J362" s="521"/>
      <c r="K362" s="521"/>
      <c r="L362" s="521"/>
      <c r="M362" s="153"/>
      <c r="N362" s="153"/>
      <c r="R362" s="144"/>
      <c r="S362" s="144"/>
      <c r="T362" s="144"/>
      <c r="V362" s="144"/>
      <c r="W362" s="144"/>
      <c r="X362" s="144"/>
      <c r="Y362" s="144"/>
      <c r="Z362" s="144"/>
      <c r="AA362" s="144"/>
      <c r="AB362" s="144"/>
      <c r="AC362" s="144"/>
      <c r="AD362" s="144"/>
      <c r="AE362" s="144"/>
      <c r="AF362" s="144"/>
      <c r="AG362" s="144"/>
      <c r="AH362" s="144"/>
      <c r="AI362" s="144"/>
      <c r="AJ362" s="144"/>
      <c r="AK362" s="144"/>
      <c r="AL362" s="144"/>
      <c r="AM362" s="144"/>
      <c r="AN362" s="144"/>
    </row>
    <row r="363" spans="1:40" ht="30.75" customHeight="1">
      <c r="A363" s="162"/>
      <c r="B363" s="154"/>
      <c r="C363" s="544" t="s">
        <v>179</v>
      </c>
      <c r="D363" s="544"/>
      <c r="E363" s="544"/>
      <c r="F363" s="544"/>
      <c r="G363" s="544"/>
      <c r="H363" s="544"/>
      <c r="I363" s="544"/>
      <c r="J363" s="544"/>
      <c r="K363" s="544"/>
      <c r="L363" s="544"/>
      <c r="M363" s="153"/>
      <c r="N363" s="153"/>
      <c r="R363" s="144"/>
      <c r="S363" s="144"/>
      <c r="T363" s="144"/>
      <c r="V363" s="144"/>
      <c r="W363" s="144"/>
      <c r="X363" s="144"/>
      <c r="Y363" s="144"/>
      <c r="Z363" s="144"/>
      <c r="AA363" s="144"/>
      <c r="AB363" s="144"/>
      <c r="AC363" s="144"/>
      <c r="AD363" s="144"/>
      <c r="AE363" s="144"/>
      <c r="AF363" s="144"/>
      <c r="AG363" s="144"/>
      <c r="AH363" s="144"/>
      <c r="AI363" s="144"/>
      <c r="AJ363" s="144"/>
      <c r="AK363" s="144"/>
      <c r="AL363" s="144"/>
      <c r="AM363" s="144"/>
      <c r="AN363" s="144"/>
    </row>
    <row r="364" spans="1:40" ht="36" customHeight="1">
      <c r="A364" s="162"/>
      <c r="B364" s="237" t="s">
        <v>180</v>
      </c>
      <c r="C364" s="521" t="s">
        <v>412</v>
      </c>
      <c r="D364" s="521"/>
      <c r="E364" s="521"/>
      <c r="F364" s="521"/>
      <c r="G364" s="521"/>
      <c r="H364" s="521"/>
      <c r="I364" s="521"/>
      <c r="J364" s="521"/>
      <c r="K364" s="521"/>
      <c r="L364" s="521"/>
      <c r="M364" s="153"/>
      <c r="N364" s="153"/>
      <c r="R364" s="144"/>
      <c r="S364" s="144"/>
      <c r="T364" s="144"/>
      <c r="V364" s="144"/>
      <c r="W364" s="144"/>
      <c r="X364" s="144"/>
      <c r="Y364" s="144"/>
      <c r="Z364" s="144"/>
      <c r="AA364" s="144"/>
      <c r="AB364" s="144"/>
      <c r="AC364" s="144"/>
      <c r="AD364" s="144"/>
      <c r="AE364" s="144"/>
      <c r="AF364" s="144"/>
      <c r="AG364" s="144"/>
      <c r="AH364" s="144"/>
      <c r="AI364" s="144"/>
      <c r="AJ364" s="144"/>
      <c r="AK364" s="144"/>
      <c r="AL364" s="144"/>
      <c r="AM364" s="144"/>
      <c r="AN364" s="144"/>
    </row>
    <row r="365" spans="1:40" ht="34.5" customHeight="1">
      <c r="A365" s="162"/>
      <c r="B365" s="153"/>
      <c r="C365" s="544" t="s">
        <v>179</v>
      </c>
      <c r="D365" s="544"/>
      <c r="E365" s="544"/>
      <c r="F365" s="544"/>
      <c r="G365" s="544"/>
      <c r="H365" s="544"/>
      <c r="I365" s="544"/>
      <c r="J365" s="544"/>
      <c r="K365" s="544"/>
      <c r="L365" s="544"/>
      <c r="M365" s="153"/>
      <c r="N365" s="153"/>
      <c r="R365" s="144"/>
      <c r="S365" s="144"/>
      <c r="T365" s="144"/>
      <c r="V365" s="144"/>
      <c r="W365" s="144"/>
      <c r="X365" s="144"/>
      <c r="Y365" s="144"/>
      <c r="Z365" s="144"/>
      <c r="AA365" s="144"/>
      <c r="AB365" s="144"/>
      <c r="AC365" s="144"/>
      <c r="AD365" s="144"/>
      <c r="AE365" s="144"/>
      <c r="AF365" s="144"/>
      <c r="AG365" s="144"/>
      <c r="AH365" s="144"/>
      <c r="AI365" s="144"/>
      <c r="AJ365" s="144"/>
      <c r="AK365" s="144"/>
      <c r="AL365" s="144"/>
      <c r="AM365" s="144"/>
      <c r="AN365" s="144"/>
    </row>
    <row r="366" spans="1:40" ht="10.5" customHeight="1">
      <c r="A366" s="153"/>
      <c r="B366" s="153"/>
      <c r="C366" s="153"/>
      <c r="D366" s="153"/>
      <c r="E366" s="153"/>
      <c r="F366" s="153"/>
      <c r="G366" s="153"/>
      <c r="H366" s="153"/>
      <c r="I366" s="153"/>
      <c r="J366" s="153"/>
      <c r="K366" s="153"/>
      <c r="L366" s="153"/>
      <c r="M366" s="153"/>
      <c r="N366" s="153"/>
    </row>
    <row r="367" spans="1:40" ht="11.25">
      <c r="B367" s="150"/>
      <c r="D367" s="150"/>
      <c r="F367" s="150"/>
      <c r="R367" s="144"/>
      <c r="S367" s="144"/>
      <c r="T367" s="144"/>
      <c r="V367" s="144"/>
      <c r="W367" s="144"/>
      <c r="X367" s="144"/>
      <c r="Y367" s="144"/>
      <c r="Z367" s="144"/>
      <c r="AA367" s="144"/>
      <c r="AB367" s="144"/>
      <c r="AC367" s="144"/>
      <c r="AD367" s="144"/>
      <c r="AE367" s="144"/>
      <c r="AF367" s="144"/>
      <c r="AG367" s="144"/>
      <c r="AH367" s="144"/>
      <c r="AI367" s="144"/>
      <c r="AJ367" s="144"/>
      <c r="AK367" s="144"/>
      <c r="AL367" s="144"/>
      <c r="AM367" s="144"/>
      <c r="AN367" s="144"/>
    </row>
    <row r="371" s="144" customFormat="1" ht="11.25"/>
    <row r="388" s="144" customFormat="1" ht="11.25"/>
    <row r="391" s="144" customFormat="1" ht="11.25"/>
    <row r="444" s="144" customFormat="1" ht="11.25"/>
    <row r="445" s="144" customFormat="1" ht="11.25"/>
    <row r="448" s="144" customFormat="1" ht="11.25"/>
    <row r="465" s="144" customFormat="1" ht="11.25"/>
    <row r="466" s="144" customFormat="1" ht="11.25"/>
    <row r="478" s="144" customFormat="1" ht="11.25"/>
    <row r="492" s="144" customFormat="1" ht="11.25"/>
  </sheetData>
  <mergeCells count="344">
    <mergeCell ref="M36:M38"/>
    <mergeCell ref="C50:E50"/>
    <mergeCell ref="C51:E51"/>
    <mergeCell ref="C52:E52"/>
    <mergeCell ref="C53:E53"/>
    <mergeCell ref="C155:E155"/>
    <mergeCell ref="C156:E156"/>
    <mergeCell ref="C157:E157"/>
    <mergeCell ref="C158:E158"/>
    <mergeCell ref="C46:E46"/>
    <mergeCell ref="C47:E47"/>
    <mergeCell ref="C48:E48"/>
    <mergeCell ref="C49:E49"/>
    <mergeCell ref="C62:E62"/>
    <mergeCell ref="C63:E63"/>
    <mergeCell ref="C64:E64"/>
    <mergeCell ref="C65:E65"/>
    <mergeCell ref="C66:E66"/>
    <mergeCell ref="C67:E67"/>
    <mergeCell ref="C56:E56"/>
    <mergeCell ref="C57:E57"/>
    <mergeCell ref="C58:E58"/>
    <mergeCell ref="C59:E59"/>
    <mergeCell ref="C60:E60"/>
    <mergeCell ref="C159:E159"/>
    <mergeCell ref="A18:N18"/>
    <mergeCell ref="A20:N20"/>
    <mergeCell ref="A21:N21"/>
    <mergeCell ref="B23:F23"/>
    <mergeCell ref="B24:F24"/>
    <mergeCell ref="C83:E83"/>
    <mergeCell ref="C76:E76"/>
    <mergeCell ref="C69:E69"/>
    <mergeCell ref="C70:E70"/>
    <mergeCell ref="C71:E71"/>
    <mergeCell ref="C72:E72"/>
    <mergeCell ref="C73:E73"/>
    <mergeCell ref="L33:M33"/>
    <mergeCell ref="A36:A38"/>
    <mergeCell ref="B36:B38"/>
    <mergeCell ref="C36:E38"/>
    <mergeCell ref="F36:F38"/>
    <mergeCell ref="G36:I37"/>
    <mergeCell ref="J36:L37"/>
    <mergeCell ref="C54:E54"/>
    <mergeCell ref="C55:E55"/>
    <mergeCell ref="C44:E44"/>
    <mergeCell ref="C45:E45"/>
    <mergeCell ref="C314:E314"/>
    <mergeCell ref="C315:E315"/>
    <mergeCell ref="C317:E317"/>
    <mergeCell ref="A4:C4"/>
    <mergeCell ref="A5:D5"/>
    <mergeCell ref="A6:D6"/>
    <mergeCell ref="C7:D7"/>
    <mergeCell ref="J4:N4"/>
    <mergeCell ref="J5:N6"/>
    <mergeCell ref="M7:N7"/>
    <mergeCell ref="D10:N10"/>
    <mergeCell ref="A13:N13"/>
    <mergeCell ref="A14:N14"/>
    <mergeCell ref="A16:N16"/>
    <mergeCell ref="A17:N17"/>
    <mergeCell ref="L31:M31"/>
    <mergeCell ref="L32:M32"/>
    <mergeCell ref="N36:N38"/>
    <mergeCell ref="C39:E39"/>
    <mergeCell ref="A40:N40"/>
    <mergeCell ref="C41:E41"/>
    <mergeCell ref="C42:E42"/>
    <mergeCell ref="C43:E43"/>
    <mergeCell ref="C144:E144"/>
    <mergeCell ref="C61:E61"/>
    <mergeCell ref="A74:N74"/>
    <mergeCell ref="C75:E75"/>
    <mergeCell ref="C77:E77"/>
    <mergeCell ref="C78:E78"/>
    <mergeCell ref="C79:E79"/>
    <mergeCell ref="C68:E68"/>
    <mergeCell ref="A87:N87"/>
    <mergeCell ref="C88:E88"/>
    <mergeCell ref="C89:E89"/>
    <mergeCell ref="C90:E90"/>
    <mergeCell ref="C91:E91"/>
    <mergeCell ref="C92:E92"/>
    <mergeCell ref="C80:E80"/>
    <mergeCell ref="C81:E81"/>
    <mergeCell ref="C82:E82"/>
    <mergeCell ref="C84:E84"/>
    <mergeCell ref="C86:K86"/>
    <mergeCell ref="C99:E99"/>
    <mergeCell ref="C100:E100"/>
    <mergeCell ref="C101:E101"/>
    <mergeCell ref="C102:E102"/>
    <mergeCell ref="C103:E103"/>
    <mergeCell ref="C104:E104"/>
    <mergeCell ref="C93:E93"/>
    <mergeCell ref="C94:E94"/>
    <mergeCell ref="C95:E95"/>
    <mergeCell ref="C96:E96"/>
    <mergeCell ref="C97:E97"/>
    <mergeCell ref="C98:E98"/>
    <mergeCell ref="C111:N111"/>
    <mergeCell ref="C112:E112"/>
    <mergeCell ref="C113:E113"/>
    <mergeCell ref="C114:E114"/>
    <mergeCell ref="C115:E115"/>
    <mergeCell ref="C116:E116"/>
    <mergeCell ref="C105:E105"/>
    <mergeCell ref="C106:E106"/>
    <mergeCell ref="C107:E107"/>
    <mergeCell ref="C108:E108"/>
    <mergeCell ref="C109:E109"/>
    <mergeCell ref="C110:E110"/>
    <mergeCell ref="C123:E123"/>
    <mergeCell ref="C124:E124"/>
    <mergeCell ref="C125:E125"/>
    <mergeCell ref="C126:E126"/>
    <mergeCell ref="C127:E127"/>
    <mergeCell ref="C128:E128"/>
    <mergeCell ref="C117:E117"/>
    <mergeCell ref="C118:E118"/>
    <mergeCell ref="C119:E119"/>
    <mergeCell ref="C120:E120"/>
    <mergeCell ref="C121:E121"/>
    <mergeCell ref="C122:E122"/>
    <mergeCell ref="C129:E129"/>
    <mergeCell ref="C135:K135"/>
    <mergeCell ref="C148:E148"/>
    <mergeCell ref="C149:E149"/>
    <mergeCell ref="C151:K151"/>
    <mergeCell ref="A152:N152"/>
    <mergeCell ref="C153:E153"/>
    <mergeCell ref="C154:E154"/>
    <mergeCell ref="C142:E142"/>
    <mergeCell ref="C143:E143"/>
    <mergeCell ref="C145:E145"/>
    <mergeCell ref="C146:E146"/>
    <mergeCell ref="C147:E147"/>
    <mergeCell ref="C137:E137"/>
    <mergeCell ref="C139:E139"/>
    <mergeCell ref="C130:E130"/>
    <mergeCell ref="C131:E131"/>
    <mergeCell ref="C132:E132"/>
    <mergeCell ref="C133:E133"/>
    <mergeCell ref="A136:N136"/>
    <mergeCell ref="C138:N138"/>
    <mergeCell ref="C140:E140"/>
    <mergeCell ref="C141:E141"/>
    <mergeCell ref="C160:E160"/>
    <mergeCell ref="C173:E173"/>
    <mergeCell ref="C174:E174"/>
    <mergeCell ref="C175:E175"/>
    <mergeCell ref="C176:E176"/>
    <mergeCell ref="C178:K178"/>
    <mergeCell ref="A179:N179"/>
    <mergeCell ref="C167:E167"/>
    <mergeCell ref="C168:E168"/>
    <mergeCell ref="C169:E169"/>
    <mergeCell ref="C170:E170"/>
    <mergeCell ref="C171:E171"/>
    <mergeCell ref="C172:E172"/>
    <mergeCell ref="C161:E161"/>
    <mergeCell ref="C162:E162"/>
    <mergeCell ref="C163:E163"/>
    <mergeCell ref="C164:E164"/>
    <mergeCell ref="C165:E165"/>
    <mergeCell ref="C166:E166"/>
    <mergeCell ref="C186:E186"/>
    <mergeCell ref="C187:E187"/>
    <mergeCell ref="C188:E188"/>
    <mergeCell ref="C189:E189"/>
    <mergeCell ref="C190:E190"/>
    <mergeCell ref="C191:E191"/>
    <mergeCell ref="A180:N180"/>
    <mergeCell ref="C181:E181"/>
    <mergeCell ref="C182:E182"/>
    <mergeCell ref="C183:E183"/>
    <mergeCell ref="C184:E184"/>
    <mergeCell ref="C185:E185"/>
    <mergeCell ref="C199:E199"/>
    <mergeCell ref="C200:E200"/>
    <mergeCell ref="C201:E201"/>
    <mergeCell ref="C202:E202"/>
    <mergeCell ref="C203:E203"/>
    <mergeCell ref="C204:E204"/>
    <mergeCell ref="C192:E192"/>
    <mergeCell ref="C194:K194"/>
    <mergeCell ref="A195:N195"/>
    <mergeCell ref="A196:N196"/>
    <mergeCell ref="C197:E197"/>
    <mergeCell ref="C198:N198"/>
    <mergeCell ref="A212:N212"/>
    <mergeCell ref="C213:E213"/>
    <mergeCell ref="C214:E214"/>
    <mergeCell ref="C215:E215"/>
    <mergeCell ref="C216:E216"/>
    <mergeCell ref="C217:E217"/>
    <mergeCell ref="C205:E205"/>
    <mergeCell ref="C206:E206"/>
    <mergeCell ref="C207:E207"/>
    <mergeCell ref="C208:E208"/>
    <mergeCell ref="C209:E209"/>
    <mergeCell ref="C211:K211"/>
    <mergeCell ref="C224:E224"/>
    <mergeCell ref="C225:E225"/>
    <mergeCell ref="C226:E226"/>
    <mergeCell ref="C227:E227"/>
    <mergeCell ref="C228:E228"/>
    <mergeCell ref="C229:E229"/>
    <mergeCell ref="C218:E218"/>
    <mergeCell ref="C219:E219"/>
    <mergeCell ref="C220:E220"/>
    <mergeCell ref="C221:E221"/>
    <mergeCell ref="C222:E222"/>
    <mergeCell ref="C223:E223"/>
    <mergeCell ref="C236:E236"/>
    <mergeCell ref="C237:E237"/>
    <mergeCell ref="C238:E238"/>
    <mergeCell ref="C239:E239"/>
    <mergeCell ref="C240:E240"/>
    <mergeCell ref="C241:E241"/>
    <mergeCell ref="C230:E230"/>
    <mergeCell ref="C231:E231"/>
    <mergeCell ref="C232:E232"/>
    <mergeCell ref="C233:E233"/>
    <mergeCell ref="C234:E234"/>
    <mergeCell ref="C235:E235"/>
    <mergeCell ref="C249:K249"/>
    <mergeCell ref="A250:N250"/>
    <mergeCell ref="C251:E251"/>
    <mergeCell ref="C252:N252"/>
    <mergeCell ref="C253:E253"/>
    <mergeCell ref="C254:E254"/>
    <mergeCell ref="C242:E242"/>
    <mergeCell ref="C243:E243"/>
    <mergeCell ref="C244:E244"/>
    <mergeCell ref="C245:E245"/>
    <mergeCell ref="C246:E246"/>
    <mergeCell ref="C247:E247"/>
    <mergeCell ref="C261:N261"/>
    <mergeCell ref="C262:E262"/>
    <mergeCell ref="C263:E263"/>
    <mergeCell ref="C264:N264"/>
    <mergeCell ref="C265:E265"/>
    <mergeCell ref="C266:E266"/>
    <mergeCell ref="C255:N255"/>
    <mergeCell ref="C256:E256"/>
    <mergeCell ref="C257:E257"/>
    <mergeCell ref="C258:N258"/>
    <mergeCell ref="C259:E259"/>
    <mergeCell ref="C260:E260"/>
    <mergeCell ref="C273:N273"/>
    <mergeCell ref="C274:E274"/>
    <mergeCell ref="C275:E275"/>
    <mergeCell ref="C276:N276"/>
    <mergeCell ref="C277:E277"/>
    <mergeCell ref="C278:E278"/>
    <mergeCell ref="C267:N267"/>
    <mergeCell ref="C268:E268"/>
    <mergeCell ref="C269:E269"/>
    <mergeCell ref="C270:N270"/>
    <mergeCell ref="C271:E271"/>
    <mergeCell ref="C272:E272"/>
    <mergeCell ref="C285:N285"/>
    <mergeCell ref="C286:E286"/>
    <mergeCell ref="C287:E287"/>
    <mergeCell ref="C288:N288"/>
    <mergeCell ref="C289:E289"/>
    <mergeCell ref="C290:E290"/>
    <mergeCell ref="C279:N279"/>
    <mergeCell ref="C280:E280"/>
    <mergeCell ref="C281:E281"/>
    <mergeCell ref="C282:N282"/>
    <mergeCell ref="C283:E283"/>
    <mergeCell ref="C284:E284"/>
    <mergeCell ref="C297:E297"/>
    <mergeCell ref="C298:N298"/>
    <mergeCell ref="C299:E299"/>
    <mergeCell ref="C300:E300"/>
    <mergeCell ref="C301:N301"/>
    <mergeCell ref="C302:E302"/>
    <mergeCell ref="C291:N291"/>
    <mergeCell ref="C292:E292"/>
    <mergeCell ref="C293:E293"/>
    <mergeCell ref="C294:N294"/>
    <mergeCell ref="C295:E295"/>
    <mergeCell ref="A296:N296"/>
    <mergeCell ref="C309:E309"/>
    <mergeCell ref="C310:N310"/>
    <mergeCell ref="C311:E311"/>
    <mergeCell ref="C312:E312"/>
    <mergeCell ref="C313:N313"/>
    <mergeCell ref="C303:E303"/>
    <mergeCell ref="C304:N304"/>
    <mergeCell ref="C305:E305"/>
    <mergeCell ref="C306:E306"/>
    <mergeCell ref="C307:N307"/>
    <mergeCell ref="C308:E308"/>
    <mergeCell ref="C322:N322"/>
    <mergeCell ref="C323:E323"/>
    <mergeCell ref="C324:E324"/>
    <mergeCell ref="C325:N325"/>
    <mergeCell ref="C326:E326"/>
    <mergeCell ref="C316:N316"/>
    <mergeCell ref="C319:N319"/>
    <mergeCell ref="C335:K335"/>
    <mergeCell ref="C336:K336"/>
    <mergeCell ref="C321:E321"/>
    <mergeCell ref="C318:E318"/>
    <mergeCell ref="C320:E320"/>
    <mergeCell ref="C337:K337"/>
    <mergeCell ref="C338:K338"/>
    <mergeCell ref="C339:K339"/>
    <mergeCell ref="C340:K340"/>
    <mergeCell ref="A327:N327"/>
    <mergeCell ref="C328:E328"/>
    <mergeCell ref="C329:E329"/>
    <mergeCell ref="C331:K331"/>
    <mergeCell ref="C333:K333"/>
    <mergeCell ref="C334:K334"/>
    <mergeCell ref="C347:K347"/>
    <mergeCell ref="C348:K348"/>
    <mergeCell ref="C349:K349"/>
    <mergeCell ref="C350:K350"/>
    <mergeCell ref="C351:K351"/>
    <mergeCell ref="C352:K352"/>
    <mergeCell ref="C341:K341"/>
    <mergeCell ref="C342:K342"/>
    <mergeCell ref="C343:K343"/>
    <mergeCell ref="C344:K344"/>
    <mergeCell ref="C345:K345"/>
    <mergeCell ref="C346:K346"/>
    <mergeCell ref="C359:K359"/>
    <mergeCell ref="C362:L362"/>
    <mergeCell ref="C363:L363"/>
    <mergeCell ref="C364:L364"/>
    <mergeCell ref="C365:L365"/>
    <mergeCell ref="C353:K353"/>
    <mergeCell ref="C354:K354"/>
    <mergeCell ref="C355:K355"/>
    <mergeCell ref="C356:K356"/>
    <mergeCell ref="C357:K357"/>
    <mergeCell ref="C358:K358"/>
  </mergeCells>
  <printOptions horizontalCentered="1"/>
  <pageMargins left="0.78740157480314965" right="0.23622047244094491" top="0.35433070866141736" bottom="0.31496062992125984" header="0.11811023622047245" footer="0.11811023622047245"/>
  <pageSetup paperSize="9" scale="36" fitToHeight="0" orientation="portrait" r:id="rId1"/>
  <headerFooter>
    <oddHeader>&amp;LГРАНД-Смета, версия 2022.1</oddHeader>
    <oddFooter>&amp;R&amp;8Страница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K207"/>
  <sheetViews>
    <sheetView view="pageBreakPreview" zoomScale="60" zoomScaleNormal="100" workbookViewId="0">
      <selection activeCell="B24" sqref="B24:F24"/>
    </sheetView>
  </sheetViews>
  <sheetFormatPr defaultColWidth="9.140625" defaultRowHeight="10.5" customHeight="1"/>
  <cols>
    <col min="1" max="1" width="12.85546875" style="144" customWidth="1"/>
    <col min="2" max="2" width="20.140625" style="144" customWidth="1"/>
    <col min="3" max="3" width="15.42578125" style="144" customWidth="1"/>
    <col min="4" max="4" width="15.7109375" style="144" customWidth="1"/>
    <col min="5" max="5" width="25" style="144" customWidth="1"/>
    <col min="6" max="6" width="15.28515625" style="144" customWidth="1"/>
    <col min="7" max="7" width="12.5703125" style="144" customWidth="1"/>
    <col min="8" max="8" width="11" style="144" customWidth="1"/>
    <col min="9" max="9" width="15.42578125" style="144" customWidth="1"/>
    <col min="10" max="10" width="14.28515625" style="144" customWidth="1"/>
    <col min="11" max="11" width="12.5703125" style="144" customWidth="1"/>
    <col min="12" max="12" width="19" style="144" customWidth="1"/>
    <col min="13" max="13" width="17.5703125" style="144" customWidth="1"/>
    <col min="14" max="14" width="43" style="144" customWidth="1"/>
    <col min="15" max="15" width="0" style="144" hidden="1" customWidth="1"/>
    <col min="16" max="16" width="14.28515625" style="144" customWidth="1"/>
    <col min="17" max="17" width="9.140625" style="144"/>
    <col min="18" max="20" width="9.140625" style="151"/>
    <col min="21" max="21" width="9.140625" style="144"/>
    <col min="22" max="22" width="49.85546875" style="145" hidden="1" customWidth="1"/>
    <col min="23" max="23" width="44.28515625" style="145" hidden="1" customWidth="1"/>
    <col min="24" max="24" width="101.5703125" style="145" hidden="1" customWidth="1"/>
    <col min="25" max="28" width="141" style="145" hidden="1" customWidth="1"/>
    <col min="29" max="29" width="34.140625" style="145" hidden="1" customWidth="1"/>
    <col min="30" max="30" width="112" style="145" hidden="1" customWidth="1"/>
    <col min="31" max="34" width="34.140625" style="145" hidden="1" customWidth="1"/>
    <col min="35" max="37" width="84.42578125" style="145" hidden="1" customWidth="1"/>
    <col min="38" max="16384" width="9.140625" style="144"/>
  </cols>
  <sheetData>
    <row r="1" spans="1:26" s="144" customFormat="1" ht="27.75" customHeight="1">
      <c r="A1" s="162"/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4" t="s">
        <v>136</v>
      </c>
    </row>
    <row r="2" spans="1:26" s="144" customFormat="1" ht="28.5" customHeight="1">
      <c r="A2" s="153"/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4" t="s">
        <v>137</v>
      </c>
    </row>
    <row r="3" spans="1:26" s="144" customFormat="1" ht="32.25" customHeight="1">
      <c r="A3" s="153"/>
      <c r="B3" s="153"/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4"/>
    </row>
    <row r="4" spans="1:26" s="144" customFormat="1" ht="31.5" customHeight="1">
      <c r="A4" s="542" t="s">
        <v>11</v>
      </c>
      <c r="B4" s="542"/>
      <c r="C4" s="542"/>
      <c r="D4" s="155"/>
      <c r="E4" s="153"/>
      <c r="F4" s="153"/>
      <c r="G4" s="153"/>
      <c r="H4" s="153"/>
      <c r="I4" s="153"/>
      <c r="J4" s="542" t="s">
        <v>12</v>
      </c>
      <c r="K4" s="542"/>
      <c r="L4" s="542"/>
      <c r="M4" s="542"/>
      <c r="N4" s="542"/>
    </row>
    <row r="5" spans="1:26" s="144" customFormat="1" ht="49.5" customHeight="1">
      <c r="A5" s="553"/>
      <c r="B5" s="553"/>
      <c r="C5" s="553"/>
      <c r="D5" s="553"/>
      <c r="E5" s="157"/>
      <c r="F5" s="153"/>
      <c r="G5" s="153"/>
      <c r="H5" s="153"/>
      <c r="I5" s="153"/>
      <c r="J5" s="524" t="s">
        <v>405</v>
      </c>
      <c r="K5" s="524"/>
      <c r="L5" s="524"/>
      <c r="M5" s="524"/>
      <c r="N5" s="524"/>
    </row>
    <row r="6" spans="1:26" s="144" customFormat="1" ht="18" customHeight="1">
      <c r="A6" s="523"/>
      <c r="B6" s="523"/>
      <c r="C6" s="523"/>
      <c r="D6" s="523"/>
      <c r="E6" s="153"/>
      <c r="F6" s="153"/>
      <c r="G6" s="153"/>
      <c r="H6" s="153"/>
      <c r="I6" s="153"/>
      <c r="J6" s="524"/>
      <c r="K6" s="524"/>
      <c r="L6" s="524"/>
      <c r="M6" s="524"/>
      <c r="N6" s="524"/>
      <c r="V6" s="145" t="s">
        <v>80</v>
      </c>
      <c r="W6" s="145" t="s">
        <v>80</v>
      </c>
    </row>
    <row r="7" spans="1:26" s="144" customFormat="1" ht="27.75" customHeight="1">
      <c r="A7" s="159"/>
      <c r="B7" s="160"/>
      <c r="C7" s="554"/>
      <c r="D7" s="554"/>
      <c r="E7" s="153"/>
      <c r="F7" s="153"/>
      <c r="G7" s="153"/>
      <c r="H7" s="153"/>
      <c r="I7" s="153"/>
      <c r="J7" s="248"/>
      <c r="K7" s="248"/>
      <c r="L7" s="248"/>
      <c r="M7" s="555" t="s">
        <v>406</v>
      </c>
      <c r="N7" s="555"/>
    </row>
    <row r="8" spans="1:26" s="144" customFormat="1" ht="23.25" customHeight="1">
      <c r="A8" s="162" t="s">
        <v>291</v>
      </c>
      <c r="B8" s="163"/>
      <c r="C8" s="163"/>
      <c r="D8" s="163"/>
      <c r="E8" s="153"/>
      <c r="F8" s="153"/>
      <c r="G8" s="153"/>
      <c r="H8" s="153"/>
      <c r="I8" s="153"/>
      <c r="J8" s="249"/>
      <c r="K8" s="249"/>
      <c r="L8" s="155"/>
      <c r="M8" s="155"/>
      <c r="N8" s="250" t="s">
        <v>291</v>
      </c>
    </row>
    <row r="9" spans="1:26" s="144" customFormat="1" ht="34.5" customHeight="1">
      <c r="A9" s="153"/>
      <c r="B9" s="153"/>
      <c r="C9" s="153"/>
      <c r="D9" s="153"/>
      <c r="E9" s="153"/>
      <c r="F9" s="164"/>
      <c r="G9" s="153"/>
      <c r="H9" s="153"/>
      <c r="I9" s="153"/>
      <c r="J9" s="153"/>
      <c r="K9" s="153"/>
      <c r="L9" s="153"/>
      <c r="M9" s="153"/>
      <c r="N9" s="153"/>
    </row>
    <row r="10" spans="1:26" s="144" customFormat="1" ht="82.5" customHeight="1">
      <c r="A10" s="165" t="s">
        <v>138</v>
      </c>
      <c r="B10" s="163"/>
      <c r="C10" s="153"/>
      <c r="D10" s="523" t="s">
        <v>181</v>
      </c>
      <c r="E10" s="523"/>
      <c r="F10" s="523"/>
      <c r="G10" s="523"/>
      <c r="H10" s="523"/>
      <c r="I10" s="523"/>
      <c r="J10" s="523"/>
      <c r="K10" s="523"/>
      <c r="L10" s="523"/>
      <c r="M10" s="523"/>
      <c r="N10" s="523"/>
      <c r="X10" s="145" t="s">
        <v>181</v>
      </c>
    </row>
    <row r="11" spans="1:26" s="144" customFormat="1" ht="41.25" customHeight="1">
      <c r="A11" s="166" t="s">
        <v>139</v>
      </c>
      <c r="B11" s="153"/>
      <c r="C11" s="153"/>
      <c r="D11" s="161" t="s">
        <v>262</v>
      </c>
      <c r="E11" s="161"/>
      <c r="F11" s="167"/>
      <c r="G11" s="167"/>
      <c r="H11" s="167"/>
      <c r="I11" s="167"/>
      <c r="J11" s="167"/>
      <c r="K11" s="167"/>
      <c r="L11" s="167"/>
      <c r="M11" s="167"/>
      <c r="N11" s="167"/>
    </row>
    <row r="12" spans="1:26" s="144" customFormat="1" ht="8.25" customHeight="1">
      <c r="A12" s="166"/>
      <c r="B12" s="153"/>
      <c r="C12" s="153"/>
      <c r="D12" s="153"/>
      <c r="E12" s="153"/>
      <c r="F12" s="163"/>
      <c r="G12" s="163"/>
      <c r="H12" s="163"/>
      <c r="I12" s="163"/>
      <c r="J12" s="163"/>
      <c r="K12" s="163"/>
      <c r="L12" s="163"/>
      <c r="M12" s="163"/>
      <c r="N12" s="163"/>
    </row>
    <row r="13" spans="1:26" s="144" customFormat="1" ht="30" customHeight="1">
      <c r="A13" s="535" t="s">
        <v>293</v>
      </c>
      <c r="B13" s="535"/>
      <c r="C13" s="535"/>
      <c r="D13" s="535"/>
      <c r="E13" s="535"/>
      <c r="F13" s="535"/>
      <c r="G13" s="535"/>
      <c r="H13" s="535"/>
      <c r="I13" s="535"/>
      <c r="J13" s="535"/>
      <c r="K13" s="535"/>
      <c r="L13" s="535"/>
      <c r="M13" s="535"/>
      <c r="N13" s="535"/>
      <c r="Y13" s="145" t="s">
        <v>293</v>
      </c>
    </row>
    <row r="14" spans="1:26" s="144" customFormat="1" ht="32.25" customHeight="1">
      <c r="A14" s="536" t="s">
        <v>24</v>
      </c>
      <c r="B14" s="536"/>
      <c r="C14" s="536"/>
      <c r="D14" s="536"/>
      <c r="E14" s="536"/>
      <c r="F14" s="536"/>
      <c r="G14" s="536"/>
      <c r="H14" s="536"/>
      <c r="I14" s="536"/>
      <c r="J14" s="536"/>
      <c r="K14" s="536"/>
      <c r="L14" s="536"/>
      <c r="M14" s="536"/>
      <c r="N14" s="536"/>
    </row>
    <row r="15" spans="1:26" s="144" customFormat="1" ht="6" customHeight="1">
      <c r="A15" s="168"/>
      <c r="B15" s="169"/>
      <c r="C15" s="169"/>
      <c r="D15" s="169"/>
      <c r="E15" s="169"/>
      <c r="F15" s="169"/>
      <c r="G15" s="169"/>
      <c r="H15" s="169"/>
      <c r="I15" s="169"/>
      <c r="J15" s="169"/>
      <c r="K15" s="169"/>
      <c r="L15" s="169"/>
      <c r="M15" s="169"/>
      <c r="N15" s="169"/>
    </row>
    <row r="16" spans="1:26" s="144" customFormat="1" ht="6.75" customHeight="1">
      <c r="A16" s="537"/>
      <c r="B16" s="537"/>
      <c r="C16" s="537"/>
      <c r="D16" s="537"/>
      <c r="E16" s="537"/>
      <c r="F16" s="537"/>
      <c r="G16" s="537"/>
      <c r="H16" s="537"/>
      <c r="I16" s="537"/>
      <c r="J16" s="537"/>
      <c r="K16" s="537"/>
      <c r="L16" s="537"/>
      <c r="M16" s="537"/>
      <c r="N16" s="537"/>
      <c r="Z16" s="145" t="s">
        <v>80</v>
      </c>
    </row>
    <row r="17" spans="1:27" s="144" customFormat="1" ht="32.25" customHeight="1">
      <c r="A17" s="536" t="s">
        <v>140</v>
      </c>
      <c r="B17" s="536"/>
      <c r="C17" s="536"/>
      <c r="D17" s="536"/>
      <c r="E17" s="536"/>
      <c r="F17" s="536"/>
      <c r="G17" s="536"/>
      <c r="H17" s="536"/>
      <c r="I17" s="536"/>
      <c r="J17" s="536"/>
      <c r="K17" s="536"/>
      <c r="L17" s="536"/>
      <c r="M17" s="536"/>
      <c r="N17" s="536"/>
    </row>
    <row r="18" spans="1:27" s="144" customFormat="1" ht="30" customHeight="1">
      <c r="A18" s="538" t="s">
        <v>397</v>
      </c>
      <c r="B18" s="538"/>
      <c r="C18" s="538"/>
      <c r="D18" s="538"/>
      <c r="E18" s="538"/>
      <c r="F18" s="538"/>
      <c r="G18" s="538"/>
      <c r="H18" s="538"/>
      <c r="I18" s="538"/>
      <c r="J18" s="538"/>
      <c r="K18" s="538"/>
      <c r="L18" s="538"/>
      <c r="M18" s="538"/>
      <c r="N18" s="538"/>
    </row>
    <row r="19" spans="1:27" s="144" customFormat="1" ht="12.75" customHeight="1">
      <c r="A19" s="170"/>
      <c r="B19" s="164"/>
      <c r="C19" s="164"/>
      <c r="D19" s="164"/>
      <c r="E19" s="164"/>
      <c r="F19" s="164"/>
      <c r="G19" s="164"/>
      <c r="H19" s="164"/>
      <c r="I19" s="164"/>
      <c r="J19" s="164"/>
      <c r="K19" s="164"/>
      <c r="L19" s="164"/>
      <c r="M19" s="164"/>
      <c r="N19" s="164"/>
    </row>
    <row r="20" spans="1:27" s="144" customFormat="1" ht="21.75" customHeight="1">
      <c r="A20" s="539" t="s">
        <v>260</v>
      </c>
      <c r="B20" s="539"/>
      <c r="C20" s="539"/>
      <c r="D20" s="539"/>
      <c r="E20" s="539"/>
      <c r="F20" s="539"/>
      <c r="G20" s="539"/>
      <c r="H20" s="539"/>
      <c r="I20" s="539"/>
      <c r="J20" s="539"/>
      <c r="K20" s="539"/>
      <c r="L20" s="539"/>
      <c r="M20" s="539"/>
      <c r="N20" s="539"/>
      <c r="AA20" s="145" t="s">
        <v>260</v>
      </c>
    </row>
    <row r="21" spans="1:27" s="144" customFormat="1" ht="20.25" customHeight="1">
      <c r="A21" s="536" t="s">
        <v>142</v>
      </c>
      <c r="B21" s="536"/>
      <c r="C21" s="536"/>
      <c r="D21" s="536"/>
      <c r="E21" s="536"/>
      <c r="F21" s="536"/>
      <c r="G21" s="536"/>
      <c r="H21" s="536"/>
      <c r="I21" s="536"/>
      <c r="J21" s="536"/>
      <c r="K21" s="536"/>
      <c r="L21" s="536"/>
      <c r="M21" s="536"/>
      <c r="N21" s="536"/>
    </row>
    <row r="22" spans="1:27" s="144" customFormat="1" ht="39" customHeight="1">
      <c r="A22" s="162" t="s">
        <v>143</v>
      </c>
      <c r="B22" s="171" t="s">
        <v>144</v>
      </c>
      <c r="C22" s="153" t="s">
        <v>145</v>
      </c>
      <c r="D22" s="153"/>
      <c r="E22" s="153"/>
      <c r="F22" s="157"/>
      <c r="G22" s="157"/>
      <c r="H22" s="157"/>
      <c r="I22" s="157"/>
      <c r="J22" s="157"/>
      <c r="K22" s="157"/>
      <c r="L22" s="157"/>
      <c r="M22" s="157"/>
      <c r="N22" s="157"/>
    </row>
    <row r="23" spans="1:27" s="144" customFormat="1" ht="23.25" customHeight="1">
      <c r="A23" s="162" t="s">
        <v>82</v>
      </c>
      <c r="B23" s="540" t="s">
        <v>294</v>
      </c>
      <c r="C23" s="540"/>
      <c r="D23" s="540"/>
      <c r="E23" s="540"/>
      <c r="F23" s="540"/>
      <c r="G23" s="157"/>
      <c r="H23" s="157"/>
      <c r="I23" s="157"/>
      <c r="J23" s="157"/>
      <c r="K23" s="157"/>
      <c r="L23" s="157"/>
      <c r="M23" s="157"/>
      <c r="N23" s="157"/>
    </row>
    <row r="24" spans="1:27" s="144" customFormat="1" ht="30" customHeight="1">
      <c r="A24" s="153"/>
      <c r="B24" s="541" t="s">
        <v>146</v>
      </c>
      <c r="C24" s="541"/>
      <c r="D24" s="541"/>
      <c r="E24" s="541"/>
      <c r="F24" s="541"/>
      <c r="G24" s="172"/>
      <c r="H24" s="172"/>
      <c r="I24" s="172"/>
      <c r="J24" s="172"/>
      <c r="K24" s="172"/>
      <c r="L24" s="172"/>
      <c r="M24" s="173"/>
      <c r="N24" s="172"/>
    </row>
    <row r="25" spans="1:27" s="144" customFormat="1" ht="22.5" customHeight="1">
      <c r="A25" s="153"/>
      <c r="B25" s="153"/>
      <c r="C25" s="153"/>
      <c r="D25" s="174"/>
      <c r="E25" s="174"/>
      <c r="F25" s="174"/>
      <c r="G25" s="174"/>
      <c r="H25" s="174"/>
      <c r="I25" s="174"/>
      <c r="J25" s="174"/>
      <c r="K25" s="174"/>
      <c r="L25" s="174"/>
      <c r="M25" s="172"/>
      <c r="N25" s="172"/>
    </row>
    <row r="26" spans="1:27" s="144" customFormat="1" ht="18" customHeight="1">
      <c r="A26" s="175" t="s">
        <v>147</v>
      </c>
      <c r="B26" s="153"/>
      <c r="C26" s="153"/>
      <c r="D26" s="161" t="s">
        <v>266</v>
      </c>
      <c r="E26" s="153"/>
      <c r="F26" s="176"/>
      <c r="G26" s="176"/>
      <c r="H26" s="176"/>
      <c r="I26" s="176"/>
      <c r="J26" s="176"/>
      <c r="K26" s="176"/>
      <c r="L26" s="176"/>
      <c r="M26" s="176"/>
      <c r="N26" s="176"/>
    </row>
    <row r="27" spans="1:27" s="144" customFormat="1" ht="20.25" customHeight="1">
      <c r="A27" s="153"/>
      <c r="B27" s="153"/>
      <c r="C27" s="153"/>
      <c r="D27" s="176"/>
      <c r="E27" s="176"/>
      <c r="F27" s="176"/>
      <c r="G27" s="176"/>
      <c r="H27" s="176"/>
      <c r="I27" s="176"/>
      <c r="J27" s="176"/>
      <c r="K27" s="176"/>
      <c r="L27" s="176"/>
      <c r="M27" s="176"/>
      <c r="N27" s="176"/>
    </row>
    <row r="28" spans="1:27" s="144" customFormat="1" ht="24" customHeight="1">
      <c r="A28" s="175" t="s">
        <v>148</v>
      </c>
      <c r="B28" s="153"/>
      <c r="C28" s="177">
        <v>1.19</v>
      </c>
      <c r="D28" s="178" t="s">
        <v>398</v>
      </c>
      <c r="E28" s="179" t="s">
        <v>149</v>
      </c>
      <c r="F28" s="153"/>
      <c r="G28" s="153"/>
      <c r="H28" s="153"/>
      <c r="I28" s="153"/>
      <c r="J28" s="153"/>
      <c r="K28" s="153"/>
      <c r="L28" s="180"/>
      <c r="M28" s="180"/>
      <c r="N28" s="153"/>
    </row>
    <row r="29" spans="1:27" s="144" customFormat="1" ht="24" customHeight="1">
      <c r="A29" s="153"/>
      <c r="B29" s="153" t="s">
        <v>150</v>
      </c>
      <c r="C29" s="181"/>
      <c r="D29" s="182"/>
      <c r="E29" s="179"/>
      <c r="F29" s="153"/>
      <c r="G29" s="153"/>
      <c r="H29" s="153"/>
      <c r="I29" s="153"/>
      <c r="J29" s="153"/>
      <c r="K29" s="153"/>
      <c r="L29" s="153"/>
      <c r="M29" s="153"/>
      <c r="N29" s="153"/>
    </row>
    <row r="30" spans="1:27" s="144" customFormat="1" ht="27" customHeight="1">
      <c r="A30" s="153"/>
      <c r="B30" s="153" t="s">
        <v>151</v>
      </c>
      <c r="C30" s="177">
        <v>0</v>
      </c>
      <c r="D30" s="178" t="s">
        <v>152</v>
      </c>
      <c r="E30" s="179" t="s">
        <v>149</v>
      </c>
      <c r="F30" s="153"/>
      <c r="G30" s="153" t="s">
        <v>153</v>
      </c>
      <c r="H30" s="153"/>
      <c r="I30" s="153"/>
      <c r="J30" s="153"/>
      <c r="K30" s="153"/>
      <c r="L30" s="177">
        <v>0.56999999999999995</v>
      </c>
      <c r="M30" s="178" t="s">
        <v>399</v>
      </c>
      <c r="N30" s="179" t="s">
        <v>149</v>
      </c>
    </row>
    <row r="31" spans="1:27" s="144" customFormat="1" ht="24.75" customHeight="1">
      <c r="A31" s="153"/>
      <c r="B31" s="153" t="s">
        <v>31</v>
      </c>
      <c r="C31" s="177">
        <v>0</v>
      </c>
      <c r="D31" s="183" t="s">
        <v>152</v>
      </c>
      <c r="E31" s="179" t="s">
        <v>149</v>
      </c>
      <c r="F31" s="153"/>
      <c r="G31" s="153" t="s">
        <v>154</v>
      </c>
      <c r="H31" s="153"/>
      <c r="I31" s="153"/>
      <c r="J31" s="153"/>
      <c r="K31" s="153"/>
      <c r="L31" s="534">
        <v>4.5199999999999996</v>
      </c>
      <c r="M31" s="534"/>
      <c r="N31" s="179" t="s">
        <v>155</v>
      </c>
    </row>
    <row r="32" spans="1:27" s="144" customFormat="1" ht="23.25" customHeight="1">
      <c r="A32" s="153"/>
      <c r="B32" s="153" t="s">
        <v>156</v>
      </c>
      <c r="C32" s="177">
        <v>0</v>
      </c>
      <c r="D32" s="183" t="s">
        <v>152</v>
      </c>
      <c r="E32" s="179" t="s">
        <v>149</v>
      </c>
      <c r="F32" s="153"/>
      <c r="G32" s="153" t="s">
        <v>157</v>
      </c>
      <c r="H32" s="153"/>
      <c r="I32" s="153"/>
      <c r="J32" s="153"/>
      <c r="K32" s="153"/>
      <c r="L32" s="534"/>
      <c r="M32" s="534"/>
      <c r="N32" s="179" t="s">
        <v>155</v>
      </c>
    </row>
    <row r="33" spans="1:33" s="144" customFormat="1" ht="21.75" customHeight="1">
      <c r="A33" s="153"/>
      <c r="B33" s="153" t="s">
        <v>158</v>
      </c>
      <c r="C33" s="177">
        <v>1.19</v>
      </c>
      <c r="D33" s="178" t="s">
        <v>398</v>
      </c>
      <c r="E33" s="179" t="s">
        <v>149</v>
      </c>
      <c r="F33" s="153"/>
      <c r="G33" s="153" t="s">
        <v>159</v>
      </c>
      <c r="H33" s="153"/>
      <c r="I33" s="153"/>
      <c r="J33" s="153"/>
      <c r="K33" s="153"/>
      <c r="L33" s="532"/>
      <c r="M33" s="532"/>
      <c r="N33" s="153"/>
    </row>
    <row r="34" spans="1:33" s="144" customFormat="1" ht="31.5" customHeight="1">
      <c r="A34" s="153"/>
      <c r="B34" s="153"/>
      <c r="C34" s="181"/>
      <c r="D34" s="182"/>
      <c r="E34" s="156"/>
      <c r="F34" s="153"/>
      <c r="G34" s="153"/>
      <c r="H34" s="153"/>
      <c r="I34" s="153"/>
      <c r="J34" s="153"/>
      <c r="K34" s="153"/>
      <c r="L34" s="176"/>
      <c r="M34" s="176"/>
      <c r="N34" s="153"/>
    </row>
    <row r="35" spans="1:33" s="144" customFormat="1" ht="12" customHeight="1">
      <c r="A35" s="184"/>
      <c r="B35" s="153"/>
      <c r="C35" s="153"/>
      <c r="D35" s="153"/>
      <c r="E35" s="153"/>
      <c r="F35" s="153"/>
      <c r="G35" s="153"/>
      <c r="H35" s="153"/>
      <c r="I35" s="153"/>
      <c r="J35" s="153"/>
      <c r="K35" s="153"/>
      <c r="L35" s="153"/>
      <c r="M35" s="153"/>
      <c r="N35" s="153"/>
    </row>
    <row r="36" spans="1:33" s="144" customFormat="1" ht="36" customHeight="1">
      <c r="A36" s="533" t="s">
        <v>0</v>
      </c>
      <c r="B36" s="525" t="s">
        <v>59</v>
      </c>
      <c r="C36" s="525" t="s">
        <v>3</v>
      </c>
      <c r="D36" s="525"/>
      <c r="E36" s="525"/>
      <c r="F36" s="525" t="s">
        <v>160</v>
      </c>
      <c r="G36" s="525" t="s">
        <v>127</v>
      </c>
      <c r="H36" s="525"/>
      <c r="I36" s="525"/>
      <c r="J36" s="525" t="s">
        <v>161</v>
      </c>
      <c r="K36" s="525"/>
      <c r="L36" s="525"/>
      <c r="M36" s="525" t="s">
        <v>162</v>
      </c>
      <c r="N36" s="525" t="s">
        <v>163</v>
      </c>
    </row>
    <row r="37" spans="1:33" s="144" customFormat="1" ht="72" customHeight="1">
      <c r="A37" s="533"/>
      <c r="B37" s="525"/>
      <c r="C37" s="525"/>
      <c r="D37" s="525"/>
      <c r="E37" s="525"/>
      <c r="F37" s="525"/>
      <c r="G37" s="525"/>
      <c r="H37" s="525"/>
      <c r="I37" s="525"/>
      <c r="J37" s="525"/>
      <c r="K37" s="525"/>
      <c r="L37" s="525"/>
      <c r="M37" s="525"/>
      <c r="N37" s="525"/>
    </row>
    <row r="38" spans="1:33" s="144" customFormat="1" ht="90" customHeight="1">
      <c r="A38" s="533"/>
      <c r="B38" s="525"/>
      <c r="C38" s="525"/>
      <c r="D38" s="525"/>
      <c r="E38" s="525"/>
      <c r="F38" s="525"/>
      <c r="G38" s="185" t="s">
        <v>164</v>
      </c>
      <c r="H38" s="185" t="s">
        <v>165</v>
      </c>
      <c r="I38" s="185" t="s">
        <v>166</v>
      </c>
      <c r="J38" s="185" t="s">
        <v>164</v>
      </c>
      <c r="K38" s="185" t="s">
        <v>165</v>
      </c>
      <c r="L38" s="185" t="s">
        <v>167</v>
      </c>
      <c r="M38" s="525"/>
      <c r="N38" s="525"/>
    </row>
    <row r="39" spans="1:33" s="144" customFormat="1" ht="35.25" customHeight="1">
      <c r="A39" s="186">
        <v>1</v>
      </c>
      <c r="B39" s="187">
        <v>2</v>
      </c>
      <c r="C39" s="526">
        <v>3</v>
      </c>
      <c r="D39" s="526"/>
      <c r="E39" s="526"/>
      <c r="F39" s="187">
        <v>4</v>
      </c>
      <c r="G39" s="187">
        <v>5</v>
      </c>
      <c r="H39" s="187">
        <v>6</v>
      </c>
      <c r="I39" s="187">
        <v>7</v>
      </c>
      <c r="J39" s="187">
        <v>8</v>
      </c>
      <c r="K39" s="187">
        <v>9</v>
      </c>
      <c r="L39" s="187">
        <v>10</v>
      </c>
      <c r="M39" s="187">
        <v>11</v>
      </c>
      <c r="N39" s="187">
        <v>12</v>
      </c>
      <c r="O39" s="146"/>
      <c r="P39" s="146"/>
      <c r="Q39" s="146"/>
    </row>
    <row r="40" spans="1:33" s="144" customFormat="1" ht="36.75" customHeight="1">
      <c r="A40" s="527" t="s">
        <v>84</v>
      </c>
      <c r="B40" s="528"/>
      <c r="C40" s="528"/>
      <c r="D40" s="528"/>
      <c r="E40" s="528"/>
      <c r="F40" s="528"/>
      <c r="G40" s="528"/>
      <c r="H40" s="528"/>
      <c r="I40" s="528"/>
      <c r="J40" s="528"/>
      <c r="K40" s="528"/>
      <c r="L40" s="528"/>
      <c r="M40" s="528"/>
      <c r="N40" s="529"/>
      <c r="AB40" s="147" t="s">
        <v>84</v>
      </c>
    </row>
    <row r="41" spans="1:33" s="144" customFormat="1" ht="69.75" customHeight="1">
      <c r="A41" s="188" t="s">
        <v>13</v>
      </c>
      <c r="B41" s="189" t="s">
        <v>224</v>
      </c>
      <c r="C41" s="530" t="s">
        <v>123</v>
      </c>
      <c r="D41" s="530"/>
      <c r="E41" s="530"/>
      <c r="F41" s="190" t="s">
        <v>225</v>
      </c>
      <c r="G41" s="190"/>
      <c r="H41" s="190"/>
      <c r="I41" s="191">
        <v>4</v>
      </c>
      <c r="J41" s="192"/>
      <c r="K41" s="190"/>
      <c r="L41" s="192"/>
      <c r="M41" s="190"/>
      <c r="N41" s="193"/>
      <c r="AB41" s="147"/>
      <c r="AC41" s="148" t="s">
        <v>123</v>
      </c>
    </row>
    <row r="42" spans="1:33" s="144" customFormat="1" ht="20.25">
      <c r="A42" s="222"/>
      <c r="B42" s="202"/>
      <c r="C42" s="523" t="s">
        <v>226</v>
      </c>
      <c r="D42" s="523"/>
      <c r="E42" s="523"/>
      <c r="F42" s="523"/>
      <c r="G42" s="523"/>
      <c r="H42" s="523"/>
      <c r="I42" s="523"/>
      <c r="J42" s="523"/>
      <c r="K42" s="523"/>
      <c r="L42" s="523"/>
      <c r="M42" s="523"/>
      <c r="N42" s="531"/>
      <c r="AB42" s="147"/>
      <c r="AC42" s="148"/>
      <c r="AD42" s="145" t="s">
        <v>226</v>
      </c>
    </row>
    <row r="43" spans="1:33" s="144" customFormat="1" ht="20.25">
      <c r="A43" s="194"/>
      <c r="B43" s="195">
        <v>1</v>
      </c>
      <c r="C43" s="523" t="s">
        <v>184</v>
      </c>
      <c r="D43" s="523"/>
      <c r="E43" s="523"/>
      <c r="F43" s="196"/>
      <c r="G43" s="196"/>
      <c r="H43" s="196"/>
      <c r="I43" s="196"/>
      <c r="J43" s="197">
        <v>12.81</v>
      </c>
      <c r="K43" s="200">
        <v>0.8</v>
      </c>
      <c r="L43" s="197">
        <v>40.99</v>
      </c>
      <c r="M43" s="198">
        <v>12.21</v>
      </c>
      <c r="N43" s="199">
        <v>500</v>
      </c>
      <c r="AB43" s="147"/>
      <c r="AC43" s="148"/>
      <c r="AE43" s="145" t="s">
        <v>184</v>
      </c>
    </row>
    <row r="44" spans="1:33" s="144" customFormat="1" ht="20.25">
      <c r="A44" s="194"/>
      <c r="B44" s="202"/>
      <c r="C44" s="523" t="s">
        <v>187</v>
      </c>
      <c r="D44" s="523"/>
      <c r="E44" s="523"/>
      <c r="F44" s="196" t="s">
        <v>188</v>
      </c>
      <c r="G44" s="207">
        <v>1</v>
      </c>
      <c r="H44" s="196"/>
      <c r="I44" s="207">
        <v>4</v>
      </c>
      <c r="J44" s="202"/>
      <c r="K44" s="196"/>
      <c r="L44" s="202"/>
      <c r="M44" s="196"/>
      <c r="N44" s="203"/>
      <c r="AB44" s="147"/>
      <c r="AC44" s="148"/>
      <c r="AF44" s="145" t="s">
        <v>187</v>
      </c>
    </row>
    <row r="45" spans="1:33" s="144" customFormat="1" ht="20.25">
      <c r="A45" s="194"/>
      <c r="B45" s="202"/>
      <c r="C45" s="578" t="s">
        <v>190</v>
      </c>
      <c r="D45" s="578"/>
      <c r="E45" s="578"/>
      <c r="F45" s="204"/>
      <c r="G45" s="204"/>
      <c r="H45" s="204"/>
      <c r="I45" s="204"/>
      <c r="J45" s="205">
        <v>12.81</v>
      </c>
      <c r="K45" s="204"/>
      <c r="L45" s="205">
        <v>40.99</v>
      </c>
      <c r="M45" s="204"/>
      <c r="N45" s="206"/>
      <c r="AB45" s="147"/>
      <c r="AC45" s="148"/>
      <c r="AG45" s="145" t="s">
        <v>190</v>
      </c>
    </row>
    <row r="46" spans="1:33" s="144" customFormat="1" ht="20.25">
      <c r="A46" s="194"/>
      <c r="B46" s="202"/>
      <c r="C46" s="523" t="s">
        <v>191</v>
      </c>
      <c r="D46" s="523"/>
      <c r="E46" s="523"/>
      <c r="F46" s="196"/>
      <c r="G46" s="196"/>
      <c r="H46" s="196"/>
      <c r="I46" s="196"/>
      <c r="J46" s="202"/>
      <c r="K46" s="196"/>
      <c r="L46" s="197">
        <v>40.99</v>
      </c>
      <c r="M46" s="196"/>
      <c r="N46" s="199">
        <v>500</v>
      </c>
      <c r="AB46" s="147"/>
      <c r="AC46" s="148"/>
      <c r="AF46" s="145" t="s">
        <v>191</v>
      </c>
    </row>
    <row r="47" spans="1:33" s="144" customFormat="1" ht="121.5">
      <c r="A47" s="194"/>
      <c r="B47" s="202" t="s">
        <v>227</v>
      </c>
      <c r="C47" s="523" t="s">
        <v>228</v>
      </c>
      <c r="D47" s="523"/>
      <c r="E47" s="523"/>
      <c r="F47" s="196" t="s">
        <v>193</v>
      </c>
      <c r="G47" s="207">
        <v>74</v>
      </c>
      <c r="H47" s="196"/>
      <c r="I47" s="207">
        <v>74</v>
      </c>
      <c r="J47" s="202"/>
      <c r="K47" s="196"/>
      <c r="L47" s="197">
        <v>30.33</v>
      </c>
      <c r="M47" s="196"/>
      <c r="N47" s="199">
        <v>370</v>
      </c>
      <c r="AB47" s="147"/>
      <c r="AC47" s="148"/>
      <c r="AF47" s="145" t="s">
        <v>228</v>
      </c>
    </row>
    <row r="48" spans="1:33" s="144" customFormat="1" ht="121.5">
      <c r="A48" s="194"/>
      <c r="B48" s="202" t="s">
        <v>229</v>
      </c>
      <c r="C48" s="523" t="s">
        <v>230</v>
      </c>
      <c r="D48" s="523"/>
      <c r="E48" s="523"/>
      <c r="F48" s="196" t="s">
        <v>193</v>
      </c>
      <c r="G48" s="207">
        <v>36</v>
      </c>
      <c r="H48" s="196"/>
      <c r="I48" s="207">
        <v>36</v>
      </c>
      <c r="J48" s="202"/>
      <c r="K48" s="196"/>
      <c r="L48" s="197">
        <v>14.76</v>
      </c>
      <c r="M48" s="196"/>
      <c r="N48" s="199">
        <v>180</v>
      </c>
      <c r="AB48" s="147"/>
      <c r="AC48" s="148"/>
      <c r="AF48" s="145" t="s">
        <v>230</v>
      </c>
    </row>
    <row r="49" spans="1:36" s="144" customFormat="1" ht="20.25">
      <c r="A49" s="208"/>
      <c r="B49" s="209"/>
      <c r="C49" s="530" t="s">
        <v>195</v>
      </c>
      <c r="D49" s="530"/>
      <c r="E49" s="530"/>
      <c r="F49" s="190"/>
      <c r="G49" s="190"/>
      <c r="H49" s="190"/>
      <c r="I49" s="190"/>
      <c r="J49" s="192"/>
      <c r="K49" s="190"/>
      <c r="L49" s="210">
        <v>86.08</v>
      </c>
      <c r="M49" s="204"/>
      <c r="N49" s="211">
        <v>1050</v>
      </c>
      <c r="AB49" s="147"/>
      <c r="AC49" s="148"/>
      <c r="AH49" s="148" t="s">
        <v>195</v>
      </c>
    </row>
    <row r="50" spans="1:36" s="144" customFormat="1" ht="60.75">
      <c r="A50" s="188" t="s">
        <v>15</v>
      </c>
      <c r="B50" s="189" t="s">
        <v>231</v>
      </c>
      <c r="C50" s="530" t="s">
        <v>124</v>
      </c>
      <c r="D50" s="530"/>
      <c r="E50" s="530"/>
      <c r="F50" s="190" t="s">
        <v>232</v>
      </c>
      <c r="G50" s="190"/>
      <c r="H50" s="190"/>
      <c r="I50" s="214">
        <v>0.04</v>
      </c>
      <c r="J50" s="192"/>
      <c r="K50" s="190"/>
      <c r="L50" s="192"/>
      <c r="M50" s="190"/>
      <c r="N50" s="193"/>
      <c r="AB50" s="147"/>
      <c r="AC50" s="148" t="s">
        <v>124</v>
      </c>
      <c r="AH50" s="148"/>
    </row>
    <row r="51" spans="1:36" s="144" customFormat="1" ht="20.25">
      <c r="A51" s="222"/>
      <c r="B51" s="202"/>
      <c r="C51" s="523" t="s">
        <v>226</v>
      </c>
      <c r="D51" s="523"/>
      <c r="E51" s="523"/>
      <c r="F51" s="523"/>
      <c r="G51" s="523"/>
      <c r="H51" s="523"/>
      <c r="I51" s="523"/>
      <c r="J51" s="523"/>
      <c r="K51" s="523"/>
      <c r="L51" s="523"/>
      <c r="M51" s="523"/>
      <c r="N51" s="531"/>
      <c r="AB51" s="147"/>
      <c r="AC51" s="148"/>
      <c r="AD51" s="145" t="s">
        <v>226</v>
      </c>
      <c r="AH51" s="148"/>
    </row>
    <row r="52" spans="1:36" s="144" customFormat="1" ht="20.25">
      <c r="A52" s="194"/>
      <c r="B52" s="195">
        <v>1</v>
      </c>
      <c r="C52" s="523" t="s">
        <v>184</v>
      </c>
      <c r="D52" s="523"/>
      <c r="E52" s="523"/>
      <c r="F52" s="196"/>
      <c r="G52" s="196"/>
      <c r="H52" s="196"/>
      <c r="I52" s="196"/>
      <c r="J52" s="197">
        <v>165.95</v>
      </c>
      <c r="K52" s="200">
        <v>0.8</v>
      </c>
      <c r="L52" s="197">
        <v>5.31</v>
      </c>
      <c r="M52" s="198">
        <v>12.21</v>
      </c>
      <c r="N52" s="199">
        <v>65</v>
      </c>
      <c r="AB52" s="147"/>
      <c r="AC52" s="148"/>
      <c r="AE52" s="145" t="s">
        <v>184</v>
      </c>
      <c r="AH52" s="148"/>
    </row>
    <row r="53" spans="1:36" s="144" customFormat="1" ht="20.25">
      <c r="A53" s="194"/>
      <c r="B53" s="202"/>
      <c r="C53" s="523" t="s">
        <v>187</v>
      </c>
      <c r="D53" s="523"/>
      <c r="E53" s="523"/>
      <c r="F53" s="196" t="s">
        <v>188</v>
      </c>
      <c r="G53" s="198">
        <v>12.96</v>
      </c>
      <c r="H53" s="196"/>
      <c r="I53" s="254">
        <v>0.51839999999999997</v>
      </c>
      <c r="J53" s="202"/>
      <c r="K53" s="196"/>
      <c r="L53" s="202"/>
      <c r="M53" s="196"/>
      <c r="N53" s="203"/>
      <c r="AB53" s="147"/>
      <c r="AC53" s="148"/>
      <c r="AF53" s="145" t="s">
        <v>187</v>
      </c>
      <c r="AH53" s="148"/>
    </row>
    <row r="54" spans="1:36" s="144" customFormat="1" ht="20.25">
      <c r="A54" s="194"/>
      <c r="B54" s="202"/>
      <c r="C54" s="578" t="s">
        <v>190</v>
      </c>
      <c r="D54" s="578"/>
      <c r="E54" s="578"/>
      <c r="F54" s="204"/>
      <c r="G54" s="204"/>
      <c r="H54" s="204"/>
      <c r="I54" s="204"/>
      <c r="J54" s="205">
        <v>165.95</v>
      </c>
      <c r="K54" s="204"/>
      <c r="L54" s="205">
        <v>5.31</v>
      </c>
      <c r="M54" s="204"/>
      <c r="N54" s="206"/>
      <c r="AB54" s="147"/>
      <c r="AC54" s="148"/>
      <c r="AG54" s="145" t="s">
        <v>190</v>
      </c>
      <c r="AH54" s="148"/>
    </row>
    <row r="55" spans="1:36" s="144" customFormat="1" ht="20.25">
      <c r="A55" s="194"/>
      <c r="B55" s="202"/>
      <c r="C55" s="523" t="s">
        <v>191</v>
      </c>
      <c r="D55" s="523"/>
      <c r="E55" s="523"/>
      <c r="F55" s="196"/>
      <c r="G55" s="196"/>
      <c r="H55" s="196"/>
      <c r="I55" s="196"/>
      <c r="J55" s="202"/>
      <c r="K55" s="196"/>
      <c r="L55" s="197">
        <v>5.31</v>
      </c>
      <c r="M55" s="196"/>
      <c r="N55" s="199">
        <v>65</v>
      </c>
      <c r="AB55" s="147"/>
      <c r="AC55" s="148"/>
      <c r="AF55" s="145" t="s">
        <v>191</v>
      </c>
      <c r="AH55" s="148"/>
    </row>
    <row r="56" spans="1:36" s="144" customFormat="1" ht="121.5">
      <c r="A56" s="194"/>
      <c r="B56" s="202" t="s">
        <v>227</v>
      </c>
      <c r="C56" s="523" t="s">
        <v>228</v>
      </c>
      <c r="D56" s="523"/>
      <c r="E56" s="523"/>
      <c r="F56" s="196" t="s">
        <v>193</v>
      </c>
      <c r="G56" s="207">
        <v>74</v>
      </c>
      <c r="H56" s="196"/>
      <c r="I56" s="207">
        <v>74</v>
      </c>
      <c r="J56" s="202"/>
      <c r="K56" s="196"/>
      <c r="L56" s="197">
        <v>3.93</v>
      </c>
      <c r="M56" s="196"/>
      <c r="N56" s="199">
        <v>48</v>
      </c>
      <c r="AB56" s="147"/>
      <c r="AC56" s="148"/>
      <c r="AF56" s="145" t="s">
        <v>228</v>
      </c>
      <c r="AH56" s="148"/>
    </row>
    <row r="57" spans="1:36" s="144" customFormat="1" ht="121.5">
      <c r="A57" s="194"/>
      <c r="B57" s="202" t="s">
        <v>229</v>
      </c>
      <c r="C57" s="523" t="s">
        <v>230</v>
      </c>
      <c r="D57" s="523"/>
      <c r="E57" s="523"/>
      <c r="F57" s="196" t="s">
        <v>193</v>
      </c>
      <c r="G57" s="207">
        <v>36</v>
      </c>
      <c r="H57" s="196"/>
      <c r="I57" s="207">
        <v>36</v>
      </c>
      <c r="J57" s="202"/>
      <c r="K57" s="196"/>
      <c r="L57" s="197">
        <v>1.91</v>
      </c>
      <c r="M57" s="196"/>
      <c r="N57" s="199">
        <v>23</v>
      </c>
      <c r="AB57" s="147"/>
      <c r="AC57" s="148"/>
      <c r="AF57" s="145" t="s">
        <v>230</v>
      </c>
      <c r="AH57" s="148"/>
    </row>
    <row r="58" spans="1:36" s="144" customFormat="1" ht="20.25">
      <c r="A58" s="208"/>
      <c r="B58" s="209"/>
      <c r="C58" s="530" t="s">
        <v>195</v>
      </c>
      <c r="D58" s="530"/>
      <c r="E58" s="530"/>
      <c r="F58" s="190"/>
      <c r="G58" s="190"/>
      <c r="H58" s="190"/>
      <c r="I58" s="190"/>
      <c r="J58" s="192"/>
      <c r="K58" s="190"/>
      <c r="L58" s="210">
        <v>11.15</v>
      </c>
      <c r="M58" s="204"/>
      <c r="N58" s="212">
        <v>136</v>
      </c>
      <c r="AB58" s="147"/>
      <c r="AC58" s="148"/>
      <c r="AH58" s="148" t="s">
        <v>195</v>
      </c>
    </row>
    <row r="59" spans="1:36" s="144" customFormat="1" ht="1.5" customHeight="1">
      <c r="A59" s="215"/>
      <c r="B59" s="209"/>
      <c r="C59" s="209"/>
      <c r="D59" s="209"/>
      <c r="E59" s="209"/>
      <c r="F59" s="216"/>
      <c r="G59" s="216"/>
      <c r="H59" s="216"/>
      <c r="I59" s="216"/>
      <c r="J59" s="217"/>
      <c r="K59" s="216"/>
      <c r="L59" s="217"/>
      <c r="M59" s="196"/>
      <c r="N59" s="217"/>
      <c r="AB59" s="147"/>
      <c r="AC59" s="148"/>
      <c r="AH59" s="148"/>
    </row>
    <row r="60" spans="1:36" s="144" customFormat="1" ht="2.25" customHeight="1">
      <c r="A60" s="153"/>
      <c r="B60" s="163"/>
      <c r="C60" s="163"/>
      <c r="D60" s="163"/>
      <c r="E60" s="163"/>
      <c r="F60" s="163"/>
      <c r="G60" s="163"/>
      <c r="H60" s="163"/>
      <c r="I60" s="163"/>
      <c r="J60" s="163"/>
      <c r="K60" s="163"/>
      <c r="L60" s="163"/>
      <c r="M60" s="163"/>
      <c r="N60" s="163"/>
    </row>
    <row r="61" spans="1:36" s="144" customFormat="1" ht="20.25">
      <c r="A61" s="218"/>
      <c r="B61" s="192"/>
      <c r="C61" s="530" t="s">
        <v>60</v>
      </c>
      <c r="D61" s="530"/>
      <c r="E61" s="530"/>
      <c r="F61" s="530"/>
      <c r="G61" s="530"/>
      <c r="H61" s="530"/>
      <c r="I61" s="530"/>
      <c r="J61" s="530"/>
      <c r="K61" s="530"/>
      <c r="L61" s="232"/>
      <c r="M61" s="220"/>
      <c r="N61" s="233"/>
      <c r="AI61" s="148" t="s">
        <v>60</v>
      </c>
    </row>
    <row r="62" spans="1:36" s="144" customFormat="1" ht="20.25">
      <c r="A62" s="234"/>
      <c r="B62" s="202"/>
      <c r="C62" s="523" t="s">
        <v>173</v>
      </c>
      <c r="D62" s="523"/>
      <c r="E62" s="523"/>
      <c r="F62" s="523"/>
      <c r="G62" s="523"/>
      <c r="H62" s="523"/>
      <c r="I62" s="523"/>
      <c r="J62" s="523"/>
      <c r="K62" s="523"/>
      <c r="L62" s="239">
        <v>46.3</v>
      </c>
      <c r="M62" s="235"/>
      <c r="N62" s="240">
        <v>565</v>
      </c>
      <c r="O62" s="149"/>
      <c r="P62" s="149"/>
      <c r="Q62" s="149"/>
      <c r="AI62" s="148"/>
      <c r="AJ62" s="145" t="s">
        <v>173</v>
      </c>
    </row>
    <row r="63" spans="1:36" s="144" customFormat="1" ht="20.25">
      <c r="A63" s="234"/>
      <c r="B63" s="202"/>
      <c r="C63" s="523" t="s">
        <v>174</v>
      </c>
      <c r="D63" s="523"/>
      <c r="E63" s="523"/>
      <c r="F63" s="523"/>
      <c r="G63" s="523"/>
      <c r="H63" s="523"/>
      <c r="I63" s="523"/>
      <c r="J63" s="523"/>
      <c r="K63" s="523"/>
      <c r="L63" s="237"/>
      <c r="M63" s="235"/>
      <c r="N63" s="238"/>
      <c r="O63" s="149"/>
      <c r="P63" s="149"/>
      <c r="Q63" s="149"/>
      <c r="AI63" s="148"/>
      <c r="AJ63" s="145" t="s">
        <v>174</v>
      </c>
    </row>
    <row r="64" spans="1:36" s="144" customFormat="1" ht="20.25">
      <c r="A64" s="234"/>
      <c r="B64" s="202"/>
      <c r="C64" s="523" t="s">
        <v>198</v>
      </c>
      <c r="D64" s="523"/>
      <c r="E64" s="523"/>
      <c r="F64" s="523"/>
      <c r="G64" s="523"/>
      <c r="H64" s="523"/>
      <c r="I64" s="523"/>
      <c r="J64" s="523"/>
      <c r="K64" s="523"/>
      <c r="L64" s="239">
        <v>46.3</v>
      </c>
      <c r="M64" s="235"/>
      <c r="N64" s="240">
        <v>565</v>
      </c>
      <c r="O64" s="149"/>
      <c r="P64" s="149"/>
      <c r="Q64" s="149"/>
      <c r="AI64" s="148"/>
      <c r="AJ64" s="145" t="s">
        <v>198</v>
      </c>
    </row>
    <row r="65" spans="1:37" ht="20.25">
      <c r="A65" s="234"/>
      <c r="B65" s="202"/>
      <c r="C65" s="523" t="s">
        <v>176</v>
      </c>
      <c r="D65" s="523"/>
      <c r="E65" s="523"/>
      <c r="F65" s="523"/>
      <c r="G65" s="523"/>
      <c r="H65" s="523"/>
      <c r="I65" s="523"/>
      <c r="J65" s="523"/>
      <c r="K65" s="523"/>
      <c r="L65" s="239">
        <v>97.23</v>
      </c>
      <c r="M65" s="235"/>
      <c r="N65" s="236">
        <v>1186</v>
      </c>
      <c r="O65" s="149"/>
      <c r="P65" s="149"/>
      <c r="Q65" s="149"/>
      <c r="R65" s="144"/>
      <c r="S65" s="144"/>
      <c r="T65" s="144"/>
      <c r="V65" s="144"/>
      <c r="W65" s="144"/>
      <c r="X65" s="144"/>
      <c r="Y65" s="144"/>
      <c r="Z65" s="144"/>
      <c r="AA65" s="144"/>
      <c r="AB65" s="144"/>
      <c r="AC65" s="144"/>
      <c r="AD65" s="144"/>
      <c r="AE65" s="144"/>
      <c r="AF65" s="144"/>
      <c r="AG65" s="144"/>
      <c r="AH65" s="144"/>
      <c r="AI65" s="148"/>
      <c r="AJ65" s="145" t="s">
        <v>176</v>
      </c>
      <c r="AK65" s="144"/>
    </row>
    <row r="66" spans="1:37" ht="20.25">
      <c r="A66" s="234"/>
      <c r="B66" s="202"/>
      <c r="C66" s="523" t="s">
        <v>400</v>
      </c>
      <c r="D66" s="523"/>
      <c r="E66" s="523"/>
      <c r="F66" s="523"/>
      <c r="G66" s="523"/>
      <c r="H66" s="523"/>
      <c r="I66" s="523"/>
      <c r="J66" s="523"/>
      <c r="K66" s="523"/>
      <c r="L66" s="239">
        <v>97.23</v>
      </c>
      <c r="M66" s="235"/>
      <c r="N66" s="236">
        <v>1186</v>
      </c>
      <c r="O66" s="149"/>
      <c r="P66" s="149"/>
      <c r="Q66" s="149"/>
      <c r="R66" s="144"/>
      <c r="S66" s="144"/>
      <c r="T66" s="144"/>
      <c r="V66" s="144"/>
      <c r="W66" s="144"/>
      <c r="X66" s="144"/>
      <c r="Y66" s="144"/>
      <c r="Z66" s="144"/>
      <c r="AA66" s="144"/>
      <c r="AB66" s="144"/>
      <c r="AC66" s="144"/>
      <c r="AD66" s="144"/>
      <c r="AE66" s="144"/>
      <c r="AF66" s="144"/>
      <c r="AG66" s="144"/>
      <c r="AH66" s="144"/>
      <c r="AI66" s="148"/>
      <c r="AJ66" s="145" t="s">
        <v>400</v>
      </c>
      <c r="AK66" s="144"/>
    </row>
    <row r="67" spans="1:37" ht="20.25">
      <c r="A67" s="234"/>
      <c r="B67" s="202"/>
      <c r="C67" s="523" t="s">
        <v>177</v>
      </c>
      <c r="D67" s="523"/>
      <c r="E67" s="523"/>
      <c r="F67" s="523"/>
      <c r="G67" s="523"/>
      <c r="H67" s="523"/>
      <c r="I67" s="523"/>
      <c r="J67" s="523"/>
      <c r="K67" s="523"/>
      <c r="L67" s="237"/>
      <c r="M67" s="235"/>
      <c r="N67" s="238"/>
      <c r="O67" s="149"/>
      <c r="P67" s="149"/>
      <c r="Q67" s="149"/>
      <c r="R67" s="144"/>
      <c r="S67" s="144"/>
      <c r="T67" s="144"/>
      <c r="V67" s="144"/>
      <c r="W67" s="144"/>
      <c r="X67" s="144"/>
      <c r="Y67" s="144"/>
      <c r="Z67" s="144"/>
      <c r="AA67" s="144"/>
      <c r="AB67" s="144"/>
      <c r="AC67" s="144"/>
      <c r="AD67" s="144"/>
      <c r="AE67" s="144"/>
      <c r="AF67" s="144"/>
      <c r="AG67" s="144"/>
      <c r="AH67" s="144"/>
      <c r="AI67" s="148"/>
      <c r="AJ67" s="145" t="s">
        <v>177</v>
      </c>
      <c r="AK67" s="144"/>
    </row>
    <row r="68" spans="1:37" ht="20.25">
      <c r="A68" s="234"/>
      <c r="B68" s="202"/>
      <c r="C68" s="523" t="s">
        <v>401</v>
      </c>
      <c r="D68" s="523"/>
      <c r="E68" s="523"/>
      <c r="F68" s="523"/>
      <c r="G68" s="523"/>
      <c r="H68" s="523"/>
      <c r="I68" s="523"/>
      <c r="J68" s="523"/>
      <c r="K68" s="523"/>
      <c r="L68" s="239">
        <v>46.3</v>
      </c>
      <c r="M68" s="235"/>
      <c r="N68" s="240">
        <v>565</v>
      </c>
      <c r="O68" s="149"/>
      <c r="P68" s="149"/>
      <c r="Q68" s="149"/>
      <c r="R68" s="144"/>
      <c r="S68" s="144"/>
      <c r="T68" s="144"/>
      <c r="V68" s="144"/>
      <c r="W68" s="144"/>
      <c r="X68" s="144"/>
      <c r="Y68" s="144"/>
      <c r="Z68" s="144"/>
      <c r="AA68" s="144"/>
      <c r="AB68" s="144"/>
      <c r="AC68" s="144"/>
      <c r="AD68" s="144"/>
      <c r="AE68" s="144"/>
      <c r="AF68" s="144"/>
      <c r="AG68" s="144"/>
      <c r="AH68" s="144"/>
      <c r="AI68" s="148"/>
      <c r="AJ68" s="145" t="s">
        <v>401</v>
      </c>
      <c r="AK68" s="144"/>
    </row>
    <row r="69" spans="1:37" ht="20.25">
      <c r="A69" s="234"/>
      <c r="B69" s="202"/>
      <c r="C69" s="523" t="s">
        <v>402</v>
      </c>
      <c r="D69" s="523"/>
      <c r="E69" s="523"/>
      <c r="F69" s="523"/>
      <c r="G69" s="523"/>
      <c r="H69" s="523"/>
      <c r="I69" s="523"/>
      <c r="J69" s="523"/>
      <c r="K69" s="523"/>
      <c r="L69" s="239">
        <v>34.26</v>
      </c>
      <c r="M69" s="235"/>
      <c r="N69" s="240">
        <v>418</v>
      </c>
      <c r="O69" s="149"/>
      <c r="P69" s="149"/>
      <c r="Q69" s="149"/>
      <c r="R69" s="144"/>
      <c r="S69" s="144"/>
      <c r="T69" s="144"/>
      <c r="V69" s="144"/>
      <c r="W69" s="144"/>
      <c r="X69" s="144"/>
      <c r="Y69" s="144"/>
      <c r="Z69" s="144"/>
      <c r="AA69" s="144"/>
      <c r="AB69" s="144"/>
      <c r="AC69" s="144"/>
      <c r="AD69" s="144"/>
      <c r="AE69" s="144"/>
      <c r="AF69" s="144"/>
      <c r="AG69" s="144"/>
      <c r="AH69" s="144"/>
      <c r="AI69" s="148"/>
      <c r="AJ69" s="145" t="s">
        <v>402</v>
      </c>
      <c r="AK69" s="144"/>
    </row>
    <row r="70" spans="1:37" ht="20.25">
      <c r="A70" s="234"/>
      <c r="B70" s="202"/>
      <c r="C70" s="523" t="s">
        <v>403</v>
      </c>
      <c r="D70" s="523"/>
      <c r="E70" s="523"/>
      <c r="F70" s="523"/>
      <c r="G70" s="523"/>
      <c r="H70" s="523"/>
      <c r="I70" s="523"/>
      <c r="J70" s="523"/>
      <c r="K70" s="523"/>
      <c r="L70" s="239">
        <v>16.670000000000002</v>
      </c>
      <c r="M70" s="235"/>
      <c r="N70" s="240">
        <v>203</v>
      </c>
      <c r="O70" s="149"/>
      <c r="P70" s="149"/>
      <c r="Q70" s="149"/>
      <c r="R70" s="144"/>
      <c r="S70" s="144"/>
      <c r="T70" s="144"/>
      <c r="V70" s="144"/>
      <c r="W70" s="144"/>
      <c r="X70" s="144"/>
      <c r="Y70" s="144"/>
      <c r="Z70" s="144"/>
      <c r="AA70" s="144"/>
      <c r="AB70" s="144"/>
      <c r="AC70" s="144"/>
      <c r="AD70" s="144"/>
      <c r="AE70" s="144"/>
      <c r="AF70" s="144"/>
      <c r="AG70" s="144"/>
      <c r="AH70" s="144"/>
      <c r="AI70" s="148"/>
      <c r="AJ70" s="145" t="s">
        <v>403</v>
      </c>
      <c r="AK70" s="144"/>
    </row>
    <row r="71" spans="1:37" ht="20.25">
      <c r="A71" s="234"/>
      <c r="B71" s="202"/>
      <c r="C71" s="523" t="s">
        <v>394</v>
      </c>
      <c r="D71" s="523"/>
      <c r="E71" s="523"/>
      <c r="F71" s="523"/>
      <c r="G71" s="523"/>
      <c r="H71" s="523"/>
      <c r="I71" s="523"/>
      <c r="J71" s="523"/>
      <c r="K71" s="523"/>
      <c r="L71" s="239">
        <v>46.3</v>
      </c>
      <c r="M71" s="235"/>
      <c r="N71" s="240">
        <v>565</v>
      </c>
      <c r="O71" s="149"/>
      <c r="P71" s="149"/>
      <c r="Q71" s="149"/>
      <c r="R71" s="144"/>
      <c r="S71" s="144"/>
      <c r="T71" s="144"/>
      <c r="V71" s="144"/>
      <c r="W71" s="144"/>
      <c r="X71" s="144"/>
      <c r="Y71" s="144"/>
      <c r="Z71" s="144"/>
      <c r="AA71" s="144"/>
      <c r="AB71" s="144"/>
      <c r="AC71" s="144"/>
      <c r="AD71" s="144"/>
      <c r="AE71" s="144"/>
      <c r="AF71" s="144"/>
      <c r="AG71" s="144"/>
      <c r="AH71" s="144"/>
      <c r="AI71" s="148"/>
      <c r="AJ71" s="145" t="s">
        <v>394</v>
      </c>
      <c r="AK71" s="144"/>
    </row>
    <row r="72" spans="1:37" ht="20.25">
      <c r="A72" s="234"/>
      <c r="B72" s="202"/>
      <c r="C72" s="523" t="s">
        <v>395</v>
      </c>
      <c r="D72" s="523"/>
      <c r="E72" s="523"/>
      <c r="F72" s="523"/>
      <c r="G72" s="523"/>
      <c r="H72" s="523"/>
      <c r="I72" s="523"/>
      <c r="J72" s="523"/>
      <c r="K72" s="523"/>
      <c r="L72" s="239">
        <v>34.26</v>
      </c>
      <c r="M72" s="235"/>
      <c r="N72" s="240">
        <v>418</v>
      </c>
      <c r="O72" s="149"/>
      <c r="P72" s="149"/>
      <c r="Q72" s="149"/>
      <c r="R72" s="144"/>
      <c r="S72" s="144"/>
      <c r="T72" s="144"/>
      <c r="V72" s="144"/>
      <c r="W72" s="144"/>
      <c r="X72" s="144"/>
      <c r="Y72" s="144"/>
      <c r="Z72" s="144"/>
      <c r="AA72" s="144"/>
      <c r="AB72" s="144"/>
      <c r="AC72" s="144"/>
      <c r="AD72" s="144"/>
      <c r="AE72" s="144"/>
      <c r="AF72" s="144"/>
      <c r="AG72" s="144"/>
      <c r="AH72" s="144"/>
      <c r="AI72" s="148"/>
      <c r="AJ72" s="145" t="s">
        <v>395</v>
      </c>
      <c r="AK72" s="144"/>
    </row>
    <row r="73" spans="1:37" ht="20.25">
      <c r="A73" s="234"/>
      <c r="B73" s="202"/>
      <c r="C73" s="523" t="s">
        <v>396</v>
      </c>
      <c r="D73" s="523"/>
      <c r="E73" s="523"/>
      <c r="F73" s="523"/>
      <c r="G73" s="523"/>
      <c r="H73" s="523"/>
      <c r="I73" s="523"/>
      <c r="J73" s="523"/>
      <c r="K73" s="523"/>
      <c r="L73" s="239">
        <v>16.670000000000002</v>
      </c>
      <c r="M73" s="235"/>
      <c r="N73" s="240">
        <v>203</v>
      </c>
      <c r="O73" s="149"/>
      <c r="P73" s="149"/>
      <c r="Q73" s="149"/>
      <c r="R73" s="144"/>
      <c r="S73" s="144"/>
      <c r="T73" s="144"/>
      <c r="V73" s="144"/>
      <c r="W73" s="144"/>
      <c r="X73" s="144"/>
      <c r="Y73" s="144"/>
      <c r="Z73" s="144"/>
      <c r="AA73" s="144"/>
      <c r="AB73" s="144"/>
      <c r="AC73" s="144"/>
      <c r="AD73" s="144"/>
      <c r="AE73" s="144"/>
      <c r="AF73" s="144"/>
      <c r="AG73" s="144"/>
      <c r="AH73" s="144"/>
      <c r="AI73" s="148"/>
      <c r="AJ73" s="145" t="s">
        <v>396</v>
      </c>
      <c r="AK73" s="144"/>
    </row>
    <row r="74" spans="1:37" ht="20.25">
      <c r="A74" s="234"/>
      <c r="B74" s="217"/>
      <c r="C74" s="524" t="s">
        <v>61</v>
      </c>
      <c r="D74" s="524"/>
      <c r="E74" s="524"/>
      <c r="F74" s="524"/>
      <c r="G74" s="524"/>
      <c r="H74" s="524"/>
      <c r="I74" s="524"/>
      <c r="J74" s="524"/>
      <c r="K74" s="524"/>
      <c r="L74" s="255">
        <v>97.23</v>
      </c>
      <c r="M74" s="242"/>
      <c r="N74" s="243">
        <v>1186</v>
      </c>
      <c r="O74" s="149"/>
      <c r="P74" s="149"/>
      <c r="Q74" s="149"/>
      <c r="R74" s="144"/>
      <c r="S74" s="144"/>
      <c r="T74" s="144"/>
      <c r="V74" s="144"/>
      <c r="W74" s="144"/>
      <c r="X74" s="144"/>
      <c r="Y74" s="144"/>
      <c r="Z74" s="144"/>
      <c r="AA74" s="144"/>
      <c r="AB74" s="144"/>
      <c r="AC74" s="144"/>
      <c r="AD74" s="144"/>
      <c r="AE74" s="144"/>
      <c r="AF74" s="144"/>
      <c r="AG74" s="144"/>
      <c r="AH74" s="144"/>
      <c r="AI74" s="148"/>
      <c r="AJ74" s="144"/>
      <c r="AK74" s="148" t="s">
        <v>61</v>
      </c>
    </row>
    <row r="75" spans="1:37" ht="1.5" customHeight="1">
      <c r="A75" s="153"/>
      <c r="B75" s="217"/>
      <c r="C75" s="209"/>
      <c r="D75" s="209"/>
      <c r="E75" s="209"/>
      <c r="F75" s="209"/>
      <c r="G75" s="209"/>
      <c r="H75" s="209"/>
      <c r="I75" s="209"/>
      <c r="J75" s="209"/>
      <c r="K75" s="209"/>
      <c r="L75" s="241"/>
      <c r="M75" s="244"/>
      <c r="N75" s="245"/>
      <c r="R75" s="144"/>
      <c r="S75" s="144"/>
      <c r="T75" s="144"/>
      <c r="V75" s="144"/>
      <c r="W75" s="144"/>
      <c r="X75" s="144"/>
      <c r="Y75" s="144"/>
      <c r="Z75" s="144"/>
      <c r="AA75" s="144"/>
      <c r="AB75" s="144"/>
      <c r="AC75" s="144"/>
      <c r="AD75" s="144"/>
      <c r="AE75" s="144"/>
      <c r="AF75" s="144"/>
      <c r="AG75" s="144"/>
      <c r="AH75" s="144"/>
      <c r="AI75" s="144"/>
      <c r="AJ75" s="144"/>
      <c r="AK75" s="144"/>
    </row>
    <row r="76" spans="1:37" ht="20.25">
      <c r="A76" s="246"/>
      <c r="B76" s="247"/>
      <c r="C76" s="247"/>
      <c r="D76" s="247"/>
      <c r="E76" s="247"/>
      <c r="F76" s="247"/>
      <c r="G76" s="247"/>
      <c r="H76" s="247"/>
      <c r="I76" s="247"/>
      <c r="J76" s="247"/>
      <c r="K76" s="247"/>
      <c r="L76" s="247"/>
      <c r="M76" s="247"/>
      <c r="N76" s="247"/>
      <c r="R76" s="144"/>
      <c r="S76" s="144"/>
      <c r="T76" s="144"/>
      <c r="V76" s="144"/>
      <c r="W76" s="144"/>
      <c r="X76" s="144"/>
      <c r="Y76" s="144"/>
      <c r="Z76" s="144"/>
      <c r="AA76" s="144"/>
      <c r="AB76" s="144"/>
      <c r="AC76" s="144"/>
      <c r="AD76" s="144"/>
      <c r="AE76" s="144"/>
      <c r="AF76" s="144"/>
      <c r="AG76" s="144"/>
      <c r="AH76" s="144"/>
      <c r="AI76" s="144"/>
      <c r="AJ76" s="144"/>
      <c r="AK76" s="144"/>
    </row>
    <row r="77" spans="1:37" ht="45" customHeight="1">
      <c r="A77" s="162"/>
      <c r="B77" s="237" t="s">
        <v>178</v>
      </c>
      <c r="C77" s="521" t="s">
        <v>415</v>
      </c>
      <c r="D77" s="521"/>
      <c r="E77" s="521"/>
      <c r="F77" s="521"/>
      <c r="G77" s="521"/>
      <c r="H77" s="521"/>
      <c r="I77" s="521"/>
      <c r="J77" s="521"/>
      <c r="K77" s="521"/>
      <c r="L77" s="521"/>
      <c r="M77" s="153"/>
      <c r="N77" s="153"/>
      <c r="R77" s="144"/>
      <c r="S77" s="144"/>
      <c r="T77" s="144"/>
      <c r="V77" s="144"/>
      <c r="W77" s="144"/>
      <c r="X77" s="144"/>
      <c r="Y77" s="144"/>
      <c r="Z77" s="144"/>
      <c r="AA77" s="144"/>
      <c r="AB77" s="144"/>
      <c r="AC77" s="144"/>
      <c r="AD77" s="144"/>
      <c r="AE77" s="144"/>
      <c r="AF77" s="144"/>
      <c r="AG77" s="144"/>
      <c r="AH77" s="144"/>
      <c r="AI77" s="144"/>
      <c r="AJ77" s="144"/>
      <c r="AK77" s="144"/>
    </row>
    <row r="78" spans="1:37" ht="21" customHeight="1">
      <c r="A78" s="162"/>
      <c r="B78" s="154"/>
      <c r="C78" s="522" t="s">
        <v>179</v>
      </c>
      <c r="D78" s="522"/>
      <c r="E78" s="522"/>
      <c r="F78" s="522"/>
      <c r="G78" s="522"/>
      <c r="H78" s="522"/>
      <c r="I78" s="522"/>
      <c r="J78" s="522"/>
      <c r="K78" s="522"/>
      <c r="L78" s="522"/>
      <c r="M78" s="153"/>
      <c r="N78" s="153"/>
      <c r="R78" s="144"/>
      <c r="S78" s="144"/>
      <c r="T78" s="144"/>
      <c r="V78" s="144"/>
      <c r="W78" s="144"/>
      <c r="X78" s="144"/>
      <c r="Y78" s="144"/>
      <c r="Z78" s="144"/>
      <c r="AA78" s="144"/>
      <c r="AB78" s="144"/>
      <c r="AC78" s="144"/>
      <c r="AD78" s="144"/>
      <c r="AE78" s="144"/>
      <c r="AF78" s="144"/>
      <c r="AG78" s="144"/>
      <c r="AH78" s="144"/>
      <c r="AI78" s="144"/>
      <c r="AJ78" s="144"/>
      <c r="AK78" s="144"/>
    </row>
    <row r="79" spans="1:37" ht="32.25" customHeight="1">
      <c r="A79" s="162"/>
      <c r="B79" s="237" t="s">
        <v>180</v>
      </c>
      <c r="C79" s="521" t="s">
        <v>416</v>
      </c>
      <c r="D79" s="521"/>
      <c r="E79" s="521"/>
      <c r="F79" s="521"/>
      <c r="G79" s="521"/>
      <c r="H79" s="521"/>
      <c r="I79" s="521"/>
      <c r="J79" s="521"/>
      <c r="K79" s="521"/>
      <c r="L79" s="521"/>
      <c r="M79" s="153"/>
      <c r="N79" s="153"/>
      <c r="R79" s="144"/>
      <c r="S79" s="144"/>
      <c r="T79" s="144"/>
      <c r="V79" s="144"/>
      <c r="W79" s="144"/>
      <c r="X79" s="144"/>
      <c r="Y79" s="144"/>
      <c r="Z79" s="144"/>
      <c r="AA79" s="144"/>
      <c r="AB79" s="144"/>
      <c r="AC79" s="144"/>
      <c r="AD79" s="144"/>
      <c r="AE79" s="144"/>
      <c r="AF79" s="144"/>
      <c r="AG79" s="144"/>
      <c r="AH79" s="144"/>
      <c r="AI79" s="144"/>
      <c r="AJ79" s="144"/>
      <c r="AK79" s="144"/>
    </row>
    <row r="80" spans="1:37" ht="22.5" customHeight="1">
      <c r="A80" s="162"/>
      <c r="B80" s="153"/>
      <c r="C80" s="522" t="s">
        <v>179</v>
      </c>
      <c r="D80" s="522"/>
      <c r="E80" s="522"/>
      <c r="F80" s="522"/>
      <c r="G80" s="522"/>
      <c r="H80" s="522"/>
      <c r="I80" s="522"/>
      <c r="J80" s="522"/>
      <c r="K80" s="522"/>
      <c r="L80" s="522"/>
      <c r="M80" s="153"/>
      <c r="N80" s="153"/>
      <c r="R80" s="144"/>
      <c r="S80" s="144"/>
      <c r="T80" s="144"/>
      <c r="V80" s="144"/>
      <c r="W80" s="144"/>
      <c r="X80" s="144"/>
      <c r="Y80" s="144"/>
      <c r="Z80" s="144"/>
      <c r="AA80" s="144"/>
      <c r="AB80" s="144"/>
      <c r="AC80" s="144"/>
      <c r="AD80" s="144"/>
      <c r="AE80" s="144"/>
      <c r="AF80" s="144"/>
      <c r="AG80" s="144"/>
      <c r="AH80" s="144"/>
      <c r="AI80" s="144"/>
      <c r="AJ80" s="144"/>
      <c r="AK80" s="144"/>
    </row>
    <row r="82" spans="2:6" s="144" customFormat="1" ht="11.25">
      <c r="B82" s="150"/>
      <c r="D82" s="150"/>
      <c r="F82" s="150"/>
    </row>
    <row r="86" spans="2:6" s="144" customFormat="1" ht="11.25"/>
    <row r="103" s="144" customFormat="1" ht="11.25"/>
    <row r="106" s="144" customFormat="1" ht="11.25"/>
    <row r="159" s="144" customFormat="1" ht="11.25"/>
    <row r="160" s="144" customFormat="1" ht="11.25"/>
    <row r="163" s="144" customFormat="1" ht="11.25"/>
    <row r="180" s="144" customFormat="1" ht="11.25"/>
    <row r="181" s="144" customFormat="1" ht="11.25"/>
    <row r="193" s="144" customFormat="1" ht="11.25"/>
    <row r="207" s="144" customFormat="1" ht="11.25"/>
  </sheetData>
  <mergeCells count="66">
    <mergeCell ref="C7:D7"/>
    <mergeCell ref="J4:N4"/>
    <mergeCell ref="J5:N6"/>
    <mergeCell ref="M7:N7"/>
    <mergeCell ref="A4:C4"/>
    <mergeCell ref="A5:D5"/>
    <mergeCell ref="A6:D6"/>
    <mergeCell ref="L32:M32"/>
    <mergeCell ref="D10:N10"/>
    <mergeCell ref="A13:N13"/>
    <mergeCell ref="A14:N14"/>
    <mergeCell ref="A16:N16"/>
    <mergeCell ref="A17:N17"/>
    <mergeCell ref="A18:N18"/>
    <mergeCell ref="A20:N20"/>
    <mergeCell ref="A21:N21"/>
    <mergeCell ref="B23:F23"/>
    <mergeCell ref="B24:F24"/>
    <mergeCell ref="L31:M31"/>
    <mergeCell ref="C43:E43"/>
    <mergeCell ref="L33:M33"/>
    <mergeCell ref="A36:A38"/>
    <mergeCell ref="B36:B38"/>
    <mergeCell ref="C36:E38"/>
    <mergeCell ref="F36:F38"/>
    <mergeCell ref="G36:I37"/>
    <mergeCell ref="J36:L37"/>
    <mergeCell ref="M36:M38"/>
    <mergeCell ref="N36:N38"/>
    <mergeCell ref="C39:E39"/>
    <mergeCell ref="A40:N40"/>
    <mergeCell ref="C41:E41"/>
    <mergeCell ref="C42:N42"/>
    <mergeCell ref="C55:E55"/>
    <mergeCell ref="C44:E44"/>
    <mergeCell ref="C45:E45"/>
    <mergeCell ref="C46:E46"/>
    <mergeCell ref="C47:E47"/>
    <mergeCell ref="C48:E48"/>
    <mergeCell ref="C49:E49"/>
    <mergeCell ref="C50:E50"/>
    <mergeCell ref="C51:N51"/>
    <mergeCell ref="C52:E52"/>
    <mergeCell ref="C53:E53"/>
    <mergeCell ref="C54:E54"/>
    <mergeCell ref="C69:K69"/>
    <mergeCell ref="C56:E56"/>
    <mergeCell ref="C57:E57"/>
    <mergeCell ref="C58:E58"/>
    <mergeCell ref="C61:K61"/>
    <mergeCell ref="C62:K62"/>
    <mergeCell ref="C63:K63"/>
    <mergeCell ref="C64:K64"/>
    <mergeCell ref="C65:K65"/>
    <mergeCell ref="C66:K66"/>
    <mergeCell ref="C67:K67"/>
    <mergeCell ref="C68:K68"/>
    <mergeCell ref="C78:L78"/>
    <mergeCell ref="C79:L79"/>
    <mergeCell ref="C80:L80"/>
    <mergeCell ref="C70:K70"/>
    <mergeCell ref="C71:K71"/>
    <mergeCell ref="C72:K72"/>
    <mergeCell ref="C73:K73"/>
    <mergeCell ref="C74:K74"/>
    <mergeCell ref="C77:L77"/>
  </mergeCells>
  <printOptions horizontalCentered="1"/>
  <pageMargins left="0.78740157480314965" right="0.23622047244094491" top="0.35433070866141736" bottom="0.31496062992125984" header="0.11811023622047245" footer="0.11811023622047245"/>
  <pageSetup paperSize="9" scale="36" fitToHeight="0" orientation="portrait" r:id="rId1"/>
  <headerFooter>
    <oddHeader>&amp;LГРАНД-Смета, версия 2022.1</oddHeader>
    <oddFooter>&amp;R&amp;8Страница &amp;P</oddFooter>
  </headerFooter>
  <rowBreaks count="1" manualBreakCount="1">
    <brk id="70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7DBF48-A51E-41A2-86CF-A5CAF337F4E7}">
  <dimension ref="A1:N48"/>
  <sheetViews>
    <sheetView topLeftCell="A34" workbookViewId="0">
      <selection activeCell="J17" sqref="J17"/>
    </sheetView>
  </sheetViews>
  <sheetFormatPr defaultRowHeight="15"/>
  <cols>
    <col min="2" max="2" width="12.5703125" customWidth="1"/>
    <col min="3" max="3" width="24" customWidth="1"/>
    <col min="4" max="4" width="48.85546875" customWidth="1"/>
    <col min="5" max="5" width="13.5703125" customWidth="1"/>
    <col min="6" max="6" width="20" customWidth="1"/>
    <col min="7" max="7" width="12" customWidth="1"/>
    <col min="8" max="8" width="12.42578125" customWidth="1"/>
    <col min="9" max="9" width="13.140625" customWidth="1"/>
    <col min="10" max="11" width="13.5703125" customWidth="1"/>
    <col min="13" max="13" width="13.5703125" customWidth="1"/>
    <col min="14" max="14" width="12.85546875" customWidth="1"/>
  </cols>
  <sheetData>
    <row r="1" spans="1:14">
      <c r="A1" s="278"/>
      <c r="B1" s="278"/>
      <c r="C1" s="278"/>
      <c r="D1" s="278"/>
      <c r="E1" s="278"/>
      <c r="F1" s="278"/>
      <c r="G1" s="278"/>
      <c r="H1" s="278"/>
      <c r="I1" s="278"/>
      <c r="J1" s="278"/>
      <c r="K1" s="278"/>
      <c r="L1" s="279" t="s">
        <v>562</v>
      </c>
      <c r="M1" s="278"/>
      <c r="N1" s="278"/>
    </row>
    <row r="2" spans="1:14">
      <c r="A2" s="278"/>
      <c r="B2" s="278"/>
      <c r="C2" s="278"/>
      <c r="D2" s="278"/>
      <c r="E2" s="278"/>
      <c r="F2" s="278"/>
      <c r="G2" s="278"/>
      <c r="H2" s="278"/>
      <c r="I2" s="278"/>
      <c r="J2" s="278"/>
      <c r="K2" s="278"/>
      <c r="L2" s="279" t="s">
        <v>422</v>
      </c>
      <c r="M2" s="278"/>
      <c r="N2" s="278"/>
    </row>
    <row r="3" spans="1:14">
      <c r="A3" s="280"/>
      <c r="B3" s="280"/>
      <c r="C3" s="280"/>
      <c r="D3" s="280"/>
      <c r="E3" s="280"/>
      <c r="F3" s="280"/>
      <c r="G3" s="280"/>
      <c r="H3" s="280"/>
      <c r="I3" s="326"/>
      <c r="J3" s="280"/>
      <c r="K3" s="280"/>
      <c r="L3" s="280"/>
      <c r="M3" s="280"/>
      <c r="N3" s="281" t="s">
        <v>561</v>
      </c>
    </row>
    <row r="4" spans="1:14">
      <c r="A4" s="280"/>
      <c r="B4" s="280"/>
      <c r="C4" s="282"/>
      <c r="D4" s="280"/>
      <c r="E4" s="280"/>
      <c r="F4" s="280"/>
      <c r="G4" s="280"/>
      <c r="H4" s="280"/>
      <c r="I4" s="326"/>
      <c r="J4" s="280"/>
      <c r="K4" s="282"/>
      <c r="L4" s="280"/>
      <c r="M4" s="280"/>
      <c r="N4" s="280"/>
    </row>
    <row r="5" spans="1:14">
      <c r="A5" s="280"/>
      <c r="B5" s="280"/>
      <c r="C5" s="282"/>
      <c r="D5" s="280"/>
      <c r="E5" s="280"/>
      <c r="F5" s="280"/>
      <c r="G5" s="280"/>
      <c r="H5" s="280"/>
      <c r="I5" s="280"/>
      <c r="J5" s="280"/>
      <c r="K5" s="282"/>
      <c r="L5" s="280"/>
      <c r="M5" s="280"/>
      <c r="N5" s="280"/>
    </row>
    <row r="6" spans="1:14">
      <c r="A6" s="588" t="s">
        <v>11</v>
      </c>
      <c r="B6" s="588"/>
      <c r="C6" s="285"/>
      <c r="D6" s="286"/>
      <c r="E6" s="286"/>
      <c r="F6" s="286"/>
      <c r="G6" s="286"/>
      <c r="H6" s="286"/>
      <c r="I6" s="286"/>
      <c r="J6" s="588" t="s">
        <v>12</v>
      </c>
      <c r="K6" s="588"/>
      <c r="L6" s="286"/>
      <c r="M6" s="286"/>
      <c r="N6" s="286"/>
    </row>
    <row r="7" spans="1:14" ht="15.75">
      <c r="A7" s="287"/>
      <c r="B7" s="287"/>
      <c r="C7" s="288"/>
      <c r="D7" s="286"/>
      <c r="E7" s="286"/>
      <c r="F7" s="286"/>
      <c r="G7" s="286"/>
      <c r="H7" s="286"/>
      <c r="I7" s="327"/>
      <c r="J7" s="318"/>
      <c r="K7" s="318"/>
      <c r="L7" s="319" t="s">
        <v>423</v>
      </c>
      <c r="M7" s="286"/>
      <c r="N7" s="286"/>
    </row>
    <row r="8" spans="1:14" ht="15.75">
      <c r="A8" s="287"/>
      <c r="B8" s="287"/>
      <c r="C8" s="288"/>
      <c r="D8" s="286"/>
      <c r="E8" s="286"/>
      <c r="F8" s="286"/>
      <c r="G8" s="286"/>
      <c r="H8" s="286"/>
      <c r="I8" s="327"/>
      <c r="J8" s="318"/>
      <c r="K8" s="318"/>
      <c r="L8" s="319" t="s">
        <v>424</v>
      </c>
      <c r="M8" s="286"/>
      <c r="N8" s="286"/>
    </row>
    <row r="9" spans="1:14" ht="15.75">
      <c r="A9" s="287"/>
      <c r="B9" s="287"/>
      <c r="C9" s="289"/>
      <c r="D9" s="286"/>
      <c r="E9" s="286"/>
      <c r="F9" s="286"/>
      <c r="G9" s="286"/>
      <c r="H9" s="286"/>
      <c r="I9" s="289"/>
      <c r="J9" s="318"/>
      <c r="K9" s="318"/>
      <c r="L9" s="319"/>
      <c r="M9" s="286"/>
      <c r="N9" s="286"/>
    </row>
    <row r="10" spans="1:14" ht="15.75">
      <c r="A10" s="287"/>
      <c r="B10" s="287"/>
      <c r="C10" s="289"/>
      <c r="D10" s="286"/>
      <c r="E10" s="286"/>
      <c r="F10" s="286"/>
      <c r="G10" s="286"/>
      <c r="H10" s="286"/>
      <c r="I10" s="289"/>
      <c r="J10" s="318"/>
      <c r="K10" s="318"/>
      <c r="L10" s="319"/>
      <c r="M10" s="286"/>
      <c r="N10" s="286"/>
    </row>
    <row r="11" spans="1:14" ht="15.75">
      <c r="A11" s="287" t="s">
        <v>496</v>
      </c>
      <c r="B11" s="287"/>
      <c r="C11" s="289"/>
      <c r="D11" s="286"/>
      <c r="E11" s="286"/>
      <c r="F11" s="286"/>
      <c r="G11" s="286"/>
      <c r="H11" s="286"/>
      <c r="I11" s="289"/>
      <c r="J11" s="318"/>
      <c r="K11" s="318"/>
      <c r="L11" s="319" t="s">
        <v>425</v>
      </c>
      <c r="M11" s="286"/>
      <c r="N11" s="286"/>
    </row>
    <row r="12" spans="1:14" ht="15.75">
      <c r="A12" s="328"/>
      <c r="B12" s="328"/>
      <c r="C12" s="329"/>
      <c r="D12" s="329"/>
      <c r="E12" s="329"/>
      <c r="F12" s="329"/>
      <c r="G12" s="329"/>
      <c r="H12" s="329"/>
      <c r="I12" s="329"/>
      <c r="J12" s="329" t="s">
        <v>563</v>
      </c>
      <c r="K12" s="329"/>
      <c r="L12" s="329"/>
      <c r="M12" s="330"/>
      <c r="N12" s="331"/>
    </row>
    <row r="13" spans="1:14" ht="15.75">
      <c r="A13" s="328"/>
      <c r="B13" s="328"/>
      <c r="C13" s="329"/>
      <c r="D13" s="329"/>
      <c r="E13" s="329"/>
      <c r="F13" s="329"/>
      <c r="G13" s="329"/>
      <c r="H13" s="329"/>
      <c r="I13" s="329"/>
      <c r="J13" s="329"/>
      <c r="K13" s="329"/>
      <c r="L13" s="329"/>
      <c r="M13" s="330"/>
      <c r="N13" s="331"/>
    </row>
    <row r="14" spans="1:14" ht="15.75">
      <c r="A14" s="332"/>
      <c r="B14" s="329"/>
      <c r="C14" s="329"/>
      <c r="D14" s="329"/>
      <c r="E14" s="329"/>
      <c r="F14" s="329"/>
      <c r="G14" s="329"/>
      <c r="H14" s="329"/>
      <c r="I14" s="329"/>
      <c r="J14" s="329"/>
      <c r="K14" s="329"/>
      <c r="L14" s="329"/>
      <c r="M14" s="330"/>
      <c r="N14" s="329"/>
    </row>
    <row r="15" spans="1:14" ht="15.75">
      <c r="A15" s="609" t="s">
        <v>499</v>
      </c>
      <c r="B15" s="609"/>
      <c r="C15" s="609"/>
      <c r="D15" s="609"/>
      <c r="E15" s="609"/>
      <c r="F15" s="609"/>
      <c r="G15" s="609"/>
      <c r="H15" s="609"/>
      <c r="I15" s="609"/>
      <c r="J15" s="609"/>
      <c r="K15" s="609"/>
      <c r="L15" s="609"/>
      <c r="M15" s="609"/>
      <c r="N15" s="609"/>
    </row>
    <row r="16" spans="1:14" ht="15.75">
      <c r="A16" s="610" t="s">
        <v>285</v>
      </c>
      <c r="B16" s="610"/>
      <c r="C16" s="610"/>
      <c r="D16" s="610"/>
      <c r="E16" s="610"/>
      <c r="F16" s="610"/>
      <c r="G16" s="610"/>
      <c r="H16" s="610"/>
      <c r="I16" s="610"/>
      <c r="J16" s="610"/>
      <c r="K16" s="610"/>
      <c r="L16" s="610"/>
      <c r="M16" s="610"/>
      <c r="N16" s="610"/>
    </row>
    <row r="17" spans="1:14" ht="15.75">
      <c r="A17" s="333" t="s">
        <v>428</v>
      </c>
      <c r="B17" s="329"/>
      <c r="C17" s="329"/>
      <c r="D17" s="329"/>
      <c r="E17" s="329"/>
      <c r="F17" s="329"/>
      <c r="G17" s="329"/>
      <c r="H17" s="329"/>
      <c r="I17" s="329"/>
      <c r="J17" s="329"/>
      <c r="K17" s="329"/>
      <c r="L17" s="329"/>
      <c r="M17" s="330"/>
      <c r="N17" s="329"/>
    </row>
    <row r="18" spans="1:14" ht="15.75">
      <c r="A18" s="611" t="str">
        <f>'[80]НМЦ лота'!A15:G15</f>
        <v>по объекту: "Реконструкция ВЛ-10 кВ Ф-2 ПС Черкассы в части переустройства участка опор №Ч 200/220 - Ч 200/223"</v>
      </c>
      <c r="B18" s="611"/>
      <c r="C18" s="611"/>
      <c r="D18" s="611"/>
      <c r="E18" s="611"/>
      <c r="F18" s="611"/>
      <c r="G18" s="611"/>
      <c r="H18" s="611"/>
      <c r="I18" s="611"/>
      <c r="J18" s="611"/>
      <c r="K18" s="611"/>
      <c r="L18" s="611"/>
      <c r="M18" s="611"/>
      <c r="N18" s="611"/>
    </row>
    <row r="19" spans="1:14" ht="15.75">
      <c r="A19" s="333" t="s">
        <v>500</v>
      </c>
      <c r="B19" s="329"/>
      <c r="C19" s="329"/>
      <c r="D19" s="329"/>
      <c r="E19" s="329"/>
      <c r="F19" s="329"/>
      <c r="G19" s="329"/>
      <c r="H19" s="329"/>
      <c r="I19" s="329"/>
      <c r="J19" s="329"/>
      <c r="K19" s="329"/>
      <c r="L19" s="329"/>
      <c r="M19" s="330"/>
      <c r="N19" s="329"/>
    </row>
    <row r="20" spans="1:14" ht="15.75">
      <c r="A20" s="333" t="s">
        <v>430</v>
      </c>
      <c r="B20" s="329"/>
      <c r="C20" s="329"/>
      <c r="D20" s="329"/>
      <c r="E20" s="329"/>
      <c r="F20" s="329"/>
      <c r="G20" s="329"/>
      <c r="H20" s="329"/>
      <c r="I20" s="329"/>
      <c r="J20" s="329"/>
      <c r="K20" s="329"/>
      <c r="L20" s="329"/>
      <c r="M20" s="330"/>
      <c r="N20" s="329"/>
    </row>
    <row r="21" spans="1:14" ht="16.5" thickBot="1">
      <c r="A21" s="612"/>
      <c r="B21" s="613"/>
      <c r="C21" s="613"/>
      <c r="D21" s="613"/>
      <c r="E21" s="613"/>
      <c r="F21" s="613"/>
      <c r="G21" s="613"/>
      <c r="H21" s="613"/>
      <c r="I21" s="613"/>
      <c r="J21" s="613"/>
      <c r="K21" s="613"/>
      <c r="L21" s="613"/>
      <c r="M21" s="613"/>
      <c r="N21" s="613"/>
    </row>
    <row r="22" spans="1:14" ht="15.75">
      <c r="A22" s="614" t="s">
        <v>7</v>
      </c>
      <c r="B22" s="616" t="s">
        <v>501</v>
      </c>
      <c r="C22" s="617"/>
      <c r="D22" s="620" t="s">
        <v>502</v>
      </c>
      <c r="E22" s="622" t="s">
        <v>503</v>
      </c>
      <c r="F22" s="623"/>
      <c r="G22" s="623"/>
      <c r="H22" s="623"/>
      <c r="I22" s="623"/>
      <c r="J22" s="624"/>
      <c r="K22" s="620" t="s">
        <v>59</v>
      </c>
      <c r="L22" s="620" t="s">
        <v>504</v>
      </c>
      <c r="M22" s="334" t="s">
        <v>505</v>
      </c>
      <c r="N22" s="598" t="s">
        <v>4</v>
      </c>
    </row>
    <row r="23" spans="1:14" ht="31.5">
      <c r="A23" s="615"/>
      <c r="B23" s="618"/>
      <c r="C23" s="619"/>
      <c r="D23" s="621"/>
      <c r="E23" s="335" t="s">
        <v>506</v>
      </c>
      <c r="F23" s="335" t="s">
        <v>507</v>
      </c>
      <c r="G23" s="335" t="s">
        <v>508</v>
      </c>
      <c r="H23" s="335" t="s">
        <v>506</v>
      </c>
      <c r="I23" s="335" t="s">
        <v>507</v>
      </c>
      <c r="J23" s="335" t="s">
        <v>508</v>
      </c>
      <c r="K23" s="621"/>
      <c r="L23" s="621"/>
      <c r="M23" s="336"/>
      <c r="N23" s="599"/>
    </row>
    <row r="24" spans="1:14" ht="16.5" thickBot="1">
      <c r="A24" s="337">
        <v>1</v>
      </c>
      <c r="B24" s="600">
        <v>2</v>
      </c>
      <c r="C24" s="601"/>
      <c r="D24" s="338">
        <v>3</v>
      </c>
      <c r="E24" s="338"/>
      <c r="F24" s="338"/>
      <c r="G24" s="338"/>
      <c r="H24" s="338"/>
      <c r="I24" s="338"/>
      <c r="J24" s="338"/>
      <c r="K24" s="338">
        <v>4</v>
      </c>
      <c r="L24" s="338">
        <v>5</v>
      </c>
      <c r="M24" s="339">
        <v>6</v>
      </c>
      <c r="N24" s="340">
        <v>6</v>
      </c>
    </row>
    <row r="25" spans="1:14" ht="54.75" customHeight="1" thickTop="1" thickBot="1">
      <c r="A25" s="341" t="s">
        <v>509</v>
      </c>
      <c r="B25" s="342"/>
      <c r="C25" s="343" t="s">
        <v>510</v>
      </c>
      <c r="D25" s="602" t="str">
        <f>"("&amp;G25&amp;"*"&amp;G27&amp;"*"&amp;G30&amp;"*"&amp;G31&amp;"*"&amp;G33&amp;"+"&amp;J25&amp;"*"&amp;B26&amp;"*"&amp;J29&amp;"*"&amp;J34&amp;")*"&amp;B28</f>
        <v>(1363*0,10135*1*1*1+3431*0,0015*1,1*3,5)*1,09</v>
      </c>
      <c r="E25" s="344" t="s">
        <v>511</v>
      </c>
      <c r="F25" s="345" t="s">
        <v>512</v>
      </c>
      <c r="G25" s="345">
        <v>1363</v>
      </c>
      <c r="H25" s="344" t="s">
        <v>513</v>
      </c>
      <c r="I25" s="345" t="s">
        <v>512</v>
      </c>
      <c r="J25" s="345">
        <v>3431</v>
      </c>
      <c r="K25" s="589" t="s">
        <v>514</v>
      </c>
      <c r="L25" s="604" t="s">
        <v>515</v>
      </c>
      <c r="M25" s="346"/>
      <c r="N25" s="606">
        <f>(G25*G27*G30*G31*G33+J25*B26*J29*J34)*B28</f>
        <v>172.16994174999994</v>
      </c>
    </row>
    <row r="26" spans="1:14" ht="24" customHeight="1" thickTop="1" thickBot="1">
      <c r="A26" s="347"/>
      <c r="B26" s="348">
        <f>(0.15)/100</f>
        <v>1.5E-3</v>
      </c>
      <c r="C26" s="349" t="s">
        <v>516</v>
      </c>
      <c r="D26" s="603"/>
      <c r="E26" s="351" t="s">
        <v>517</v>
      </c>
      <c r="F26" s="352" t="s">
        <v>518</v>
      </c>
      <c r="G26" s="351" t="s">
        <v>512</v>
      </c>
      <c r="H26" s="353" t="s">
        <v>519</v>
      </c>
      <c r="I26" s="354" t="s">
        <v>512</v>
      </c>
      <c r="J26" s="355" t="s">
        <v>512</v>
      </c>
      <c r="K26" s="590"/>
      <c r="L26" s="605"/>
      <c r="M26" s="346"/>
      <c r="N26" s="596"/>
    </row>
    <row r="27" spans="1:14" ht="33" customHeight="1" thickTop="1" thickBot="1">
      <c r="A27" s="347"/>
      <c r="B27" s="356">
        <v>20</v>
      </c>
      <c r="C27" s="357" t="s">
        <v>520</v>
      </c>
      <c r="D27" s="603"/>
      <c r="E27" s="353" t="s">
        <v>521</v>
      </c>
      <c r="F27" s="353" t="s">
        <v>522</v>
      </c>
      <c r="G27" s="353">
        <f>1-0.9*(1-B26)</f>
        <v>0.10134999999999994</v>
      </c>
      <c r="H27" s="353" t="s">
        <v>523</v>
      </c>
      <c r="I27" s="354" t="s">
        <v>512</v>
      </c>
      <c r="J27" s="355" t="s">
        <v>512</v>
      </c>
      <c r="K27" s="590"/>
      <c r="L27" s="605"/>
      <c r="M27" s="346"/>
      <c r="N27" s="596"/>
    </row>
    <row r="28" spans="1:14" ht="26.25" customHeight="1" thickTop="1" thickBot="1">
      <c r="A28" s="347"/>
      <c r="B28" s="358">
        <v>1.0900000000000001</v>
      </c>
      <c r="C28" s="349" t="s">
        <v>8</v>
      </c>
      <c r="D28" s="350"/>
      <c r="E28" s="353" t="s">
        <v>524</v>
      </c>
      <c r="F28" s="353" t="s">
        <v>525</v>
      </c>
      <c r="G28" s="353">
        <f>1-0.01*(30-B27)</f>
        <v>0.9</v>
      </c>
      <c r="H28" s="353" t="s">
        <v>526</v>
      </c>
      <c r="I28" s="354" t="s">
        <v>525</v>
      </c>
      <c r="J28" s="353">
        <f>1-0.01*(30-B27)</f>
        <v>0.9</v>
      </c>
      <c r="K28" s="590"/>
      <c r="L28" s="605"/>
      <c r="M28" s="346"/>
      <c r="N28" s="596"/>
    </row>
    <row r="29" spans="1:14" ht="28.5" customHeight="1" thickTop="1" thickBot="1">
      <c r="A29" s="347"/>
      <c r="B29" s="359">
        <v>15</v>
      </c>
      <c r="C29" s="357" t="s">
        <v>527</v>
      </c>
      <c r="D29" s="350"/>
      <c r="E29" s="353" t="s">
        <v>528</v>
      </c>
      <c r="F29" s="360" t="s">
        <v>512</v>
      </c>
      <c r="G29" s="353" t="s">
        <v>512</v>
      </c>
      <c r="H29" s="353" t="s">
        <v>529</v>
      </c>
      <c r="I29" s="360" t="s">
        <v>530</v>
      </c>
      <c r="J29" s="353">
        <f>1+0.01*(B29-5)</f>
        <v>1.1000000000000001</v>
      </c>
      <c r="K29" s="590"/>
      <c r="L29" s="605"/>
      <c r="M29" s="346"/>
      <c r="N29" s="596"/>
    </row>
    <row r="30" spans="1:14" ht="17.25" thickTop="1" thickBot="1">
      <c r="A30" s="347"/>
      <c r="B30" s="356">
        <v>1</v>
      </c>
      <c r="C30" s="607" t="s">
        <v>531</v>
      </c>
      <c r="D30" s="350"/>
      <c r="E30" s="353" t="s">
        <v>532</v>
      </c>
      <c r="F30" s="354" t="s">
        <v>533</v>
      </c>
      <c r="G30" s="355">
        <f>1+0.6*(B30-1)</f>
        <v>1</v>
      </c>
      <c r="H30" s="353" t="s">
        <v>534</v>
      </c>
      <c r="I30" s="360" t="s">
        <v>512</v>
      </c>
      <c r="J30" s="353" t="s">
        <v>512</v>
      </c>
      <c r="K30" s="590"/>
      <c r="L30" s="605"/>
      <c r="M30" s="346"/>
      <c r="N30" s="596"/>
    </row>
    <row r="31" spans="1:14" ht="17.25" thickTop="1" thickBot="1">
      <c r="A31" s="347"/>
      <c r="B31" s="356"/>
      <c r="C31" s="607"/>
      <c r="D31" s="350"/>
      <c r="E31" s="353" t="s">
        <v>535</v>
      </c>
      <c r="F31" s="354" t="s">
        <v>536</v>
      </c>
      <c r="G31" s="355">
        <f>1+0.1*(B30-1)</f>
        <v>1</v>
      </c>
      <c r="H31" s="353" t="s">
        <v>537</v>
      </c>
      <c r="I31" s="354" t="s">
        <v>512</v>
      </c>
      <c r="J31" s="355" t="s">
        <v>512</v>
      </c>
      <c r="K31" s="590"/>
      <c r="L31" s="605"/>
      <c r="M31" s="346"/>
      <c r="N31" s="596"/>
    </row>
    <row r="32" spans="1:14" ht="17.25" thickTop="1" thickBot="1">
      <c r="A32" s="347"/>
      <c r="B32" s="358">
        <v>1</v>
      </c>
      <c r="C32" s="608" t="s">
        <v>538</v>
      </c>
      <c r="D32" s="350"/>
      <c r="E32" s="353" t="s">
        <v>539</v>
      </c>
      <c r="F32" s="360" t="s">
        <v>512</v>
      </c>
      <c r="G32" s="360" t="s">
        <v>512</v>
      </c>
      <c r="H32" s="353" t="s">
        <v>540</v>
      </c>
      <c r="I32" s="360" t="s">
        <v>512</v>
      </c>
      <c r="J32" s="355" t="s">
        <v>512</v>
      </c>
      <c r="K32" s="590"/>
      <c r="L32" s="605"/>
      <c r="M32" s="346"/>
      <c r="N32" s="596"/>
    </row>
    <row r="33" spans="1:14" ht="22.5" customHeight="1" thickTop="1">
      <c r="A33" s="347"/>
      <c r="B33" s="356"/>
      <c r="C33" s="608"/>
      <c r="D33" s="350"/>
      <c r="E33" s="361" t="s">
        <v>541</v>
      </c>
      <c r="F33" s="353" t="s">
        <v>536</v>
      </c>
      <c r="G33" s="353">
        <f>1+0.1*(B32-1)</f>
        <v>1</v>
      </c>
      <c r="H33" s="353" t="s">
        <v>542</v>
      </c>
      <c r="I33" s="360" t="s">
        <v>512</v>
      </c>
      <c r="J33" s="360" t="s">
        <v>512</v>
      </c>
      <c r="K33" s="590"/>
      <c r="L33" s="605"/>
      <c r="M33" s="362"/>
      <c r="N33" s="596"/>
    </row>
    <row r="34" spans="1:14" ht="45.75" customHeight="1" thickBot="1">
      <c r="A34" s="347"/>
      <c r="B34" s="356"/>
      <c r="C34" s="608"/>
      <c r="D34" s="350"/>
      <c r="E34" s="353" t="s">
        <v>543</v>
      </c>
      <c r="F34" s="354" t="s">
        <v>512</v>
      </c>
      <c r="G34" s="355" t="s">
        <v>512</v>
      </c>
      <c r="H34" s="353" t="s">
        <v>544</v>
      </c>
      <c r="I34" s="360" t="s">
        <v>512</v>
      </c>
      <c r="J34" s="360">
        <v>3.5</v>
      </c>
      <c r="K34" s="590"/>
      <c r="L34" s="605"/>
      <c r="M34" s="363"/>
      <c r="N34" s="596"/>
    </row>
    <row r="35" spans="1:14" ht="17.25" thickTop="1" thickBot="1">
      <c r="A35" s="364" t="s">
        <v>545</v>
      </c>
      <c r="B35" s="365" t="s">
        <v>546</v>
      </c>
      <c r="C35" s="366"/>
      <c r="D35" s="366"/>
      <c r="E35" s="367"/>
      <c r="F35" s="367"/>
      <c r="G35" s="367"/>
      <c r="H35" s="367"/>
      <c r="I35" s="367"/>
      <c r="J35" s="367"/>
      <c r="K35" s="366"/>
      <c r="L35" s="366"/>
      <c r="M35" s="366"/>
      <c r="N35" s="368"/>
    </row>
    <row r="36" spans="1:14" ht="89.25" customHeight="1" thickTop="1">
      <c r="A36" s="369" t="s">
        <v>547</v>
      </c>
      <c r="B36" s="370"/>
      <c r="C36" s="371" t="s">
        <v>548</v>
      </c>
      <c r="D36" s="372" t="str">
        <f>"("&amp;G36&amp;"*"&amp;G38&amp;"*"&amp;G40&amp;"*"&amp;G44&amp;"+"&amp;J36&amp;"*"&amp;B38&amp;"*"&amp;J39&amp;"*"&amp;J42&amp;")*"&amp;B44</f>
        <v>(355*0,100135*1,05*1+22*0,0003*2*1,6)*1,09</v>
      </c>
      <c r="E36" s="352" t="s">
        <v>511</v>
      </c>
      <c r="F36" s="352" t="s">
        <v>512</v>
      </c>
      <c r="G36" s="352">
        <v>355</v>
      </c>
      <c r="H36" s="352" t="s">
        <v>513</v>
      </c>
      <c r="I36" s="352" t="s">
        <v>512</v>
      </c>
      <c r="J36" s="352">
        <v>22</v>
      </c>
      <c r="K36" s="589" t="s">
        <v>9</v>
      </c>
      <c r="L36" s="591" t="s">
        <v>549</v>
      </c>
      <c r="M36" s="593">
        <v>77834.91</v>
      </c>
      <c r="N36" s="595">
        <f>(G36*G38*G40*G44+J36*B38*J39*J42)*B44</f>
        <v>40.707620962500002</v>
      </c>
    </row>
    <row r="37" spans="1:14" ht="47.25" customHeight="1">
      <c r="A37" s="373"/>
      <c r="B37" s="374">
        <v>1</v>
      </c>
      <c r="C37" s="375" t="s">
        <v>550</v>
      </c>
      <c r="D37" s="360"/>
      <c r="E37" s="360" t="s">
        <v>517</v>
      </c>
      <c r="F37" s="376" t="s">
        <v>551</v>
      </c>
      <c r="G37" s="377" t="s">
        <v>512</v>
      </c>
      <c r="H37" s="360" t="s">
        <v>519</v>
      </c>
      <c r="I37" s="360" t="s">
        <v>512</v>
      </c>
      <c r="J37" s="354" t="s">
        <v>512</v>
      </c>
      <c r="K37" s="590"/>
      <c r="L37" s="592"/>
      <c r="M37" s="594"/>
      <c r="N37" s="596"/>
    </row>
    <row r="38" spans="1:14" ht="27.75" customHeight="1">
      <c r="A38" s="378"/>
      <c r="B38" s="379">
        <f>(150*20/10000)/1000</f>
        <v>2.9999999999999997E-4</v>
      </c>
      <c r="C38" s="375" t="s">
        <v>552</v>
      </c>
      <c r="D38" s="380"/>
      <c r="E38" s="360" t="s">
        <v>521</v>
      </c>
      <c r="F38" s="360" t="s">
        <v>553</v>
      </c>
      <c r="G38" s="360">
        <f>1-0.45*(2-B38)</f>
        <v>0.10013499999999997</v>
      </c>
      <c r="H38" s="360" t="s">
        <v>523</v>
      </c>
      <c r="I38" s="360" t="s">
        <v>512</v>
      </c>
      <c r="J38" s="360" t="s">
        <v>512</v>
      </c>
      <c r="K38" s="590"/>
      <c r="L38" s="592"/>
      <c r="M38" s="594"/>
      <c r="N38" s="596"/>
    </row>
    <row r="39" spans="1:14" ht="39.75" customHeight="1">
      <c r="A39" s="381"/>
      <c r="B39" s="374">
        <v>1</v>
      </c>
      <c r="C39" s="597" t="s">
        <v>531</v>
      </c>
      <c r="D39" s="360"/>
      <c r="E39" s="360" t="s">
        <v>524</v>
      </c>
      <c r="F39" s="360" t="s">
        <v>512</v>
      </c>
      <c r="G39" s="360" t="s">
        <v>512</v>
      </c>
      <c r="H39" s="360" t="s">
        <v>526</v>
      </c>
      <c r="I39" s="360" t="s">
        <v>554</v>
      </c>
      <c r="J39" s="360">
        <f>1+0.1*(B41-5)</f>
        <v>2</v>
      </c>
      <c r="K39" s="590"/>
      <c r="L39" s="592"/>
      <c r="M39" s="594"/>
      <c r="N39" s="596"/>
    </row>
    <row r="40" spans="1:14" ht="32.25" customHeight="1">
      <c r="A40" s="381"/>
      <c r="B40" s="382"/>
      <c r="C40" s="597"/>
      <c r="D40" s="360"/>
      <c r="E40" s="360" t="s">
        <v>528</v>
      </c>
      <c r="F40" s="354" t="s">
        <v>555</v>
      </c>
      <c r="G40" s="383">
        <f>1+0.05*B39</f>
        <v>1.05</v>
      </c>
      <c r="H40" s="360" t="s">
        <v>529</v>
      </c>
      <c r="I40" s="384" t="s">
        <v>512</v>
      </c>
      <c r="J40" s="354" t="s">
        <v>512</v>
      </c>
      <c r="K40" s="590"/>
      <c r="L40" s="592"/>
      <c r="M40" s="594"/>
      <c r="N40" s="596"/>
    </row>
    <row r="41" spans="1:14" ht="47.25" customHeight="1">
      <c r="A41" s="378"/>
      <c r="B41" s="385">
        <v>15</v>
      </c>
      <c r="C41" s="375" t="s">
        <v>527</v>
      </c>
      <c r="D41" s="380"/>
      <c r="E41" s="360" t="s">
        <v>532</v>
      </c>
      <c r="F41" s="360" t="s">
        <v>556</v>
      </c>
      <c r="G41" s="360" t="s">
        <v>512</v>
      </c>
      <c r="H41" s="360" t="s">
        <v>534</v>
      </c>
      <c r="I41" s="360" t="s">
        <v>556</v>
      </c>
      <c r="J41" s="360" t="s">
        <v>512</v>
      </c>
      <c r="K41" s="590"/>
      <c r="L41" s="592"/>
      <c r="M41" s="594"/>
      <c r="N41" s="596"/>
    </row>
    <row r="42" spans="1:14" ht="15.75">
      <c r="A42" s="381"/>
      <c r="B42" s="374">
        <v>1</v>
      </c>
      <c r="C42" s="597" t="s">
        <v>557</v>
      </c>
      <c r="D42" s="360"/>
      <c r="E42" s="360" t="s">
        <v>535</v>
      </c>
      <c r="F42" s="360" t="s">
        <v>512</v>
      </c>
      <c r="G42" s="360" t="s">
        <v>512</v>
      </c>
      <c r="H42" s="360" t="s">
        <v>537</v>
      </c>
      <c r="I42" s="360" t="s">
        <v>512</v>
      </c>
      <c r="J42" s="360">
        <v>1.6</v>
      </c>
      <c r="K42" s="590"/>
      <c r="L42" s="592"/>
      <c r="M42" s="594"/>
      <c r="N42" s="596"/>
    </row>
    <row r="43" spans="1:14" ht="15.75">
      <c r="A43" s="381"/>
      <c r="B43" s="386"/>
      <c r="C43" s="597"/>
      <c r="D43" s="360"/>
      <c r="E43" s="360" t="s">
        <v>539</v>
      </c>
      <c r="F43" s="360" t="s">
        <v>512</v>
      </c>
      <c r="G43" s="360" t="s">
        <v>512</v>
      </c>
      <c r="H43" s="360" t="s">
        <v>540</v>
      </c>
      <c r="I43" s="360" t="s">
        <v>512</v>
      </c>
      <c r="J43" s="360" t="s">
        <v>512</v>
      </c>
      <c r="K43" s="590"/>
      <c r="L43" s="592"/>
      <c r="M43" s="594"/>
      <c r="N43" s="596"/>
    </row>
    <row r="44" spans="1:14" ht="31.5">
      <c r="A44" s="378"/>
      <c r="B44" s="386">
        <v>1.0900000000000001</v>
      </c>
      <c r="C44" s="387" t="s">
        <v>8</v>
      </c>
      <c r="D44" s="360"/>
      <c r="E44" s="360" t="s">
        <v>541</v>
      </c>
      <c r="F44" s="360" t="s">
        <v>536</v>
      </c>
      <c r="G44" s="360">
        <f>1+0.1*(B42-1)</f>
        <v>1</v>
      </c>
      <c r="H44" s="360" t="s">
        <v>542</v>
      </c>
      <c r="I44" s="360" t="s">
        <v>512</v>
      </c>
      <c r="J44" s="360" t="s">
        <v>512</v>
      </c>
      <c r="K44" s="590"/>
      <c r="L44" s="592"/>
      <c r="M44" s="594"/>
      <c r="N44" s="596"/>
    </row>
    <row r="45" spans="1:14" ht="15.75">
      <c r="A45" s="388"/>
      <c r="B45" s="389"/>
      <c r="C45" s="390" t="s">
        <v>558</v>
      </c>
      <c r="D45" s="389"/>
      <c r="E45" s="389"/>
      <c r="F45" s="389"/>
      <c r="G45" s="389"/>
      <c r="H45" s="389"/>
      <c r="I45" s="389"/>
      <c r="J45" s="389"/>
      <c r="K45" s="391"/>
      <c r="L45" s="391"/>
      <c r="M45" s="392">
        <v>96195.54</v>
      </c>
      <c r="N45" s="393">
        <f>SUM(N25+N36)</f>
        <v>212.87756271249992</v>
      </c>
    </row>
    <row r="46" spans="1:14" ht="16.5" thickBot="1">
      <c r="A46" s="579"/>
      <c r="B46" s="580"/>
      <c r="C46" s="580"/>
      <c r="D46" s="580"/>
      <c r="E46" s="580"/>
      <c r="F46" s="580"/>
      <c r="G46" s="580"/>
      <c r="H46" s="580"/>
      <c r="I46" s="580"/>
      <c r="J46" s="580"/>
      <c r="K46" s="580"/>
      <c r="L46" s="580"/>
      <c r="M46" s="580"/>
      <c r="N46" s="581"/>
    </row>
    <row r="47" spans="1:14" ht="15.75">
      <c r="A47" s="394"/>
      <c r="B47" s="395"/>
      <c r="C47" s="582" t="s">
        <v>559</v>
      </c>
      <c r="D47" s="583"/>
      <c r="E47" s="583"/>
      <c r="F47" s="583"/>
      <c r="G47" s="583"/>
      <c r="H47" s="583"/>
      <c r="I47" s="583"/>
      <c r="J47" s="583"/>
      <c r="K47" s="583"/>
      <c r="L47" s="584"/>
      <c r="M47" s="396"/>
      <c r="N47" s="397">
        <f>ROUND(N45*15.55675601,2)</f>
        <v>3311.68</v>
      </c>
    </row>
    <row r="48" spans="1:14" ht="15.75">
      <c r="A48" s="398"/>
      <c r="B48" s="399"/>
      <c r="C48" s="585" t="s">
        <v>560</v>
      </c>
      <c r="D48" s="586"/>
      <c r="E48" s="586"/>
      <c r="F48" s="586"/>
      <c r="G48" s="586"/>
      <c r="H48" s="586"/>
      <c r="I48" s="586"/>
      <c r="J48" s="586"/>
      <c r="K48" s="586"/>
      <c r="L48" s="587"/>
      <c r="M48" s="400"/>
      <c r="N48" s="401">
        <f>N47</f>
        <v>3311.68</v>
      </c>
    </row>
  </sheetData>
  <mergeCells count="29">
    <mergeCell ref="N25:N34"/>
    <mergeCell ref="C30:C31"/>
    <mergeCell ref="C32:C34"/>
    <mergeCell ref="A15:N15"/>
    <mergeCell ref="A16:N16"/>
    <mergeCell ref="A18:N18"/>
    <mergeCell ref="A21:N21"/>
    <mergeCell ref="A22:A23"/>
    <mergeCell ref="B22:C23"/>
    <mergeCell ref="D22:D23"/>
    <mergeCell ref="E22:J22"/>
    <mergeCell ref="K22:K23"/>
    <mergeCell ref="L22:L23"/>
    <mergeCell ref="A46:N46"/>
    <mergeCell ref="C47:L47"/>
    <mergeCell ref="C48:L48"/>
    <mergeCell ref="J6:K6"/>
    <mergeCell ref="A6:B6"/>
    <mergeCell ref="K36:K44"/>
    <mergeCell ref="L36:L44"/>
    <mergeCell ref="M36:M44"/>
    <mergeCell ref="N36:N44"/>
    <mergeCell ref="C39:C40"/>
    <mergeCell ref="C42:C43"/>
    <mergeCell ref="N22:N23"/>
    <mergeCell ref="B24:C24"/>
    <mergeCell ref="D25:D27"/>
    <mergeCell ref="K25:K34"/>
    <mergeCell ref="L25:L3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D84D3C-CB9B-475B-8AD5-07807FD43889}">
  <dimension ref="A1:G51"/>
  <sheetViews>
    <sheetView tabSelected="1" topLeftCell="A25" workbookViewId="0">
      <selection activeCell="E41" sqref="E41"/>
    </sheetView>
  </sheetViews>
  <sheetFormatPr defaultRowHeight="15"/>
  <cols>
    <col min="1" max="1" width="8.5703125" customWidth="1"/>
    <col min="2" max="2" width="22" customWidth="1"/>
    <col min="3" max="3" width="16.85546875" customWidth="1"/>
    <col min="4" max="4" width="36.5703125" customWidth="1"/>
    <col min="5" max="5" width="16" customWidth="1"/>
    <col min="6" max="6" width="14.42578125" customWidth="1"/>
    <col min="7" max="7" width="26.5703125" customWidth="1"/>
  </cols>
  <sheetData>
    <row r="1" spans="1:7">
      <c r="A1" s="278"/>
      <c r="B1" s="278"/>
      <c r="C1" s="278"/>
      <c r="D1" s="278"/>
      <c r="E1" s="279" t="s">
        <v>599</v>
      </c>
      <c r="F1" s="278"/>
      <c r="G1" s="278"/>
    </row>
    <row r="2" spans="1:7">
      <c r="A2" s="278"/>
      <c r="B2" s="278"/>
      <c r="C2" s="278"/>
      <c r="D2" s="278"/>
      <c r="E2" s="279" t="s">
        <v>422</v>
      </c>
      <c r="F2" s="278"/>
      <c r="G2" s="278"/>
    </row>
    <row r="3" spans="1:7">
      <c r="A3" s="280"/>
      <c r="B3" s="280"/>
      <c r="C3" s="280"/>
      <c r="D3" s="280"/>
      <c r="E3" s="280"/>
      <c r="F3" s="280"/>
      <c r="G3" s="281" t="s">
        <v>561</v>
      </c>
    </row>
    <row r="4" spans="1:7">
      <c r="A4" s="280"/>
      <c r="B4" s="280"/>
      <c r="C4" s="282"/>
      <c r="D4" s="282"/>
      <c r="E4" s="280"/>
      <c r="F4" s="280"/>
      <c r="G4" s="280"/>
    </row>
    <row r="5" spans="1:7">
      <c r="A5" s="280"/>
      <c r="B5" s="280"/>
      <c r="C5" s="282"/>
      <c r="D5" s="282"/>
      <c r="E5" s="280"/>
      <c r="F5" s="280"/>
      <c r="G5" s="280"/>
    </row>
    <row r="6" spans="1:7">
      <c r="A6" s="283" t="s">
        <v>11</v>
      </c>
      <c r="B6" s="284"/>
      <c r="C6" s="285"/>
      <c r="D6" s="286"/>
      <c r="E6" s="286"/>
      <c r="F6" s="588" t="s">
        <v>12</v>
      </c>
      <c r="G6" s="588"/>
    </row>
    <row r="7" spans="1:7" ht="15.75">
      <c r="A7" s="287"/>
      <c r="B7" s="287"/>
      <c r="C7" s="288"/>
      <c r="D7" s="286"/>
      <c r="E7" s="286"/>
      <c r="F7" s="318"/>
      <c r="G7" s="319" t="s">
        <v>423</v>
      </c>
    </row>
    <row r="8" spans="1:7" ht="15.75">
      <c r="A8" s="287"/>
      <c r="B8" s="287"/>
      <c r="C8" s="288"/>
      <c r="D8" s="286"/>
      <c r="E8" s="286"/>
      <c r="F8" s="318"/>
      <c r="G8" s="319" t="s">
        <v>424</v>
      </c>
    </row>
    <row r="9" spans="1:7" ht="15.75">
      <c r="A9" s="287"/>
      <c r="B9" s="287"/>
      <c r="C9" s="289"/>
      <c r="D9" s="286"/>
      <c r="E9" s="286"/>
      <c r="F9" s="318"/>
      <c r="G9" s="319"/>
    </row>
    <row r="10" spans="1:7" ht="15.75">
      <c r="A10" s="287"/>
      <c r="B10" s="287"/>
      <c r="C10" s="289"/>
      <c r="D10" s="286"/>
      <c r="E10" s="286"/>
      <c r="F10" s="318"/>
      <c r="G10" s="319"/>
    </row>
    <row r="11" spans="1:7" ht="15.75">
      <c r="A11" s="287" t="s">
        <v>496</v>
      </c>
      <c r="B11" s="287"/>
      <c r="C11" s="289"/>
      <c r="D11" s="286"/>
      <c r="E11" s="286"/>
      <c r="F11" s="318"/>
      <c r="G11" s="319" t="s">
        <v>425</v>
      </c>
    </row>
    <row r="12" spans="1:7" ht="15.75">
      <c r="A12" s="402"/>
      <c r="B12" s="403"/>
      <c r="C12" s="403"/>
      <c r="D12" s="403"/>
      <c r="E12" s="403"/>
      <c r="F12" s="476"/>
      <c r="G12" s="477" t="s">
        <v>598</v>
      </c>
    </row>
    <row r="13" spans="1:7" ht="15.75">
      <c r="A13" s="404"/>
      <c r="B13" s="403"/>
      <c r="C13" s="403"/>
      <c r="D13" s="403"/>
      <c r="E13" s="403"/>
      <c r="F13" s="403"/>
      <c r="G13" s="405"/>
    </row>
    <row r="14" spans="1:7" ht="15.75">
      <c r="A14" s="647" t="s">
        <v>564</v>
      </c>
      <c r="B14" s="647"/>
      <c r="C14" s="647"/>
      <c r="D14" s="647"/>
      <c r="E14" s="647"/>
      <c r="F14" s="647"/>
      <c r="G14" s="647"/>
    </row>
    <row r="15" spans="1:7">
      <c r="A15" s="648" t="s">
        <v>286</v>
      </c>
      <c r="B15" s="648"/>
      <c r="C15" s="648"/>
      <c r="D15" s="648"/>
      <c r="E15" s="648"/>
      <c r="F15" s="648"/>
      <c r="G15" s="648"/>
    </row>
    <row r="16" spans="1:7" ht="15.75">
      <c r="A16" s="406" t="s">
        <v>428</v>
      </c>
      <c r="B16" s="291"/>
      <c r="C16" s="291"/>
      <c r="D16" s="291"/>
      <c r="E16" s="291"/>
      <c r="F16" s="291"/>
      <c r="G16" s="291"/>
    </row>
    <row r="17" spans="1:7" ht="15.75">
      <c r="A17" s="649" t="str">
        <f>'[80]НМЦ лота'!A15:G15</f>
        <v>по объекту: "Реконструкция ВЛ-10 кВ Ф-2 ПС Черкассы в части переустройства участка опор №Ч 200/220 - Ч 200/223"</v>
      </c>
      <c r="B17" s="649"/>
      <c r="C17" s="649"/>
      <c r="D17" s="649"/>
      <c r="E17" s="649"/>
      <c r="F17" s="649"/>
      <c r="G17" s="649"/>
    </row>
    <row r="18" spans="1:7">
      <c r="A18" s="650" t="s">
        <v>565</v>
      </c>
      <c r="B18" s="650"/>
      <c r="C18" s="650"/>
      <c r="D18" s="650"/>
      <c r="E18" s="650"/>
      <c r="F18" s="650"/>
      <c r="G18" s="650"/>
    </row>
    <row r="19" spans="1:7" ht="15.75">
      <c r="A19" s="407" t="s">
        <v>430</v>
      </c>
      <c r="B19" s="408"/>
      <c r="C19" s="408"/>
      <c r="D19" s="408"/>
      <c r="E19" s="408"/>
      <c r="F19" s="408"/>
      <c r="G19" s="408"/>
    </row>
    <row r="20" spans="1:7" ht="15.75">
      <c r="A20" s="407"/>
      <c r="B20" s="408"/>
      <c r="C20" s="408"/>
      <c r="D20" s="408"/>
      <c r="E20" s="408"/>
      <c r="F20" s="408"/>
      <c r="G20" s="408"/>
    </row>
    <row r="21" spans="1:7" ht="15.75" thickBot="1">
      <c r="A21" s="409" t="s">
        <v>566</v>
      </c>
      <c r="B21" s="408"/>
      <c r="C21" s="408"/>
      <c r="D21" s="408"/>
      <c r="E21" s="408"/>
      <c r="F21" s="408"/>
      <c r="G21" s="408"/>
    </row>
    <row r="22" spans="1:7">
      <c r="A22" s="410" t="s">
        <v>0</v>
      </c>
      <c r="B22" s="651" t="s">
        <v>567</v>
      </c>
      <c r="C22" s="652"/>
      <c r="D22" s="653"/>
      <c r="E22" s="411" t="s">
        <v>568</v>
      </c>
      <c r="F22" s="411" t="s">
        <v>569</v>
      </c>
      <c r="G22" s="412" t="s">
        <v>570</v>
      </c>
    </row>
    <row r="23" spans="1:7">
      <c r="A23" s="413">
        <v>1</v>
      </c>
      <c r="B23" s="644" t="s">
        <v>571</v>
      </c>
      <c r="C23" s="645"/>
      <c r="D23" s="646"/>
      <c r="E23" s="414"/>
      <c r="F23" s="414"/>
      <c r="G23" s="415"/>
    </row>
    <row r="24" spans="1:7">
      <c r="A24" s="416"/>
      <c r="B24" s="628" t="s">
        <v>572</v>
      </c>
      <c r="C24" s="629"/>
      <c r="D24" s="630"/>
      <c r="E24" s="414">
        <v>1</v>
      </c>
      <c r="F24" s="414">
        <v>0.2</v>
      </c>
      <c r="G24" s="415">
        <f>F24*E24</f>
        <v>0.2</v>
      </c>
    </row>
    <row r="25" spans="1:7">
      <c r="A25" s="416"/>
      <c r="B25" s="628" t="s">
        <v>573</v>
      </c>
      <c r="C25" s="629"/>
      <c r="D25" s="630"/>
      <c r="E25" s="414">
        <v>1</v>
      </c>
      <c r="F25" s="414">
        <v>0.2</v>
      </c>
      <c r="G25" s="415">
        <f t="shared" ref="G25:G30" si="0">F25*E25</f>
        <v>0.2</v>
      </c>
    </row>
    <row r="26" spans="1:7">
      <c r="A26" s="416"/>
      <c r="B26" s="628" t="s">
        <v>574</v>
      </c>
      <c r="C26" s="629"/>
      <c r="D26" s="630"/>
      <c r="E26" s="414">
        <v>1</v>
      </c>
      <c r="F26" s="414">
        <v>0.2</v>
      </c>
      <c r="G26" s="415">
        <f t="shared" si="0"/>
        <v>0.2</v>
      </c>
    </row>
    <row r="27" spans="1:7">
      <c r="A27" s="417"/>
      <c r="B27" s="628" t="s">
        <v>575</v>
      </c>
      <c r="C27" s="629"/>
      <c r="D27" s="630"/>
      <c r="E27" s="414">
        <v>1</v>
      </c>
      <c r="F27" s="414">
        <v>0.2</v>
      </c>
      <c r="G27" s="415">
        <f t="shared" si="0"/>
        <v>0.2</v>
      </c>
    </row>
    <row r="28" spans="1:7">
      <c r="A28" s="413">
        <v>2</v>
      </c>
      <c r="B28" s="644" t="s">
        <v>576</v>
      </c>
      <c r="C28" s="645"/>
      <c r="D28" s="646"/>
      <c r="E28" s="414"/>
      <c r="F28" s="414"/>
      <c r="G28" s="415"/>
    </row>
    <row r="29" spans="1:7">
      <c r="A29" s="418"/>
      <c r="B29" s="628" t="s">
        <v>577</v>
      </c>
      <c r="C29" s="629"/>
      <c r="D29" s="630"/>
      <c r="E29" s="414">
        <v>1</v>
      </c>
      <c r="F29" s="414">
        <v>0.2</v>
      </c>
      <c r="G29" s="415">
        <f t="shared" si="0"/>
        <v>0.2</v>
      </c>
    </row>
    <row r="30" spans="1:7">
      <c r="A30" s="419"/>
      <c r="B30" s="628" t="s">
        <v>578</v>
      </c>
      <c r="C30" s="629"/>
      <c r="D30" s="630"/>
      <c r="E30" s="414">
        <v>1</v>
      </c>
      <c r="F30" s="414">
        <v>0.2</v>
      </c>
      <c r="G30" s="415">
        <f t="shared" si="0"/>
        <v>0.2</v>
      </c>
    </row>
    <row r="31" spans="1:7" ht="15.75" thickBot="1">
      <c r="A31" s="420"/>
      <c r="B31" s="631" t="s">
        <v>579</v>
      </c>
      <c r="C31" s="632"/>
      <c r="D31" s="633"/>
      <c r="E31" s="421"/>
      <c r="F31" s="421"/>
      <c r="G31" s="422">
        <f>SUM(G23:G30)</f>
        <v>1.2</v>
      </c>
    </row>
    <row r="32" spans="1:7">
      <c r="A32" s="423"/>
      <c r="B32" s="424"/>
      <c r="C32" s="424"/>
      <c r="D32" s="424"/>
      <c r="E32" s="424"/>
      <c r="F32" s="424"/>
      <c r="G32" s="425"/>
    </row>
    <row r="33" spans="1:7">
      <c r="A33" s="426" t="s">
        <v>580</v>
      </c>
      <c r="B33" s="424"/>
      <c r="C33" s="424"/>
      <c r="D33" s="424"/>
      <c r="E33" s="424"/>
      <c r="F33" s="424"/>
      <c r="G33" s="425"/>
    </row>
    <row r="34" spans="1:7" ht="51" customHeight="1">
      <c r="A34" s="427"/>
      <c r="B34" s="428" t="s">
        <v>581</v>
      </c>
      <c r="C34" s="429">
        <v>111.65</v>
      </c>
      <c r="D34" s="424"/>
      <c r="E34" s="430"/>
      <c r="F34" s="430"/>
      <c r="G34" s="431"/>
    </row>
    <row r="35" spans="1:7" ht="71.25" customHeight="1" thickBot="1">
      <c r="A35" s="427"/>
      <c r="B35" s="432" t="s">
        <v>582</v>
      </c>
      <c r="C35" s="433">
        <f>ROUND(C34/8,2)</f>
        <v>13.96</v>
      </c>
      <c r="D35" s="424"/>
      <c r="E35" s="430"/>
      <c r="F35" s="430"/>
      <c r="G35" s="431"/>
    </row>
    <row r="36" spans="1:7" ht="15.75" thickBot="1">
      <c r="A36" s="427"/>
      <c r="B36" s="424"/>
      <c r="C36" s="424"/>
      <c r="D36" s="424"/>
      <c r="E36" s="430"/>
      <c r="F36" s="430"/>
      <c r="G36" s="431"/>
    </row>
    <row r="37" spans="1:7" ht="45.75" customHeight="1" thickBot="1">
      <c r="A37" s="434" t="s">
        <v>583</v>
      </c>
      <c r="B37" s="435" t="s">
        <v>584</v>
      </c>
      <c r="C37" s="435" t="s">
        <v>585</v>
      </c>
      <c r="D37" s="436" t="s">
        <v>586</v>
      </c>
      <c r="E37" s="436" t="s">
        <v>587</v>
      </c>
      <c r="F37" s="436" t="s">
        <v>588</v>
      </c>
      <c r="G37" s="437" t="s">
        <v>589</v>
      </c>
    </row>
    <row r="38" spans="1:7">
      <c r="A38" s="434">
        <v>1</v>
      </c>
      <c r="B38" s="438" t="s">
        <v>590</v>
      </c>
      <c r="C38" s="439"/>
      <c r="D38" s="439"/>
      <c r="E38" s="440"/>
      <c r="F38" s="440"/>
      <c r="G38" s="441"/>
    </row>
    <row r="39" spans="1:7" ht="15.75" thickBot="1">
      <c r="A39" s="442"/>
      <c r="B39" s="443" t="s">
        <v>591</v>
      </c>
      <c r="C39" s="444">
        <v>1</v>
      </c>
      <c r="D39" s="445">
        <f>G31</f>
        <v>1.2</v>
      </c>
      <c r="E39" s="446">
        <f>D39*8</f>
        <v>9.6</v>
      </c>
      <c r="F39" s="445">
        <f>C35</f>
        <v>13.96</v>
      </c>
      <c r="G39" s="447">
        <f>F39*E39</f>
        <v>134.01599999999999</v>
      </c>
    </row>
    <row r="40" spans="1:7" ht="15.75" thickBot="1">
      <c r="A40" s="448"/>
      <c r="B40" s="449" t="s">
        <v>592</v>
      </c>
      <c r="C40" s="450">
        <f>C39</f>
        <v>1</v>
      </c>
      <c r="D40" s="451">
        <f>D39</f>
        <v>1.2</v>
      </c>
      <c r="E40" s="452">
        <f>E39</f>
        <v>9.6</v>
      </c>
      <c r="F40" s="453">
        <f>C35</f>
        <v>13.96</v>
      </c>
      <c r="G40" s="454">
        <f>G39</f>
        <v>134.01599999999999</v>
      </c>
    </row>
    <row r="41" spans="1:7">
      <c r="A41" s="442"/>
      <c r="B41" s="634" t="s">
        <v>593</v>
      </c>
      <c r="C41" s="635"/>
      <c r="D41" s="455"/>
      <c r="E41" s="456"/>
      <c r="F41" s="445"/>
      <c r="G41" s="457">
        <f>G40*95%</f>
        <v>127.31519999999999</v>
      </c>
    </row>
    <row r="42" spans="1:7">
      <c r="A42" s="458"/>
      <c r="B42" s="636" t="s">
        <v>594</v>
      </c>
      <c r="C42" s="637"/>
      <c r="D42" s="459"/>
      <c r="E42" s="460"/>
      <c r="F42" s="461"/>
      <c r="G42" s="462">
        <f>G40*50%</f>
        <v>67.007999999999996</v>
      </c>
    </row>
    <row r="43" spans="1:7">
      <c r="A43" s="463"/>
      <c r="B43" s="464" t="s">
        <v>595</v>
      </c>
      <c r="C43" s="464"/>
      <c r="D43" s="464"/>
      <c r="E43" s="465"/>
      <c r="F43" s="466"/>
      <c r="G43" s="467">
        <f>SUM(G40:G42)</f>
        <v>328.33919999999995</v>
      </c>
    </row>
    <row r="44" spans="1:7">
      <c r="A44" s="468"/>
      <c r="B44" s="469"/>
      <c r="C44" s="469"/>
      <c r="D44" s="469"/>
      <c r="E44" s="470"/>
      <c r="F44" s="471"/>
      <c r="G44" s="472"/>
    </row>
    <row r="45" spans="1:7">
      <c r="A45" s="473"/>
      <c r="B45" s="638" t="s">
        <v>596</v>
      </c>
      <c r="C45" s="639"/>
      <c r="D45" s="639"/>
      <c r="E45" s="639"/>
      <c r="F45" s="640"/>
      <c r="G45" s="474">
        <f>G43*24.54</f>
        <v>8057.4439679999987</v>
      </c>
    </row>
    <row r="46" spans="1:7" ht="15.75" thickBot="1">
      <c r="A46" s="473"/>
      <c r="B46" s="641"/>
      <c r="C46" s="642"/>
      <c r="D46" s="642"/>
      <c r="E46" s="642"/>
      <c r="F46" s="643"/>
      <c r="G46" s="474"/>
    </row>
    <row r="47" spans="1:7">
      <c r="A47" s="475"/>
      <c r="B47" s="625" t="s">
        <v>597</v>
      </c>
      <c r="C47" s="626"/>
      <c r="D47" s="626"/>
      <c r="E47" s="626"/>
      <c r="F47" s="627"/>
      <c r="G47" s="478">
        <f>G45</f>
        <v>8057.4439679999987</v>
      </c>
    </row>
    <row r="49" spans="4:5">
      <c r="D49" s="509" t="s">
        <v>600</v>
      </c>
      <c r="E49" s="509"/>
    </row>
    <row r="51" spans="4:5">
      <c r="D51" s="509" t="s">
        <v>601</v>
      </c>
      <c r="E51" s="509"/>
    </row>
  </sheetData>
  <mergeCells count="22">
    <mergeCell ref="B23:D23"/>
    <mergeCell ref="A14:G14"/>
    <mergeCell ref="A15:G15"/>
    <mergeCell ref="A17:G17"/>
    <mergeCell ref="A18:G18"/>
    <mergeCell ref="B22:D22"/>
    <mergeCell ref="B47:F47"/>
    <mergeCell ref="F6:G6"/>
    <mergeCell ref="D49:E49"/>
    <mergeCell ref="D51:E51"/>
    <mergeCell ref="B30:D30"/>
    <mergeCell ref="B31:D31"/>
    <mergeCell ref="B41:C41"/>
    <mergeCell ref="B42:C42"/>
    <mergeCell ref="B45:F45"/>
    <mergeCell ref="B46:F46"/>
    <mergeCell ref="B24:D24"/>
    <mergeCell ref="B25:D25"/>
    <mergeCell ref="B26:D26"/>
    <mergeCell ref="B27:D27"/>
    <mergeCell ref="B28:D28"/>
    <mergeCell ref="B29:D2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5</vt:i4>
      </vt:variant>
    </vt:vector>
  </HeadingPairs>
  <TitlesOfParts>
    <vt:vector size="13" baseType="lpstr">
      <vt:lpstr>ССР№_ВЛ-10кВ Договор</vt:lpstr>
      <vt:lpstr>См. 1.3</vt:lpstr>
      <vt:lpstr>См. 1.2</vt:lpstr>
      <vt:lpstr>См.2.1-02</vt:lpstr>
      <vt:lpstr>См.2.2-01</vt:lpstr>
      <vt:lpstr>См2.9-01</vt:lpstr>
      <vt:lpstr>См.1-3</vt:lpstr>
      <vt:lpstr>См. 1.4</vt:lpstr>
      <vt:lpstr>'См.2.1-02'!Заголовки_для_печати</vt:lpstr>
      <vt:lpstr>'См.2.2-01'!Заголовки_для_печати</vt:lpstr>
      <vt:lpstr>'См2.9-01'!Заголовки_для_печати</vt:lpstr>
      <vt:lpstr>'ССР№_ВЛ-10кВ Договор'!Заголовки_для_печати</vt:lpstr>
      <vt:lpstr>'ССР№_ВЛ-10кВ Договор'!Область_печати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Коженкова Лариса Васильевна</dc:creator>
  <cp:lastModifiedBy>Lenovo</cp:lastModifiedBy>
  <cp:lastPrinted>2022-10-21T17:32:07Z</cp:lastPrinted>
  <dcterms:created xsi:type="dcterms:W3CDTF">2018-05-07T10:32:02Z</dcterms:created>
  <dcterms:modified xsi:type="dcterms:W3CDTF">2022-11-12T12:57:49Z</dcterms:modified>
</cp:coreProperties>
</file>